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jm.bugarel\Desktop\"/>
    </mc:Choice>
  </mc:AlternateContent>
  <xr:revisionPtr revIDLastSave="0" documentId="13_ncr:1_{45DAAE52-9473-4C25-ABA4-D4AE2988084F}" xr6:coauthVersionLast="47" xr6:coauthVersionMax="47" xr10:uidLastSave="{00000000-0000-0000-0000-000000000000}"/>
  <workbookProtection workbookAlgorithmName="SHA-512" workbookHashValue="36bOkdy15VmiGPS3i0rRyhXMeAfWtyIPhAxQL/vSui0vVHoZHW/jarWCn9tBXZ6rBb4FUkg5K86jnY1AZcQ3JQ==" workbookSaltValue="BLLOECSmMGwb7hatHJ79cQ==" workbookSpinCount="100000" lockStructure="1"/>
  <bookViews>
    <workbookView xWindow="-108" yWindow="-108" windowWidth="23256" windowHeight="13896" xr2:uid="{95BD0E06-B1D3-4697-B79E-33EF5923D7E5}"/>
  </bookViews>
  <sheets>
    <sheet name="Paramètres" sheetId="2" r:id="rId1"/>
    <sheet name="Euro de foot féminin 2025" sheetId="1" r:id="rId2"/>
    <sheet name="Règlement" sheetId="4" r:id="rId3"/>
    <sheet name="Mot de passe" sheetId="3" r:id="rId4"/>
  </sheets>
  <definedNames>
    <definedName name="_xlnm.Print_Area" localSheetId="1">'Euro de foot féminin 2025'!$D$1:$CI$36</definedName>
    <definedName name="_xlnm.Print_Area" localSheetId="0">Paramètres!$A$1:$T$26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X9" i="1" l="1"/>
  <c r="F10" i="1"/>
  <c r="L10" i="1" s="1"/>
  <c r="I10" i="1"/>
  <c r="F11" i="1"/>
  <c r="L11" i="1" s="1"/>
  <c r="I11" i="1"/>
  <c r="BX11" i="1"/>
  <c r="F12" i="1"/>
  <c r="I12" i="1"/>
  <c r="L12" i="1"/>
  <c r="CA12" i="1"/>
  <c r="CE12" i="1" s="1"/>
  <c r="CD12" i="1"/>
  <c r="F13" i="1"/>
  <c r="I13" i="1"/>
  <c r="L13" i="1" s="1"/>
  <c r="F14" i="1"/>
  <c r="I14" i="1"/>
  <c r="CA14" i="1"/>
  <c r="CE14" i="1" s="1"/>
  <c r="CD14" i="1"/>
  <c r="CG18" i="1" s="1"/>
  <c r="CK18" i="1" s="1"/>
  <c r="F15" i="1"/>
  <c r="I15" i="1"/>
  <c r="L15" i="1"/>
  <c r="BX15" i="1"/>
  <c r="F16" i="1"/>
  <c r="L16" i="1" s="1"/>
  <c r="I16" i="1"/>
  <c r="F17" i="1"/>
  <c r="I17" i="1"/>
  <c r="L17" i="1"/>
  <c r="BX17" i="1"/>
  <c r="F18" i="1"/>
  <c r="L18" i="1" s="1"/>
  <c r="I18" i="1"/>
  <c r="CJ18" i="1"/>
  <c r="F19" i="1"/>
  <c r="I19" i="1"/>
  <c r="L19" i="1"/>
  <c r="F20" i="1"/>
  <c r="L20" i="1" s="1"/>
  <c r="I20" i="1"/>
  <c r="CJ20" i="1"/>
  <c r="F21" i="1"/>
  <c r="L21" i="1" s="1"/>
  <c r="I21" i="1"/>
  <c r="BX21" i="1"/>
  <c r="F22" i="1"/>
  <c r="I22" i="1"/>
  <c r="L22" i="1" s="1"/>
  <c r="F23" i="1"/>
  <c r="I23" i="1"/>
  <c r="L23" i="1" s="1"/>
  <c r="BX23" i="1"/>
  <c r="F24" i="1"/>
  <c r="I24" i="1"/>
  <c r="CA24" i="1"/>
  <c r="CE24" i="1" s="1"/>
  <c r="CD24" i="1"/>
  <c r="F25" i="1"/>
  <c r="I25" i="1"/>
  <c r="L25" i="1" s="1"/>
  <c r="F26" i="1"/>
  <c r="I26" i="1"/>
  <c r="L26" i="1" s="1"/>
  <c r="CA26" i="1"/>
  <c r="CE26" i="1" s="1"/>
  <c r="CD26" i="1"/>
  <c r="F27" i="1"/>
  <c r="I27" i="1"/>
  <c r="BX27" i="1"/>
  <c r="F28" i="1"/>
  <c r="L28" i="1" s="1"/>
  <c r="I28" i="1"/>
  <c r="F29" i="1"/>
  <c r="I29" i="1"/>
  <c r="BX29" i="1"/>
  <c r="F30" i="1"/>
  <c r="L30" i="1" s="1"/>
  <c r="I30" i="1"/>
  <c r="F31" i="1"/>
  <c r="I31" i="1"/>
  <c r="L31" i="1" s="1"/>
  <c r="F32" i="1"/>
  <c r="I32" i="1"/>
  <c r="L32" i="1" s="1"/>
  <c r="F33" i="1"/>
  <c r="I33" i="1"/>
  <c r="L33" i="1" s="1"/>
  <c r="L25" i="2"/>
  <c r="L24" i="2"/>
  <c r="L23" i="2"/>
  <c r="L22" i="2"/>
  <c r="L21" i="2"/>
  <c r="L20" i="2"/>
  <c r="L19" i="2"/>
  <c r="L18" i="2"/>
  <c r="L17" i="2"/>
  <c r="L16" i="2"/>
  <c r="L15" i="2"/>
  <c r="L14" i="2"/>
  <c r="L13" i="2"/>
  <c r="L12" i="2"/>
  <c r="L11" i="2"/>
  <c r="L10" i="2"/>
  <c r="BK8" i="1"/>
  <c r="BJ8" i="1"/>
  <c r="BI8" i="1"/>
  <c r="BH8" i="1"/>
  <c r="BG8" i="1"/>
  <c r="BF8" i="1"/>
  <c r="BE8" i="1"/>
  <c r="BD8" i="1"/>
  <c r="BC8" i="1"/>
  <c r="BB8" i="1"/>
  <c r="BA8" i="1"/>
  <c r="AZ8" i="1"/>
  <c r="AY8" i="1"/>
  <c r="AX8" i="1"/>
  <c r="AW8" i="1"/>
  <c r="AV8" i="1"/>
  <c r="AT8" i="1"/>
  <c r="AS8" i="1"/>
  <c r="AR8" i="1"/>
  <c r="AQ8" i="1"/>
  <c r="AP8" i="1"/>
  <c r="AO8" i="1"/>
  <c r="AN8" i="1"/>
  <c r="AM8" i="1"/>
  <c r="AL8" i="1"/>
  <c r="AK8" i="1"/>
  <c r="AJ8" i="1"/>
  <c r="AI8" i="1"/>
  <c r="AH8" i="1"/>
  <c r="AG8" i="1"/>
  <c r="AF8" i="1"/>
  <c r="AE8" i="1"/>
  <c r="CG20" i="1" l="1"/>
  <c r="CK20" i="1" s="1"/>
  <c r="AT29" i="1"/>
  <c r="AZ27" i="1"/>
  <c r="AZ31" i="1"/>
  <c r="AI32" i="1"/>
  <c r="AW29" i="1"/>
  <c r="BI31" i="1"/>
  <c r="AN28" i="1"/>
  <c r="AY30" i="1"/>
  <c r="AN24" i="1"/>
  <c r="BA19" i="1"/>
  <c r="BA21" i="1"/>
  <c r="BA18" i="1"/>
  <c r="BA13" i="1"/>
  <c r="BA26" i="1"/>
  <c r="BA32" i="1"/>
  <c r="BA25" i="1"/>
  <c r="BA29" i="1"/>
  <c r="BA20" i="1"/>
  <c r="BA30" i="1"/>
  <c r="BA31" i="1"/>
  <c r="AF18" i="1"/>
  <c r="AF19" i="1"/>
  <c r="AF11" i="1"/>
  <c r="AF17" i="1"/>
  <c r="AF30" i="1"/>
  <c r="AF13" i="1"/>
  <c r="AF22" i="1"/>
  <c r="AF10" i="1"/>
  <c r="AF31" i="1"/>
  <c r="AF20" i="1"/>
  <c r="AF21" i="1"/>
  <c r="AF25" i="1"/>
  <c r="AF23" i="1"/>
  <c r="AF29" i="1"/>
  <c r="AM28" i="1"/>
  <c r="AG18" i="1"/>
  <c r="AG21" i="1"/>
  <c r="AG17" i="1"/>
  <c r="AG23" i="1"/>
  <c r="AG29" i="1"/>
  <c r="AG31" i="1"/>
  <c r="AG30" i="1"/>
  <c r="AG25" i="1"/>
  <c r="AG33" i="1"/>
  <c r="AG32" i="1"/>
  <c r="AG28" i="1"/>
  <c r="BF15" i="1"/>
  <c r="BF18" i="1"/>
  <c r="BF20" i="1"/>
  <c r="BF30" i="1"/>
  <c r="BF26" i="1"/>
  <c r="BF32" i="1"/>
  <c r="BF17" i="1"/>
  <c r="BF31" i="1"/>
  <c r="BF29" i="1"/>
  <c r="BF21" i="1"/>
  <c r="BF24" i="1"/>
  <c r="BB21" i="1"/>
  <c r="BB11" i="1"/>
  <c r="BB18" i="1"/>
  <c r="BB13" i="1"/>
  <c r="BB15" i="1"/>
  <c r="BB30" i="1"/>
  <c r="BB32" i="1"/>
  <c r="BB27" i="1"/>
  <c r="BB19" i="1"/>
  <c r="BB22" i="1"/>
  <c r="BB12" i="1"/>
  <c r="BB33" i="1"/>
  <c r="BC18" i="1"/>
  <c r="BC20" i="1"/>
  <c r="BC19" i="1"/>
  <c r="BC21" i="1"/>
  <c r="BC30" i="1"/>
  <c r="BC32" i="1"/>
  <c r="BC26" i="1"/>
  <c r="BC13" i="1"/>
  <c r="BC33" i="1"/>
  <c r="BC31" i="1"/>
  <c r="BC28" i="1"/>
  <c r="BC15" i="1"/>
  <c r="AE26" i="1"/>
  <c r="AE18" i="1"/>
  <c r="AE19" i="1"/>
  <c r="AE10" i="1"/>
  <c r="AE13" i="1"/>
  <c r="AE30" i="1"/>
  <c r="AE17" i="1"/>
  <c r="AE32" i="1"/>
  <c r="AE15" i="1"/>
  <c r="AE31" i="1"/>
  <c r="AE21" i="1"/>
  <c r="AE29" i="1"/>
  <c r="AE14" i="1"/>
  <c r="AE33" i="1"/>
  <c r="BE11" i="1"/>
  <c r="BE10" i="1"/>
  <c r="BE18" i="1"/>
  <c r="BE13" i="1"/>
  <c r="BE20" i="1"/>
  <c r="BE19" i="1"/>
  <c r="BE27" i="1"/>
  <c r="BE15" i="1"/>
  <c r="BE32" i="1"/>
  <c r="BE12" i="1"/>
  <c r="BE30" i="1"/>
  <c r="BE21" i="1"/>
  <c r="BE31" i="1"/>
  <c r="BE29" i="1"/>
  <c r="AH11" i="1"/>
  <c r="AH18" i="1"/>
  <c r="AH20" i="1"/>
  <c r="AH17" i="1"/>
  <c r="AH32" i="1"/>
  <c r="AH21" i="1"/>
  <c r="AH10" i="1"/>
  <c r="AH27" i="1"/>
  <c r="AH31" i="1"/>
  <c r="AH23" i="1"/>
  <c r="AH19" i="1"/>
  <c r="AH33" i="1"/>
  <c r="AH30" i="1"/>
  <c r="AH29" i="1"/>
  <c r="BG19" i="1"/>
  <c r="BG15" i="1"/>
  <c r="BG18" i="1"/>
  <c r="BG17" i="1"/>
  <c r="BG30" i="1"/>
  <c r="BG29" i="1"/>
  <c r="BG20" i="1"/>
  <c r="BG11" i="1"/>
  <c r="BG27" i="1"/>
  <c r="BG31" i="1"/>
  <c r="BG14" i="1"/>
  <c r="BG21" i="1"/>
  <c r="BG32" i="1"/>
  <c r="BG33" i="1"/>
  <c r="BG24" i="1"/>
  <c r="BG28" i="1"/>
  <c r="AI13" i="1"/>
  <c r="AI21" i="1"/>
  <c r="AI17" i="1"/>
  <c r="AI27" i="1"/>
  <c r="AI10" i="1"/>
  <c r="AI22" i="1"/>
  <c r="AI31" i="1"/>
  <c r="AI20" i="1"/>
  <c r="AI25" i="1"/>
  <c r="BH19" i="1"/>
  <c r="BH11" i="1"/>
  <c r="BH15" i="1"/>
  <c r="BH17" i="1"/>
  <c r="BH21" i="1"/>
  <c r="BH20" i="1"/>
  <c r="BH32" i="1"/>
  <c r="BH13" i="1"/>
  <c r="BH25" i="1"/>
  <c r="BH29" i="1"/>
  <c r="BH31" i="1"/>
  <c r="BH33" i="1"/>
  <c r="BK13" i="1"/>
  <c r="BK19" i="1"/>
  <c r="BK10" i="1"/>
  <c r="BK18" i="1"/>
  <c r="BK17" i="1"/>
  <c r="BK30" i="1"/>
  <c r="BK20" i="1"/>
  <c r="BK26" i="1"/>
  <c r="BK23" i="1"/>
  <c r="BK21" i="1"/>
  <c r="BK32" i="1"/>
  <c r="BK29" i="1"/>
  <c r="BJ18" i="1"/>
  <c r="BJ21" i="1"/>
  <c r="BJ11" i="1"/>
  <c r="BJ17" i="1"/>
  <c r="BJ13" i="1"/>
  <c r="BJ20" i="1"/>
  <c r="BJ26" i="1"/>
  <c r="BJ30" i="1"/>
  <c r="BJ19" i="1"/>
  <c r="BJ29" i="1"/>
  <c r="BJ28" i="1"/>
  <c r="BJ31" i="1"/>
  <c r="AL18" i="1"/>
  <c r="AL13" i="1"/>
  <c r="AL11" i="1"/>
  <c r="AL30" i="1"/>
  <c r="AL15" i="1"/>
  <c r="AL16" i="1"/>
  <c r="AL19" i="1"/>
  <c r="AL31" i="1"/>
  <c r="AL17" i="1"/>
  <c r="AL21" i="1"/>
  <c r="AL22" i="1"/>
  <c r="AL12" i="1"/>
  <c r="AL14" i="1"/>
  <c r="AL32" i="1"/>
  <c r="AL33" i="1"/>
  <c r="AO11" i="1"/>
  <c r="AO19" i="1"/>
  <c r="AO30" i="1"/>
  <c r="AO32" i="1"/>
  <c r="AO13" i="1"/>
  <c r="AO21" i="1"/>
  <c r="AO26" i="1"/>
  <c r="AO33" i="1"/>
  <c r="AO31" i="1"/>
  <c r="AP18" i="1"/>
  <c r="AP11" i="1"/>
  <c r="AP10" i="1"/>
  <c r="AP20" i="1"/>
  <c r="AP31" i="1"/>
  <c r="AP26" i="1"/>
  <c r="AP25" i="1"/>
  <c r="AP30" i="1"/>
  <c r="AP32" i="1"/>
  <c r="AP22" i="1"/>
  <c r="AP19" i="1"/>
  <c r="AP27" i="1"/>
  <c r="AP33" i="1"/>
  <c r="AM21" i="1"/>
  <c r="AM18" i="1"/>
  <c r="AM15" i="1"/>
  <c r="AM11" i="1"/>
  <c r="AM19" i="1"/>
  <c r="AM25" i="1"/>
  <c r="AM30" i="1"/>
  <c r="AM17" i="1"/>
  <c r="AM26" i="1"/>
  <c r="AM32" i="1"/>
  <c r="AM33" i="1"/>
  <c r="AM29" i="1"/>
  <c r="AK18" i="1"/>
  <c r="AK11" i="1"/>
  <c r="AK20" i="1"/>
  <c r="AK26" i="1"/>
  <c r="AK22" i="1"/>
  <c r="AK21" i="1"/>
  <c r="AK33" i="1"/>
  <c r="AK13" i="1"/>
  <c r="AK25" i="1"/>
  <c r="AK19" i="1"/>
  <c r="AQ21" i="1"/>
  <c r="AQ19" i="1"/>
  <c r="AQ11" i="1"/>
  <c r="AQ18" i="1"/>
  <c r="AQ31" i="1"/>
  <c r="AQ13" i="1"/>
  <c r="AQ30" i="1"/>
  <c r="AQ32" i="1"/>
  <c r="AQ16" i="1"/>
  <c r="AQ26" i="1"/>
  <c r="AQ17" i="1"/>
  <c r="AQ14" i="1"/>
  <c r="AQ27" i="1"/>
  <c r="AQ33" i="1"/>
  <c r="AQ29" i="1"/>
  <c r="AV18" i="1"/>
  <c r="AV21" i="1"/>
  <c r="AV10" i="1"/>
  <c r="AV13" i="1"/>
  <c r="AV19" i="1"/>
  <c r="AV16" i="1"/>
  <c r="AV12" i="1"/>
  <c r="AV23" i="1"/>
  <c r="AV25" i="1"/>
  <c r="AV33" i="1"/>
  <c r="AV31" i="1"/>
  <c r="AV22" i="1"/>
  <c r="AV32" i="1"/>
  <c r="AV30" i="1"/>
  <c r="AF32" i="1"/>
  <c r="BD13" i="1"/>
  <c r="BD19" i="1"/>
  <c r="BD18" i="1"/>
  <c r="BD32" i="1"/>
  <c r="BD21" i="1"/>
  <c r="BD20" i="1"/>
  <c r="BD31" i="1"/>
  <c r="BD30" i="1"/>
  <c r="BD23" i="1"/>
  <c r="BD27" i="1"/>
  <c r="BD14" i="1"/>
  <c r="BD16" i="1"/>
  <c r="BD29" i="1"/>
  <c r="BD26" i="1"/>
  <c r="AN18" i="1"/>
  <c r="AN13" i="1"/>
  <c r="AN15" i="1"/>
  <c r="AN20" i="1"/>
  <c r="AN32" i="1"/>
  <c r="AN21" i="1"/>
  <c r="AN33" i="1"/>
  <c r="AN31" i="1"/>
  <c r="AN26" i="1"/>
  <c r="AN30" i="1"/>
  <c r="AZ30" i="1"/>
  <c r="AR19" i="1"/>
  <c r="AR21" i="1"/>
  <c r="AR16" i="1"/>
  <c r="AR13" i="1"/>
  <c r="AR20" i="1"/>
  <c r="AR11" i="1"/>
  <c r="AR30" i="1"/>
  <c r="AR26" i="1"/>
  <c r="AR18" i="1"/>
  <c r="AR32" i="1"/>
  <c r="AR31" i="1"/>
  <c r="AR33" i="1"/>
  <c r="AW21" i="1"/>
  <c r="AW13" i="1"/>
  <c r="AW10" i="1"/>
  <c r="AW19" i="1"/>
  <c r="AW18" i="1"/>
  <c r="AW25" i="1"/>
  <c r="AW31" i="1"/>
  <c r="AW11" i="1"/>
  <c r="AW33" i="1"/>
  <c r="AW22" i="1"/>
  <c r="AW30" i="1"/>
  <c r="AX18" i="1"/>
  <c r="AX21" i="1"/>
  <c r="AX17" i="1"/>
  <c r="AX20" i="1"/>
  <c r="AX15" i="1"/>
  <c r="AX31" i="1"/>
  <c r="AX16" i="1"/>
  <c r="AX25" i="1"/>
  <c r="AX27" i="1"/>
  <c r="AX11" i="1"/>
  <c r="AX32" i="1"/>
  <c r="AX30" i="1"/>
  <c r="AX19" i="1"/>
  <c r="AX22" i="1"/>
  <c r="AX33" i="1"/>
  <c r="AN19" i="1"/>
  <c r="AS16" i="1"/>
  <c r="AS13" i="1"/>
  <c r="AS21" i="1"/>
  <c r="AS18" i="1"/>
  <c r="AS33" i="1"/>
  <c r="AS32" i="1"/>
  <c r="AS19" i="1"/>
  <c r="AS12" i="1"/>
  <c r="AS31" i="1"/>
  <c r="AS20" i="1"/>
  <c r="AT13" i="1"/>
  <c r="AT21" i="1"/>
  <c r="AT19" i="1"/>
  <c r="AT12" i="1"/>
  <c r="AT32" i="1"/>
  <c r="AT17" i="1"/>
  <c r="AT18" i="1"/>
  <c r="AT26" i="1"/>
  <c r="AT30" i="1"/>
  <c r="AT31" i="1"/>
  <c r="AT10" i="1"/>
  <c r="AT27" i="1"/>
  <c r="AT15" i="1"/>
  <c r="AT20" i="1"/>
  <c r="AY21" i="1"/>
  <c r="AY13" i="1"/>
  <c r="AY18" i="1"/>
  <c r="AY11" i="1"/>
  <c r="AY19" i="1"/>
  <c r="AY12" i="1"/>
  <c r="AY22" i="1"/>
  <c r="AY31" i="1"/>
  <c r="AY32" i="1"/>
  <c r="AY26" i="1"/>
  <c r="AY27" i="1"/>
  <c r="AY25" i="1"/>
  <c r="AY14" i="1"/>
  <c r="AY33" i="1"/>
  <c r="AS30" i="1"/>
  <c r="AK32" i="1"/>
  <c r="AW32" i="1"/>
  <c r="AX28" i="1"/>
  <c r="AJ21" i="1"/>
  <c r="AJ18" i="1"/>
  <c r="AJ19" i="1"/>
  <c r="AJ17" i="1"/>
  <c r="AJ11" i="1"/>
  <c r="AJ16" i="1"/>
  <c r="AJ10" i="1"/>
  <c r="AJ33" i="1"/>
  <c r="AJ32" i="1"/>
  <c r="AJ30" i="1"/>
  <c r="AJ22" i="1"/>
  <c r="BI19" i="1"/>
  <c r="BI21" i="1"/>
  <c r="BI11" i="1"/>
  <c r="BI13" i="1"/>
  <c r="BI18" i="1"/>
  <c r="BI26" i="1"/>
  <c r="BI32" i="1"/>
  <c r="BI20" i="1"/>
  <c r="BI33" i="1"/>
  <c r="BI12" i="1"/>
  <c r="BI30" i="1"/>
  <c r="BI29" i="1"/>
  <c r="BI14" i="1"/>
  <c r="BI27" i="1"/>
  <c r="AW28" i="1"/>
  <c r="AZ28" i="1"/>
  <c r="AK28" i="1"/>
  <c r="BE28" i="1"/>
  <c r="BF28" i="1"/>
  <c r="AE28" i="1"/>
  <c r="BH28" i="1"/>
  <c r="AF28" i="1"/>
  <c r="BI28" i="1"/>
  <c r="AI28" i="1"/>
  <c r="AJ28" i="1"/>
  <c r="AV28" i="1"/>
  <c r="AO28" i="1"/>
  <c r="BA28" i="1"/>
  <c r="AR28" i="1"/>
  <c r="BD28" i="1"/>
  <c r="AP28" i="1"/>
  <c r="AQ28" i="1"/>
  <c r="AS28" i="1"/>
  <c r="AT28" i="1"/>
  <c r="BK28" i="1"/>
  <c r="BB28" i="1"/>
  <c r="AY28" i="1"/>
  <c r="BI24" i="1"/>
  <c r="AL28" i="1"/>
  <c r="AH28" i="1"/>
  <c r="AS24" i="1"/>
  <c r="AZ18" i="1"/>
  <c r="AZ13" i="1"/>
  <c r="AZ20" i="1"/>
  <c r="AZ26" i="1"/>
  <c r="AZ32" i="1"/>
  <c r="AZ22" i="1"/>
  <c r="AZ21" i="1"/>
  <c r="AZ29" i="1"/>
  <c r="AZ15" i="1"/>
  <c r="AI24" i="1"/>
  <c r="BH24" i="1"/>
  <c r="BE24" i="1"/>
  <c r="AQ24" i="1"/>
  <c r="AX24" i="1"/>
  <c r="AT24" i="1"/>
  <c r="BA24" i="1"/>
  <c r="BC24" i="1"/>
  <c r="BD24" i="1"/>
  <c r="AE24" i="1"/>
  <c r="AG24" i="1"/>
  <c r="L24" i="1"/>
  <c r="AF24" i="1"/>
  <c r="AH24" i="1"/>
  <c r="AV24" i="1"/>
  <c r="AJ24" i="1"/>
  <c r="AW24" i="1"/>
  <c r="AK24" i="1"/>
  <c r="AY24" i="1"/>
  <c r="AZ24" i="1"/>
  <c r="BB24" i="1"/>
  <c r="BJ24" i="1"/>
  <c r="AM24" i="1"/>
  <c r="AL24" i="1"/>
  <c r="AO24" i="1"/>
  <c r="AP24" i="1"/>
  <c r="AR24" i="1"/>
  <c r="BK24" i="1"/>
  <c r="AO27" i="1"/>
  <c r="AF33" i="1"/>
  <c r="BE33" i="1"/>
  <c r="AT33" i="1"/>
  <c r="AZ33" i="1"/>
  <c r="BA33" i="1"/>
  <c r="BD33" i="1"/>
  <c r="BF33" i="1"/>
  <c r="AI33" i="1"/>
  <c r="BJ33" i="1"/>
  <c r="BB14" i="1"/>
  <c r="BC14" i="1"/>
  <c r="AI14" i="1"/>
  <c r="BH14" i="1"/>
  <c r="BF14" i="1"/>
  <c r="AF14" i="1"/>
  <c r="AS14" i="1"/>
  <c r="BE14" i="1"/>
  <c r="AG14" i="1"/>
  <c r="AK14" i="1"/>
  <c r="AM14" i="1"/>
  <c r="AW14" i="1"/>
  <c r="AN14" i="1"/>
  <c r="AX14" i="1"/>
  <c r="AR14" i="1"/>
  <c r="AO14" i="1"/>
  <c r="L14" i="1"/>
  <c r="AP14" i="1"/>
  <c r="AT14" i="1"/>
  <c r="AV14" i="1"/>
  <c r="AZ14" i="1"/>
  <c r="BA14" i="1"/>
  <c r="AH14" i="1"/>
  <c r="BK14" i="1"/>
  <c r="BJ14" i="1"/>
  <c r="AJ14" i="1"/>
  <c r="BK33" i="1"/>
  <c r="AO23" i="1"/>
  <c r="AE23" i="1"/>
  <c r="BF23" i="1"/>
  <c r="AL23" i="1"/>
  <c r="AP23" i="1"/>
  <c r="AW23" i="1"/>
  <c r="AR23" i="1"/>
  <c r="AY23" i="1"/>
  <c r="AS23" i="1"/>
  <c r="AZ23" i="1"/>
  <c r="AI23" i="1"/>
  <c r="BB23" i="1"/>
  <c r="AJ23" i="1"/>
  <c r="BC23" i="1"/>
  <c r="AM23" i="1"/>
  <c r="BE23" i="1"/>
  <c r="AN23" i="1"/>
  <c r="BG23" i="1"/>
  <c r="AQ23" i="1"/>
  <c r="BH23" i="1"/>
  <c r="AT23" i="1"/>
  <c r="BI23" i="1"/>
  <c r="BJ23" i="1"/>
  <c r="AO29" i="1"/>
  <c r="AK29" i="1"/>
  <c r="AL29" i="1"/>
  <c r="AN29" i="1"/>
  <c r="L29" i="1"/>
  <c r="AP29" i="1"/>
  <c r="AV29" i="1"/>
  <c r="AK23" i="1"/>
  <c r="BC29" i="1"/>
  <c r="AS29" i="1"/>
  <c r="AS27" i="1"/>
  <c r="AL10" i="1"/>
  <c r="BB31" i="1"/>
  <c r="AJ31" i="1"/>
  <c r="BK31" i="1"/>
  <c r="AK31" i="1"/>
  <c r="BB29" i="1"/>
  <c r="AR29" i="1"/>
  <c r="BK27" i="1"/>
  <c r="AR27" i="1"/>
  <c r="AM31" i="1"/>
  <c r="AY29" i="1"/>
  <c r="AJ29" i="1"/>
  <c r="BF27" i="1"/>
  <c r="BB25" i="1"/>
  <c r="AS25" i="1"/>
  <c r="AZ25" i="1"/>
  <c r="BD25" i="1"/>
  <c r="BF25" i="1"/>
  <c r="AE25" i="1"/>
  <c r="BG25" i="1"/>
  <c r="AH25" i="1"/>
  <c r="AJ25" i="1"/>
  <c r="AN25" i="1"/>
  <c r="BC25" i="1"/>
  <c r="AO25" i="1"/>
  <c r="BE25" i="1"/>
  <c r="AQ25" i="1"/>
  <c r="BI25" i="1"/>
  <c r="AR25" i="1"/>
  <c r="BJ25" i="1"/>
  <c r="AT25" i="1"/>
  <c r="BK25" i="1"/>
  <c r="BA23" i="1"/>
  <c r="AX29" i="1"/>
  <c r="AI29" i="1"/>
  <c r="L27" i="1"/>
  <c r="BA27" i="1"/>
  <c r="BC27" i="1"/>
  <c r="AE27" i="1"/>
  <c r="BH27" i="1"/>
  <c r="AG27" i="1"/>
  <c r="BJ27" i="1"/>
  <c r="AF27" i="1"/>
  <c r="AJ27" i="1"/>
  <c r="AK27" i="1"/>
  <c r="AL27" i="1"/>
  <c r="AM27" i="1"/>
  <c r="AV27" i="1"/>
  <c r="AN27" i="1"/>
  <c r="AW27" i="1"/>
  <c r="AL25" i="1"/>
  <c r="AX23" i="1"/>
  <c r="AO22" i="1"/>
  <c r="BA22" i="1"/>
  <c r="BE22" i="1"/>
  <c r="AE22" i="1"/>
  <c r="BH22" i="1"/>
  <c r="AG22" i="1"/>
  <c r="BJ22" i="1"/>
  <c r="AH22" i="1"/>
  <c r="BK22" i="1"/>
  <c r="AQ22" i="1"/>
  <c r="BC22" i="1"/>
  <c r="AS22" i="1"/>
  <c r="BF22" i="1"/>
  <c r="AT22" i="1"/>
  <c r="BG22" i="1"/>
  <c r="AO17" i="1"/>
  <c r="AP17" i="1"/>
  <c r="AZ17" i="1"/>
  <c r="BD17" i="1"/>
  <c r="BI17" i="1"/>
  <c r="AK17" i="1"/>
  <c r="AW17" i="1"/>
  <c r="AN17" i="1"/>
  <c r="BA17" i="1"/>
  <c r="AR17" i="1"/>
  <c r="BC17" i="1"/>
  <c r="AS17" i="1"/>
  <c r="BE17" i="1"/>
  <c r="AP21" i="1"/>
  <c r="AO12" i="1"/>
  <c r="AP12" i="1"/>
  <c r="AZ12" i="1"/>
  <c r="BH12" i="1"/>
  <c r="AH12" i="1"/>
  <c r="AI12" i="1"/>
  <c r="BJ12" i="1"/>
  <c r="AJ12" i="1"/>
  <c r="AW12" i="1"/>
  <c r="AM12" i="1"/>
  <c r="BA12" i="1"/>
  <c r="AQ12" i="1"/>
  <c r="BC12" i="1"/>
  <c r="AR12" i="1"/>
  <c r="BD12" i="1"/>
  <c r="AX12" i="1"/>
  <c r="AO16" i="1"/>
  <c r="AP16" i="1"/>
  <c r="AZ16" i="1"/>
  <c r="BI16" i="1"/>
  <c r="AI16" i="1"/>
  <c r="BF16" i="1"/>
  <c r="AG16" i="1"/>
  <c r="AK16" i="1"/>
  <c r="AW16" i="1"/>
  <c r="AM16" i="1"/>
  <c r="AY16" i="1"/>
  <c r="AN16" i="1"/>
  <c r="BA16" i="1"/>
  <c r="AT16" i="1"/>
  <c r="AN12" i="1"/>
  <c r="AW26" i="1"/>
  <c r="AI26" i="1"/>
  <c r="AQ20" i="1"/>
  <c r="AV20" i="1"/>
  <c r="BB20" i="1"/>
  <c r="AO20" i="1"/>
  <c r="AW20" i="1"/>
  <c r="AG20" i="1"/>
  <c r="AJ20" i="1"/>
  <c r="AL20" i="1"/>
  <c r="AM20" i="1"/>
  <c r="AE20" i="1"/>
  <c r="BB17" i="1"/>
  <c r="BK16" i="1"/>
  <c r="AH16" i="1"/>
  <c r="AK12" i="1"/>
  <c r="AH26" i="1"/>
  <c r="AY20" i="1"/>
  <c r="AY17" i="1"/>
  <c r="BJ16" i="1"/>
  <c r="AF16" i="1"/>
  <c r="AP15" i="1"/>
  <c r="AQ15" i="1"/>
  <c r="AV15" i="1"/>
  <c r="BA15" i="1"/>
  <c r="AJ15" i="1"/>
  <c r="AO15" i="1"/>
  <c r="AY15" i="1"/>
  <c r="AS15" i="1"/>
  <c r="BD15" i="1"/>
  <c r="AG15" i="1"/>
  <c r="AI15" i="1"/>
  <c r="AK15" i="1"/>
  <c r="AW15" i="1"/>
  <c r="AR15" i="1"/>
  <c r="BI15" i="1"/>
  <c r="BK15" i="1"/>
  <c r="AG12" i="1"/>
  <c r="BH16" i="1"/>
  <c r="AE16" i="1"/>
  <c r="AF12" i="1"/>
  <c r="AI30" i="1"/>
  <c r="BH30" i="1"/>
  <c r="AV17" i="1"/>
  <c r="BG16" i="1"/>
  <c r="AH15" i="1"/>
  <c r="AE12" i="1"/>
  <c r="BJ32" i="1"/>
  <c r="AK30" i="1"/>
  <c r="AR22" i="1"/>
  <c r="AI18" i="1"/>
  <c r="BE16" i="1"/>
  <c r="BJ15" i="1"/>
  <c r="AF15" i="1"/>
  <c r="BK12" i="1"/>
  <c r="BI22" i="1"/>
  <c r="AN22" i="1"/>
  <c r="BC16" i="1"/>
  <c r="BG12" i="1"/>
  <c r="AS26" i="1"/>
  <c r="AX26" i="1"/>
  <c r="BB26" i="1"/>
  <c r="BE26" i="1"/>
  <c r="AF26" i="1"/>
  <c r="BG26" i="1"/>
  <c r="AG26" i="1"/>
  <c r="BH26" i="1"/>
  <c r="AJ26" i="1"/>
  <c r="AL26" i="1"/>
  <c r="AV26" i="1"/>
  <c r="BD22" i="1"/>
  <c r="AM22" i="1"/>
  <c r="BB16" i="1"/>
  <c r="BF12" i="1"/>
  <c r="AI11" i="1"/>
  <c r="BH10" i="1"/>
  <c r="AR10" i="1"/>
  <c r="BG10" i="1"/>
  <c r="AQ10" i="1"/>
  <c r="BD10" i="1"/>
  <c r="AO10" i="1"/>
  <c r="BB10" i="1"/>
  <c r="AN10" i="1"/>
  <c r="AY10" i="1"/>
  <c r="AM10" i="1"/>
  <c r="AZ11" i="1"/>
  <c r="BA11" i="1"/>
  <c r="AG11" i="1"/>
  <c r="BF11" i="1"/>
  <c r="AN11" i="1"/>
  <c r="AV11" i="1"/>
  <c r="AS11" i="1"/>
  <c r="BC11" i="1"/>
  <c r="AT11" i="1"/>
  <c r="BD11" i="1"/>
  <c r="AE11" i="1"/>
  <c r="BK11" i="1"/>
  <c r="AX10" i="1"/>
  <c r="AZ10" i="1"/>
  <c r="BA10" i="1"/>
  <c r="AG10" i="1"/>
  <c r="BF10" i="1"/>
  <c r="AS10" i="1"/>
  <c r="BC10" i="1"/>
  <c r="BI10" i="1"/>
  <c r="BJ10" i="1"/>
  <c r="AK10" i="1"/>
  <c r="AG13" i="1"/>
  <c r="BF13" i="1"/>
  <c r="AH13" i="1"/>
  <c r="BG13" i="1"/>
  <c r="AM13" i="1"/>
  <c r="AZ19" i="1"/>
  <c r="AG19" i="1"/>
  <c r="BF19" i="1"/>
  <c r="AX13" i="1"/>
  <c r="AP13" i="1"/>
  <c r="AI19" i="1"/>
  <c r="AJ13" i="1"/>
  <c r="AO18" i="1"/>
  <c r="BH18" i="1"/>
  <c r="AC8" i="1"/>
  <c r="AC33" i="1" s="1"/>
  <c r="AB8" i="1"/>
  <c r="AA8" i="1"/>
  <c r="Z8" i="1"/>
  <c r="Z33" i="1" s="1"/>
  <c r="Y8" i="1"/>
  <c r="Y13" i="1" s="1"/>
  <c r="X8" i="1"/>
  <c r="W8" i="1"/>
  <c r="V8" i="1"/>
  <c r="V15" i="1" s="1"/>
  <c r="U8" i="1"/>
  <c r="T8" i="1"/>
  <c r="S8" i="1"/>
  <c r="S10" i="1" s="1"/>
  <c r="R8" i="1"/>
  <c r="Q8" i="1"/>
  <c r="P8" i="1"/>
  <c r="P32" i="1" s="1"/>
  <c r="O8" i="1"/>
  <c r="N8" i="1"/>
  <c r="N20" i="1" s="1"/>
  <c r="P17" i="1" l="1"/>
  <c r="N25" i="1"/>
  <c r="W22" i="1"/>
  <c r="V19" i="1"/>
  <c r="AC12" i="1"/>
  <c r="AB26" i="1"/>
  <c r="U16" i="1"/>
  <c r="W12" i="1"/>
  <c r="Z26" i="1"/>
  <c r="Z18" i="1"/>
  <c r="P11" i="1"/>
  <c r="O25" i="1"/>
  <c r="P25" i="1"/>
  <c r="AA18" i="1"/>
  <c r="W11" i="1"/>
  <c r="P18" i="1"/>
  <c r="Q17" i="1"/>
  <c r="P19" i="1"/>
  <c r="W16" i="1"/>
  <c r="W23" i="1"/>
  <c r="AB22" i="1"/>
  <c r="AA32" i="1"/>
  <c r="AH9" i="1"/>
  <c r="W13" i="1"/>
  <c r="X26" i="1"/>
  <c r="P23" i="1"/>
  <c r="AB25" i="1"/>
  <c r="Z13" i="1"/>
  <c r="T22" i="1"/>
  <c r="Q16" i="1"/>
  <c r="P31" i="1"/>
  <c r="AA25" i="1"/>
  <c r="AC28" i="1"/>
  <c r="AA17" i="1"/>
  <c r="Y25" i="1"/>
  <c r="N13" i="1"/>
  <c r="P16" i="1"/>
  <c r="X25" i="1"/>
  <c r="AB13" i="1"/>
  <c r="Q25" i="1"/>
  <c r="X22" i="1"/>
  <c r="AB19" i="1"/>
  <c r="BI9" i="1"/>
  <c r="G23" i="2" s="1"/>
  <c r="Z10" i="1"/>
  <c r="N12" i="1"/>
  <c r="S19" i="1"/>
  <c r="X10" i="1"/>
  <c r="AB12" i="1"/>
  <c r="T15" i="1"/>
  <c r="Y10" i="1"/>
  <c r="AA12" i="1"/>
  <c r="AA15" i="1"/>
  <c r="O33" i="1"/>
  <c r="Z15" i="1"/>
  <c r="AB10" i="1"/>
  <c r="T12" i="1"/>
  <c r="X33" i="1"/>
  <c r="AB11" i="1"/>
  <c r="AB15" i="1"/>
  <c r="W15" i="1"/>
  <c r="W33" i="1"/>
  <c r="AB20" i="1"/>
  <c r="AC18" i="1"/>
  <c r="Y20" i="1"/>
  <c r="Y16" i="1"/>
  <c r="AB23" i="1"/>
  <c r="N33" i="1"/>
  <c r="AC16" i="1"/>
  <c r="AA23" i="1"/>
  <c r="P13" i="1"/>
  <c r="AB32" i="1"/>
  <c r="X20" i="1"/>
  <c r="AA11" i="1"/>
  <c r="W18" i="1"/>
  <c r="O18" i="1"/>
  <c r="Z16" i="1"/>
  <c r="P26" i="1"/>
  <c r="Z23" i="1"/>
  <c r="Y22" i="1"/>
  <c r="Z32" i="1"/>
  <c r="Q10" i="1"/>
  <c r="Q18" i="1"/>
  <c r="Q11" i="1"/>
  <c r="Q30" i="1"/>
  <c r="Q31" i="1"/>
  <c r="Q19" i="1"/>
  <c r="BD9" i="1"/>
  <c r="R13" i="1"/>
  <c r="AA33" i="1"/>
  <c r="AJ9" i="1"/>
  <c r="Z22" i="1"/>
  <c r="Q22" i="1"/>
  <c r="Z28" i="1"/>
  <c r="V28" i="1"/>
  <c r="S20" i="1"/>
  <c r="S30" i="1"/>
  <c r="S21" i="1"/>
  <c r="S16" i="1"/>
  <c r="S17" i="1"/>
  <c r="S23" i="1"/>
  <c r="S31" i="1"/>
  <c r="R26" i="1"/>
  <c r="R22" i="1"/>
  <c r="Q28" i="1"/>
  <c r="T11" i="1"/>
  <c r="T19" i="1"/>
  <c r="T30" i="1"/>
  <c r="T16" i="1"/>
  <c r="T31" i="1"/>
  <c r="T21" i="1"/>
  <c r="T18" i="1"/>
  <c r="T17" i="1"/>
  <c r="T25" i="1"/>
  <c r="AM9" i="1"/>
  <c r="N10" i="1"/>
  <c r="V16" i="1"/>
  <c r="Z12" i="1"/>
  <c r="Q26" i="1"/>
  <c r="O15" i="1"/>
  <c r="Q23" i="1"/>
  <c r="X31" i="1"/>
  <c r="T20" i="1"/>
  <c r="R25" i="1"/>
  <c r="Q33" i="1"/>
  <c r="U22" i="1"/>
  <c r="Q32" i="1"/>
  <c r="AT9" i="1"/>
  <c r="N28" i="1"/>
  <c r="V29" i="1"/>
  <c r="O29" i="1"/>
  <c r="Y29" i="1"/>
  <c r="Z29" i="1"/>
  <c r="AC29" i="1"/>
  <c r="AB29" i="1"/>
  <c r="T29" i="1"/>
  <c r="U29" i="1"/>
  <c r="W29" i="1"/>
  <c r="N29" i="1"/>
  <c r="P29" i="1"/>
  <c r="Q29" i="1"/>
  <c r="R29" i="1"/>
  <c r="X29" i="1"/>
  <c r="AA29" i="1"/>
  <c r="S29" i="1"/>
  <c r="S32" i="1"/>
  <c r="S26" i="1"/>
  <c r="W30" i="1"/>
  <c r="W20" i="1"/>
  <c r="W19" i="1"/>
  <c r="W21" i="1"/>
  <c r="W17" i="1"/>
  <c r="W31" i="1"/>
  <c r="AN9" i="1"/>
  <c r="F19" i="2" s="1"/>
  <c r="O21" i="1"/>
  <c r="W10" i="1"/>
  <c r="S12" i="1"/>
  <c r="O26" i="1"/>
  <c r="P15" i="1"/>
  <c r="R15" i="1"/>
  <c r="O23" i="1"/>
  <c r="W25" i="1"/>
  <c r="AA13" i="1"/>
  <c r="Y32" i="1"/>
  <c r="T32" i="1"/>
  <c r="W28" i="1"/>
  <c r="S22" i="1"/>
  <c r="X21" i="1"/>
  <c r="X11" i="1"/>
  <c r="X17" i="1"/>
  <c r="X18" i="1"/>
  <c r="X16" i="1"/>
  <c r="X30" i="1"/>
  <c r="X19" i="1"/>
  <c r="X15" i="1"/>
  <c r="U17" i="1"/>
  <c r="BF9" i="1"/>
  <c r="G20" i="2" s="1"/>
  <c r="BB9" i="1"/>
  <c r="G16" i="2" s="1"/>
  <c r="V12" i="1"/>
  <c r="N15" i="1"/>
  <c r="P22" i="1"/>
  <c r="X32" i="1"/>
  <c r="BK9" i="1"/>
  <c r="S28" i="1"/>
  <c r="R32" i="1"/>
  <c r="Q21" i="1"/>
  <c r="S25" i="1"/>
  <c r="U32" i="1"/>
  <c r="AF9" i="1"/>
  <c r="F11" i="2" s="1"/>
  <c r="R23" i="1"/>
  <c r="V27" i="1"/>
  <c r="X27" i="1"/>
  <c r="Y27" i="1"/>
  <c r="S27" i="1"/>
  <c r="U27" i="1"/>
  <c r="Q27" i="1"/>
  <c r="W27" i="1"/>
  <c r="Z27" i="1"/>
  <c r="AA27" i="1"/>
  <c r="AB27" i="1"/>
  <c r="AC27" i="1"/>
  <c r="P27" i="1"/>
  <c r="R27" i="1"/>
  <c r="O27" i="1"/>
  <c r="T27" i="1"/>
  <c r="N27" i="1"/>
  <c r="Y21" i="1"/>
  <c r="Y11" i="1"/>
  <c r="Y17" i="1"/>
  <c r="Y19" i="1"/>
  <c r="Y12" i="1"/>
  <c r="Y30" i="1"/>
  <c r="Y26" i="1"/>
  <c r="Y31" i="1"/>
  <c r="Y33" i="1"/>
  <c r="U11" i="1"/>
  <c r="N26" i="1"/>
  <c r="Z11" i="1"/>
  <c r="Z19" i="1"/>
  <c r="Z21" i="1"/>
  <c r="Z17" i="1"/>
  <c r="Z30" i="1"/>
  <c r="Z20" i="1"/>
  <c r="Z31" i="1"/>
  <c r="N17" i="1"/>
  <c r="AG9" i="1"/>
  <c r="F12" i="2" s="1"/>
  <c r="AQ9" i="1"/>
  <c r="R10" i="1"/>
  <c r="Q12" i="1"/>
  <c r="Q13" i="1"/>
  <c r="P28" i="1"/>
  <c r="BC9" i="1"/>
  <c r="V10" i="1"/>
  <c r="Q15" i="1"/>
  <c r="BG9" i="1"/>
  <c r="R20" i="1"/>
  <c r="T13" i="1"/>
  <c r="AE9" i="1"/>
  <c r="F10" i="2" s="1"/>
  <c r="AS9" i="1"/>
  <c r="V13" i="1"/>
  <c r="N23" i="1"/>
  <c r="AA21" i="1"/>
  <c r="AA30" i="1"/>
  <c r="AA20" i="1"/>
  <c r="AA31" i="1"/>
  <c r="O11" i="1"/>
  <c r="AL9" i="1"/>
  <c r="Z25" i="1"/>
  <c r="AB17" i="1"/>
  <c r="AB21" i="1"/>
  <c r="AB30" i="1"/>
  <c r="AB16" i="1"/>
  <c r="AB18" i="1"/>
  <c r="AB33" i="1"/>
  <c r="V17" i="1"/>
  <c r="BA9" i="1"/>
  <c r="G15" i="2" s="1"/>
  <c r="R11" i="1"/>
  <c r="V18" i="1"/>
  <c r="P12" i="1"/>
  <c r="W26" i="1"/>
  <c r="Y23" i="1"/>
  <c r="O13" i="1"/>
  <c r="O28" i="1"/>
  <c r="AY9" i="1"/>
  <c r="G13" i="2" s="1"/>
  <c r="AC11" i="1"/>
  <c r="AC17" i="1"/>
  <c r="AC26" i="1"/>
  <c r="AC23" i="1"/>
  <c r="AC19" i="1"/>
  <c r="AC30" i="1"/>
  <c r="AC21" i="1"/>
  <c r="AC20" i="1"/>
  <c r="N11" i="1"/>
  <c r="AA10" i="1"/>
  <c r="U18" i="1"/>
  <c r="N18" i="1"/>
  <c r="AA26" i="1"/>
  <c r="AC15" i="1"/>
  <c r="AC25" i="1"/>
  <c r="U25" i="1"/>
  <c r="AC22" i="1"/>
  <c r="AC32" i="1"/>
  <c r="AV9" i="1"/>
  <c r="G10" i="2" s="1"/>
  <c r="Y28" i="1"/>
  <c r="BE9" i="1"/>
  <c r="G19" i="2" s="1"/>
  <c r="X28" i="1"/>
  <c r="U15" i="1"/>
  <c r="V25" i="1"/>
  <c r="AI9" i="1"/>
  <c r="F14" i="2" s="1"/>
  <c r="AW9" i="1"/>
  <c r="G11" i="2" s="1"/>
  <c r="AP9" i="1"/>
  <c r="AA28" i="1"/>
  <c r="U28" i="1"/>
  <c r="R19" i="1"/>
  <c r="AR9" i="1"/>
  <c r="F23" i="2" s="1"/>
  <c r="AX9" i="1"/>
  <c r="G12" i="2" s="1"/>
  <c r="BH9" i="1"/>
  <c r="G22" i="2" s="1"/>
  <c r="Y15" i="1"/>
  <c r="X23" i="1"/>
  <c r="AC13" i="1"/>
  <c r="R21" i="1"/>
  <c r="R18" i="1"/>
  <c r="R16" i="1"/>
  <c r="R31" i="1"/>
  <c r="R17" i="1"/>
  <c r="R30" i="1"/>
  <c r="R12" i="1"/>
  <c r="R33" i="1"/>
  <c r="N21" i="1"/>
  <c r="N19" i="1"/>
  <c r="N30" i="1"/>
  <c r="N31" i="1"/>
  <c r="N32" i="1"/>
  <c r="S11" i="1"/>
  <c r="AC10" i="1"/>
  <c r="Q20" i="1"/>
  <c r="U26" i="1"/>
  <c r="T33" i="1"/>
  <c r="W32" i="1"/>
  <c r="T28" i="1"/>
  <c r="V21" i="1"/>
  <c r="V30" i="1"/>
  <c r="V23" i="1"/>
  <c r="V20" i="1"/>
  <c r="V31" i="1"/>
  <c r="V33" i="1"/>
  <c r="S18" i="1"/>
  <c r="X13" i="1"/>
  <c r="X14" i="1"/>
  <c r="Y14" i="1"/>
  <c r="Q14" i="1"/>
  <c r="V14" i="1"/>
  <c r="T14" i="1"/>
  <c r="Z14" i="1"/>
  <c r="AB14" i="1"/>
  <c r="AC14" i="1"/>
  <c r="W14" i="1"/>
  <c r="O14" i="1"/>
  <c r="P14" i="1"/>
  <c r="R14" i="1"/>
  <c r="S14" i="1"/>
  <c r="U14" i="1"/>
  <c r="N14" i="1"/>
  <c r="AA14" i="1"/>
  <c r="R28" i="1"/>
  <c r="U19" i="1"/>
  <c r="U12" i="1"/>
  <c r="U10" i="1"/>
  <c r="U20" i="1"/>
  <c r="U21" i="1"/>
  <c r="U13" i="1"/>
  <c r="U31" i="1"/>
  <c r="U30" i="1"/>
  <c r="U33" i="1"/>
  <c r="AZ9" i="1"/>
  <c r="G14" i="2" s="1"/>
  <c r="V22" i="1"/>
  <c r="O10" i="1"/>
  <c r="O19" i="1"/>
  <c r="O20" i="1"/>
  <c r="O17" i="1"/>
  <c r="O31" i="1"/>
  <c r="O12" i="1"/>
  <c r="O16" i="1"/>
  <c r="O30" i="1"/>
  <c r="O32" i="1"/>
  <c r="AK9" i="1"/>
  <c r="F16" i="2" s="1"/>
  <c r="V11" i="1"/>
  <c r="N16" i="1"/>
  <c r="V26" i="1"/>
  <c r="U23" i="1"/>
  <c r="AC31" i="1"/>
  <c r="N22" i="1"/>
  <c r="P21" i="1"/>
  <c r="P10" i="1"/>
  <c r="P30" i="1"/>
  <c r="P33" i="1"/>
  <c r="BJ9" i="1"/>
  <c r="AA19" i="1"/>
  <c r="AO9" i="1"/>
  <c r="F20" i="2" s="1"/>
  <c r="T10" i="1"/>
  <c r="Y18" i="1"/>
  <c r="P20" i="1"/>
  <c r="AA16" i="1"/>
  <c r="X12" i="1"/>
  <c r="T26" i="1"/>
  <c r="S15" i="1"/>
  <c r="T23" i="1"/>
  <c r="AB31" i="1"/>
  <c r="X24" i="1"/>
  <c r="N24" i="1"/>
  <c r="Q24" i="1"/>
  <c r="S24" i="1"/>
  <c r="T24" i="1"/>
  <c r="P24" i="1"/>
  <c r="U24" i="1"/>
  <c r="O24" i="1"/>
  <c r="R24" i="1"/>
  <c r="V24" i="1"/>
  <c r="Z24" i="1"/>
  <c r="AA24" i="1"/>
  <c r="W24" i="1"/>
  <c r="Y24" i="1"/>
  <c r="AB24" i="1"/>
  <c r="AC24" i="1"/>
  <c r="S13" i="1"/>
  <c r="S33" i="1"/>
  <c r="O22" i="1"/>
  <c r="AA22" i="1"/>
  <c r="V32" i="1"/>
  <c r="AB28" i="1"/>
  <c r="F22" i="2" l="1"/>
  <c r="H22" i="2" s="1"/>
  <c r="F15" i="2"/>
  <c r="H15" i="2" s="1"/>
  <c r="X9" i="1"/>
  <c r="E20" i="2" s="1"/>
  <c r="F17" i="2"/>
  <c r="Y9" i="1"/>
  <c r="G17" i="2"/>
  <c r="S9" i="1"/>
  <c r="AB9" i="1"/>
  <c r="Z9" i="1"/>
  <c r="O9" i="1"/>
  <c r="E11" i="2" s="1"/>
  <c r="R9" i="1"/>
  <c r="E14" i="2" s="1"/>
  <c r="T9" i="1"/>
  <c r="E16" i="2" s="1"/>
  <c r="N9" i="1"/>
  <c r="E10" i="2" s="1"/>
  <c r="V9" i="1"/>
  <c r="U9" i="1"/>
  <c r="W9" i="1"/>
  <c r="E19" i="2" s="1"/>
  <c r="P9" i="1"/>
  <c r="AC9" i="1"/>
  <c r="Q9" i="1"/>
  <c r="E13" i="2" s="1"/>
  <c r="AA9" i="1"/>
  <c r="E23" i="2" s="1"/>
  <c r="F18" i="2"/>
  <c r="G18" i="2"/>
  <c r="G25" i="2"/>
  <c r="F24" i="2"/>
  <c r="G24" i="2"/>
  <c r="F25" i="2"/>
  <c r="G21" i="2"/>
  <c r="F21" i="2"/>
  <c r="F13" i="2"/>
  <c r="H13" i="2" s="1"/>
  <c r="H12" i="2"/>
  <c r="H16" i="2"/>
  <c r="H19" i="2"/>
  <c r="H14" i="2"/>
  <c r="H20" i="2"/>
  <c r="H10" i="2"/>
  <c r="H11" i="2"/>
  <c r="H23" i="2"/>
  <c r="H17" i="2" l="1"/>
  <c r="K14" i="2" s="1"/>
  <c r="E21" i="2"/>
  <c r="E17" i="2"/>
  <c r="E15" i="2"/>
  <c r="E22" i="2"/>
  <c r="E24" i="2"/>
  <c r="H18" i="2"/>
  <c r="E18" i="2"/>
  <c r="K13" i="2"/>
  <c r="K10" i="2"/>
  <c r="K11" i="2"/>
  <c r="H25" i="2"/>
  <c r="H24" i="2"/>
  <c r="E12" i="2"/>
  <c r="K12" i="2" s="1"/>
  <c r="E25" i="2"/>
  <c r="H21" i="2"/>
  <c r="K15" i="2" l="1"/>
  <c r="K17" i="2"/>
  <c r="K16" i="2"/>
  <c r="K18" i="2"/>
  <c r="K22" i="2"/>
  <c r="K21" i="2"/>
  <c r="K25" i="2"/>
  <c r="K23" i="2"/>
  <c r="K20" i="2"/>
  <c r="K24" i="2"/>
  <c r="K19" i="2"/>
  <c r="N12" i="2"/>
  <c r="O12" i="2" s="1"/>
  <c r="BN13" i="1" s="1"/>
  <c r="N11" i="2"/>
  <c r="O11" i="2" s="1"/>
  <c r="BN12" i="1" s="1"/>
  <c r="BU24" i="1" s="1"/>
  <c r="N10" i="2"/>
  <c r="O10" i="2" s="1"/>
  <c r="N13" i="2"/>
  <c r="O13" i="2" s="1"/>
  <c r="BN14" i="1" s="1"/>
  <c r="N14" i="2" l="1"/>
  <c r="O14" i="2" s="1"/>
  <c r="BN17" i="1" s="1"/>
  <c r="BU22" i="1" s="1"/>
  <c r="N16" i="2"/>
  <c r="O16" i="2" s="1"/>
  <c r="BN19" i="1" s="1"/>
  <c r="N17" i="2"/>
  <c r="O17" i="2" s="1"/>
  <c r="BN20" i="1" s="1"/>
  <c r="N15" i="2"/>
  <c r="O15" i="2" s="1"/>
  <c r="BN18" i="1" s="1"/>
  <c r="BU12" i="1" s="1"/>
  <c r="R10" i="2"/>
  <c r="BQ11" i="1" s="1"/>
  <c r="BN11" i="1"/>
  <c r="BU10" i="1" s="1"/>
  <c r="N20" i="2"/>
  <c r="O20" i="2" s="1"/>
  <c r="BN25" i="1" s="1"/>
  <c r="N19" i="2"/>
  <c r="O19" i="2" s="1"/>
  <c r="BN24" i="1" s="1"/>
  <c r="BU30" i="1" s="1"/>
  <c r="BY29" i="1" s="1"/>
  <c r="N24" i="2"/>
  <c r="O24" i="2" s="1"/>
  <c r="BN31" i="1" s="1"/>
  <c r="N21" i="2"/>
  <c r="O21" i="2" s="1"/>
  <c r="BN26" i="1" s="1"/>
  <c r="N18" i="2"/>
  <c r="O18" i="2" s="1"/>
  <c r="BN23" i="1" s="1"/>
  <c r="BU16" i="1" s="1"/>
  <c r="BY15" i="1" s="1"/>
  <c r="N23" i="2"/>
  <c r="O23" i="2" s="1"/>
  <c r="N22" i="2"/>
  <c r="O22" i="2" s="1"/>
  <c r="BN29" i="1" s="1"/>
  <c r="BU28" i="1" s="1"/>
  <c r="BY27" i="1" s="1"/>
  <c r="N25" i="2"/>
  <c r="O25" i="2" s="1"/>
  <c r="P12" i="2"/>
  <c r="BO13" i="1" s="1"/>
  <c r="Q12" i="2"/>
  <c r="BP13" i="1" s="1"/>
  <c r="R12" i="2"/>
  <c r="BQ13" i="1" s="1"/>
  <c r="Q11" i="2"/>
  <c r="BP12" i="1" s="1"/>
  <c r="S11" i="2"/>
  <c r="BR12" i="1" s="1"/>
  <c r="R11" i="2"/>
  <c r="BQ12" i="1" s="1"/>
  <c r="P11" i="2"/>
  <c r="BO12" i="1" s="1"/>
  <c r="S12" i="2"/>
  <c r="BR13" i="1" s="1"/>
  <c r="P13" i="2"/>
  <c r="BO14" i="1" s="1"/>
  <c r="Q13" i="2"/>
  <c r="BP14" i="1" s="1"/>
  <c r="R13" i="2"/>
  <c r="BQ14" i="1" s="1"/>
  <c r="S13" i="2"/>
  <c r="BR14" i="1" s="1"/>
  <c r="S10" i="2"/>
  <c r="BR11" i="1" s="1"/>
  <c r="P10" i="2"/>
  <c r="BO11" i="1" s="1"/>
  <c r="Q10" i="2"/>
  <c r="BP11" i="1" s="1"/>
  <c r="S14" i="2" l="1"/>
  <c r="BR17" i="1" s="1"/>
  <c r="R14" i="2"/>
  <c r="BQ17" i="1" s="1"/>
  <c r="P14" i="2"/>
  <c r="BO17" i="1" s="1"/>
  <c r="Q14" i="2"/>
  <c r="BP17" i="1" s="1"/>
  <c r="P16" i="2"/>
  <c r="BO19" i="1" s="1"/>
  <c r="S17" i="2"/>
  <c r="BR20" i="1" s="1"/>
  <c r="P17" i="2"/>
  <c r="BO20" i="1" s="1"/>
  <c r="Q17" i="2"/>
  <c r="BP20" i="1" s="1"/>
  <c r="P15" i="2"/>
  <c r="BO18" i="1" s="1"/>
  <c r="S15" i="2"/>
  <c r="BR18" i="1" s="1"/>
  <c r="Q15" i="2"/>
  <c r="BP18" i="1" s="1"/>
  <c r="R15" i="2"/>
  <c r="BQ18" i="1" s="1"/>
  <c r="R17" i="2"/>
  <c r="BQ20" i="1" s="1"/>
  <c r="R16" i="2"/>
  <c r="BQ19" i="1" s="1"/>
  <c r="Q16" i="2"/>
  <c r="BP19" i="1" s="1"/>
  <c r="S16" i="2"/>
  <c r="BR19" i="1" s="1"/>
  <c r="BY9" i="1"/>
  <c r="BY23" i="1"/>
  <c r="Q25" i="2"/>
  <c r="BP32" i="1" s="1"/>
  <c r="BN32" i="1"/>
  <c r="R23" i="2"/>
  <c r="BQ30" i="1" s="1"/>
  <c r="BN30" i="1"/>
  <c r="BU18" i="1" s="1"/>
  <c r="BY17" i="1" s="1"/>
  <c r="Q24" i="2"/>
  <c r="BP31" i="1" s="1"/>
  <c r="P20" i="2"/>
  <c r="BO25" i="1" s="1"/>
  <c r="R21" i="2"/>
  <c r="BQ26" i="1" s="1"/>
  <c r="Q21" i="2"/>
  <c r="BP26" i="1" s="1"/>
  <c r="P18" i="2"/>
  <c r="BO23" i="1" s="1"/>
  <c r="Q20" i="2"/>
  <c r="BP25" i="1" s="1"/>
  <c r="S20" i="2"/>
  <c r="BR25" i="1" s="1"/>
  <c r="R20" i="2"/>
  <c r="BQ25" i="1" s="1"/>
  <c r="Q18" i="2"/>
  <c r="BP23" i="1" s="1"/>
  <c r="R18" i="2"/>
  <c r="BQ23" i="1" s="1"/>
  <c r="P24" i="2"/>
  <c r="BO31" i="1" s="1"/>
  <c r="S21" i="2"/>
  <c r="BR26" i="1" s="1"/>
  <c r="R24" i="2"/>
  <c r="BQ31" i="1" s="1"/>
  <c r="P21" i="2"/>
  <c r="BO26" i="1" s="1"/>
  <c r="P19" i="2"/>
  <c r="BO24" i="1" s="1"/>
  <c r="Q19" i="2"/>
  <c r="BP24" i="1" s="1"/>
  <c r="S19" i="2"/>
  <c r="BR24" i="1" s="1"/>
  <c r="S18" i="2"/>
  <c r="BR23" i="1" s="1"/>
  <c r="S24" i="2"/>
  <c r="BR31" i="1" s="1"/>
  <c r="R19" i="2"/>
  <c r="BQ24" i="1" s="1"/>
  <c r="P22" i="2"/>
  <c r="BO29" i="1" s="1"/>
  <c r="P25" i="2"/>
  <c r="BO32" i="1" s="1"/>
  <c r="R25" i="2"/>
  <c r="BQ32" i="1" s="1"/>
  <c r="Q22" i="2"/>
  <c r="BP29" i="1" s="1"/>
  <c r="Q23" i="2"/>
  <c r="BP30" i="1" s="1"/>
  <c r="S23" i="2"/>
  <c r="BR30" i="1" s="1"/>
  <c r="P23" i="2"/>
  <c r="BO30" i="1" s="1"/>
  <c r="S22" i="2"/>
  <c r="BR29" i="1" s="1"/>
  <c r="R22" i="2"/>
  <c r="BQ29" i="1" s="1"/>
  <c r="S25" i="2"/>
  <c r="BR32" i="1" s="1"/>
  <c r="BY21" i="1" l="1"/>
  <c r="BY11" i="1"/>
</calcChain>
</file>

<file path=xl/sharedStrings.xml><?xml version="1.0" encoding="utf-8"?>
<sst xmlns="http://schemas.openxmlformats.org/spreadsheetml/2006/main" count="245" uniqueCount="133">
  <si>
    <t>Score</t>
  </si>
  <si>
    <t>Pen</t>
  </si>
  <si>
    <t>Pays</t>
  </si>
  <si>
    <t>BP</t>
  </si>
  <si>
    <t>BC</t>
  </si>
  <si>
    <t>+/-</t>
  </si>
  <si>
    <t>Points</t>
  </si>
  <si>
    <t>Vainqueur</t>
  </si>
  <si>
    <t>Groupe</t>
  </si>
  <si>
    <t xml:space="preserve">C
</t>
  </si>
  <si>
    <t xml:space="preserve">A
</t>
  </si>
  <si>
    <t xml:space="preserve">B
</t>
  </si>
  <si>
    <t xml:space="preserve">D
</t>
  </si>
  <si>
    <t>Date</t>
  </si>
  <si>
    <t>BC : buts contre</t>
  </si>
  <si>
    <t>BP : buts pour</t>
  </si>
  <si>
    <t>Tableau et résultats</t>
  </si>
  <si>
    <t>Match gagné : 3 points</t>
  </si>
  <si>
    <t>Match nul : 1 point</t>
  </si>
  <si>
    <t>Lieu</t>
  </si>
  <si>
    <t>Diff</t>
  </si>
  <si>
    <t>Comment obtenir le mot de passe de ce document ?</t>
  </si>
  <si>
    <t>C'est simple, cliquez ici :</t>
  </si>
  <si>
    <t>(ou recopiez le lien en cas de problème)</t>
  </si>
  <si>
    <t>BpE documents est une entreprise française.</t>
  </si>
  <si>
    <t>contact@business-plan-excel.fr</t>
  </si>
  <si>
    <t>© BpE documents</t>
  </si>
  <si>
    <t>Remplissez les cases bleues uniquement</t>
  </si>
  <si>
    <t>PHASE DE GROUPES</t>
  </si>
  <si>
    <t>PHASE FINALE</t>
  </si>
  <si>
    <t>A2</t>
  </si>
  <si>
    <t>A3</t>
  </si>
  <si>
    <t>A4</t>
  </si>
  <si>
    <t>B1</t>
  </si>
  <si>
    <t>B2</t>
  </si>
  <si>
    <t>B3</t>
  </si>
  <si>
    <t>B4</t>
  </si>
  <si>
    <t>C1</t>
  </si>
  <si>
    <t>C2</t>
  </si>
  <si>
    <t>C3</t>
  </si>
  <si>
    <t>C4</t>
  </si>
  <si>
    <t>D1</t>
  </si>
  <si>
    <t>D2</t>
  </si>
  <si>
    <t>D3</t>
  </si>
  <si>
    <t>D4</t>
  </si>
  <si>
    <t>Paramètres</t>
  </si>
  <si>
    <t>A1</t>
  </si>
  <si>
    <t>Code</t>
  </si>
  <si>
    <t>A</t>
  </si>
  <si>
    <t>Pays :</t>
  </si>
  <si>
    <t>Contre :</t>
  </si>
  <si>
    <t>Buts pour</t>
  </si>
  <si>
    <t>Buts contre</t>
  </si>
  <si>
    <t>3 points pour un match gagné; 1 point pour un match nul; 0 point pour un match perdu.</t>
  </si>
  <si>
    <t>Dans un groupe, lorsque des équipes se retrouvent à égalité de points, elles sont classées et départagées suivant :</t>
  </si>
  <si>
    <t>Clé</t>
  </si>
  <si>
    <t>Classement</t>
  </si>
  <si>
    <t>n°</t>
  </si>
  <si>
    <t>n° inversé</t>
  </si>
  <si>
    <t>B</t>
  </si>
  <si>
    <t>C</t>
  </si>
  <si>
    <t>D</t>
  </si>
  <si>
    <t>clé</t>
  </si>
  <si>
    <t>pays</t>
  </si>
  <si>
    <t>FINALE :</t>
  </si>
  <si>
    <t>Le système d'attribution de points est le suivant :</t>
  </si>
  <si>
    <r>
      <t xml:space="preserve">En plus des trois changements de joueurs autorisés pendant le temps réglementaire, </t>
    </r>
    <r>
      <rPr>
        <b/>
        <sz val="11"/>
        <color theme="1"/>
        <rFont val="Calibri"/>
        <family val="2"/>
        <scheme val="minor"/>
      </rPr>
      <t>un quatrième changement</t>
    </r>
    <r>
      <rPr>
        <sz val="11"/>
        <color theme="1"/>
        <rFont val="Calibri"/>
        <family val="2"/>
        <scheme val="minor"/>
      </rPr>
      <t xml:space="preserve"> est possible lors de la prolongation.</t>
    </r>
  </si>
  <si>
    <r>
      <t>Si les deux équipes qui s'affrontent sont à égalité à la fin du temps réglementaire de 90 minutes, une prolongation de deux fois 15 minutes est jouée. Si les deux équipes sont toujours à égalité à la fin de la prolongation, une épreuve de</t>
    </r>
    <r>
      <rPr>
        <b/>
        <sz val="11"/>
        <color theme="1"/>
        <rFont val="Calibri"/>
        <family val="2"/>
        <scheme val="minor"/>
      </rPr>
      <t> tirs au but</t>
    </r>
    <r>
      <rPr>
        <sz val="11"/>
        <color theme="1"/>
        <rFont val="Calibri"/>
        <family val="2"/>
        <scheme val="minor"/>
      </rPr>
      <t> est disputée,</t>
    </r>
  </si>
  <si>
    <t>Nom du pays</t>
  </si>
  <si>
    <t>Résultats des poules (automatique) :</t>
  </si>
  <si>
    <t>Phase de groupes :</t>
  </si>
  <si>
    <t>Demi-finales :</t>
  </si>
  <si>
    <t>Finale :</t>
  </si>
  <si>
    <r>
      <t xml:space="preserve">Matchs </t>
    </r>
    <r>
      <rPr>
        <i/>
        <sz val="12"/>
        <color theme="1"/>
        <rFont val="Arial"/>
        <family val="2"/>
      </rPr>
      <t>(inscrire les scores)</t>
    </r>
  </si>
  <si>
    <t>Pays-Bas</t>
  </si>
  <si>
    <t>Angleterre</t>
  </si>
  <si>
    <t>France</t>
  </si>
  <si>
    <t>Danemark</t>
  </si>
  <si>
    <t>Espagne</t>
  </si>
  <si>
    <t>Allemagne</t>
  </si>
  <si>
    <t>Suisse</t>
  </si>
  <si>
    <t>Portugal</t>
  </si>
  <si>
    <t>1er groupe A :</t>
  </si>
  <si>
    <t>2ème groupe B :</t>
  </si>
  <si>
    <t>1er groupe C :</t>
  </si>
  <si>
    <t>2ème groupe D :</t>
  </si>
  <si>
    <t>1er groupe B :</t>
  </si>
  <si>
    <t>1er groupe D :</t>
  </si>
  <si>
    <t>2ème groupe C :</t>
  </si>
  <si>
    <t>2ème groupe E :</t>
  </si>
  <si>
    <t>Pour obtenir le mot de passe de ce document :</t>
  </si>
  <si>
    <t>Norvège</t>
  </si>
  <si>
    <t>Suède</t>
  </si>
  <si>
    <t>Italie</t>
  </si>
  <si>
    <t>Pays participants :</t>
  </si>
  <si>
    <t>Euro de foot féminin 2025</t>
  </si>
  <si>
    <t>REGLEMENT EURO DE FOOT FEMININ 2025</t>
  </si>
  <si>
    <t>https://www.business-plan-excel.fr/produit/mot-passe-euro-foot-feminin-2025-excel/</t>
  </si>
  <si>
    <t>Islande</t>
  </si>
  <si>
    <t>Finlande</t>
  </si>
  <si>
    <t>Belgique</t>
  </si>
  <si>
    <t>Pologne</t>
  </si>
  <si>
    <t>Pays de Galles</t>
  </si>
  <si>
    <t>Phase finale - Quarts de finale :</t>
  </si>
  <si>
    <t>Bâle</t>
  </si>
  <si>
    <t>Thoune</t>
  </si>
  <si>
    <t>Berne</t>
  </si>
  <si>
    <t>Sion</t>
  </si>
  <si>
    <t>Genève</t>
  </si>
  <si>
    <t>Saint-Gall</t>
  </si>
  <si>
    <t>Lucerne</t>
  </si>
  <si>
    <t>Zurich</t>
  </si>
  <si>
    <t>17 juillet 2025, Zurich</t>
  </si>
  <si>
    <t>16 juillet 2025, Genève</t>
  </si>
  <si>
    <t>18 juillet 2025, Berne</t>
  </si>
  <si>
    <t>19 juillet 2025, Bâle</t>
  </si>
  <si>
    <t>22 juillet 2025, Genève</t>
  </si>
  <si>
    <t>23 juillet 2025, Zurich</t>
  </si>
  <si>
    <t>27 juillet 2025, Bâle</t>
  </si>
  <si>
    <t>Toutes les rencontres sont à élimination directe.</t>
  </si>
  <si>
    <t>1. Plus grand nombre de points obtenus dans les matchs disputés entre les équipes concernées ;</t>
  </si>
  <si>
    <t>2. Meilleure différence de buts dans les matchs disputés entre les équipes concernées ;</t>
  </si>
  <si>
    <t>3. Plus grand nombre de buts marqués lors des matchs disputés entre les équipes concernées ;</t>
  </si>
  <si>
    <t>Si, après l'application des critères 1 à 3, une partie des équipes reste encore à départager, on reprend les critères 1 à 3 pour les seules équipes concernées par cette nouvelle égalité.</t>
  </si>
  <si>
    <t>Si les équipes restantes concernées ne sont toujours pas départagées, les critères suivants s’appliquent :</t>
  </si>
  <si>
    <t>4. Meilleure différence de buts dans tous les matchs du groupe ;</t>
  </si>
  <si>
    <t>5. Plus grand nombre de buts marqués dans tous les matchs du groupe ;</t>
  </si>
  <si>
    <t>6. Si deux et seulement deux équipes sont à égalité parfaite sur tous les points du règlement, doivent être départagées pour une seule place qualificative et se rencontrent lors de la dernière journée, alors une séance de tirs au but est organisée à la fin du temps réglementaire de ce dernier match les opposant ;</t>
  </si>
  <si>
    <t>7. Plus faible total de points disciplinaires sur l'ensemble du groupe, en appliquant le barème suivant :</t>
  </si>
  <si>
    <t>Un carton jaune : 1 point ;</t>
  </si>
  <si>
    <t>Une expulsion pour deux cartons jaunes au cours d’un match : 3 points ;</t>
  </si>
  <si>
    <t>Un carton rouge : 3 points ;</t>
  </si>
  <si>
    <t>8. Position dans le classement général de la phase de qualification.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</si>
</sst>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1"/>
      <color theme="1"/>
      <name val="Calibri"/>
      <family val="2"/>
      <scheme val="minor"/>
    </font>
    <font>
      <u/>
      <sz val="11"/>
      <color theme="10"/>
      <name val="Calibri"/>
      <family val="2"/>
      <scheme val="minor"/>
    </font>
    <font>
      <sz val="11"/>
      <color theme="1"/>
      <name val="Arial"/>
      <family val="2"/>
    </font>
    <font>
      <sz val="14"/>
      <color theme="1"/>
      <name val="Arial"/>
      <family val="2"/>
    </font>
    <font>
      <b/>
      <sz val="11"/>
      <name val="Arial"/>
      <family val="2"/>
    </font>
    <font>
      <sz val="12"/>
      <color theme="1"/>
      <name val="Arial"/>
      <family val="2"/>
    </font>
    <font>
      <b/>
      <sz val="14"/>
      <color theme="1" tint="0.249977111117893"/>
      <name val="Arial"/>
      <family val="2"/>
    </font>
    <font>
      <b/>
      <sz val="11"/>
      <color theme="1"/>
      <name val="Arial"/>
      <family val="2"/>
    </font>
    <font>
      <sz val="11"/>
      <color theme="1" tint="0.249977111117893"/>
      <name val="Arial"/>
      <family val="2"/>
    </font>
    <font>
      <sz val="11"/>
      <name val="Arial"/>
      <family val="2"/>
    </font>
    <font>
      <sz val="11"/>
      <color theme="0" tint="-0.249977111117893"/>
      <name val="Arial"/>
      <family val="2"/>
    </font>
    <font>
      <b/>
      <sz val="14"/>
      <color theme="10"/>
      <name val="Arial"/>
      <family val="2"/>
    </font>
    <font>
      <b/>
      <sz val="13"/>
      <color theme="1"/>
      <name val="Arial"/>
      <family val="2"/>
    </font>
    <font>
      <b/>
      <sz val="14"/>
      <color theme="1"/>
      <name val="Arial"/>
      <family val="2"/>
    </font>
    <font>
      <u/>
      <sz val="11"/>
      <color theme="10"/>
      <name val="Arial"/>
      <family val="2"/>
    </font>
    <font>
      <b/>
      <u/>
      <sz val="12"/>
      <color theme="3" tint="-0.499984740745262"/>
      <name val="Arial"/>
      <family val="2"/>
    </font>
    <font>
      <sz val="12"/>
      <color rgb="FFFF0000"/>
      <name val="Arial"/>
      <family val="2"/>
    </font>
    <font>
      <b/>
      <sz val="14"/>
      <name val="Arial"/>
      <family val="2"/>
    </font>
    <font>
      <b/>
      <sz val="11"/>
      <color theme="2" tint="-0.499984740745262"/>
      <name val="Arial"/>
      <family val="2"/>
    </font>
    <font>
      <sz val="12"/>
      <color theme="10"/>
      <name val="Arial"/>
      <family val="2"/>
    </font>
    <font>
      <b/>
      <sz val="11"/>
      <color theme="1" tint="0.499984740745262"/>
      <name val="Arial"/>
      <family val="2"/>
    </font>
    <font>
      <u/>
      <sz val="11"/>
      <name val="Arial"/>
      <family val="2"/>
    </font>
    <font>
      <u/>
      <sz val="11"/>
      <color theme="0" tint="-0.249977111117893"/>
      <name val="Arial"/>
      <family val="2"/>
    </font>
    <font>
      <b/>
      <sz val="12"/>
      <color theme="1"/>
      <name val="Arial"/>
      <family val="2"/>
    </font>
    <font>
      <sz val="12"/>
      <name val="Arial"/>
      <family val="2"/>
    </font>
    <font>
      <b/>
      <sz val="11"/>
      <color rgb="FFFF0000"/>
      <name val="Arial"/>
      <family val="2"/>
    </font>
    <font>
      <b/>
      <sz val="11"/>
      <color theme="10"/>
      <name val="Arial"/>
      <family val="2"/>
    </font>
    <font>
      <i/>
      <sz val="10"/>
      <color theme="1"/>
      <name val="Arial"/>
      <family val="2"/>
    </font>
    <font>
      <b/>
      <i/>
      <sz val="10"/>
      <color theme="1"/>
      <name val="Arial"/>
      <family val="2"/>
    </font>
    <font>
      <i/>
      <sz val="10"/>
      <color rgb="FFFF0000"/>
      <name val="Arial"/>
      <family val="2"/>
    </font>
    <font>
      <i/>
      <sz val="12"/>
      <color theme="1"/>
      <name val="Arial"/>
      <family val="2"/>
    </font>
    <font>
      <b/>
      <sz val="11"/>
      <color rgb="FF0070C0"/>
      <name val="Arial"/>
      <family val="2"/>
    </font>
    <font>
      <b/>
      <u/>
      <sz val="11"/>
      <color theme="10"/>
      <name val="Arial"/>
      <family val="2"/>
    </font>
    <font>
      <b/>
      <u/>
      <sz val="12"/>
      <color theme="10"/>
      <name val="Arial"/>
      <family val="2"/>
    </font>
    <font>
      <b/>
      <sz val="26"/>
      <color theme="1"/>
      <name val="Calibri"/>
      <family val="2"/>
      <scheme val="minor"/>
    </font>
    <font>
      <b/>
      <i/>
      <sz val="28"/>
      <color rgb="FFC00000"/>
      <name val="Arial"/>
      <family val="2"/>
    </font>
    <font>
      <b/>
      <sz val="18"/>
      <color rgb="FFC00000"/>
      <name val="Arial"/>
      <family val="2"/>
    </font>
    <font>
      <b/>
      <sz val="16"/>
      <color theme="1"/>
      <name val="Arial"/>
      <family val="2"/>
    </font>
    <font>
      <b/>
      <sz val="12"/>
      <name val="Arial"/>
      <family val="2"/>
    </font>
    <font>
      <i/>
      <sz val="11"/>
      <color theme="1" tint="0.249977111117893"/>
      <name val="Arial"/>
      <family val="2"/>
    </font>
    <font>
      <i/>
      <sz val="11"/>
      <name val="Arial"/>
      <family val="2"/>
    </font>
    <font>
      <b/>
      <i/>
      <sz val="12"/>
      <color rgb="FFFF0000"/>
      <name val="Arial"/>
      <family val="2"/>
    </font>
    <font>
      <b/>
      <sz val="9"/>
      <name val="Arial"/>
      <family val="2"/>
    </font>
    <font>
      <b/>
      <sz val="9"/>
      <color theme="1" tint="0.249977111117893"/>
      <name val="Arial"/>
      <family val="2"/>
    </font>
    <font>
      <b/>
      <sz val="11"/>
      <color theme="1"/>
      <name val="Calibri"/>
      <family val="2"/>
      <scheme val="minor"/>
    </font>
    <font>
      <b/>
      <sz val="16"/>
      <color rgb="FFC00000"/>
      <name val="Calibri"/>
      <family val="2"/>
      <scheme val="minor"/>
    </font>
    <font>
      <b/>
      <sz val="14"/>
      <color theme="1"/>
      <name val="Calibri"/>
      <family val="2"/>
      <scheme val="minor"/>
    </font>
    <font>
      <b/>
      <sz val="14"/>
      <color theme="1" tint="0.34998626667073579"/>
      <name val="Calibri"/>
      <family val="2"/>
      <scheme val="minor"/>
    </font>
    <font>
      <i/>
      <sz val="11"/>
      <color rgb="FFFF0000"/>
      <name val="Calibri"/>
      <family val="2"/>
      <scheme val="minor"/>
    </font>
    <font>
      <i/>
      <sz val="10"/>
      <color theme="1"/>
      <name val="Calibri"/>
      <family val="2"/>
      <scheme val="minor"/>
    </font>
    <font>
      <u/>
      <sz val="10"/>
      <color theme="10"/>
      <name val="Calibri"/>
      <family val="2"/>
      <scheme val="minor"/>
    </font>
    <font>
      <i/>
      <sz val="9"/>
      <color theme="1"/>
      <name val="Calibri"/>
      <family val="2"/>
    </font>
    <font>
      <b/>
      <i/>
      <sz val="16"/>
      <color theme="8"/>
      <name val="Arial"/>
      <family val="2"/>
    </font>
    <font>
      <b/>
      <sz val="12"/>
      <color theme="1" tint="0.14999847407452621"/>
      <name val="Arial"/>
      <family val="2"/>
    </font>
    <font>
      <sz val="11"/>
      <color theme="1" tint="0.14999847407452621"/>
      <name val="Arial"/>
      <family val="2"/>
    </font>
    <font>
      <b/>
      <u/>
      <sz val="18"/>
      <color rgb="FFC00000"/>
      <name val="Arial"/>
      <family val="2"/>
    </font>
    <font>
      <i/>
      <sz val="9"/>
      <color theme="1"/>
      <name val="Arial"/>
      <family val="2"/>
    </font>
    <font>
      <b/>
      <i/>
      <sz val="9"/>
      <color theme="1"/>
      <name val="Arial"/>
      <family val="2"/>
    </font>
    <font>
      <i/>
      <sz val="9"/>
      <color rgb="FFFF0000"/>
      <name val="Arial"/>
      <family val="2"/>
    </font>
    <font>
      <i/>
      <sz val="9"/>
      <color theme="10"/>
      <name val="Arial"/>
      <family val="2"/>
    </font>
    <font>
      <b/>
      <i/>
      <sz val="24"/>
      <color rgb="FFC00000"/>
      <name val="Arial"/>
      <family val="2"/>
    </font>
    <font>
      <b/>
      <i/>
      <sz val="12"/>
      <color rgb="FFC00000"/>
      <name val="Arial"/>
      <family val="2"/>
    </font>
    <font>
      <b/>
      <u/>
      <sz val="12"/>
      <name val="Arial"/>
      <family val="2"/>
    </font>
    <font>
      <b/>
      <sz val="14"/>
      <color rgb="FFC00000"/>
      <name val="Arial"/>
      <family val="2"/>
    </font>
    <font>
      <sz val="12"/>
      <color theme="1" tint="0.249977111117893"/>
      <name val="Arial"/>
      <family val="2"/>
    </font>
    <font>
      <b/>
      <u/>
      <sz val="16"/>
      <color rgb="FFC00000"/>
      <name val="Arial"/>
      <family val="2"/>
    </font>
    <font>
      <b/>
      <i/>
      <sz val="14"/>
      <color theme="8"/>
      <name val="Arial"/>
      <family val="2"/>
    </font>
    <font>
      <b/>
      <sz val="22"/>
      <color theme="1"/>
      <name val="Arial"/>
      <family val="2"/>
    </font>
    <font>
      <b/>
      <u/>
      <sz val="12"/>
      <color theme="10"/>
      <name val="Calibri"/>
      <family val="2"/>
      <scheme val="minor"/>
    </font>
    <font>
      <sz val="10"/>
      <color rgb="FF202122"/>
      <name val="Arial"/>
      <family val="2"/>
    </font>
    <font>
      <b/>
      <u/>
      <sz val="11"/>
      <color theme="1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59999389629810485"/>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1" fillId="0" borderId="0" applyNumberFormat="0" applyFill="0" applyBorder="0" applyAlignment="0" applyProtection="0"/>
  </cellStyleXfs>
  <cellXfs count="236">
    <xf numFmtId="0" fontId="0" fillId="0" borderId="0" xfId="0"/>
    <xf numFmtId="0" fontId="44" fillId="0" borderId="0" xfId="0" applyFont="1"/>
    <xf numFmtId="0" fontId="2" fillId="0" borderId="0" xfId="0" applyFont="1" applyAlignment="1">
      <alignment horizontal="center" vertical="center"/>
    </xf>
    <xf numFmtId="0" fontId="35"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center" vertical="center"/>
    </xf>
    <xf numFmtId="0" fontId="27" fillId="0" borderId="0" xfId="0" applyFont="1" applyAlignment="1">
      <alignment horizontal="center" vertical="center"/>
    </xf>
    <xf numFmtId="0" fontId="16"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2" fillId="0" borderId="0" xfId="0" applyFont="1"/>
    <xf numFmtId="0" fontId="11" fillId="0" borderId="0" xfId="1" applyFont="1" applyFill="1" applyBorder="1" applyAlignment="1" applyProtection="1">
      <alignment vertical="center"/>
    </xf>
    <xf numFmtId="0" fontId="31" fillId="0" borderId="0" xfId="0" applyFont="1" applyAlignment="1">
      <alignment horizontal="center" vertical="center"/>
    </xf>
    <xf numFmtId="0" fontId="3" fillId="0" borderId="0" xfId="0" applyFont="1" applyAlignment="1">
      <alignment horizontal="left" vertical="center"/>
    </xf>
    <xf numFmtId="0" fontId="27" fillId="0" borderId="0" xfId="0" applyFont="1" applyAlignment="1">
      <alignment horizontal="left" vertical="center"/>
    </xf>
    <xf numFmtId="0" fontId="13" fillId="0" borderId="0" xfId="0" applyFont="1" applyAlignment="1">
      <alignment horizontal="center" vertical="center"/>
    </xf>
    <xf numFmtId="0" fontId="36" fillId="0" borderId="0" xfId="1" applyFont="1" applyFill="1" applyBorder="1" applyAlignment="1" applyProtection="1">
      <alignment vertical="center"/>
    </xf>
    <xf numFmtId="0" fontId="16" fillId="0" borderId="0" xfId="0" applyFont="1" applyAlignment="1">
      <alignment vertical="center"/>
    </xf>
    <xf numFmtId="0" fontId="3" fillId="0" borderId="0" xfId="0" applyFont="1" applyAlignment="1">
      <alignment vertical="center"/>
    </xf>
    <xf numFmtId="0" fontId="12" fillId="0" borderId="0" xfId="0" applyFont="1"/>
    <xf numFmtId="0" fontId="33" fillId="0" borderId="0" xfId="1" applyFont="1" applyFill="1" applyBorder="1" applyAlignment="1" applyProtection="1">
      <alignment vertical="center"/>
    </xf>
    <xf numFmtId="0" fontId="14" fillId="0" borderId="0" xfId="1" applyFont="1" applyFill="1" applyBorder="1" applyAlignment="1" applyProtection="1">
      <alignment vertical="center"/>
    </xf>
    <xf numFmtId="0" fontId="32" fillId="0" borderId="0" xfId="1" applyFont="1" applyFill="1" applyBorder="1" applyAlignment="1" applyProtection="1">
      <alignment horizontal="center" vertical="center"/>
    </xf>
    <xf numFmtId="0" fontId="13" fillId="0" borderId="0" xfId="0" applyFont="1" applyAlignment="1">
      <alignment horizontal="left" vertical="center"/>
    </xf>
    <xf numFmtId="0" fontId="28" fillId="0" borderId="0" xfId="0" applyFont="1" applyAlignment="1">
      <alignment horizontal="left" vertical="center"/>
    </xf>
    <xf numFmtId="0" fontId="15" fillId="0" borderId="0" xfId="1" applyFont="1" applyFill="1" applyBorder="1" applyAlignment="1" applyProtection="1">
      <alignment wrapText="1"/>
    </xf>
    <xf numFmtId="0" fontId="25" fillId="0" borderId="0" xfId="0" applyFont="1" applyAlignment="1">
      <alignment horizontal="left" vertical="center"/>
    </xf>
    <xf numFmtId="0" fontId="16" fillId="0" borderId="0" xfId="0" applyFont="1" applyAlignment="1">
      <alignment horizontal="left" vertical="center"/>
    </xf>
    <xf numFmtId="0" fontId="29" fillId="0" borderId="0" xfId="0" applyFont="1" applyAlignment="1">
      <alignment horizontal="left" vertical="center"/>
    </xf>
    <xf numFmtId="0" fontId="7" fillId="0" borderId="0" xfId="0" applyFont="1"/>
    <xf numFmtId="0" fontId="27" fillId="0" borderId="0" xfId="0" applyFont="1"/>
    <xf numFmtId="0" fontId="40" fillId="0" borderId="0" xfId="1" applyFont="1" applyFill="1" applyBorder="1" applyAlignment="1" applyProtection="1">
      <alignment vertical="center"/>
    </xf>
    <xf numFmtId="0" fontId="37" fillId="0" borderId="0" xfId="0" applyFont="1" applyAlignment="1">
      <alignment vertical="center"/>
    </xf>
    <xf numFmtId="0" fontId="13" fillId="0" borderId="0" xfId="0" applyFont="1" applyAlignment="1">
      <alignment vertical="center"/>
    </xf>
    <xf numFmtId="0" fontId="26" fillId="0" borderId="0" xfId="1" applyFont="1" applyFill="1" applyBorder="1" applyAlignment="1" applyProtection="1">
      <alignment vertical="center"/>
    </xf>
    <xf numFmtId="0" fontId="19" fillId="0" borderId="0" xfId="1" applyFont="1" applyFill="1" applyBorder="1" applyAlignment="1" applyProtection="1">
      <alignment vertical="center"/>
    </xf>
    <xf numFmtId="0" fontId="27" fillId="0" borderId="0" xfId="0" quotePrefix="1" applyFont="1" applyAlignment="1">
      <alignment horizontal="left" vertical="center"/>
    </xf>
    <xf numFmtId="0" fontId="43" fillId="0" borderId="0" xfId="0" applyFont="1" applyAlignment="1">
      <alignment horizontal="left" vertical="center"/>
    </xf>
    <xf numFmtId="0" fontId="28" fillId="3" borderId="4" xfId="0" applyFont="1" applyFill="1" applyBorder="1" applyAlignment="1">
      <alignment horizontal="center" vertical="center"/>
    </xf>
    <xf numFmtId="0" fontId="38" fillId="3" borderId="3" xfId="0" applyFont="1" applyFill="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5" fillId="0" borderId="12" xfId="0" applyFont="1" applyBorder="1" applyAlignment="1">
      <alignment horizontal="center" vertical="center"/>
    </xf>
    <xf numFmtId="0" fontId="41" fillId="2" borderId="12" xfId="0" quotePrefix="1" applyFont="1" applyFill="1" applyBorder="1" applyAlignment="1">
      <alignment horizontal="center" vertical="center"/>
    </xf>
    <xf numFmtId="0" fontId="4" fillId="0" borderId="0" xfId="0" quotePrefix="1" applyFont="1" applyAlignment="1">
      <alignment horizontal="center" vertical="center"/>
    </xf>
    <xf numFmtId="0" fontId="23" fillId="0" borderId="3" xfId="0" applyFont="1" applyBorder="1" applyAlignment="1">
      <alignment horizontal="center" vertical="center"/>
    </xf>
    <xf numFmtId="0" fontId="23" fillId="0" borderId="3" xfId="0" quotePrefix="1" applyFont="1" applyBorder="1" applyAlignment="1">
      <alignment horizontal="center" vertical="center"/>
    </xf>
    <xf numFmtId="0" fontId="5" fillId="0" borderId="13" xfId="0" applyFont="1" applyBorder="1" applyAlignment="1">
      <alignment horizontal="center" vertical="center"/>
    </xf>
    <xf numFmtId="0" fontId="41" fillId="2" borderId="13" xfId="0" quotePrefix="1" applyFont="1" applyFill="1" applyBorder="1" applyAlignment="1">
      <alignment horizontal="center" vertical="center"/>
    </xf>
    <xf numFmtId="0" fontId="5" fillId="0" borderId="3" xfId="0" applyFont="1" applyBorder="1" applyAlignment="1">
      <alignment horizontal="center" vertical="center"/>
    </xf>
    <xf numFmtId="0" fontId="39" fillId="0" borderId="0" xfId="0" applyFont="1" applyAlignment="1">
      <alignment horizontal="left" vertical="top" indent="2"/>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41" fillId="2" borderId="5" xfId="0" quotePrefix="1" applyFont="1" applyFill="1" applyBorder="1" applyAlignment="1">
      <alignment horizontal="center" vertical="center"/>
    </xf>
    <xf numFmtId="0" fontId="5" fillId="0" borderId="0" xfId="0" applyFont="1" applyAlignment="1">
      <alignment horizontal="center" vertical="center"/>
    </xf>
    <xf numFmtId="0" fontId="21" fillId="0" borderId="0" xfId="1" applyFont="1" applyFill="1" applyBorder="1" applyAlignment="1" applyProtection="1">
      <alignment horizontal="center" vertical="center"/>
    </xf>
    <xf numFmtId="0" fontId="22" fillId="0" borderId="0" xfId="1" applyFont="1" applyFill="1" applyBorder="1" applyAlignment="1" applyProtection="1">
      <alignment horizontal="center" vertical="center"/>
    </xf>
    <xf numFmtId="0" fontId="10" fillId="0" borderId="0" xfId="0" applyFont="1" applyAlignment="1">
      <alignment horizontal="center" vertical="center"/>
    </xf>
    <xf numFmtId="0" fontId="16" fillId="0" borderId="0" xfId="0" applyFont="1"/>
    <xf numFmtId="0" fontId="2" fillId="0" borderId="0" xfId="0" applyFont="1" applyAlignment="1">
      <alignment horizontal="center"/>
    </xf>
    <xf numFmtId="0" fontId="4" fillId="0" borderId="0" xfId="0" applyFont="1"/>
    <xf numFmtId="0" fontId="24" fillId="0" borderId="0" xfId="0" applyFont="1"/>
    <xf numFmtId="0" fontId="25" fillId="4" borderId="11" xfId="0" applyFont="1" applyFill="1" applyBorder="1" applyAlignment="1" applyProtection="1">
      <alignment horizontal="center" vertical="center"/>
      <protection locked="0"/>
    </xf>
    <xf numFmtId="0" fontId="25" fillId="4" borderId="15" xfId="0" applyFont="1" applyFill="1" applyBorder="1" applyAlignment="1" applyProtection="1">
      <alignment horizontal="center" vertical="center"/>
      <protection locked="0"/>
    </xf>
    <xf numFmtId="0" fontId="25" fillId="4" borderId="14" xfId="0" applyFont="1" applyFill="1" applyBorder="1" applyAlignment="1" applyProtection="1">
      <alignment horizontal="center" vertical="center"/>
      <protection locked="0"/>
    </xf>
    <xf numFmtId="0" fontId="25" fillId="4" borderId="16" xfId="0" applyFont="1" applyFill="1" applyBorder="1" applyAlignment="1" applyProtection="1">
      <alignment horizontal="center" vertical="center"/>
      <protection locked="0"/>
    </xf>
    <xf numFmtId="0" fontId="25" fillId="4" borderId="8" xfId="0" applyFont="1" applyFill="1" applyBorder="1" applyAlignment="1" applyProtection="1">
      <alignment horizontal="center" vertical="center"/>
      <protection locked="0"/>
    </xf>
    <xf numFmtId="0" fontId="25" fillId="4" borderId="17" xfId="0" applyFont="1" applyFill="1" applyBorder="1" applyAlignment="1" applyProtection="1">
      <alignment horizontal="center" vertical="center"/>
      <protection locked="0"/>
    </xf>
    <xf numFmtId="0" fontId="45" fillId="0" borderId="0" xfId="0" applyFont="1"/>
    <xf numFmtId="0" fontId="46" fillId="0" borderId="0" xfId="0" applyFont="1"/>
    <xf numFmtId="0" fontId="47" fillId="0" borderId="0" xfId="0" applyFont="1"/>
    <xf numFmtId="0" fontId="48" fillId="0" borderId="0" xfId="0" applyFont="1"/>
    <xf numFmtId="0" fontId="49" fillId="0" borderId="0" xfId="0" applyFont="1"/>
    <xf numFmtId="0" fontId="50" fillId="0" borderId="0" xfId="1" applyFont="1"/>
    <xf numFmtId="0" fontId="51" fillId="0" borderId="0" xfId="0" applyFont="1"/>
    <xf numFmtId="0" fontId="53" fillId="0" borderId="3" xfId="0" quotePrefix="1" applyFont="1" applyBorder="1" applyAlignment="1">
      <alignment horizontal="center" vertical="center"/>
    </xf>
    <xf numFmtId="0" fontId="53" fillId="0" borderId="3" xfId="0" applyFont="1" applyBorder="1" applyAlignment="1">
      <alignment horizontal="center" vertical="center"/>
    </xf>
    <xf numFmtId="0" fontId="2" fillId="0" borderId="3" xfId="0" applyFont="1" applyBorder="1" applyAlignment="1">
      <alignment horizontal="center" vertical="center"/>
    </xf>
    <xf numFmtId="0" fontId="54" fillId="0" borderId="3" xfId="0" applyFont="1" applyBorder="1" applyAlignment="1">
      <alignment horizontal="center" vertical="center"/>
    </xf>
    <xf numFmtId="0" fontId="54" fillId="0" borderId="3" xfId="0" quotePrefix="1" applyFont="1" applyBorder="1" applyAlignment="1">
      <alignment horizontal="center" vertical="center"/>
    </xf>
    <xf numFmtId="0" fontId="2" fillId="0" borderId="3" xfId="0" quotePrefix="1" applyFont="1" applyBorder="1" applyAlignment="1">
      <alignment horizontal="center" vertical="center"/>
    </xf>
    <xf numFmtId="0" fontId="23" fillId="3" borderId="3" xfId="0" applyFont="1" applyFill="1" applyBorder="1" applyAlignment="1">
      <alignment horizontal="center" vertical="center"/>
    </xf>
    <xf numFmtId="0" fontId="55" fillId="0" borderId="0" xfId="1" applyFont="1" applyFill="1" applyBorder="1" applyAlignment="1" applyProtection="1">
      <alignment vertical="center"/>
    </xf>
    <xf numFmtId="0" fontId="56" fillId="0" borderId="0" xfId="0" applyFont="1" applyAlignment="1">
      <alignment horizontal="center"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left" vertical="center"/>
    </xf>
    <xf numFmtId="0" fontId="56" fillId="0" borderId="0" xfId="0" applyFont="1"/>
    <xf numFmtId="0" fontId="59" fillId="0" borderId="0" xfId="1" applyFont="1" applyFill="1" applyBorder="1" applyAlignment="1" applyProtection="1">
      <alignment vertical="center"/>
    </xf>
    <xf numFmtId="0" fontId="57" fillId="3" borderId="4" xfId="0" applyFont="1" applyFill="1" applyBorder="1" applyAlignment="1">
      <alignment horizontal="center" vertical="center"/>
    </xf>
    <xf numFmtId="0" fontId="56" fillId="0" borderId="12" xfId="0" applyFont="1" applyBorder="1" applyAlignment="1">
      <alignment horizontal="center" vertical="center"/>
    </xf>
    <xf numFmtId="0" fontId="56" fillId="0" borderId="13" xfId="0" applyFont="1" applyBorder="1" applyAlignment="1">
      <alignment horizontal="center" vertical="center"/>
    </xf>
    <xf numFmtId="0" fontId="56" fillId="0" borderId="13" xfId="1" applyFont="1" applyBorder="1" applyAlignment="1" applyProtection="1">
      <alignment horizontal="center" vertical="center"/>
    </xf>
    <xf numFmtId="0" fontId="56" fillId="0" borderId="5" xfId="0" applyFont="1" applyBorder="1" applyAlignment="1">
      <alignment horizontal="center" vertical="center"/>
    </xf>
    <xf numFmtId="0" fontId="60" fillId="0" borderId="0" xfId="0" applyFont="1" applyAlignment="1">
      <alignment horizontal="left" vertical="center"/>
    </xf>
    <xf numFmtId="0" fontId="2" fillId="0" borderId="0" xfId="0" applyFont="1" applyAlignment="1">
      <alignment horizontal="left"/>
    </xf>
    <xf numFmtId="0" fontId="61" fillId="0" borderId="0" xfId="0" applyFont="1"/>
    <xf numFmtId="0" fontId="2" fillId="0" borderId="12" xfId="0" applyFont="1" applyBorder="1"/>
    <xf numFmtId="0" fontId="2" fillId="0" borderId="5" xfId="0" applyFont="1" applyBorder="1"/>
    <xf numFmtId="0" fontId="2" fillId="0" borderId="13" xfId="0" applyFont="1" applyBorder="1"/>
    <xf numFmtId="0" fontId="38" fillId="0" borderId="0" xfId="0" applyFont="1" applyAlignment="1">
      <alignment horizontal="center" vertical="center"/>
    </xf>
    <xf numFmtId="0" fontId="41" fillId="0" borderId="0" xfId="0" quotePrefix="1" applyFont="1" applyAlignment="1">
      <alignment horizontal="center" vertical="center"/>
    </xf>
    <xf numFmtId="0" fontId="62" fillId="0" borderId="0" xfId="0" applyFont="1" applyAlignment="1">
      <alignment horizontal="left" vertical="center"/>
    </xf>
    <xf numFmtId="0" fontId="24" fillId="0" borderId="3" xfId="0" quotePrefix="1" applyFont="1" applyBorder="1" applyAlignment="1">
      <alignment horizontal="center" vertical="center"/>
    </xf>
    <xf numFmtId="0" fontId="41" fillId="0" borderId="3" xfId="0" applyFont="1" applyBorder="1" applyAlignment="1">
      <alignment horizontal="center" vertical="center"/>
    </xf>
    <xf numFmtId="0" fontId="41" fillId="0" borderId="0" xfId="0" applyFont="1" applyAlignment="1">
      <alignment horizontal="center" vertical="center"/>
    </xf>
    <xf numFmtId="0" fontId="24" fillId="0" borderId="0" xfId="0" quotePrefix="1" applyFont="1" applyAlignment="1">
      <alignment horizontal="center" vertical="center"/>
    </xf>
    <xf numFmtId="0" fontId="7" fillId="0" borderId="3"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5" xfId="0" applyFont="1" applyBorder="1" applyAlignment="1">
      <alignment horizontal="center"/>
    </xf>
    <xf numFmtId="0" fontId="4" fillId="0" borderId="3" xfId="0" quotePrefix="1" applyFont="1" applyBorder="1" applyAlignment="1">
      <alignment horizontal="center" vertical="center"/>
    </xf>
    <xf numFmtId="0" fontId="63" fillId="3" borderId="3" xfId="0" quotePrefix="1" applyFont="1" applyFill="1" applyBorder="1" applyAlignment="1">
      <alignment horizontal="center" vertical="center"/>
    </xf>
    <xf numFmtId="0" fontId="64" fillId="0" borderId="11" xfId="0" applyFont="1" applyBorder="1" applyAlignment="1">
      <alignment horizontal="center" vertical="center"/>
    </xf>
    <xf numFmtId="0" fontId="6" fillId="0" borderId="7" xfId="0" applyFont="1" applyBorder="1" applyAlignment="1">
      <alignment horizontal="center" vertical="center"/>
    </xf>
    <xf numFmtId="0" fontId="64" fillId="0" borderId="7" xfId="0" applyFont="1" applyBorder="1" applyAlignment="1">
      <alignment horizontal="center" vertical="center" wrapText="1"/>
    </xf>
    <xf numFmtId="0" fontId="6" fillId="0" borderId="8" xfId="0" applyFont="1" applyBorder="1" applyAlignment="1">
      <alignment horizontal="center" vertical="center"/>
    </xf>
    <xf numFmtId="0" fontId="0" fillId="0" borderId="0" xfId="0" applyAlignment="1">
      <alignment horizontal="left" vertical="center"/>
    </xf>
    <xf numFmtId="0" fontId="0" fillId="0" borderId="0" xfId="0" applyAlignment="1">
      <alignment vertical="center"/>
    </xf>
    <xf numFmtId="0" fontId="46" fillId="0" borderId="0" xfId="0" applyFont="1" applyAlignment="1">
      <alignment horizontal="left" vertical="center"/>
    </xf>
    <xf numFmtId="0" fontId="44" fillId="0" borderId="0" xfId="0" applyFont="1" applyAlignment="1">
      <alignment horizontal="left" vertical="center"/>
    </xf>
    <xf numFmtId="0" fontId="65" fillId="0" borderId="0" xfId="1" applyFont="1" applyFill="1" applyBorder="1" applyAlignment="1" applyProtection="1">
      <alignment vertical="center"/>
    </xf>
    <xf numFmtId="0" fontId="2" fillId="4" borderId="12" xfId="0" applyFont="1" applyFill="1" applyBorder="1" applyAlignment="1" applyProtection="1">
      <alignment horizontal="left"/>
      <protection locked="0"/>
    </xf>
    <xf numFmtId="0" fontId="2" fillId="4" borderId="13" xfId="0" applyFont="1" applyFill="1" applyBorder="1" applyAlignment="1" applyProtection="1">
      <alignment horizontal="left"/>
      <protection locked="0"/>
    </xf>
    <xf numFmtId="0" fontId="2" fillId="4" borderId="5" xfId="0" applyFont="1" applyFill="1" applyBorder="1" applyAlignment="1" applyProtection="1">
      <alignment horizontal="left"/>
      <protection locked="0"/>
    </xf>
    <xf numFmtId="0" fontId="7" fillId="3" borderId="3" xfId="0" applyFont="1" applyFill="1" applyBorder="1" applyAlignment="1">
      <alignment horizontal="left" vertical="center"/>
    </xf>
    <xf numFmtId="0" fontId="66" fillId="0" borderId="0" xfId="1" applyNumberFormat="1" applyFont="1" applyFill="1" applyBorder="1" applyAlignment="1" applyProtection="1">
      <alignment vertical="center"/>
    </xf>
    <xf numFmtId="0" fontId="7" fillId="3" borderId="3" xfId="0" applyFont="1" applyFill="1" applyBorder="1" applyAlignment="1">
      <alignment horizontal="center" vertical="center"/>
    </xf>
    <xf numFmtId="0" fontId="7" fillId="3" borderId="3" xfId="0" quotePrefix="1" applyFont="1" applyFill="1" applyBorder="1" applyAlignment="1">
      <alignment horizontal="center" vertical="center"/>
    </xf>
    <xf numFmtId="0" fontId="23" fillId="0" borderId="1" xfId="0" applyFont="1" applyBorder="1" applyAlignment="1">
      <alignment horizontal="left" vertical="center"/>
    </xf>
    <xf numFmtId="0" fontId="23" fillId="0" borderId="1" xfId="0" applyFont="1" applyBorder="1" applyAlignment="1">
      <alignment horizontal="center" vertical="center"/>
    </xf>
    <xf numFmtId="0" fontId="52" fillId="0" borderId="0" xfId="1" applyNumberFormat="1" applyFont="1" applyFill="1" applyBorder="1" applyAlignment="1" applyProtection="1">
      <alignment vertical="top"/>
    </xf>
    <xf numFmtId="0" fontId="64" fillId="0" borderId="0" xfId="0" applyFont="1" applyAlignment="1">
      <alignment horizontal="center" vertical="center"/>
    </xf>
    <xf numFmtId="0" fontId="64" fillId="0" borderId="0" xfId="0" applyFont="1" applyAlignment="1">
      <alignment horizontal="center" vertical="center" wrapText="1"/>
    </xf>
    <xf numFmtId="0" fontId="69" fillId="0" borderId="0" xfId="0" applyFont="1" applyAlignment="1">
      <alignment horizontal="left" vertical="center"/>
    </xf>
    <xf numFmtId="0" fontId="69" fillId="0" borderId="0" xfId="0" applyFont="1" applyAlignment="1">
      <alignment vertical="center"/>
    </xf>
    <xf numFmtId="14" fontId="27" fillId="0" borderId="5" xfId="0" applyNumberFormat="1" applyFont="1" applyBorder="1" applyAlignment="1">
      <alignment horizontal="center" vertical="center"/>
    </xf>
    <xf numFmtId="14" fontId="27" fillId="0" borderId="12" xfId="0" applyNumberFormat="1" applyFont="1" applyBorder="1" applyAlignment="1">
      <alignment horizontal="center" vertical="center"/>
    </xf>
    <xf numFmtId="14" fontId="27" fillId="0" borderId="13" xfId="0" applyNumberFormat="1" applyFont="1" applyBorder="1" applyAlignment="1">
      <alignment horizontal="center" vertical="center"/>
    </xf>
    <xf numFmtId="14" fontId="27" fillId="0" borderId="13" xfId="1" applyNumberFormat="1" applyFont="1" applyBorder="1" applyAlignment="1" applyProtection="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23" fillId="3" borderId="2" xfId="0" applyFont="1" applyFill="1" applyBorder="1" applyAlignment="1">
      <alignment horizontal="center" vertical="center"/>
    </xf>
    <xf numFmtId="0" fontId="23" fillId="3" borderId="4" xfId="0" applyFont="1" applyFill="1" applyBorder="1" applyAlignment="1">
      <alignment horizontal="center" vertical="center"/>
    </xf>
    <xf numFmtId="0" fontId="6" fillId="0" borderId="11" xfId="0" applyFont="1" applyBorder="1" applyAlignment="1">
      <alignment horizontal="center" vertical="center"/>
    </xf>
    <xf numFmtId="0" fontId="42" fillId="0" borderId="0" xfId="0" applyFont="1" applyAlignment="1">
      <alignment horizontal="right" vertical="center"/>
    </xf>
    <xf numFmtId="0" fontId="42" fillId="0" borderId="20" xfId="0" applyFont="1" applyBorder="1" applyAlignment="1">
      <alignment horizontal="right" vertical="center"/>
    </xf>
    <xf numFmtId="0" fontId="6" fillId="9" borderId="11" xfId="0" applyFont="1" applyFill="1" applyBorder="1" applyAlignment="1">
      <alignment horizontal="center" vertical="center"/>
    </xf>
    <xf numFmtId="0" fontId="6" fillId="9" borderId="7" xfId="0" applyFont="1" applyFill="1" applyBorder="1" applyAlignment="1">
      <alignment horizontal="center" vertical="center"/>
    </xf>
    <xf numFmtId="0" fontId="6" fillId="9" borderId="8" xfId="0" applyFont="1" applyFill="1" applyBorder="1" applyAlignment="1">
      <alignment horizontal="center" vertical="center"/>
    </xf>
    <xf numFmtId="0" fontId="67" fillId="0" borderId="12" xfId="0" applyFont="1" applyBorder="1" applyAlignment="1">
      <alignment horizontal="center" vertical="center"/>
    </xf>
    <xf numFmtId="0" fontId="67" fillId="0" borderId="6" xfId="0" applyFont="1" applyBorder="1" applyAlignment="1">
      <alignment horizontal="center" vertical="center"/>
    </xf>
    <xf numFmtId="0" fontId="67" fillId="0" borderId="5" xfId="0" applyFont="1" applyBorder="1" applyAlignment="1">
      <alignment horizontal="center" vertical="center"/>
    </xf>
    <xf numFmtId="0" fontId="17" fillId="4" borderId="18" xfId="0" applyFont="1" applyFill="1" applyBorder="1" applyAlignment="1" applyProtection="1">
      <alignment horizontal="center" vertical="center"/>
      <protection locked="0"/>
    </xf>
    <xf numFmtId="0" fontId="17" fillId="4" borderId="0" xfId="0" applyFont="1" applyFill="1" applyAlignment="1" applyProtection="1">
      <alignment horizontal="center" vertical="center"/>
      <protection locked="0"/>
    </xf>
    <xf numFmtId="0" fontId="68" fillId="0" borderId="0" xfId="1" applyFont="1" applyAlignment="1">
      <alignment horizontal="left"/>
    </xf>
    <xf numFmtId="0" fontId="17"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42" fillId="0" borderId="0" xfId="0" applyFont="1" applyAlignment="1">
      <alignment horizontal="right" vertical="center"/>
    </xf>
    <xf numFmtId="0" fontId="13" fillId="0" borderId="0" xfId="0" applyFont="1" applyAlignment="1">
      <alignment horizontal="left" vertical="center"/>
    </xf>
    <xf numFmtId="0" fontId="18" fillId="4" borderId="19" xfId="0" applyFont="1" applyFill="1" applyBorder="1" applyAlignment="1" applyProtection="1">
      <alignment horizontal="center" vertical="center"/>
      <protection locked="0"/>
    </xf>
    <xf numFmtId="0" fontId="18" fillId="4" borderId="20" xfId="0"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protection locked="0"/>
    </xf>
    <xf numFmtId="0" fontId="20" fillId="4" borderId="19" xfId="0" applyFont="1" applyFill="1" applyBorder="1" applyAlignment="1" applyProtection="1">
      <alignment horizontal="center" vertical="center"/>
      <protection locked="0"/>
    </xf>
    <xf numFmtId="0" fontId="20" fillId="4" borderId="20" xfId="0" applyFont="1" applyFill="1" applyBorder="1" applyAlignment="1" applyProtection="1">
      <alignment horizontal="center" vertical="center"/>
      <protection locked="0"/>
    </xf>
    <xf numFmtId="0" fontId="18" fillId="4" borderId="10" xfId="0" applyFont="1" applyFill="1" applyBorder="1" applyAlignment="1" applyProtection="1">
      <alignment horizontal="center" vertical="center"/>
      <protection locked="0"/>
    </xf>
    <xf numFmtId="0" fontId="20" fillId="4" borderId="10" xfId="0" applyFont="1" applyFill="1" applyBorder="1" applyAlignment="1" applyProtection="1">
      <alignment horizontal="center" vertical="center"/>
      <protection locked="0"/>
    </xf>
    <xf numFmtId="0" fontId="13" fillId="0" borderId="0" xfId="0" applyFont="1" applyAlignment="1">
      <alignment horizontal="center" vertical="center"/>
    </xf>
    <xf numFmtId="0" fontId="34" fillId="7" borderId="12" xfId="0" applyFont="1" applyFill="1" applyBorder="1" applyAlignment="1">
      <alignment horizontal="center" vertical="center" wrapText="1"/>
    </xf>
    <xf numFmtId="0" fontId="34" fillId="7" borderId="6" xfId="0" applyFont="1" applyFill="1" applyBorder="1" applyAlignment="1">
      <alignment horizontal="center" vertical="center" wrapText="1"/>
    </xf>
    <xf numFmtId="0" fontId="34" fillId="7" borderId="5"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34" fillId="8" borderId="6"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6" borderId="12" xfId="0" applyFont="1" applyFill="1" applyBorder="1" applyAlignment="1">
      <alignment horizontal="center" vertical="center" wrapText="1"/>
    </xf>
    <xf numFmtId="0" fontId="34" fillId="6" borderId="6" xfId="0" applyFont="1" applyFill="1" applyBorder="1" applyAlignment="1">
      <alignment horizontal="center" vertical="center" wrapText="1"/>
    </xf>
    <xf numFmtId="0" fontId="34" fillId="6" borderId="5" xfId="0" applyFont="1" applyFill="1" applyBorder="1" applyAlignment="1">
      <alignment horizontal="center" vertical="center" wrapText="1"/>
    </xf>
    <xf numFmtId="0" fontId="34" fillId="5" borderId="12" xfId="0" applyFont="1" applyFill="1" applyBorder="1" applyAlignment="1">
      <alignment horizontal="center" vertical="center" wrapText="1"/>
    </xf>
    <xf numFmtId="0" fontId="34" fillId="5" borderId="6" xfId="0" applyFont="1" applyFill="1" applyBorder="1" applyAlignment="1">
      <alignment horizontal="center" vertical="center" wrapText="1"/>
    </xf>
    <xf numFmtId="0" fontId="34" fillId="5" borderId="5" xfId="0" applyFont="1" applyFill="1" applyBorder="1" applyAlignment="1">
      <alignment horizontal="center" vertical="center" wrapText="1"/>
    </xf>
    <xf numFmtId="0" fontId="70" fillId="0" borderId="0" xfId="1" applyFont="1" applyAlignment="1">
      <alignment horizontal="left"/>
    </xf>
    <xf numFmtId="0" fontId="17" fillId="4" borderId="0" xfId="0" applyFont="1" applyFill="1" applyBorder="1" applyAlignment="1" applyProtection="1">
      <alignment horizontal="center" vertical="center"/>
      <protection locked="0"/>
    </xf>
    <xf numFmtId="0" fontId="56" fillId="0" borderId="0" xfId="1" applyFont="1" applyFill="1" applyBorder="1" applyAlignment="1" applyProtection="1">
      <alignment horizontal="center" vertical="center"/>
    </xf>
    <xf numFmtId="0" fontId="5" fillId="0" borderId="18" xfId="0" applyFont="1" applyFill="1" applyBorder="1" applyAlignment="1">
      <alignment horizontal="center" vertical="center"/>
    </xf>
    <xf numFmtId="0" fontId="2" fillId="0" borderId="0" xfId="0" applyFont="1" applyFill="1" applyBorder="1" applyAlignment="1">
      <alignment horizontal="center" vertical="center"/>
    </xf>
    <xf numFmtId="0" fontId="25" fillId="0" borderId="18" xfId="0" applyFont="1" applyFill="1" applyBorder="1" applyAlignment="1" applyProtection="1">
      <alignment horizontal="center" vertical="center"/>
      <protection locked="0"/>
    </xf>
    <xf numFmtId="14" fontId="27" fillId="0" borderId="18" xfId="0" applyNumberFormat="1" applyFont="1" applyFill="1" applyBorder="1" applyAlignment="1">
      <alignment horizontal="center" vertical="center"/>
    </xf>
    <xf numFmtId="0" fontId="56" fillId="0" borderId="18" xfId="0" applyFont="1" applyFill="1" applyBorder="1" applyAlignment="1">
      <alignment horizontal="center" vertical="center"/>
    </xf>
    <xf numFmtId="0" fontId="41" fillId="0" borderId="18" xfId="0" quotePrefix="1" applyFont="1" applyFill="1" applyBorder="1" applyAlignment="1">
      <alignment horizontal="center" vertical="center"/>
    </xf>
    <xf numFmtId="0" fontId="41" fillId="0" borderId="0" xfId="0" quotePrefix="1" applyFont="1" applyFill="1" applyBorder="1" applyAlignment="1">
      <alignment horizontal="center" vertical="center"/>
    </xf>
    <xf numFmtId="0" fontId="24" fillId="0" borderId="18" xfId="0" quotePrefix="1" applyFont="1" applyFill="1" applyBorder="1" applyAlignment="1">
      <alignment horizontal="center" vertical="center"/>
    </xf>
    <xf numFmtId="0" fontId="24" fillId="0" borderId="0" xfId="0" quotePrefix="1" applyFont="1" applyFill="1" applyBorder="1" applyAlignment="1">
      <alignment horizontal="center" vertical="center"/>
    </xf>
    <xf numFmtId="0" fontId="4" fillId="0" borderId="0" xfId="0" quotePrefix="1" applyFont="1" applyFill="1" applyBorder="1" applyAlignment="1">
      <alignment horizontal="center" vertical="center"/>
    </xf>
    <xf numFmtId="0" fontId="5" fillId="0" borderId="0" xfId="0" applyFont="1" applyFill="1" applyBorder="1" applyAlignment="1">
      <alignment horizontal="center" vertical="center"/>
    </xf>
    <xf numFmtId="0" fontId="25" fillId="0" borderId="0" xfId="0" applyFont="1" applyFill="1" applyBorder="1" applyAlignment="1" applyProtection="1">
      <alignment horizontal="center" vertical="center"/>
      <protection locked="0"/>
    </xf>
    <xf numFmtId="14" fontId="27" fillId="0" borderId="0" xfId="0" applyNumberFormat="1" applyFont="1" applyFill="1" applyBorder="1" applyAlignment="1">
      <alignment horizontal="center" vertical="center"/>
    </xf>
    <xf numFmtId="0" fontId="53"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56" fillId="0" borderId="0" xfId="0" applyFont="1" applyFill="1" applyBorder="1" applyAlignment="1">
      <alignment horizontal="center" vertical="center"/>
    </xf>
    <xf numFmtId="14" fontId="27" fillId="0" borderId="0" xfId="1" applyNumberFormat="1" applyFont="1" applyFill="1" applyBorder="1" applyAlignment="1" applyProtection="1">
      <alignment horizontal="center" vertical="center"/>
    </xf>
    <xf numFmtId="0" fontId="23" fillId="0" borderId="0" xfId="0" applyFont="1" applyFill="1" applyBorder="1" applyAlignment="1">
      <alignment horizontal="center" vertical="center"/>
    </xf>
    <xf numFmtId="0" fontId="63" fillId="0" borderId="0" xfId="0" quotePrefix="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quotePrefix="1" applyFont="1" applyFill="1" applyBorder="1" applyAlignment="1">
      <alignment horizontal="center" vertical="center"/>
    </xf>
    <xf numFmtId="0" fontId="53" fillId="0" borderId="0" xfId="0" quotePrefix="1" applyFont="1" applyFill="1" applyBorder="1" applyAlignment="1">
      <alignment horizontal="center" vertical="center"/>
    </xf>
    <xf numFmtId="0" fontId="54" fillId="0" borderId="0" xfId="0" quotePrefix="1" applyFont="1" applyFill="1" applyBorder="1" applyAlignment="1">
      <alignment horizontal="center" vertical="center"/>
    </xf>
    <xf numFmtId="0" fontId="23" fillId="0" borderId="0" xfId="0" quotePrefix="1" applyFont="1" applyFill="1" applyBorder="1" applyAlignment="1">
      <alignment horizontal="center" vertical="center"/>
    </xf>
    <xf numFmtId="0" fontId="2" fillId="0" borderId="0" xfId="0" quotePrefix="1"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64" fillId="0" borderId="0" xfId="0" applyFont="1" applyFill="1" applyBorder="1" applyAlignment="1">
      <alignment horizontal="center" vertical="center"/>
    </xf>
    <xf numFmtId="0" fontId="64" fillId="0" borderId="0" xfId="0" applyFont="1" applyFill="1" applyBorder="1" applyAlignment="1">
      <alignment horizontal="center" vertical="center" wrapText="1"/>
    </xf>
    <xf numFmtId="0" fontId="43" fillId="0" borderId="0" xfId="0" applyFont="1" applyFill="1" applyBorder="1" applyAlignment="1">
      <alignment horizontal="left" vertical="center"/>
    </xf>
    <xf numFmtId="0" fontId="39" fillId="0" borderId="0" xfId="0" applyFont="1" applyFill="1" applyBorder="1" applyAlignment="1">
      <alignment horizontal="left" vertical="top" indent="2"/>
    </xf>
    <xf numFmtId="0" fontId="1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42" fillId="0" borderId="0" xfId="0" applyFont="1" applyBorder="1" applyAlignment="1">
      <alignment horizontal="right" vertical="center"/>
    </xf>
    <xf numFmtId="0" fontId="17"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34" fillId="0" borderId="18"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20" fillId="0" borderId="0" xfId="0" applyFont="1" applyFill="1" applyBorder="1" applyAlignment="1" applyProtection="1">
      <alignment horizontal="center" vertical="center"/>
      <protection locked="0"/>
    </xf>
    <xf numFmtId="0" fontId="42" fillId="0" borderId="0" xfId="0" applyFont="1" applyFill="1" applyBorder="1" applyAlignment="1">
      <alignment horizontal="right" vertical="center"/>
    </xf>
    <xf numFmtId="0" fontId="13" fillId="0" borderId="0" xfId="0" applyFont="1" applyFill="1" applyBorder="1" applyAlignment="1">
      <alignment vertical="center"/>
    </xf>
    <xf numFmtId="0" fontId="6" fillId="0" borderId="0" xfId="0" applyFont="1" applyFill="1" applyBorder="1" applyAlignment="1">
      <alignment vertical="center"/>
    </xf>
    <xf numFmtId="0" fontId="17" fillId="0" borderId="0" xfId="0" applyFont="1" applyFill="1" applyBorder="1" applyAlignment="1" applyProtection="1">
      <alignment vertical="center"/>
      <protection locked="0"/>
    </xf>
    <xf numFmtId="0" fontId="20" fillId="0" borderId="0" xfId="0" applyFont="1" applyFill="1" applyBorder="1" applyAlignment="1" applyProtection="1">
      <alignment vertical="center"/>
      <protection locked="0"/>
    </xf>
    <xf numFmtId="0" fontId="69" fillId="0" borderId="0" xfId="0" applyFont="1" applyAlignment="1">
      <alignment horizontal="left" vertical="center" indent="1"/>
    </xf>
    <xf numFmtId="0" fontId="69" fillId="0" borderId="0" xfId="0" applyFont="1" applyAlignment="1">
      <alignment horizontal="left" vertical="center" indent="2"/>
    </xf>
    <xf numFmtId="0" fontId="23" fillId="3" borderId="9" xfId="0" applyFont="1" applyFill="1" applyBorder="1" applyAlignment="1">
      <alignment horizontal="left"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77</xdr:col>
      <xdr:colOff>10583</xdr:colOff>
      <xdr:row>9</xdr:row>
      <xdr:rowOff>211667</xdr:rowOff>
    </xdr:from>
    <xdr:to>
      <xdr:col>78</xdr:col>
      <xdr:colOff>0</xdr:colOff>
      <xdr:row>16</xdr:row>
      <xdr:rowOff>0</xdr:rowOff>
    </xdr:to>
    <xdr:grpSp>
      <xdr:nvGrpSpPr>
        <xdr:cNvPr id="2" name="Group 466">
          <a:extLst>
            <a:ext uri="{FF2B5EF4-FFF2-40B4-BE49-F238E27FC236}">
              <a16:creationId xmlns:a16="http://schemas.microsoft.com/office/drawing/2014/main" id="{079F4C3F-0440-4748-8FBA-FFF2D05FB058}"/>
            </a:ext>
          </a:extLst>
        </xdr:cNvPr>
        <xdr:cNvGrpSpPr>
          <a:grpSpLocks/>
        </xdr:cNvGrpSpPr>
      </xdr:nvGrpSpPr>
      <xdr:grpSpPr bwMode="auto">
        <a:xfrm>
          <a:off x="16630650" y="2760134"/>
          <a:ext cx="412750" cy="1447799"/>
          <a:chOff x="205" y="101"/>
          <a:chExt cx="63" cy="102"/>
        </a:xfrm>
      </xdr:grpSpPr>
      <xdr:cxnSp macro="">
        <xdr:nvCxnSpPr>
          <xdr:cNvPr id="3" name="AutoShape 196">
            <a:extLst>
              <a:ext uri="{FF2B5EF4-FFF2-40B4-BE49-F238E27FC236}">
                <a16:creationId xmlns:a16="http://schemas.microsoft.com/office/drawing/2014/main" id="{AA1C4C54-6432-41FF-8391-7A65B1933939}"/>
              </a:ext>
            </a:extLst>
          </xdr:cNvPr>
          <xdr:cNvCxnSpPr>
            <a:cxnSpLocks noChangeShapeType="1"/>
          </xdr:cNvCxnSpPr>
        </xdr:nvCxnSpPr>
        <xdr:spPr bwMode="auto">
          <a:xfrm>
            <a:off x="205" y="101"/>
            <a:ext cx="63" cy="51"/>
          </a:xfrm>
          <a:prstGeom prst="bentConnector3">
            <a:avLst>
              <a:gd name="adj1" fmla="val 49208"/>
            </a:avLst>
          </a:prstGeom>
          <a:ln>
            <a:headEnd/>
            <a:tailEnd/>
          </a:ln>
        </xdr:spPr>
        <xdr:style>
          <a:lnRef idx="2">
            <a:schemeClr val="dk1"/>
          </a:lnRef>
          <a:fillRef idx="0">
            <a:schemeClr val="dk1"/>
          </a:fillRef>
          <a:effectRef idx="1">
            <a:schemeClr val="dk1"/>
          </a:effectRef>
          <a:fontRef idx="minor">
            <a:schemeClr val="tx1"/>
          </a:fontRef>
        </xdr:style>
      </xdr:cxnSp>
      <xdr:cxnSp macro="">
        <xdr:nvCxnSpPr>
          <xdr:cNvPr id="4" name="AutoShape 197">
            <a:extLst>
              <a:ext uri="{FF2B5EF4-FFF2-40B4-BE49-F238E27FC236}">
                <a16:creationId xmlns:a16="http://schemas.microsoft.com/office/drawing/2014/main" id="{C69F897E-26E7-42CF-84D8-72F957F06368}"/>
              </a:ext>
            </a:extLst>
          </xdr:cNvPr>
          <xdr:cNvCxnSpPr>
            <a:cxnSpLocks noChangeShapeType="1"/>
          </xdr:cNvCxnSpPr>
        </xdr:nvCxnSpPr>
        <xdr:spPr bwMode="auto">
          <a:xfrm rot="10800000" flipV="1">
            <a:off x="205" y="152"/>
            <a:ext cx="62" cy="51"/>
          </a:xfrm>
          <a:prstGeom prst="bentConnector3">
            <a:avLst>
              <a:gd name="adj1" fmla="val 50000"/>
            </a:avLst>
          </a:prstGeom>
          <a:ln>
            <a:headEnd/>
            <a:tailEnd/>
          </a:ln>
        </xdr:spPr>
        <xdr:style>
          <a:lnRef idx="2">
            <a:schemeClr val="dk1"/>
          </a:lnRef>
          <a:fillRef idx="0">
            <a:schemeClr val="dk1"/>
          </a:fillRef>
          <a:effectRef idx="1">
            <a:schemeClr val="dk1"/>
          </a:effectRef>
          <a:fontRef idx="minor">
            <a:schemeClr val="tx1"/>
          </a:fontRef>
        </xdr:style>
      </xdr:cxnSp>
    </xdr:grpSp>
    <xdr:clientData/>
  </xdr:twoCellAnchor>
  <xdr:twoCellAnchor>
    <xdr:from>
      <xdr:col>76</xdr:col>
      <xdr:colOff>1186390</xdr:colOff>
      <xdr:row>21</xdr:row>
      <xdr:rowOff>222250</xdr:rowOff>
    </xdr:from>
    <xdr:to>
      <xdr:col>77</xdr:col>
      <xdr:colOff>412748</xdr:colOff>
      <xdr:row>28</xdr:row>
      <xdr:rowOff>0</xdr:rowOff>
    </xdr:to>
    <xdr:grpSp>
      <xdr:nvGrpSpPr>
        <xdr:cNvPr id="5" name="Group 466">
          <a:extLst>
            <a:ext uri="{FF2B5EF4-FFF2-40B4-BE49-F238E27FC236}">
              <a16:creationId xmlns:a16="http://schemas.microsoft.com/office/drawing/2014/main" id="{D6F7D301-3844-405A-8AEA-810042471298}"/>
            </a:ext>
          </a:extLst>
        </xdr:cNvPr>
        <xdr:cNvGrpSpPr>
          <a:grpSpLocks/>
        </xdr:cNvGrpSpPr>
      </xdr:nvGrpSpPr>
      <xdr:grpSpPr bwMode="auto">
        <a:xfrm>
          <a:off x="16620067" y="5615517"/>
          <a:ext cx="412748" cy="1437216"/>
          <a:chOff x="205" y="101"/>
          <a:chExt cx="63" cy="102"/>
        </a:xfrm>
      </xdr:grpSpPr>
      <xdr:cxnSp macro="">
        <xdr:nvCxnSpPr>
          <xdr:cNvPr id="6" name="AutoShape 196">
            <a:extLst>
              <a:ext uri="{FF2B5EF4-FFF2-40B4-BE49-F238E27FC236}">
                <a16:creationId xmlns:a16="http://schemas.microsoft.com/office/drawing/2014/main" id="{DB788610-7248-403A-9492-CDD518440984}"/>
              </a:ext>
            </a:extLst>
          </xdr:cNvPr>
          <xdr:cNvCxnSpPr>
            <a:cxnSpLocks noChangeShapeType="1"/>
          </xdr:cNvCxnSpPr>
        </xdr:nvCxnSpPr>
        <xdr:spPr bwMode="auto">
          <a:xfrm>
            <a:off x="205" y="101"/>
            <a:ext cx="63" cy="51"/>
          </a:xfrm>
          <a:prstGeom prst="bentConnector3">
            <a:avLst>
              <a:gd name="adj1" fmla="val 49208"/>
            </a:avLst>
          </a:prstGeom>
          <a:ln>
            <a:headEnd/>
            <a:tailEnd/>
          </a:ln>
        </xdr:spPr>
        <xdr:style>
          <a:lnRef idx="2">
            <a:schemeClr val="dk1"/>
          </a:lnRef>
          <a:fillRef idx="0">
            <a:schemeClr val="dk1"/>
          </a:fillRef>
          <a:effectRef idx="1">
            <a:schemeClr val="dk1"/>
          </a:effectRef>
          <a:fontRef idx="minor">
            <a:schemeClr val="tx1"/>
          </a:fontRef>
        </xdr:style>
      </xdr:cxnSp>
      <xdr:cxnSp macro="">
        <xdr:nvCxnSpPr>
          <xdr:cNvPr id="7" name="AutoShape 197">
            <a:extLst>
              <a:ext uri="{FF2B5EF4-FFF2-40B4-BE49-F238E27FC236}">
                <a16:creationId xmlns:a16="http://schemas.microsoft.com/office/drawing/2014/main" id="{CFCD0B99-CC03-486F-9AEE-8573B38C7CF1}"/>
              </a:ext>
            </a:extLst>
          </xdr:cNvPr>
          <xdr:cNvCxnSpPr>
            <a:cxnSpLocks noChangeShapeType="1"/>
          </xdr:cNvCxnSpPr>
        </xdr:nvCxnSpPr>
        <xdr:spPr bwMode="auto">
          <a:xfrm rot="10800000" flipV="1">
            <a:off x="205" y="152"/>
            <a:ext cx="62" cy="51"/>
          </a:xfrm>
          <a:prstGeom prst="bentConnector3">
            <a:avLst>
              <a:gd name="adj1" fmla="val 50000"/>
            </a:avLst>
          </a:prstGeom>
          <a:ln>
            <a:headEnd/>
            <a:tailEnd/>
          </a:ln>
        </xdr:spPr>
        <xdr:style>
          <a:lnRef idx="2">
            <a:schemeClr val="dk1"/>
          </a:lnRef>
          <a:fillRef idx="0">
            <a:schemeClr val="dk1"/>
          </a:fillRef>
          <a:effectRef idx="1">
            <a:schemeClr val="dk1"/>
          </a:effectRef>
          <a:fontRef idx="minor">
            <a:schemeClr val="tx1"/>
          </a:fontRef>
        </xdr:style>
      </xdr:cxnSp>
    </xdr:grpSp>
    <xdr:clientData/>
  </xdr:twoCellAnchor>
  <xdr:twoCellAnchor>
    <xdr:from>
      <xdr:col>83</xdr:col>
      <xdr:colOff>0</xdr:colOff>
      <xdr:row>12</xdr:row>
      <xdr:rowOff>222250</xdr:rowOff>
    </xdr:from>
    <xdr:to>
      <xdr:col>84</xdr:col>
      <xdr:colOff>0</xdr:colOff>
      <xdr:row>25</xdr:row>
      <xdr:rowOff>31750</xdr:rowOff>
    </xdr:to>
    <xdr:grpSp>
      <xdr:nvGrpSpPr>
        <xdr:cNvPr id="14" name="Group 466">
          <a:extLst>
            <a:ext uri="{FF2B5EF4-FFF2-40B4-BE49-F238E27FC236}">
              <a16:creationId xmlns:a16="http://schemas.microsoft.com/office/drawing/2014/main" id="{F5C1503E-C6E5-41D2-9C5A-D137ABBCC4FC}"/>
            </a:ext>
          </a:extLst>
        </xdr:cNvPr>
        <xdr:cNvGrpSpPr>
          <a:grpSpLocks/>
        </xdr:cNvGrpSpPr>
      </xdr:nvGrpSpPr>
      <xdr:grpSpPr bwMode="auto">
        <a:xfrm>
          <a:off x="20497800" y="3481917"/>
          <a:ext cx="778933" cy="2891366"/>
          <a:chOff x="205" y="101"/>
          <a:chExt cx="63" cy="102"/>
        </a:xfrm>
      </xdr:grpSpPr>
      <xdr:cxnSp macro="">
        <xdr:nvCxnSpPr>
          <xdr:cNvPr id="15" name="AutoShape 196">
            <a:extLst>
              <a:ext uri="{FF2B5EF4-FFF2-40B4-BE49-F238E27FC236}">
                <a16:creationId xmlns:a16="http://schemas.microsoft.com/office/drawing/2014/main" id="{C11BC12E-6616-43B3-B34F-F180B44BF2F8}"/>
              </a:ext>
            </a:extLst>
          </xdr:cNvPr>
          <xdr:cNvCxnSpPr>
            <a:cxnSpLocks noChangeShapeType="1"/>
          </xdr:cNvCxnSpPr>
        </xdr:nvCxnSpPr>
        <xdr:spPr bwMode="auto">
          <a:xfrm>
            <a:off x="205" y="101"/>
            <a:ext cx="63" cy="51"/>
          </a:xfrm>
          <a:prstGeom prst="bentConnector3">
            <a:avLst>
              <a:gd name="adj1" fmla="val 49208"/>
            </a:avLst>
          </a:prstGeom>
          <a:ln>
            <a:headEnd/>
            <a:tailEnd/>
          </a:ln>
        </xdr:spPr>
        <xdr:style>
          <a:lnRef idx="2">
            <a:schemeClr val="dk1"/>
          </a:lnRef>
          <a:fillRef idx="0">
            <a:schemeClr val="dk1"/>
          </a:fillRef>
          <a:effectRef idx="1">
            <a:schemeClr val="dk1"/>
          </a:effectRef>
          <a:fontRef idx="minor">
            <a:schemeClr val="tx1"/>
          </a:fontRef>
        </xdr:style>
      </xdr:cxnSp>
      <xdr:cxnSp macro="">
        <xdr:nvCxnSpPr>
          <xdr:cNvPr id="16" name="AutoShape 197">
            <a:extLst>
              <a:ext uri="{FF2B5EF4-FFF2-40B4-BE49-F238E27FC236}">
                <a16:creationId xmlns:a16="http://schemas.microsoft.com/office/drawing/2014/main" id="{832DFC46-DB0A-482E-A2C6-E4EA3ABF18E2}"/>
              </a:ext>
            </a:extLst>
          </xdr:cNvPr>
          <xdr:cNvCxnSpPr>
            <a:cxnSpLocks noChangeShapeType="1"/>
          </xdr:cNvCxnSpPr>
        </xdr:nvCxnSpPr>
        <xdr:spPr bwMode="auto">
          <a:xfrm rot="10800000" flipV="1">
            <a:off x="205" y="152"/>
            <a:ext cx="62" cy="51"/>
          </a:xfrm>
          <a:prstGeom prst="bentConnector3">
            <a:avLst>
              <a:gd name="adj1" fmla="val 50000"/>
            </a:avLst>
          </a:prstGeom>
          <a:ln>
            <a:headEnd/>
            <a:tailEnd/>
          </a:ln>
        </xdr:spPr>
        <xdr:style>
          <a:lnRef idx="2">
            <a:schemeClr val="dk1"/>
          </a:lnRef>
          <a:fillRef idx="0">
            <a:schemeClr val="dk1"/>
          </a:fillRef>
          <a:effectRef idx="1">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658091</xdr:colOff>
      <xdr:row>3</xdr:row>
      <xdr:rowOff>154701</xdr:rowOff>
    </xdr:to>
    <xdr:pic>
      <xdr:nvPicPr>
        <xdr:cNvPr id="2" name="Image 1">
          <a:extLst>
            <a:ext uri="{FF2B5EF4-FFF2-40B4-BE49-F238E27FC236}">
              <a16:creationId xmlns:a16="http://schemas.microsoft.com/office/drawing/2014/main" id="{D04EB31A-9F41-48AB-BDF1-188D7513A1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182091" cy="7262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usiness-plan-excel.fr/produit/mot-passe-euro-foot-feminin-2025-exce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contact@business-plan-excel.fr" TargetMode="External"/><Relationship Id="rId1" Type="http://schemas.openxmlformats.org/officeDocument/2006/relationships/hyperlink" Target="https://www.business-plan-excel.fr/produit/mot-passe-euro-foot-feminin-2025-exce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58437-56CF-4518-9A23-AB354A1EDE59}">
  <dimension ref="B1:S25"/>
  <sheetViews>
    <sheetView showGridLines="0" tabSelected="1" zoomScale="110" zoomScaleNormal="110" workbookViewId="0">
      <selection activeCell="D10" sqref="D10"/>
    </sheetView>
  </sheetViews>
  <sheetFormatPr baseColWidth="10" defaultColWidth="11.33203125" defaultRowHeight="13.8" x14ac:dyDescent="0.25"/>
  <cols>
    <col min="1" max="1" width="1.33203125" style="12" customWidth="1"/>
    <col min="2" max="2" width="15.77734375" style="12" customWidth="1"/>
    <col min="3" max="3" width="13.21875" style="12" bestFit="1" customWidth="1"/>
    <col min="4" max="4" width="35.21875" style="97" customWidth="1"/>
    <col min="5" max="8" width="11.33203125" style="61" hidden="1" customWidth="1"/>
    <col min="9" max="9" width="1.33203125" style="12" hidden="1" customWidth="1"/>
    <col min="10" max="13" width="13.21875" style="61" hidden="1" customWidth="1"/>
    <col min="14" max="14" width="15" style="61" hidden="1" customWidth="1"/>
    <col min="15" max="15" width="13.21875" style="61" hidden="1" customWidth="1"/>
    <col min="16" max="19" width="11.33203125" style="12" hidden="1" customWidth="1"/>
    <col min="20" max="16384" width="11.33203125" style="12"/>
  </cols>
  <sheetData>
    <row r="1" spans="2:19" ht="30" x14ac:dyDescent="0.25">
      <c r="B1" s="96" t="s">
        <v>45</v>
      </c>
    </row>
    <row r="4" spans="2:19" ht="21" x14ac:dyDescent="0.25">
      <c r="B4" s="123" t="s">
        <v>94</v>
      </c>
    </row>
    <row r="5" spans="2:19" ht="15.6" x14ac:dyDescent="0.3">
      <c r="B5" s="98"/>
    </row>
    <row r="6" spans="2:19" ht="17.399999999999999" x14ac:dyDescent="0.25">
      <c r="B6" s="128" t="s">
        <v>27</v>
      </c>
    </row>
    <row r="7" spans="2:19" ht="15.6" x14ac:dyDescent="0.3">
      <c r="C7" s="98"/>
    </row>
    <row r="8" spans="2:19" x14ac:dyDescent="0.25">
      <c r="P8" s="61">
        <v>2</v>
      </c>
      <c r="Q8" s="61">
        <v>3</v>
      </c>
      <c r="R8" s="61">
        <v>4</v>
      </c>
      <c r="S8" s="61">
        <v>5</v>
      </c>
    </row>
    <row r="9" spans="2:19" ht="26.4" customHeight="1" x14ac:dyDescent="0.25">
      <c r="B9" s="129" t="s">
        <v>8</v>
      </c>
      <c r="C9" s="127" t="s">
        <v>47</v>
      </c>
      <c r="D9" s="127" t="s">
        <v>68</v>
      </c>
      <c r="E9" s="109" t="s">
        <v>6</v>
      </c>
      <c r="F9" s="109" t="s">
        <v>3</v>
      </c>
      <c r="G9" s="109" t="s">
        <v>4</v>
      </c>
      <c r="H9" s="109" t="s">
        <v>20</v>
      </c>
      <c r="J9" s="109" t="s">
        <v>58</v>
      </c>
      <c r="K9" s="109" t="s">
        <v>55</v>
      </c>
      <c r="L9" s="109" t="s">
        <v>2</v>
      </c>
      <c r="M9" s="109" t="s">
        <v>57</v>
      </c>
      <c r="N9" s="109" t="s">
        <v>56</v>
      </c>
      <c r="O9" s="109" t="s">
        <v>2</v>
      </c>
      <c r="P9" s="109" t="s">
        <v>6</v>
      </c>
      <c r="Q9" s="109" t="s">
        <v>3</v>
      </c>
      <c r="R9" s="109" t="s">
        <v>4</v>
      </c>
      <c r="S9" s="109" t="s">
        <v>20</v>
      </c>
    </row>
    <row r="10" spans="2:19" x14ac:dyDescent="0.25">
      <c r="B10" s="153" t="s">
        <v>48</v>
      </c>
      <c r="C10" s="99" t="s">
        <v>46</v>
      </c>
      <c r="D10" s="124" t="s">
        <v>80</v>
      </c>
      <c r="E10" s="110">
        <f>HLOOKUP(D10,'Euro de foot féminin 2025'!$N$8:$AC$9,2,0)</f>
        <v>0</v>
      </c>
      <c r="F10" s="110">
        <f>HLOOKUP(D10,'Euro de foot féminin 2025'!$AE$8:$AT$9,2,0)</f>
        <v>0</v>
      </c>
      <c r="G10" s="110">
        <f>HLOOKUP(D10,'Euro de foot féminin 2025'!$AV$8:$BK$9,2,0)</f>
        <v>0</v>
      </c>
      <c r="H10" s="110">
        <f>F10-G10</f>
        <v>0</v>
      </c>
      <c r="J10" s="110">
        <v>4</v>
      </c>
      <c r="K10" s="110">
        <f>E10+(RANK(H10,$H$10:$H$13,1)/10)+F10/100+J10/1000</f>
        <v>0.10400000000000001</v>
      </c>
      <c r="L10" s="110" t="str">
        <f>D10</f>
        <v>Suisse</v>
      </c>
      <c r="M10" s="110">
        <v>1</v>
      </c>
      <c r="N10" s="110">
        <f>LARGE($K$10:$K$13,M10)</f>
        <v>0.10400000000000001</v>
      </c>
      <c r="O10" s="110" t="str">
        <f>VLOOKUP(N10,$K$10:$L$13,2,0)</f>
        <v>Suisse</v>
      </c>
      <c r="P10" s="110">
        <f>VLOOKUP($O10,$D$10:$H$25,P$8,0)</f>
        <v>0</v>
      </c>
      <c r="Q10" s="110">
        <f>VLOOKUP($O10,$D$10:$H$25,Q$8,0)</f>
        <v>0</v>
      </c>
      <c r="R10" s="110">
        <f>VLOOKUP($O10,$D$10:$H$25,R$8,0)</f>
        <v>0</v>
      </c>
      <c r="S10" s="110">
        <f>VLOOKUP($O10,$D$10:$H$25,S$8,0)</f>
        <v>0</v>
      </c>
    </row>
    <row r="11" spans="2:19" x14ac:dyDescent="0.25">
      <c r="B11" s="154"/>
      <c r="C11" s="101" t="s">
        <v>30</v>
      </c>
      <c r="D11" s="125" t="s">
        <v>91</v>
      </c>
      <c r="E11" s="111">
        <f>HLOOKUP(D11,'Euro de foot féminin 2025'!$N$8:$AC$9,2,0)</f>
        <v>0</v>
      </c>
      <c r="F11" s="111">
        <f>HLOOKUP(D11,'Euro de foot féminin 2025'!$AE$8:$AT$9,2,0)</f>
        <v>0</v>
      </c>
      <c r="G11" s="111">
        <f>HLOOKUP(D11,'Euro de foot féminin 2025'!$AV$8:$BK$9,2,0)</f>
        <v>0</v>
      </c>
      <c r="H11" s="111">
        <f t="shared" ref="H11:H25" si="0">F11-G11</f>
        <v>0</v>
      </c>
      <c r="J11" s="111">
        <v>3</v>
      </c>
      <c r="K11" s="111">
        <f t="shared" ref="K11:K13" si="1">E11+(RANK(H11,$H$10:$H$13,1)/10)+F11/100+J11/1000</f>
        <v>0.10300000000000001</v>
      </c>
      <c r="L11" s="111" t="str">
        <f t="shared" ref="L11:L25" si="2">D11</f>
        <v>Norvège</v>
      </c>
      <c r="M11" s="111">
        <v>2</v>
      </c>
      <c r="N11" s="111">
        <f>LARGE($K$10:$K$13,M11)</f>
        <v>0.10300000000000001</v>
      </c>
      <c r="O11" s="111" t="str">
        <f t="shared" ref="O11:O13" si="3">VLOOKUP(N11,$K$10:$L$13,2,0)</f>
        <v>Norvège</v>
      </c>
      <c r="P11" s="111">
        <f>VLOOKUP($O11,$D$10:$H$25,P$8,0)</f>
        <v>0</v>
      </c>
      <c r="Q11" s="111">
        <f>VLOOKUP($O11,$D$10:$H$25,Q$8,0)</f>
        <v>0</v>
      </c>
      <c r="R11" s="111">
        <f>VLOOKUP($O11,$D$10:$H$25,R$8,0)</f>
        <v>0</v>
      </c>
      <c r="S11" s="111">
        <f>VLOOKUP($O11,$D$10:$H$25,S$8,0)</f>
        <v>0</v>
      </c>
    </row>
    <row r="12" spans="2:19" x14ac:dyDescent="0.25">
      <c r="B12" s="154"/>
      <c r="C12" s="101" t="s">
        <v>31</v>
      </c>
      <c r="D12" s="125" t="s">
        <v>98</v>
      </c>
      <c r="E12" s="111">
        <f>HLOOKUP(D12,'Euro de foot féminin 2025'!$N$8:$AC$9,2,0)</f>
        <v>0</v>
      </c>
      <c r="F12" s="111">
        <f>HLOOKUP(D12,'Euro de foot féminin 2025'!$AE$8:$AT$9,2,0)</f>
        <v>0</v>
      </c>
      <c r="G12" s="111">
        <f>HLOOKUP(D12,'Euro de foot féminin 2025'!$AV$8:$BK$9,2,0)</f>
        <v>0</v>
      </c>
      <c r="H12" s="111">
        <f t="shared" si="0"/>
        <v>0</v>
      </c>
      <c r="J12" s="111">
        <v>2</v>
      </c>
      <c r="K12" s="111">
        <f t="shared" si="1"/>
        <v>0.10200000000000001</v>
      </c>
      <c r="L12" s="111" t="str">
        <f t="shared" si="2"/>
        <v>Islande</v>
      </c>
      <c r="M12" s="111">
        <v>3</v>
      </c>
      <c r="N12" s="111">
        <f>LARGE($K$10:$K$13,M12)</f>
        <v>0.10200000000000001</v>
      </c>
      <c r="O12" s="111" t="str">
        <f t="shared" si="3"/>
        <v>Islande</v>
      </c>
      <c r="P12" s="111">
        <f>VLOOKUP($O12,$D$10:$H$25,P$8,0)</f>
        <v>0</v>
      </c>
      <c r="Q12" s="111">
        <f>VLOOKUP($O12,$D$10:$H$25,Q$8,0)</f>
        <v>0</v>
      </c>
      <c r="R12" s="111">
        <f>VLOOKUP($O12,$D$10:$H$25,R$8,0)</f>
        <v>0</v>
      </c>
      <c r="S12" s="111">
        <f>VLOOKUP($O12,$D$10:$H$25,S$8,0)</f>
        <v>0</v>
      </c>
    </row>
    <row r="13" spans="2:19" x14ac:dyDescent="0.25">
      <c r="B13" s="155"/>
      <c r="C13" s="100" t="s">
        <v>32</v>
      </c>
      <c r="D13" s="126" t="s">
        <v>99</v>
      </c>
      <c r="E13" s="112">
        <f>HLOOKUP(D13,'Euro de foot féminin 2025'!$N$8:$AC$9,2,0)</f>
        <v>0</v>
      </c>
      <c r="F13" s="112">
        <f>HLOOKUP(D13,'Euro de foot féminin 2025'!$AE$8:$AT$9,2,0)</f>
        <v>0</v>
      </c>
      <c r="G13" s="112">
        <f>HLOOKUP(D13,'Euro de foot féminin 2025'!$AV$8:$BK$9,2,0)</f>
        <v>0</v>
      </c>
      <c r="H13" s="112">
        <f t="shared" si="0"/>
        <v>0</v>
      </c>
      <c r="J13" s="112">
        <v>1</v>
      </c>
      <c r="K13" s="112">
        <f t="shared" si="1"/>
        <v>0.10100000000000001</v>
      </c>
      <c r="L13" s="112" t="str">
        <f t="shared" si="2"/>
        <v>Finlande</v>
      </c>
      <c r="M13" s="112">
        <v>4</v>
      </c>
      <c r="N13" s="112">
        <f>LARGE($K$10:$K$13,M13)</f>
        <v>0.10100000000000001</v>
      </c>
      <c r="O13" s="112" t="str">
        <f t="shared" si="3"/>
        <v>Finlande</v>
      </c>
      <c r="P13" s="112">
        <f>VLOOKUP($O13,$D$10:$H$25,P$8,0)</f>
        <v>0</v>
      </c>
      <c r="Q13" s="112">
        <f>VLOOKUP($O13,$D$10:$H$25,Q$8,0)</f>
        <v>0</v>
      </c>
      <c r="R13" s="112">
        <f>VLOOKUP($O13,$D$10:$H$25,R$8,0)</f>
        <v>0</v>
      </c>
      <c r="S13" s="112">
        <f>VLOOKUP($O13,$D$10:$H$25,S$8,0)</f>
        <v>0</v>
      </c>
    </row>
    <row r="14" spans="2:19" x14ac:dyDescent="0.25">
      <c r="B14" s="153" t="s">
        <v>59</v>
      </c>
      <c r="C14" s="99" t="s">
        <v>33</v>
      </c>
      <c r="D14" s="124" t="s">
        <v>78</v>
      </c>
      <c r="E14" s="110">
        <f>HLOOKUP(D14,'Euro de foot féminin 2025'!$N$8:$AC$9,2,0)</f>
        <v>0</v>
      </c>
      <c r="F14" s="110">
        <f>HLOOKUP(D14,'Euro de foot féminin 2025'!$AE$8:$AT$9,2,0)</f>
        <v>0</v>
      </c>
      <c r="G14" s="110">
        <f>HLOOKUP(D14,'Euro de foot féminin 2025'!$AV$8:$BK$9,2,0)</f>
        <v>0</v>
      </c>
      <c r="H14" s="110">
        <f t="shared" si="0"/>
        <v>0</v>
      </c>
      <c r="J14" s="110">
        <v>4</v>
      </c>
      <c r="K14" s="110">
        <f>E14+(RANK(H14,$H$14:$H$17,1)/10)+F14/100+J14/1000</f>
        <v>0.10400000000000001</v>
      </c>
      <c r="L14" s="110" t="str">
        <f t="shared" si="2"/>
        <v>Espagne</v>
      </c>
      <c r="M14" s="110">
        <v>1</v>
      </c>
      <c r="N14" s="110">
        <f>LARGE($K$14:$K$17,M14)</f>
        <v>0.10400000000000001</v>
      </c>
      <c r="O14" s="110" t="str">
        <f>VLOOKUP(N14,$K$14:$L$17,2,0)</f>
        <v>Espagne</v>
      </c>
      <c r="P14" s="110">
        <f>VLOOKUP($O14,$D$10:$H$25,P$8,0)</f>
        <v>0</v>
      </c>
      <c r="Q14" s="110">
        <f>VLOOKUP($O14,$D$10:$H$25,Q$8,0)</f>
        <v>0</v>
      </c>
      <c r="R14" s="110">
        <f>VLOOKUP($O14,$D$10:$H$25,R$8,0)</f>
        <v>0</v>
      </c>
      <c r="S14" s="110">
        <f>VLOOKUP($O14,$D$10:$H$25,S$8,0)</f>
        <v>0</v>
      </c>
    </row>
    <row r="15" spans="2:19" x14ac:dyDescent="0.25">
      <c r="B15" s="154"/>
      <c r="C15" s="101" t="s">
        <v>34</v>
      </c>
      <c r="D15" s="125" t="s">
        <v>81</v>
      </c>
      <c r="E15" s="111">
        <f>HLOOKUP(D15,'Euro de foot féminin 2025'!$N$8:$AC$9,2,0)</f>
        <v>0</v>
      </c>
      <c r="F15" s="111">
        <f>HLOOKUP(D15,'Euro de foot féminin 2025'!$AE$8:$AT$9,2,0)</f>
        <v>0</v>
      </c>
      <c r="G15" s="111">
        <f>HLOOKUP(D15,'Euro de foot féminin 2025'!$AV$8:$BK$9,2,0)</f>
        <v>0</v>
      </c>
      <c r="H15" s="111">
        <f t="shared" si="0"/>
        <v>0</v>
      </c>
      <c r="J15" s="111">
        <v>3</v>
      </c>
      <c r="K15" s="111">
        <f t="shared" ref="K15:K17" si="4">E15+(RANK(H15,$H$14:$H$17,1)/10)+F15/100+J15/1000</f>
        <v>0.10300000000000001</v>
      </c>
      <c r="L15" s="111" t="str">
        <f t="shared" si="2"/>
        <v>Portugal</v>
      </c>
      <c r="M15" s="111">
        <v>2</v>
      </c>
      <c r="N15" s="111">
        <f t="shared" ref="N15:N17" si="5">LARGE($K$14:$K$17,M15)</f>
        <v>0.10300000000000001</v>
      </c>
      <c r="O15" s="111" t="str">
        <f t="shared" ref="O15:O17" si="6">VLOOKUP(N15,$K$14:$L$17,2,0)</f>
        <v>Portugal</v>
      </c>
      <c r="P15" s="111">
        <f>VLOOKUP($O15,$D$10:$H$25,P$8,0)</f>
        <v>0</v>
      </c>
      <c r="Q15" s="111">
        <f>VLOOKUP($O15,$D$10:$H$25,Q$8,0)</f>
        <v>0</v>
      </c>
      <c r="R15" s="111">
        <f>VLOOKUP($O15,$D$10:$H$25,R$8,0)</f>
        <v>0</v>
      </c>
      <c r="S15" s="111">
        <f>VLOOKUP($O15,$D$10:$H$25,S$8,0)</f>
        <v>0</v>
      </c>
    </row>
    <row r="16" spans="2:19" x14ac:dyDescent="0.25">
      <c r="B16" s="154"/>
      <c r="C16" s="101" t="s">
        <v>35</v>
      </c>
      <c r="D16" s="125" t="s">
        <v>100</v>
      </c>
      <c r="E16" s="111">
        <f>HLOOKUP(D16,'Euro de foot féminin 2025'!$N$8:$AC$9,2,0)</f>
        <v>0</v>
      </c>
      <c r="F16" s="111">
        <f>HLOOKUP(D16,'Euro de foot féminin 2025'!$AE$8:$AT$9,2,0)</f>
        <v>0</v>
      </c>
      <c r="G16" s="111">
        <f>HLOOKUP(D16,'Euro de foot féminin 2025'!$AV$8:$BK$9,2,0)</f>
        <v>0</v>
      </c>
      <c r="H16" s="111">
        <f t="shared" si="0"/>
        <v>0</v>
      </c>
      <c r="J16" s="111">
        <v>2</v>
      </c>
      <c r="K16" s="111">
        <f t="shared" si="4"/>
        <v>0.10200000000000001</v>
      </c>
      <c r="L16" s="111" t="str">
        <f t="shared" si="2"/>
        <v>Belgique</v>
      </c>
      <c r="M16" s="111">
        <v>3</v>
      </c>
      <c r="N16" s="111">
        <f t="shared" si="5"/>
        <v>0.10200000000000001</v>
      </c>
      <c r="O16" s="111" t="str">
        <f t="shared" si="6"/>
        <v>Belgique</v>
      </c>
      <c r="P16" s="111">
        <f>VLOOKUP($O16,$D$10:$H$25,P$8,0)</f>
        <v>0</v>
      </c>
      <c r="Q16" s="111">
        <f>VLOOKUP($O16,$D$10:$H$25,Q$8,0)</f>
        <v>0</v>
      </c>
      <c r="R16" s="111">
        <f>VLOOKUP($O16,$D$10:$H$25,R$8,0)</f>
        <v>0</v>
      </c>
      <c r="S16" s="111">
        <f>VLOOKUP($O16,$D$10:$H$25,S$8,0)</f>
        <v>0</v>
      </c>
    </row>
    <row r="17" spans="2:19" x14ac:dyDescent="0.25">
      <c r="B17" s="155"/>
      <c r="C17" s="100" t="s">
        <v>36</v>
      </c>
      <c r="D17" s="126" t="s">
        <v>93</v>
      </c>
      <c r="E17" s="112">
        <f>HLOOKUP(D17,'Euro de foot féminin 2025'!$N$8:$AC$9,2,0)</f>
        <v>0</v>
      </c>
      <c r="F17" s="112">
        <f>HLOOKUP(D17,'Euro de foot féminin 2025'!$AE$8:$AT$9,2,0)</f>
        <v>0</v>
      </c>
      <c r="G17" s="112">
        <f>HLOOKUP(D17,'Euro de foot féminin 2025'!$AV$8:$BK$9,2,0)</f>
        <v>0</v>
      </c>
      <c r="H17" s="112">
        <f t="shared" si="0"/>
        <v>0</v>
      </c>
      <c r="J17" s="112">
        <v>1</v>
      </c>
      <c r="K17" s="112">
        <f t="shared" si="4"/>
        <v>0.10100000000000001</v>
      </c>
      <c r="L17" s="112" t="str">
        <f t="shared" si="2"/>
        <v>Italie</v>
      </c>
      <c r="M17" s="112">
        <v>4</v>
      </c>
      <c r="N17" s="112">
        <f t="shared" si="5"/>
        <v>0.10100000000000001</v>
      </c>
      <c r="O17" s="112" t="str">
        <f t="shared" si="6"/>
        <v>Italie</v>
      </c>
      <c r="P17" s="112">
        <f>VLOOKUP($O17,$D$10:$H$25,P$8,0)</f>
        <v>0</v>
      </c>
      <c r="Q17" s="112">
        <f>VLOOKUP($O17,$D$10:$H$25,Q$8,0)</f>
        <v>0</v>
      </c>
      <c r="R17" s="112">
        <f>VLOOKUP($O17,$D$10:$H$25,R$8,0)</f>
        <v>0</v>
      </c>
      <c r="S17" s="112">
        <f>VLOOKUP($O17,$D$10:$H$25,S$8,0)</f>
        <v>0</v>
      </c>
    </row>
    <row r="18" spans="2:19" x14ac:dyDescent="0.25">
      <c r="B18" s="153" t="s">
        <v>60</v>
      </c>
      <c r="C18" s="99" t="s">
        <v>37</v>
      </c>
      <c r="D18" s="124" t="s">
        <v>79</v>
      </c>
      <c r="E18" s="110">
        <f>HLOOKUP(D18,'Euro de foot féminin 2025'!$N$8:$AC$9,2,0)</f>
        <v>0</v>
      </c>
      <c r="F18" s="110">
        <f>HLOOKUP(D18,'Euro de foot féminin 2025'!$AE$8:$AT$9,2,0)</f>
        <v>0</v>
      </c>
      <c r="G18" s="110">
        <f>HLOOKUP(D18,'Euro de foot féminin 2025'!$AV$8:$BK$9,2,0)</f>
        <v>0</v>
      </c>
      <c r="H18" s="110">
        <f t="shared" si="0"/>
        <v>0</v>
      </c>
      <c r="J18" s="110">
        <v>4</v>
      </c>
      <c r="K18" s="110">
        <f>E18+(RANK(H18,$H$18:$H$21,1)/10)+F18/100+J18/1000</f>
        <v>0.10400000000000001</v>
      </c>
      <c r="L18" s="110" t="str">
        <f t="shared" si="2"/>
        <v>Allemagne</v>
      </c>
      <c r="M18" s="110">
        <v>1</v>
      </c>
      <c r="N18" s="110">
        <f>LARGE($K$18:$K$21,M18)</f>
        <v>0.10400000000000001</v>
      </c>
      <c r="O18" s="110" t="str">
        <f>VLOOKUP(N18,$K$18:$L$21,2,0)</f>
        <v>Allemagne</v>
      </c>
      <c r="P18" s="110">
        <f>VLOOKUP($O18,$D$10:$H$25,P$8,0)</f>
        <v>0</v>
      </c>
      <c r="Q18" s="110">
        <f>VLOOKUP($O18,$D$10:$H$25,Q$8,0)</f>
        <v>0</v>
      </c>
      <c r="R18" s="110">
        <f>VLOOKUP($O18,$D$10:$H$25,R$8,0)</f>
        <v>0</v>
      </c>
      <c r="S18" s="110">
        <f>VLOOKUP($O18,$D$10:$H$25,S$8,0)</f>
        <v>0</v>
      </c>
    </row>
    <row r="19" spans="2:19" x14ac:dyDescent="0.25">
      <c r="B19" s="154"/>
      <c r="C19" s="101" t="s">
        <v>38</v>
      </c>
      <c r="D19" s="125" t="s">
        <v>101</v>
      </c>
      <c r="E19" s="111">
        <f>HLOOKUP(D19,'Euro de foot féminin 2025'!$N$8:$AC$9,2,0)</f>
        <v>0</v>
      </c>
      <c r="F19" s="111">
        <f>HLOOKUP(D19,'Euro de foot féminin 2025'!$AE$8:$AT$9,2,0)</f>
        <v>0</v>
      </c>
      <c r="G19" s="111">
        <f>HLOOKUP(D19,'Euro de foot féminin 2025'!$AV$8:$BK$9,2,0)</f>
        <v>0</v>
      </c>
      <c r="H19" s="111">
        <f t="shared" si="0"/>
        <v>0</v>
      </c>
      <c r="J19" s="111">
        <v>3</v>
      </c>
      <c r="K19" s="111">
        <f t="shared" ref="K19:K21" si="7">E19+(RANK(H19,$H$18:$H$21,1)/10)+F19/100+J19/1000</f>
        <v>0.10300000000000001</v>
      </c>
      <c r="L19" s="111" t="str">
        <f t="shared" si="2"/>
        <v>Pologne</v>
      </c>
      <c r="M19" s="111">
        <v>2</v>
      </c>
      <c r="N19" s="111">
        <f t="shared" ref="N19:N21" si="8">LARGE($K$18:$K$21,M19)</f>
        <v>0.10300000000000001</v>
      </c>
      <c r="O19" s="111" t="str">
        <f t="shared" ref="O19:O21" si="9">VLOOKUP(N19,$K$18:$L$21,2,0)</f>
        <v>Pologne</v>
      </c>
      <c r="P19" s="111">
        <f>VLOOKUP($O19,$D$10:$H$25,P$8,0)</f>
        <v>0</v>
      </c>
      <c r="Q19" s="111">
        <f>VLOOKUP($O19,$D$10:$H$25,Q$8,0)</f>
        <v>0</v>
      </c>
      <c r="R19" s="111">
        <f>VLOOKUP($O19,$D$10:$H$25,R$8,0)</f>
        <v>0</v>
      </c>
      <c r="S19" s="111">
        <f>VLOOKUP($O19,$D$10:$H$25,S$8,0)</f>
        <v>0</v>
      </c>
    </row>
    <row r="20" spans="2:19" x14ac:dyDescent="0.25">
      <c r="B20" s="154"/>
      <c r="C20" s="101" t="s">
        <v>39</v>
      </c>
      <c r="D20" s="125" t="s">
        <v>77</v>
      </c>
      <c r="E20" s="111">
        <f>HLOOKUP(D20,'Euro de foot féminin 2025'!$N$8:$AC$9,2,0)</f>
        <v>0</v>
      </c>
      <c r="F20" s="111">
        <f>HLOOKUP(D20,'Euro de foot féminin 2025'!$AE$8:$AT$9,2,0)</f>
        <v>0</v>
      </c>
      <c r="G20" s="111">
        <f>HLOOKUP(D20,'Euro de foot féminin 2025'!$AV$8:$BK$9,2,0)</f>
        <v>0</v>
      </c>
      <c r="H20" s="111">
        <f t="shared" si="0"/>
        <v>0</v>
      </c>
      <c r="J20" s="111">
        <v>2</v>
      </c>
      <c r="K20" s="111">
        <f t="shared" si="7"/>
        <v>0.10200000000000001</v>
      </c>
      <c r="L20" s="111" t="str">
        <f t="shared" si="2"/>
        <v>Danemark</v>
      </c>
      <c r="M20" s="111">
        <v>3</v>
      </c>
      <c r="N20" s="111">
        <f t="shared" si="8"/>
        <v>0.10200000000000001</v>
      </c>
      <c r="O20" s="111" t="str">
        <f t="shared" si="9"/>
        <v>Danemark</v>
      </c>
      <c r="P20" s="111">
        <f>VLOOKUP($O20,$D$10:$H$25,P$8,0)</f>
        <v>0</v>
      </c>
      <c r="Q20" s="111">
        <f>VLOOKUP($O20,$D$10:$H$25,Q$8,0)</f>
        <v>0</v>
      </c>
      <c r="R20" s="111">
        <f>VLOOKUP($O20,$D$10:$H$25,R$8,0)</f>
        <v>0</v>
      </c>
      <c r="S20" s="111">
        <f>VLOOKUP($O20,$D$10:$H$25,S$8,0)</f>
        <v>0</v>
      </c>
    </row>
    <row r="21" spans="2:19" x14ac:dyDescent="0.25">
      <c r="B21" s="155"/>
      <c r="C21" s="100" t="s">
        <v>40</v>
      </c>
      <c r="D21" s="126" t="s">
        <v>92</v>
      </c>
      <c r="E21" s="112">
        <f>HLOOKUP(D21,'Euro de foot féminin 2025'!$N$8:$AC$9,2,0)</f>
        <v>0</v>
      </c>
      <c r="F21" s="112">
        <f>HLOOKUP(D21,'Euro de foot féminin 2025'!$AE$8:$AT$9,2,0)</f>
        <v>0</v>
      </c>
      <c r="G21" s="112">
        <f>HLOOKUP(D21,'Euro de foot féminin 2025'!$AV$8:$BK$9,2,0)</f>
        <v>0</v>
      </c>
      <c r="H21" s="112">
        <f t="shared" si="0"/>
        <v>0</v>
      </c>
      <c r="J21" s="112">
        <v>1</v>
      </c>
      <c r="K21" s="112">
        <f t="shared" si="7"/>
        <v>0.10100000000000001</v>
      </c>
      <c r="L21" s="112" t="str">
        <f t="shared" si="2"/>
        <v>Suède</v>
      </c>
      <c r="M21" s="112">
        <v>4</v>
      </c>
      <c r="N21" s="112">
        <f t="shared" si="8"/>
        <v>0.10100000000000001</v>
      </c>
      <c r="O21" s="112" t="str">
        <f t="shared" si="9"/>
        <v>Suède</v>
      </c>
      <c r="P21" s="112">
        <f>VLOOKUP($O21,$D$10:$H$25,P$8,0)</f>
        <v>0</v>
      </c>
      <c r="Q21" s="112">
        <f>VLOOKUP($O21,$D$10:$H$25,Q$8,0)</f>
        <v>0</v>
      </c>
      <c r="R21" s="112">
        <f>VLOOKUP($O21,$D$10:$H$25,R$8,0)</f>
        <v>0</v>
      </c>
      <c r="S21" s="112">
        <f>VLOOKUP($O21,$D$10:$H$25,S$8,0)</f>
        <v>0</v>
      </c>
    </row>
    <row r="22" spans="2:19" x14ac:dyDescent="0.25">
      <c r="B22" s="153" t="s">
        <v>61</v>
      </c>
      <c r="C22" s="99" t="s">
        <v>41</v>
      </c>
      <c r="D22" s="124" t="s">
        <v>76</v>
      </c>
      <c r="E22" s="110">
        <f>HLOOKUP(D22,'Euro de foot féminin 2025'!$N$8:$AC$9,2,0)</f>
        <v>0</v>
      </c>
      <c r="F22" s="110">
        <f>HLOOKUP(D22,'Euro de foot féminin 2025'!$AE$8:$AT$9,2,0)</f>
        <v>0</v>
      </c>
      <c r="G22" s="110">
        <f>HLOOKUP(D22,'Euro de foot féminin 2025'!$AV$8:$BK$9,2,0)</f>
        <v>0</v>
      </c>
      <c r="H22" s="110">
        <f t="shared" si="0"/>
        <v>0</v>
      </c>
      <c r="J22" s="110">
        <v>4</v>
      </c>
      <c r="K22" s="110">
        <f>E22+(RANK(H22,$H$22:$H$25,1)/10)+F22/100+J22/1000</f>
        <v>0.10400000000000001</v>
      </c>
      <c r="L22" s="110" t="str">
        <f t="shared" si="2"/>
        <v>France</v>
      </c>
      <c r="M22" s="110">
        <v>1</v>
      </c>
      <c r="N22" s="110">
        <f>LARGE($K$22:$K$25,M22)</f>
        <v>0.10400000000000001</v>
      </c>
      <c r="O22" s="110" t="str">
        <f>VLOOKUP(N22,$K$22:$L$25,2,0)</f>
        <v>France</v>
      </c>
      <c r="P22" s="110">
        <f>VLOOKUP($O22,$D$10:$H$25,P$8,0)</f>
        <v>0</v>
      </c>
      <c r="Q22" s="110">
        <f>VLOOKUP($O22,$D$10:$H$25,Q$8,0)</f>
        <v>0</v>
      </c>
      <c r="R22" s="110">
        <f>VLOOKUP($O22,$D$10:$H$25,R$8,0)</f>
        <v>0</v>
      </c>
      <c r="S22" s="110">
        <f>VLOOKUP($O22,$D$10:$H$25,S$8,0)</f>
        <v>0</v>
      </c>
    </row>
    <row r="23" spans="2:19" x14ac:dyDescent="0.25">
      <c r="B23" s="154"/>
      <c r="C23" s="101" t="s">
        <v>42</v>
      </c>
      <c r="D23" s="125" t="s">
        <v>75</v>
      </c>
      <c r="E23" s="111">
        <f>HLOOKUP(D23,'Euro de foot féminin 2025'!$N$8:$AC$9,2,0)</f>
        <v>0</v>
      </c>
      <c r="F23" s="111">
        <f>HLOOKUP(D23,'Euro de foot féminin 2025'!$AE$8:$AT$9,2,0)</f>
        <v>0</v>
      </c>
      <c r="G23" s="111">
        <f>HLOOKUP(D23,'Euro de foot féminin 2025'!$AV$8:$BK$9,2,0)</f>
        <v>0</v>
      </c>
      <c r="H23" s="111">
        <f t="shared" si="0"/>
        <v>0</v>
      </c>
      <c r="J23" s="111">
        <v>3</v>
      </c>
      <c r="K23" s="111">
        <f t="shared" ref="K23:K25" si="10">E23+(RANK(H23,$H$22:$H$25,1)/10)+F23/100+J23/1000</f>
        <v>0.10300000000000001</v>
      </c>
      <c r="L23" s="111" t="str">
        <f t="shared" si="2"/>
        <v>Angleterre</v>
      </c>
      <c r="M23" s="111">
        <v>2</v>
      </c>
      <c r="N23" s="111">
        <f t="shared" ref="N23:N25" si="11">LARGE($K$22:$K$25,M23)</f>
        <v>0.10300000000000001</v>
      </c>
      <c r="O23" s="111" t="str">
        <f t="shared" ref="O23:O25" si="12">VLOOKUP(N23,$K$22:$L$25,2,0)</f>
        <v>Angleterre</v>
      </c>
      <c r="P23" s="111">
        <f>VLOOKUP($O23,$D$10:$H$25,P$8,0)</f>
        <v>0</v>
      </c>
      <c r="Q23" s="111">
        <f>VLOOKUP($O23,$D$10:$H$25,Q$8,0)</f>
        <v>0</v>
      </c>
      <c r="R23" s="111">
        <f>VLOOKUP($O23,$D$10:$H$25,R$8,0)</f>
        <v>0</v>
      </c>
      <c r="S23" s="111">
        <f>VLOOKUP($O23,$D$10:$H$25,S$8,0)</f>
        <v>0</v>
      </c>
    </row>
    <row r="24" spans="2:19" x14ac:dyDescent="0.25">
      <c r="B24" s="154"/>
      <c r="C24" s="101" t="s">
        <v>43</v>
      </c>
      <c r="D24" s="125" t="s">
        <v>102</v>
      </c>
      <c r="E24" s="111">
        <f>HLOOKUP(D24,'Euro de foot féminin 2025'!$N$8:$AC$9,2,0)</f>
        <v>0</v>
      </c>
      <c r="F24" s="111">
        <f>HLOOKUP(D24,'Euro de foot féminin 2025'!$AE$8:$AT$9,2,0)</f>
        <v>0</v>
      </c>
      <c r="G24" s="111">
        <f>HLOOKUP(D24,'Euro de foot féminin 2025'!$AV$8:$BK$9,2,0)</f>
        <v>0</v>
      </c>
      <c r="H24" s="111">
        <f t="shared" si="0"/>
        <v>0</v>
      </c>
      <c r="J24" s="111">
        <v>2</v>
      </c>
      <c r="K24" s="111">
        <f t="shared" si="10"/>
        <v>0.10200000000000001</v>
      </c>
      <c r="L24" s="111" t="str">
        <f t="shared" si="2"/>
        <v>Pays de Galles</v>
      </c>
      <c r="M24" s="111">
        <v>3</v>
      </c>
      <c r="N24" s="111">
        <f t="shared" si="11"/>
        <v>0.10200000000000001</v>
      </c>
      <c r="O24" s="111" t="str">
        <f t="shared" si="12"/>
        <v>Pays de Galles</v>
      </c>
      <c r="P24" s="111">
        <f>VLOOKUP($O24,$D$10:$H$25,P$8,0)</f>
        <v>0</v>
      </c>
      <c r="Q24" s="111">
        <f>VLOOKUP($O24,$D$10:$H$25,Q$8,0)</f>
        <v>0</v>
      </c>
      <c r="R24" s="111">
        <f>VLOOKUP($O24,$D$10:$H$25,R$8,0)</f>
        <v>0</v>
      </c>
      <c r="S24" s="111">
        <f>VLOOKUP($O24,$D$10:$H$25,S$8,0)</f>
        <v>0</v>
      </c>
    </row>
    <row r="25" spans="2:19" x14ac:dyDescent="0.25">
      <c r="B25" s="155"/>
      <c r="C25" s="100" t="s">
        <v>44</v>
      </c>
      <c r="D25" s="126" t="s">
        <v>74</v>
      </c>
      <c r="E25" s="112">
        <f>HLOOKUP(D25,'Euro de foot féminin 2025'!$N$8:$AC$9,2,0)</f>
        <v>0</v>
      </c>
      <c r="F25" s="112">
        <f>HLOOKUP(D25,'Euro de foot féminin 2025'!$AE$8:$AT$9,2,0)</f>
        <v>0</v>
      </c>
      <c r="G25" s="112">
        <f>HLOOKUP(D25,'Euro de foot féminin 2025'!$AV$8:$BK$9,2,0)</f>
        <v>0</v>
      </c>
      <c r="H25" s="112">
        <f t="shared" si="0"/>
        <v>0</v>
      </c>
      <c r="J25" s="112">
        <v>1</v>
      </c>
      <c r="K25" s="112">
        <f t="shared" si="10"/>
        <v>0.10100000000000001</v>
      </c>
      <c r="L25" s="112" t="str">
        <f t="shared" si="2"/>
        <v>Pays-Bas</v>
      </c>
      <c r="M25" s="112">
        <v>4</v>
      </c>
      <c r="N25" s="112">
        <f t="shared" si="11"/>
        <v>0.10100000000000001</v>
      </c>
      <c r="O25" s="112" t="str">
        <f t="shared" si="12"/>
        <v>Pays-Bas</v>
      </c>
      <c r="P25" s="112">
        <f>VLOOKUP($O25,$D$10:$H$25,P$8,0)</f>
        <v>0</v>
      </c>
      <c r="Q25" s="112">
        <f>VLOOKUP($O25,$D$10:$H$25,Q$8,0)</f>
        <v>0</v>
      </c>
      <c r="R25" s="112">
        <f>VLOOKUP($O25,$D$10:$H$25,R$8,0)</f>
        <v>0</v>
      </c>
      <c r="S25" s="112">
        <f>VLOOKUP($O25,$D$10:$H$25,S$8,0)</f>
        <v>0</v>
      </c>
    </row>
  </sheetData>
  <sheetProtection algorithmName="SHA-512" hashValue="s4up2bA+VF0TL/ArCbgrkts78jWbgauhQj9cBwb81bxw3XKjJy2d0a5MKZ8ZpGGVXl2XTfcjMkKkt6cdAGv+Pg==" saltValue="91xab9d5ODEHZ82TqMGczw==" spinCount="100000" sheet="1" objects="1" scenarios="1"/>
  <mergeCells count="4">
    <mergeCell ref="B10:B13"/>
    <mergeCell ref="B14:B17"/>
    <mergeCell ref="B18:B21"/>
    <mergeCell ref="B22:B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0901C-3B34-4C1F-A6E8-3AF851857C7B}">
  <sheetPr>
    <pageSetUpPr fitToPage="1"/>
  </sheetPr>
  <dimension ref="A1:EB154"/>
  <sheetViews>
    <sheetView showGridLines="0" topLeftCell="D1" zoomScale="90" zoomScaleNormal="90" workbookViewId="0">
      <selection activeCell="G10" sqref="G10"/>
    </sheetView>
  </sheetViews>
  <sheetFormatPr baseColWidth="10" defaultColWidth="11.33203125" defaultRowHeight="15" x14ac:dyDescent="0.25"/>
  <cols>
    <col min="1" max="1" width="1.88671875" style="12" hidden="1" customWidth="1"/>
    <col min="2" max="3" width="11.33203125" style="12" hidden="1" customWidth="1"/>
    <col min="4" max="4" width="1.6640625" style="12" customWidth="1"/>
    <col min="5" max="5" width="12.21875" style="31" customWidth="1"/>
    <col min="6" max="6" width="23.21875" style="12" customWidth="1"/>
    <col min="7" max="7" width="6" style="31" customWidth="1"/>
    <col min="8" max="8" width="5.77734375" style="31" customWidth="1"/>
    <col min="9" max="9" width="23.21875" style="12" customWidth="1"/>
    <col min="10" max="10" width="15.33203125" style="32" customWidth="1"/>
    <col min="11" max="11" width="15.21875" style="89" customWidth="1"/>
    <col min="12" max="12" width="18.44140625" style="60" customWidth="1"/>
    <col min="13" max="13" width="1.6640625" style="60" hidden="1" customWidth="1"/>
    <col min="14" max="14" width="6.6640625" style="60" hidden="1" customWidth="1"/>
    <col min="15" max="15" width="6.77734375" style="60" hidden="1" customWidth="1"/>
    <col min="16" max="29" width="6.6640625" style="60" hidden="1" customWidth="1"/>
    <col min="30" max="30" width="2.77734375" style="60" hidden="1" customWidth="1"/>
    <col min="31" max="31" width="6.6640625" style="60" hidden="1" customWidth="1"/>
    <col min="32" max="32" width="6.33203125" style="60" hidden="1" customWidth="1"/>
    <col min="33" max="46" width="6.6640625" style="60" hidden="1" customWidth="1"/>
    <col min="47" max="47" width="2.33203125" style="60" hidden="1" customWidth="1"/>
    <col min="48" max="48" width="6.6640625" style="60" hidden="1" customWidth="1"/>
    <col min="49" max="49" width="6.33203125" style="60" hidden="1" customWidth="1"/>
    <col min="50" max="63" width="6.6640625" style="60" hidden="1" customWidth="1"/>
    <col min="64" max="64" width="3.33203125" style="8" customWidth="1"/>
    <col min="65" max="65" width="4.21875" style="8" customWidth="1"/>
    <col min="66" max="66" width="26.109375" style="61" customWidth="1"/>
    <col min="67" max="67" width="10.33203125" style="12" customWidth="1"/>
    <col min="68" max="69" width="7" style="12" customWidth="1"/>
    <col min="70" max="70" width="7.88671875" style="12" customWidth="1"/>
    <col min="71" max="71" width="3.109375" style="8" customWidth="1"/>
    <col min="72" max="72" width="2.21875" style="62" customWidth="1"/>
    <col min="73" max="73" width="32.33203125" style="12" customWidth="1"/>
    <col min="74" max="74" width="7.88671875" style="63" customWidth="1"/>
    <col min="75" max="75" width="9.6640625" style="12" customWidth="1"/>
    <col min="76" max="77" width="17.88671875" style="62" hidden="1" customWidth="1"/>
    <col min="78" max="78" width="6.21875" style="12" customWidth="1"/>
    <col min="79" max="79" width="32.33203125" style="12" customWidth="1"/>
    <col min="80" max="80" width="7.88671875" style="63" customWidth="1"/>
    <col min="81" max="81" width="10.109375" style="12" customWidth="1"/>
    <col min="82" max="83" width="15.88671875" style="12" hidden="1" customWidth="1"/>
    <col min="84" max="84" width="11.33203125" style="12"/>
    <col min="85" max="85" width="34.77734375" style="12" customWidth="1"/>
    <col min="86" max="86" width="7.88671875" style="63" customWidth="1"/>
    <col min="87" max="87" width="8.33203125" style="12" customWidth="1"/>
    <col min="88" max="88" width="10.88671875" style="12" hidden="1" customWidth="1"/>
    <col min="89" max="89" width="10.88671875" style="8" hidden="1" customWidth="1"/>
    <col min="90" max="16384" width="11.33203125" style="12"/>
  </cols>
  <sheetData>
    <row r="1" spans="2:90" ht="34.799999999999997" x14ac:dyDescent="0.4">
      <c r="D1" s="2"/>
      <c r="E1" s="3" t="s">
        <v>95</v>
      </c>
      <c r="F1" s="3"/>
      <c r="G1" s="4"/>
      <c r="H1" s="4"/>
      <c r="I1" s="5"/>
      <c r="J1" s="6"/>
      <c r="K1" s="85"/>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N1" s="70" t="s">
        <v>90</v>
      </c>
      <c r="BO1"/>
      <c r="BP1"/>
      <c r="BQ1"/>
      <c r="BR1"/>
      <c r="BS1"/>
      <c r="BT1"/>
      <c r="BU1"/>
    </row>
    <row r="2" spans="2:90" ht="17.399999999999999" x14ac:dyDescent="0.3">
      <c r="D2" s="2"/>
      <c r="E2" s="13"/>
      <c r="F2" s="13"/>
      <c r="G2" s="14"/>
      <c r="H2" s="14"/>
      <c r="I2" s="15"/>
      <c r="J2" s="16"/>
      <c r="K2" s="86"/>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N2" s="183" t="s">
        <v>97</v>
      </c>
      <c r="BO2" s="183"/>
      <c r="BP2" s="183"/>
      <c r="BQ2" s="183"/>
      <c r="BR2" s="183"/>
      <c r="BS2" s="183"/>
      <c r="BT2" s="183"/>
      <c r="BU2" s="183"/>
    </row>
    <row r="3" spans="2:90" ht="22.8" x14ac:dyDescent="0.35">
      <c r="D3" s="2"/>
      <c r="E3" s="84" t="s">
        <v>16</v>
      </c>
      <c r="F3" s="18"/>
      <c r="G3" s="14"/>
      <c r="H3" s="14"/>
      <c r="I3" s="15"/>
      <c r="J3" s="16"/>
      <c r="K3" s="86"/>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20"/>
      <c r="BM3" s="20"/>
      <c r="BN3"/>
      <c r="BO3" s="72"/>
      <c r="BP3"/>
      <c r="BQ3"/>
      <c r="BR3"/>
      <c r="BS3"/>
      <c r="BT3"/>
      <c r="BU3"/>
    </row>
    <row r="4" spans="2:90" ht="17.399999999999999" x14ac:dyDescent="0.3">
      <c r="D4" s="2"/>
      <c r="E4" s="22"/>
      <c r="F4" s="23"/>
      <c r="G4" s="24"/>
      <c r="H4" s="24"/>
      <c r="I4" s="25"/>
      <c r="J4" s="26"/>
      <c r="K4" s="87"/>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20"/>
      <c r="BM4" s="20"/>
      <c r="BN4"/>
      <c r="BO4" s="1"/>
    </row>
    <row r="5" spans="2:90" ht="34.5" customHeight="1" x14ac:dyDescent="0.3">
      <c r="D5" s="2"/>
      <c r="E5" s="133" t="s">
        <v>27</v>
      </c>
      <c r="F5" s="27"/>
      <c r="G5" s="28"/>
      <c r="H5" s="28"/>
      <c r="I5" s="29"/>
      <c r="J5" s="30"/>
      <c r="K5" s="88"/>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N5"/>
      <c r="BO5"/>
      <c r="BP5"/>
      <c r="BQ5"/>
      <c r="BR5"/>
      <c r="BS5"/>
      <c r="BT5"/>
      <c r="BU5"/>
      <c r="BV5" s="8"/>
      <c r="BW5" s="4"/>
      <c r="BX5" s="8"/>
      <c r="BY5" s="8"/>
      <c r="BZ5" s="2"/>
      <c r="CA5" s="10"/>
      <c r="CB5" s="11"/>
      <c r="CC5" s="2"/>
      <c r="CD5" s="2"/>
      <c r="CE5" s="2"/>
      <c r="CF5" s="2"/>
      <c r="CG5" s="9"/>
      <c r="CH5" s="11"/>
      <c r="CI5" s="2"/>
      <c r="CJ5" s="2"/>
      <c r="CL5" s="2"/>
    </row>
    <row r="6" spans="2:90" ht="18.899999999999999" customHeight="1" x14ac:dyDescent="0.3">
      <c r="D6" s="2"/>
      <c r="E6" s="34" t="s">
        <v>70</v>
      </c>
      <c r="F6" s="2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N6" s="162" t="s">
        <v>69</v>
      </c>
      <c r="BO6" s="162"/>
      <c r="BP6" s="162"/>
      <c r="BQ6" s="162"/>
      <c r="BR6" s="162"/>
      <c r="BT6" s="8"/>
      <c r="BU6" s="162" t="s">
        <v>103</v>
      </c>
      <c r="BV6" s="162"/>
      <c r="BW6" s="162"/>
      <c r="BX6" s="42"/>
      <c r="BY6" s="42"/>
      <c r="BZ6" s="5"/>
      <c r="CA6" s="170" t="s">
        <v>71</v>
      </c>
      <c r="CB6" s="170"/>
      <c r="CC6" s="17"/>
      <c r="CD6" s="17"/>
      <c r="CE6" s="17"/>
      <c r="CF6" s="5"/>
      <c r="CG6" s="170" t="s">
        <v>72</v>
      </c>
      <c r="CH6" s="170"/>
      <c r="CI6" s="17"/>
      <c r="CJ6" s="17"/>
      <c r="CL6" s="5"/>
    </row>
    <row r="7" spans="2:90" ht="18.899999999999999" customHeight="1" x14ac:dyDescent="0.25">
      <c r="D7" s="2"/>
      <c r="E7" s="35"/>
      <c r="F7" s="35"/>
      <c r="G7" s="36"/>
      <c r="H7" s="36"/>
      <c r="I7" s="37"/>
      <c r="J7" s="6"/>
      <c r="K7" s="90"/>
      <c r="L7" s="7"/>
      <c r="M7" s="7"/>
      <c r="N7" s="104" t="s">
        <v>6</v>
      </c>
      <c r="O7" s="7"/>
      <c r="P7" s="7"/>
      <c r="Q7" s="7"/>
      <c r="R7" s="7"/>
      <c r="S7" s="7"/>
      <c r="T7" s="7"/>
      <c r="U7" s="7"/>
      <c r="V7" s="7"/>
      <c r="W7" s="7"/>
      <c r="X7" s="7"/>
      <c r="Y7" s="7"/>
      <c r="Z7" s="7"/>
      <c r="AA7" s="7"/>
      <c r="AB7" s="7"/>
      <c r="AC7" s="7"/>
      <c r="AD7" s="7"/>
      <c r="AE7" s="104" t="s">
        <v>51</v>
      </c>
      <c r="AF7" s="7"/>
      <c r="AG7" s="7"/>
      <c r="AH7" s="7"/>
      <c r="AI7" s="7"/>
      <c r="AJ7" s="7"/>
      <c r="AK7" s="7"/>
      <c r="AL7" s="7"/>
      <c r="AM7" s="7"/>
      <c r="AN7" s="7"/>
      <c r="AO7" s="7"/>
      <c r="AP7" s="7"/>
      <c r="AQ7" s="7"/>
      <c r="AR7" s="7"/>
      <c r="AS7" s="7"/>
      <c r="AT7" s="7"/>
      <c r="AU7" s="7"/>
      <c r="AV7" s="104" t="s">
        <v>52</v>
      </c>
      <c r="AW7" s="7"/>
      <c r="AX7" s="7"/>
      <c r="AY7" s="7"/>
      <c r="AZ7" s="7"/>
      <c r="BA7" s="7"/>
      <c r="BB7" s="7"/>
      <c r="BC7" s="7"/>
      <c r="BD7" s="7"/>
      <c r="BE7" s="7"/>
      <c r="BF7" s="7"/>
      <c r="BG7" s="7"/>
      <c r="BH7" s="7"/>
      <c r="BI7" s="7"/>
      <c r="BJ7" s="7"/>
      <c r="BK7" s="7"/>
      <c r="BN7" s="162"/>
      <c r="BO7" s="162"/>
      <c r="BP7" s="162"/>
      <c r="BQ7" s="162"/>
      <c r="BR7" s="162"/>
      <c r="BT7" s="8"/>
      <c r="BU7" s="162"/>
      <c r="BV7" s="162"/>
      <c r="BW7" s="162"/>
      <c r="BX7" s="42"/>
      <c r="BY7" s="42"/>
      <c r="BZ7" s="5"/>
      <c r="CA7" s="170"/>
      <c r="CB7" s="170"/>
      <c r="CC7" s="17"/>
      <c r="CD7" s="17"/>
      <c r="CE7" s="17"/>
      <c r="CF7" s="5"/>
      <c r="CG7" s="170"/>
      <c r="CH7" s="170"/>
      <c r="CI7" s="17"/>
      <c r="CJ7" s="17"/>
      <c r="CL7" s="5"/>
    </row>
    <row r="8" spans="2:90" ht="18.899999999999999" customHeight="1" x14ac:dyDescent="0.25">
      <c r="D8" s="2"/>
      <c r="E8" s="35"/>
      <c r="F8" s="35"/>
      <c r="G8" s="4"/>
      <c r="H8" s="4"/>
      <c r="I8" s="5"/>
      <c r="J8" s="6"/>
      <c r="K8" s="85"/>
      <c r="L8" s="7"/>
      <c r="M8" s="7"/>
      <c r="N8" s="41" t="str">
        <f>Paramètres!$D10</f>
        <v>Suisse</v>
      </c>
      <c r="O8" s="41" t="str">
        <f>Paramètres!$D11</f>
        <v>Norvège</v>
      </c>
      <c r="P8" s="41" t="str">
        <f>Paramètres!$D12</f>
        <v>Islande</v>
      </c>
      <c r="Q8" s="41" t="str">
        <f>Paramètres!$D13</f>
        <v>Finlande</v>
      </c>
      <c r="R8" s="41" t="str">
        <f>Paramètres!$D14</f>
        <v>Espagne</v>
      </c>
      <c r="S8" s="41" t="str">
        <f>Paramètres!$D15</f>
        <v>Portugal</v>
      </c>
      <c r="T8" s="41" t="str">
        <f>Paramètres!$D16</f>
        <v>Belgique</v>
      </c>
      <c r="U8" s="41" t="str">
        <f>Paramètres!$D17</f>
        <v>Italie</v>
      </c>
      <c r="V8" s="41" t="str">
        <f>Paramètres!$D18</f>
        <v>Allemagne</v>
      </c>
      <c r="W8" s="41" t="str">
        <f>Paramètres!$D19</f>
        <v>Pologne</v>
      </c>
      <c r="X8" s="41" t="str">
        <f>Paramètres!$D20</f>
        <v>Danemark</v>
      </c>
      <c r="Y8" s="41" t="str">
        <f>Paramètres!$D21</f>
        <v>Suède</v>
      </c>
      <c r="Z8" s="41" t="str">
        <f>Paramètres!$D22</f>
        <v>France</v>
      </c>
      <c r="AA8" s="41" t="str">
        <f>Paramètres!$D23</f>
        <v>Angleterre</v>
      </c>
      <c r="AB8" s="41" t="str">
        <f>Paramètres!$D24</f>
        <v>Pays de Galles</v>
      </c>
      <c r="AC8" s="41" t="str">
        <f>Paramètres!$D25</f>
        <v>Pays-Bas</v>
      </c>
      <c r="AD8" s="102"/>
      <c r="AE8" s="41" t="str">
        <f>Paramètres!$D10</f>
        <v>Suisse</v>
      </c>
      <c r="AF8" s="41" t="str">
        <f>Paramètres!$D11</f>
        <v>Norvège</v>
      </c>
      <c r="AG8" s="41" t="str">
        <f>Paramètres!$D12</f>
        <v>Islande</v>
      </c>
      <c r="AH8" s="41" t="str">
        <f>Paramètres!$D13</f>
        <v>Finlande</v>
      </c>
      <c r="AI8" s="41" t="str">
        <f>Paramètres!$D14</f>
        <v>Espagne</v>
      </c>
      <c r="AJ8" s="41" t="str">
        <f>Paramètres!$D15</f>
        <v>Portugal</v>
      </c>
      <c r="AK8" s="41" t="str">
        <f>Paramètres!$D16</f>
        <v>Belgique</v>
      </c>
      <c r="AL8" s="41" t="str">
        <f>Paramètres!$D17</f>
        <v>Italie</v>
      </c>
      <c r="AM8" s="41" t="str">
        <f>Paramètres!$D18</f>
        <v>Allemagne</v>
      </c>
      <c r="AN8" s="41" t="str">
        <f>Paramètres!$D19</f>
        <v>Pologne</v>
      </c>
      <c r="AO8" s="41" t="str">
        <f>Paramètres!$D20</f>
        <v>Danemark</v>
      </c>
      <c r="AP8" s="41" t="str">
        <f>Paramètres!$D21</f>
        <v>Suède</v>
      </c>
      <c r="AQ8" s="41" t="str">
        <f>Paramètres!$D22</f>
        <v>France</v>
      </c>
      <c r="AR8" s="41" t="str">
        <f>Paramètres!$D23</f>
        <v>Angleterre</v>
      </c>
      <c r="AS8" s="41" t="str">
        <f>Paramètres!$D24</f>
        <v>Pays de Galles</v>
      </c>
      <c r="AT8" s="41" t="str">
        <f>Paramètres!$D25</f>
        <v>Pays-Bas</v>
      </c>
      <c r="AU8" s="102"/>
      <c r="AV8" s="41" t="str">
        <f>Paramètres!$D10</f>
        <v>Suisse</v>
      </c>
      <c r="AW8" s="41" t="str">
        <f>Paramètres!$D11</f>
        <v>Norvège</v>
      </c>
      <c r="AX8" s="41" t="str">
        <f>Paramètres!$D12</f>
        <v>Islande</v>
      </c>
      <c r="AY8" s="41" t="str">
        <f>Paramètres!$D13</f>
        <v>Finlande</v>
      </c>
      <c r="AZ8" s="41" t="str">
        <f>Paramètres!$D14</f>
        <v>Espagne</v>
      </c>
      <c r="BA8" s="41" t="str">
        <f>Paramètres!$D15</f>
        <v>Portugal</v>
      </c>
      <c r="BB8" s="41" t="str">
        <f>Paramètres!$D16</f>
        <v>Belgique</v>
      </c>
      <c r="BC8" s="41" t="str">
        <f>Paramètres!$D17</f>
        <v>Italie</v>
      </c>
      <c r="BD8" s="41" t="str">
        <f>Paramètres!$D18</f>
        <v>Allemagne</v>
      </c>
      <c r="BE8" s="41" t="str">
        <f>Paramètres!$D19</f>
        <v>Pologne</v>
      </c>
      <c r="BF8" s="41" t="str">
        <f>Paramètres!$D20</f>
        <v>Danemark</v>
      </c>
      <c r="BG8" s="41" t="str">
        <f>Paramètres!$D21</f>
        <v>Suède</v>
      </c>
      <c r="BH8" s="41" t="str">
        <f>Paramètres!$D22</f>
        <v>France</v>
      </c>
      <c r="BI8" s="41" t="str">
        <f>Paramètres!$D23</f>
        <v>Angleterre</v>
      </c>
      <c r="BJ8" s="41" t="str">
        <f>Paramètres!$D24</f>
        <v>Pays de Galles</v>
      </c>
      <c r="BK8" s="41" t="str">
        <f>Paramètres!$D25</f>
        <v>Pays-Bas</v>
      </c>
      <c r="BN8" s="5"/>
      <c r="BO8" s="5"/>
      <c r="BP8" s="5"/>
      <c r="BQ8" s="5"/>
      <c r="BR8" s="5"/>
      <c r="BT8" s="8"/>
      <c r="BU8" s="9"/>
      <c r="BV8" s="8" t="s">
        <v>0</v>
      </c>
      <c r="BW8" s="4" t="s">
        <v>1</v>
      </c>
      <c r="BX8" s="8" t="s">
        <v>62</v>
      </c>
      <c r="BY8" s="8" t="s">
        <v>63</v>
      </c>
      <c r="BZ8" s="2"/>
      <c r="CA8" s="10"/>
      <c r="CB8" s="11"/>
      <c r="CC8" s="2"/>
      <c r="CD8" s="2"/>
      <c r="CE8" s="2"/>
      <c r="CF8" s="2"/>
      <c r="CG8" s="9"/>
      <c r="CH8" s="11"/>
      <c r="CI8" s="2"/>
      <c r="CJ8" s="2"/>
      <c r="CL8" s="2"/>
    </row>
    <row r="9" spans="2:90" ht="18.899999999999999" customHeight="1" x14ac:dyDescent="0.25">
      <c r="B9" s="12" t="s">
        <v>49</v>
      </c>
      <c r="C9" s="12" t="s">
        <v>50</v>
      </c>
      <c r="D9" s="2"/>
      <c r="E9" s="83" t="s">
        <v>8</v>
      </c>
      <c r="F9" s="235" t="s">
        <v>73</v>
      </c>
      <c r="G9" s="145"/>
      <c r="H9" s="145"/>
      <c r="I9" s="146"/>
      <c r="J9" s="40" t="s">
        <v>13</v>
      </c>
      <c r="K9" s="91" t="s">
        <v>19</v>
      </c>
      <c r="L9" s="41" t="s">
        <v>7</v>
      </c>
      <c r="M9" s="102"/>
      <c r="N9" s="106">
        <f>SUM(N10:N57)</f>
        <v>0</v>
      </c>
      <c r="O9" s="106">
        <f t="shared" ref="O9:AC9" si="0">SUM(O10:O57)</f>
        <v>0</v>
      </c>
      <c r="P9" s="106">
        <f t="shared" si="0"/>
        <v>0</v>
      </c>
      <c r="Q9" s="106">
        <f t="shared" si="0"/>
        <v>0</v>
      </c>
      <c r="R9" s="106">
        <f t="shared" si="0"/>
        <v>0</v>
      </c>
      <c r="S9" s="106">
        <f t="shared" si="0"/>
        <v>0</v>
      </c>
      <c r="T9" s="106">
        <f t="shared" si="0"/>
        <v>0</v>
      </c>
      <c r="U9" s="106">
        <f t="shared" si="0"/>
        <v>0</v>
      </c>
      <c r="V9" s="106">
        <f t="shared" si="0"/>
        <v>0</v>
      </c>
      <c r="W9" s="106">
        <f t="shared" si="0"/>
        <v>0</v>
      </c>
      <c r="X9" s="106">
        <f t="shared" si="0"/>
        <v>0</v>
      </c>
      <c r="Y9" s="106">
        <f t="shared" si="0"/>
        <v>0</v>
      </c>
      <c r="Z9" s="106">
        <f t="shared" si="0"/>
        <v>0</v>
      </c>
      <c r="AA9" s="106">
        <f t="shared" si="0"/>
        <v>0</v>
      </c>
      <c r="AB9" s="106">
        <f t="shared" si="0"/>
        <v>0</v>
      </c>
      <c r="AC9" s="106">
        <f t="shared" si="0"/>
        <v>0</v>
      </c>
      <c r="AD9" s="107"/>
      <c r="AE9" s="106">
        <f>SUM(AE10:AE57)</f>
        <v>0</v>
      </c>
      <c r="AF9" s="106">
        <f t="shared" ref="AF9" si="1">SUM(AF10:AF57)</f>
        <v>0</v>
      </c>
      <c r="AG9" s="106">
        <f t="shared" ref="AG9" si="2">SUM(AG10:AG57)</f>
        <v>0</v>
      </c>
      <c r="AH9" s="106">
        <f t="shared" ref="AH9" si="3">SUM(AH10:AH57)</f>
        <v>0</v>
      </c>
      <c r="AI9" s="106">
        <f t="shared" ref="AI9" si="4">SUM(AI10:AI57)</f>
        <v>0</v>
      </c>
      <c r="AJ9" s="106">
        <f t="shared" ref="AJ9" si="5">SUM(AJ10:AJ57)</f>
        <v>0</v>
      </c>
      <c r="AK9" s="106">
        <f t="shared" ref="AK9" si="6">SUM(AK10:AK57)</f>
        <v>0</v>
      </c>
      <c r="AL9" s="106">
        <f t="shared" ref="AL9" si="7">SUM(AL10:AL57)</f>
        <v>0</v>
      </c>
      <c r="AM9" s="106">
        <f t="shared" ref="AM9" si="8">SUM(AM10:AM57)</f>
        <v>0</v>
      </c>
      <c r="AN9" s="106">
        <f t="shared" ref="AN9" si="9">SUM(AN10:AN57)</f>
        <v>0</v>
      </c>
      <c r="AO9" s="106">
        <f t="shared" ref="AO9" si="10">SUM(AO10:AO57)</f>
        <v>0</v>
      </c>
      <c r="AP9" s="106">
        <f t="shared" ref="AP9" si="11">SUM(AP10:AP57)</f>
        <v>0</v>
      </c>
      <c r="AQ9" s="106">
        <f t="shared" ref="AQ9" si="12">SUM(AQ10:AQ57)</f>
        <v>0</v>
      </c>
      <c r="AR9" s="106">
        <f t="shared" ref="AR9" si="13">SUM(AR10:AR57)</f>
        <v>0</v>
      </c>
      <c r="AS9" s="106">
        <f t="shared" ref="AS9" si="14">SUM(AS10:AS57)</f>
        <v>0</v>
      </c>
      <c r="AT9" s="106">
        <f t="shared" ref="AT9" si="15">SUM(AT10:AT57)</f>
        <v>0</v>
      </c>
      <c r="AU9" s="107"/>
      <c r="AV9" s="106">
        <f>SUM(AV10:AV57)</f>
        <v>0</v>
      </c>
      <c r="AW9" s="106">
        <f t="shared" ref="AW9" si="16">SUM(AW10:AW57)</f>
        <v>0</v>
      </c>
      <c r="AX9" s="106">
        <f t="shared" ref="AX9" si="17">SUM(AX10:AX57)</f>
        <v>0</v>
      </c>
      <c r="AY9" s="106">
        <f t="shared" ref="AY9" si="18">SUM(AY10:AY57)</f>
        <v>0</v>
      </c>
      <c r="AZ9" s="106">
        <f t="shared" ref="AZ9" si="19">SUM(AZ10:AZ57)</f>
        <v>0</v>
      </c>
      <c r="BA9" s="106">
        <f t="shared" ref="BA9" si="20">SUM(BA10:BA57)</f>
        <v>0</v>
      </c>
      <c r="BB9" s="106">
        <f t="shared" ref="BB9" si="21">SUM(BB10:BB57)</f>
        <v>0</v>
      </c>
      <c r="BC9" s="106">
        <f t="shared" ref="BC9" si="22">SUM(BC10:BC57)</f>
        <v>0</v>
      </c>
      <c r="BD9" s="106">
        <f t="shared" ref="BD9" si="23">SUM(BD10:BD57)</f>
        <v>0</v>
      </c>
      <c r="BE9" s="106">
        <f t="shared" ref="BE9" si="24">SUM(BE10:BE57)</f>
        <v>0</v>
      </c>
      <c r="BF9" s="106">
        <f t="shared" ref="BF9" si="25">SUM(BF10:BF57)</f>
        <v>0</v>
      </c>
      <c r="BG9" s="106">
        <f t="shared" ref="BG9" si="26">SUM(BG10:BG57)</f>
        <v>0</v>
      </c>
      <c r="BH9" s="106">
        <f t="shared" ref="BH9" si="27">SUM(BH10:BH57)</f>
        <v>0</v>
      </c>
      <c r="BI9" s="106">
        <f t="shared" ref="BI9" si="28">SUM(BI10:BI57)</f>
        <v>0</v>
      </c>
      <c r="BJ9" s="106">
        <f t="shared" ref="BJ9" si="29">SUM(BJ10:BJ57)</f>
        <v>0</v>
      </c>
      <c r="BK9" s="106">
        <f t="shared" ref="BK9" si="30">SUM(BK10:BK57)</f>
        <v>0</v>
      </c>
      <c r="BN9" s="131"/>
      <c r="BO9" s="132"/>
      <c r="BP9" s="132"/>
      <c r="BQ9" s="132"/>
      <c r="BR9" s="132"/>
      <c r="BS9" s="148"/>
      <c r="BT9" s="149"/>
      <c r="BU9" s="115" t="s">
        <v>82</v>
      </c>
      <c r="BV9" s="156"/>
      <c r="BW9" s="163"/>
      <c r="BX9" s="142">
        <f>BV9+BW9/10</f>
        <v>0</v>
      </c>
      <c r="BY9" s="142" t="str">
        <f>BU10</f>
        <v>Suisse</v>
      </c>
      <c r="BZ9" s="2"/>
      <c r="CA9" s="10"/>
      <c r="CB9" s="11"/>
      <c r="CC9" s="2"/>
      <c r="CD9" s="2"/>
      <c r="CE9" s="2"/>
      <c r="CF9" s="2"/>
      <c r="CG9" s="9"/>
      <c r="CH9" s="11"/>
      <c r="CI9" s="2"/>
      <c r="CJ9" s="2"/>
      <c r="CL9" s="2"/>
    </row>
    <row r="10" spans="2:90" ht="18.75" customHeight="1" x14ac:dyDescent="0.25">
      <c r="B10" s="44" t="s">
        <v>46</v>
      </c>
      <c r="C10" s="44" t="s">
        <v>30</v>
      </c>
      <c r="D10" s="2"/>
      <c r="E10" s="177" t="s">
        <v>10</v>
      </c>
      <c r="F10" s="44" t="str">
        <f>VLOOKUP(B10,Paramètres!$C$10:$D$25,2,0)</f>
        <v>Suisse</v>
      </c>
      <c r="G10" s="64"/>
      <c r="H10" s="65"/>
      <c r="I10" s="44" t="str">
        <f>VLOOKUP(C10,Paramètres!$C$10:$D$25,2,0)</f>
        <v>Norvège</v>
      </c>
      <c r="J10" s="139">
        <v>45840</v>
      </c>
      <c r="K10" s="92" t="s">
        <v>104</v>
      </c>
      <c r="L10" s="45" t="str">
        <f>IF(G10&gt;H10,F10,IF(G10&lt;H10,I10,IF(G10="","Non joué",IF(G10=H10,"Nul"))))</f>
        <v>Non joué</v>
      </c>
      <c r="M10" s="103"/>
      <c r="N10" s="105">
        <f>IF($L10=N$8,3,IF(AND(OR($F10=N$8,$I10=N$8),$L10="Nul"),1,0))</f>
        <v>0</v>
      </c>
      <c r="O10" s="105">
        <f>IF($L10=O$8,3,IF(AND(OR($F10=O$8,$I10=O$8),$L10="Nul"),1,0))</f>
        <v>0</v>
      </c>
      <c r="P10" s="105">
        <f>IF($L10=P$8,3,IF(AND(OR($F10=P$8,$I10=P$8),$L10="Nul"),1,0))</f>
        <v>0</v>
      </c>
      <c r="Q10" s="105">
        <f>IF($L10=Q$8,3,IF(AND(OR($F10=Q$8,$I10=Q$8),$L10="Nul"),1,0))</f>
        <v>0</v>
      </c>
      <c r="R10" s="105">
        <f>IF($L10=R$8,3,IF(AND(OR($F10=R$8,$I10=R$8),$L10="Nul"),1,0))</f>
        <v>0</v>
      </c>
      <c r="S10" s="105">
        <f>IF($L10=S$8,3,IF(AND(OR($F10=S$8,$I10=S$8),$L10="Nul"),1,0))</f>
        <v>0</v>
      </c>
      <c r="T10" s="105">
        <f>IF($L10=T$8,3,IF(AND(OR($F10=T$8,$I10=T$8),$L10="Nul"),1,0))</f>
        <v>0</v>
      </c>
      <c r="U10" s="105">
        <f>IF($L10=U$8,3,IF(AND(OR($F10=U$8,$I10=U$8),$L10="Nul"),1,0))</f>
        <v>0</v>
      </c>
      <c r="V10" s="105">
        <f>IF($L10=V$8,3,IF(AND(OR($F10=V$8,$I10=V$8),$L10="Nul"),1,0))</f>
        <v>0</v>
      </c>
      <c r="W10" s="105">
        <f>IF($L10=W$8,3,IF(AND(OR($F10=W$8,$I10=W$8),$L10="Nul"),1,0))</f>
        <v>0</v>
      </c>
      <c r="X10" s="105">
        <f>IF($L10=X$8,3,IF(AND(OR($F10=X$8,$I10=X$8),$L10="Nul"),1,0))</f>
        <v>0</v>
      </c>
      <c r="Y10" s="105">
        <f>IF($L10=Y$8,3,IF(AND(OR($F10=Y$8,$I10=Y$8),$L10="Nul"),1,0))</f>
        <v>0</v>
      </c>
      <c r="Z10" s="105">
        <f>IF($L10=Z$8,3,IF(AND(OR($F10=Z$8,$I10=Z$8),$L10="Nul"),1,0))</f>
        <v>0</v>
      </c>
      <c r="AA10" s="105">
        <f>IF($L10=AA$8,3,IF(AND(OR($F10=AA$8,$I10=AA$8),$L10="Nul"),1,0))</f>
        <v>0</v>
      </c>
      <c r="AB10" s="105">
        <f>IF($L10=AB$8,3,IF(AND(OR($F10=AB$8,$I10=AB$8),$L10="Nul"),1,0))</f>
        <v>0</v>
      </c>
      <c r="AC10" s="105">
        <f>IF($L10=AC$8,3,IF(AND(OR($F10=AC$8,$I10=AC$8),$L10="Nul"),1,0))</f>
        <v>0</v>
      </c>
      <c r="AD10" s="108"/>
      <c r="AE10" s="105">
        <f>IF($F10=AE$8,$G10)+IF($I10=AE$8,$H10)</f>
        <v>0</v>
      </c>
      <c r="AF10" s="105">
        <f t="shared" ref="AF10:AT25" si="31">IF($F10=AF$8,$G10)+IF($I10=AF$8,$H10)</f>
        <v>0</v>
      </c>
      <c r="AG10" s="105">
        <f t="shared" si="31"/>
        <v>0</v>
      </c>
      <c r="AH10" s="105">
        <f t="shared" si="31"/>
        <v>0</v>
      </c>
      <c r="AI10" s="105">
        <f t="shared" si="31"/>
        <v>0</v>
      </c>
      <c r="AJ10" s="105">
        <f t="shared" si="31"/>
        <v>0</v>
      </c>
      <c r="AK10" s="105">
        <f t="shared" si="31"/>
        <v>0</v>
      </c>
      <c r="AL10" s="105">
        <f t="shared" si="31"/>
        <v>0</v>
      </c>
      <c r="AM10" s="105">
        <f t="shared" si="31"/>
        <v>0</v>
      </c>
      <c r="AN10" s="105">
        <f t="shared" si="31"/>
        <v>0</v>
      </c>
      <c r="AO10" s="105">
        <f t="shared" si="31"/>
        <v>0</v>
      </c>
      <c r="AP10" s="105">
        <f t="shared" si="31"/>
        <v>0</v>
      </c>
      <c r="AQ10" s="105">
        <f t="shared" si="31"/>
        <v>0</v>
      </c>
      <c r="AR10" s="105">
        <f t="shared" si="31"/>
        <v>0</v>
      </c>
      <c r="AS10" s="105">
        <f t="shared" si="31"/>
        <v>0</v>
      </c>
      <c r="AT10" s="105">
        <f t="shared" si="31"/>
        <v>0</v>
      </c>
      <c r="AU10" s="108"/>
      <c r="AV10" s="105">
        <f>IF($F10=AV$8,$H10)+IF($I10=AV$8,$G10)</f>
        <v>0</v>
      </c>
      <c r="AW10" s="105">
        <f t="shared" ref="AW10:BK25" si="32">IF($F10=AW$8,$H10)+IF($I10=AW$8,$G10)</f>
        <v>0</v>
      </c>
      <c r="AX10" s="105">
        <f t="shared" si="32"/>
        <v>0</v>
      </c>
      <c r="AY10" s="105">
        <f t="shared" si="32"/>
        <v>0</v>
      </c>
      <c r="AZ10" s="105">
        <f t="shared" si="32"/>
        <v>0</v>
      </c>
      <c r="BA10" s="105">
        <f t="shared" si="32"/>
        <v>0</v>
      </c>
      <c r="BB10" s="105">
        <f t="shared" si="32"/>
        <v>0</v>
      </c>
      <c r="BC10" s="105">
        <f t="shared" si="32"/>
        <v>0</v>
      </c>
      <c r="BD10" s="105">
        <f t="shared" si="32"/>
        <v>0</v>
      </c>
      <c r="BE10" s="105">
        <f t="shared" si="32"/>
        <v>0</v>
      </c>
      <c r="BF10" s="105">
        <f t="shared" si="32"/>
        <v>0</v>
      </c>
      <c r="BG10" s="105">
        <f t="shared" si="32"/>
        <v>0</v>
      </c>
      <c r="BH10" s="105">
        <f t="shared" si="32"/>
        <v>0</v>
      </c>
      <c r="BI10" s="105">
        <f t="shared" si="32"/>
        <v>0</v>
      </c>
      <c r="BJ10" s="105">
        <f t="shared" si="32"/>
        <v>0</v>
      </c>
      <c r="BK10" s="105">
        <f t="shared" si="32"/>
        <v>0</v>
      </c>
      <c r="BL10" s="46"/>
      <c r="BM10" s="114" t="s">
        <v>48</v>
      </c>
      <c r="BN10" s="83" t="s">
        <v>2</v>
      </c>
      <c r="BO10" s="83" t="s">
        <v>6</v>
      </c>
      <c r="BP10" s="129" t="s">
        <v>3</v>
      </c>
      <c r="BQ10" s="129" t="s">
        <v>4</v>
      </c>
      <c r="BR10" s="130" t="s">
        <v>5</v>
      </c>
      <c r="BT10" s="8"/>
      <c r="BU10" s="116" t="str">
        <f>BN11</f>
        <v>Suisse</v>
      </c>
      <c r="BV10" s="184"/>
      <c r="BW10" s="164"/>
      <c r="BX10" s="143"/>
      <c r="BY10" s="143"/>
      <c r="BZ10" s="2"/>
      <c r="CA10" s="10"/>
      <c r="CB10" s="11"/>
      <c r="CC10" s="2"/>
      <c r="CD10" s="2"/>
      <c r="CE10" s="2"/>
      <c r="CF10" s="2"/>
      <c r="CG10" s="9"/>
      <c r="CH10" s="11"/>
      <c r="CI10" s="2"/>
      <c r="CJ10" s="2"/>
      <c r="CL10" s="2"/>
    </row>
    <row r="11" spans="2:90" ht="18.75" customHeight="1" x14ac:dyDescent="0.25">
      <c r="B11" s="49" t="s">
        <v>31</v>
      </c>
      <c r="C11" s="49" t="s">
        <v>32</v>
      </c>
      <c r="D11" s="2"/>
      <c r="E11" s="178"/>
      <c r="F11" s="49" t="str">
        <f>VLOOKUP(B11,Paramètres!$C$10:$D$25,2,0)</f>
        <v>Islande</v>
      </c>
      <c r="G11" s="66"/>
      <c r="H11" s="67"/>
      <c r="I11" s="49" t="str">
        <f>VLOOKUP(C11,Paramètres!$C$10:$D$25,2,0)</f>
        <v>Finlande</v>
      </c>
      <c r="J11" s="140">
        <v>45840</v>
      </c>
      <c r="K11" s="93" t="s">
        <v>105</v>
      </c>
      <c r="L11" s="50" t="str">
        <f>IF(G11&gt;H11,F11,IF(G11&lt;H11,I11,IF(G11="","Non joué",IF(G11=H11,"Nul"))))</f>
        <v>Non joué</v>
      </c>
      <c r="M11" s="103"/>
      <c r="N11" s="105">
        <f>IF($L11=N$8,3,IF(AND(OR($F11=N$8,$I11=N$8),$L11="Nul"),1,0))</f>
        <v>0</v>
      </c>
      <c r="O11" s="105">
        <f>IF($L11=O$8,3,IF(AND(OR($F11=O$8,$I11=O$8),$L11="Nul"),1,0))</f>
        <v>0</v>
      </c>
      <c r="P11" s="105">
        <f>IF($L11=P$8,3,IF(AND(OR($F11=P$8,$I11=P$8),$L11="Nul"),1,0))</f>
        <v>0</v>
      </c>
      <c r="Q11" s="105">
        <f>IF($L11=Q$8,3,IF(AND(OR($F11=Q$8,$I11=Q$8),$L11="Nul"),1,0))</f>
        <v>0</v>
      </c>
      <c r="R11" s="105">
        <f>IF($L11=R$8,3,IF(AND(OR($F11=R$8,$I11=R$8),$L11="Nul"),1,0))</f>
        <v>0</v>
      </c>
      <c r="S11" s="105">
        <f>IF($L11=S$8,3,IF(AND(OR($F11=S$8,$I11=S$8),$L11="Nul"),1,0))</f>
        <v>0</v>
      </c>
      <c r="T11" s="105">
        <f>IF($L11=T$8,3,IF(AND(OR($F11=T$8,$I11=T$8),$L11="Nul"),1,0))</f>
        <v>0</v>
      </c>
      <c r="U11" s="105">
        <f>IF($L11=U$8,3,IF(AND(OR($F11=U$8,$I11=U$8),$L11="Nul"),1,0))</f>
        <v>0</v>
      </c>
      <c r="V11" s="105">
        <f>IF($L11=V$8,3,IF(AND(OR($F11=V$8,$I11=V$8),$L11="Nul"),1,0))</f>
        <v>0</v>
      </c>
      <c r="W11" s="105">
        <f>IF($L11=W$8,3,IF(AND(OR($F11=W$8,$I11=W$8),$L11="Nul"),1,0))</f>
        <v>0</v>
      </c>
      <c r="X11" s="105">
        <f>IF($L11=X$8,3,IF(AND(OR($F11=X$8,$I11=X$8),$L11="Nul"),1,0))</f>
        <v>0</v>
      </c>
      <c r="Y11" s="105">
        <f>IF($L11=Y$8,3,IF(AND(OR($F11=Y$8,$I11=Y$8),$L11="Nul"),1,0))</f>
        <v>0</v>
      </c>
      <c r="Z11" s="105">
        <f>IF($L11=Z$8,3,IF(AND(OR($F11=Z$8,$I11=Z$8),$L11="Nul"),1,0))</f>
        <v>0</v>
      </c>
      <c r="AA11" s="105">
        <f>IF($L11=AA$8,3,IF(AND(OR($F11=AA$8,$I11=AA$8),$L11="Nul"),1,0))</f>
        <v>0</v>
      </c>
      <c r="AB11" s="105">
        <f>IF($L11=AB$8,3,IF(AND(OR($F11=AB$8,$I11=AB$8),$L11="Nul"),1,0))</f>
        <v>0</v>
      </c>
      <c r="AC11" s="105">
        <f>IF($L11=AC$8,3,IF(AND(OR($F11=AC$8,$I11=AC$8),$L11="Nul"),1,0))</f>
        <v>0</v>
      </c>
      <c r="AD11" s="108"/>
      <c r="AE11" s="105">
        <f t="shared" ref="AE11:AT26" si="33">IF($F11=AE$8,$G11)+IF($I11=AE$8,$H11)</f>
        <v>0</v>
      </c>
      <c r="AF11" s="105">
        <f t="shared" si="31"/>
        <v>0</v>
      </c>
      <c r="AG11" s="105">
        <f t="shared" si="31"/>
        <v>0</v>
      </c>
      <c r="AH11" s="105">
        <f t="shared" si="31"/>
        <v>0</v>
      </c>
      <c r="AI11" s="105">
        <f t="shared" si="31"/>
        <v>0</v>
      </c>
      <c r="AJ11" s="105">
        <f t="shared" si="31"/>
        <v>0</v>
      </c>
      <c r="AK11" s="105">
        <f t="shared" si="31"/>
        <v>0</v>
      </c>
      <c r="AL11" s="105">
        <f t="shared" si="31"/>
        <v>0</v>
      </c>
      <c r="AM11" s="105">
        <f t="shared" si="31"/>
        <v>0</v>
      </c>
      <c r="AN11" s="105">
        <f t="shared" si="31"/>
        <v>0</v>
      </c>
      <c r="AO11" s="105">
        <f t="shared" si="31"/>
        <v>0</v>
      </c>
      <c r="AP11" s="105">
        <f t="shared" si="31"/>
        <v>0</v>
      </c>
      <c r="AQ11" s="105">
        <f t="shared" si="31"/>
        <v>0</v>
      </c>
      <c r="AR11" s="105">
        <f t="shared" si="31"/>
        <v>0</v>
      </c>
      <c r="AS11" s="105">
        <f t="shared" si="31"/>
        <v>0</v>
      </c>
      <c r="AT11" s="105">
        <f t="shared" si="31"/>
        <v>0</v>
      </c>
      <c r="AU11" s="108"/>
      <c r="AV11" s="105">
        <f t="shared" ref="AV11:BK26" si="34">IF($F11=AV$8,$H11)+IF($I11=AV$8,$G11)</f>
        <v>0</v>
      </c>
      <c r="AW11" s="105">
        <f t="shared" si="32"/>
        <v>0</v>
      </c>
      <c r="AX11" s="105">
        <f t="shared" si="32"/>
        <v>0</v>
      </c>
      <c r="AY11" s="105">
        <f t="shared" si="32"/>
        <v>0</v>
      </c>
      <c r="AZ11" s="105">
        <f t="shared" si="32"/>
        <v>0</v>
      </c>
      <c r="BA11" s="105">
        <f t="shared" si="32"/>
        <v>0</v>
      </c>
      <c r="BB11" s="105">
        <f t="shared" si="32"/>
        <v>0</v>
      </c>
      <c r="BC11" s="105">
        <f t="shared" si="32"/>
        <v>0</v>
      </c>
      <c r="BD11" s="105">
        <f t="shared" si="32"/>
        <v>0</v>
      </c>
      <c r="BE11" s="105">
        <f t="shared" si="32"/>
        <v>0</v>
      </c>
      <c r="BF11" s="105">
        <f t="shared" si="32"/>
        <v>0</v>
      </c>
      <c r="BG11" s="105">
        <f t="shared" si="32"/>
        <v>0</v>
      </c>
      <c r="BH11" s="105">
        <f t="shared" si="32"/>
        <v>0</v>
      </c>
      <c r="BI11" s="105">
        <f t="shared" si="32"/>
        <v>0</v>
      </c>
      <c r="BJ11" s="105">
        <f t="shared" si="32"/>
        <v>0</v>
      </c>
      <c r="BK11" s="105">
        <f t="shared" si="32"/>
        <v>0</v>
      </c>
      <c r="BL11" s="46"/>
      <c r="BM11" s="113">
        <v>1</v>
      </c>
      <c r="BN11" s="78" t="str">
        <f>Paramètres!O10</f>
        <v>Suisse</v>
      </c>
      <c r="BO11" s="47">
        <f>Paramètres!P10</f>
        <v>0</v>
      </c>
      <c r="BP11" s="79">
        <f>Paramètres!Q10</f>
        <v>0</v>
      </c>
      <c r="BQ11" s="79">
        <f>Paramètres!R10</f>
        <v>0</v>
      </c>
      <c r="BR11" s="79">
        <f>Paramètres!S10</f>
        <v>0</v>
      </c>
      <c r="BT11" s="8"/>
      <c r="BU11" s="117" t="s">
        <v>83</v>
      </c>
      <c r="BV11" s="157"/>
      <c r="BW11" s="164"/>
      <c r="BX11" s="143">
        <f>BV11+BW11/10</f>
        <v>0</v>
      </c>
      <c r="BY11" s="143" t="str">
        <f>BU12</f>
        <v>Portugal</v>
      </c>
      <c r="BZ11" s="2"/>
      <c r="CA11" s="39"/>
      <c r="CB11" s="8" t="s">
        <v>0</v>
      </c>
      <c r="CC11" s="4" t="s">
        <v>1</v>
      </c>
      <c r="CD11" s="8" t="s">
        <v>62</v>
      </c>
      <c r="CE11" s="8" t="s">
        <v>63</v>
      </c>
      <c r="CF11" s="2"/>
      <c r="CG11" s="9"/>
      <c r="CH11" s="11"/>
      <c r="CI11" s="2"/>
      <c r="CJ11" s="2"/>
      <c r="CL11" s="2"/>
    </row>
    <row r="12" spans="2:90" ht="18.75" customHeight="1" x14ac:dyDescent="0.25">
      <c r="B12" s="49" t="s">
        <v>46</v>
      </c>
      <c r="C12" s="49" t="s">
        <v>31</v>
      </c>
      <c r="D12" s="2"/>
      <c r="E12" s="178"/>
      <c r="F12" s="49" t="str">
        <f>VLOOKUP(B12,Paramètres!$C$10:$D$25,2,0)</f>
        <v>Suisse</v>
      </c>
      <c r="G12" s="66"/>
      <c r="H12" s="67"/>
      <c r="I12" s="49" t="str">
        <f>VLOOKUP(C12,Paramètres!$C$10:$D$25,2,0)</f>
        <v>Islande</v>
      </c>
      <c r="J12" s="141">
        <v>45844</v>
      </c>
      <c r="K12" s="93" t="s">
        <v>106</v>
      </c>
      <c r="L12" s="50" t="str">
        <f>IF(G12&gt;H12,F12,IF(G12&lt;H12,I12,IF(G12="","Non joué",IF(G12=H12,"Nul"))))</f>
        <v>Non joué</v>
      </c>
      <c r="M12" s="103"/>
      <c r="N12" s="105">
        <f>IF($L12=N$8,3,IF(AND(OR($F12=N$8,$I12=N$8),$L12="Nul"),1,0))</f>
        <v>0</v>
      </c>
      <c r="O12" s="105">
        <f>IF($L12=O$8,3,IF(AND(OR($F12=O$8,$I12=O$8),$L12="Nul"),1,0))</f>
        <v>0</v>
      </c>
      <c r="P12" s="105">
        <f>IF($L12=P$8,3,IF(AND(OR($F12=P$8,$I12=P$8),$L12="Nul"),1,0))</f>
        <v>0</v>
      </c>
      <c r="Q12" s="105">
        <f>IF($L12=Q$8,3,IF(AND(OR($F12=Q$8,$I12=Q$8),$L12="Nul"),1,0))</f>
        <v>0</v>
      </c>
      <c r="R12" s="105">
        <f>IF($L12=R$8,3,IF(AND(OR($F12=R$8,$I12=R$8),$L12="Nul"),1,0))</f>
        <v>0</v>
      </c>
      <c r="S12" s="105">
        <f>IF($L12=S$8,3,IF(AND(OR($F12=S$8,$I12=S$8),$L12="Nul"),1,0))</f>
        <v>0</v>
      </c>
      <c r="T12" s="105">
        <f>IF($L12=T$8,3,IF(AND(OR($F12=T$8,$I12=T$8),$L12="Nul"),1,0))</f>
        <v>0</v>
      </c>
      <c r="U12" s="105">
        <f>IF($L12=U$8,3,IF(AND(OR($F12=U$8,$I12=U$8),$L12="Nul"),1,0))</f>
        <v>0</v>
      </c>
      <c r="V12" s="105">
        <f>IF($L12=V$8,3,IF(AND(OR($F12=V$8,$I12=V$8),$L12="Nul"),1,0))</f>
        <v>0</v>
      </c>
      <c r="W12" s="105">
        <f>IF($L12=W$8,3,IF(AND(OR($F12=W$8,$I12=W$8),$L12="Nul"),1,0))</f>
        <v>0</v>
      </c>
      <c r="X12" s="105">
        <f>IF($L12=X$8,3,IF(AND(OR($F12=X$8,$I12=X$8),$L12="Nul"),1,0))</f>
        <v>0</v>
      </c>
      <c r="Y12" s="105">
        <f>IF($L12=Y$8,3,IF(AND(OR($F12=Y$8,$I12=Y$8),$L12="Nul"),1,0))</f>
        <v>0</v>
      </c>
      <c r="Z12" s="105">
        <f>IF($L12=Z$8,3,IF(AND(OR($F12=Z$8,$I12=Z$8),$L12="Nul"),1,0))</f>
        <v>0</v>
      </c>
      <c r="AA12" s="105">
        <f>IF($L12=AA$8,3,IF(AND(OR($F12=AA$8,$I12=AA$8),$L12="Nul"),1,0))</f>
        <v>0</v>
      </c>
      <c r="AB12" s="105">
        <f>IF($L12=AB$8,3,IF(AND(OR($F12=AB$8,$I12=AB$8),$L12="Nul"),1,0))</f>
        <v>0</v>
      </c>
      <c r="AC12" s="105">
        <f>IF($L12=AC$8,3,IF(AND(OR($F12=AC$8,$I12=AC$8),$L12="Nul"),1,0))</f>
        <v>0</v>
      </c>
      <c r="AD12" s="108"/>
      <c r="AE12" s="105">
        <f t="shared" si="33"/>
        <v>0</v>
      </c>
      <c r="AF12" s="105">
        <f t="shared" si="31"/>
        <v>0</v>
      </c>
      <c r="AG12" s="105">
        <f t="shared" si="31"/>
        <v>0</v>
      </c>
      <c r="AH12" s="105">
        <f t="shared" si="31"/>
        <v>0</v>
      </c>
      <c r="AI12" s="105">
        <f t="shared" si="31"/>
        <v>0</v>
      </c>
      <c r="AJ12" s="105">
        <f t="shared" si="31"/>
        <v>0</v>
      </c>
      <c r="AK12" s="105">
        <f t="shared" si="31"/>
        <v>0</v>
      </c>
      <c r="AL12" s="105">
        <f t="shared" si="31"/>
        <v>0</v>
      </c>
      <c r="AM12" s="105">
        <f t="shared" si="31"/>
        <v>0</v>
      </c>
      <c r="AN12" s="105">
        <f t="shared" si="31"/>
        <v>0</v>
      </c>
      <c r="AO12" s="105">
        <f t="shared" si="31"/>
        <v>0</v>
      </c>
      <c r="AP12" s="105">
        <f t="shared" si="31"/>
        <v>0</v>
      </c>
      <c r="AQ12" s="105">
        <f t="shared" si="31"/>
        <v>0</v>
      </c>
      <c r="AR12" s="105">
        <f t="shared" si="31"/>
        <v>0</v>
      </c>
      <c r="AS12" s="105">
        <f t="shared" si="31"/>
        <v>0</v>
      </c>
      <c r="AT12" s="105">
        <f t="shared" si="31"/>
        <v>0</v>
      </c>
      <c r="AU12" s="108"/>
      <c r="AV12" s="105">
        <f t="shared" si="34"/>
        <v>0</v>
      </c>
      <c r="AW12" s="105">
        <f t="shared" si="32"/>
        <v>0</v>
      </c>
      <c r="AX12" s="105">
        <f t="shared" si="32"/>
        <v>0</v>
      </c>
      <c r="AY12" s="105">
        <f t="shared" si="32"/>
        <v>0</v>
      </c>
      <c r="AZ12" s="105">
        <f t="shared" si="32"/>
        <v>0</v>
      </c>
      <c r="BA12" s="105">
        <f t="shared" si="32"/>
        <v>0</v>
      </c>
      <c r="BB12" s="105">
        <f t="shared" si="32"/>
        <v>0</v>
      </c>
      <c r="BC12" s="105">
        <f t="shared" si="32"/>
        <v>0</v>
      </c>
      <c r="BD12" s="105">
        <f t="shared" si="32"/>
        <v>0</v>
      </c>
      <c r="BE12" s="105">
        <f t="shared" si="32"/>
        <v>0</v>
      </c>
      <c r="BF12" s="105">
        <f t="shared" si="32"/>
        <v>0</v>
      </c>
      <c r="BG12" s="105">
        <f t="shared" si="32"/>
        <v>0</v>
      </c>
      <c r="BH12" s="105">
        <f t="shared" si="32"/>
        <v>0</v>
      </c>
      <c r="BI12" s="105">
        <f t="shared" si="32"/>
        <v>0</v>
      </c>
      <c r="BJ12" s="105">
        <f t="shared" si="32"/>
        <v>0</v>
      </c>
      <c r="BK12" s="105">
        <f t="shared" si="32"/>
        <v>0</v>
      </c>
      <c r="BL12" s="46"/>
      <c r="BM12" s="113">
        <v>2</v>
      </c>
      <c r="BN12" s="78" t="str">
        <f>Paramètres!O11</f>
        <v>Norvège</v>
      </c>
      <c r="BO12" s="47">
        <f>Paramètres!P11</f>
        <v>0</v>
      </c>
      <c r="BP12" s="79">
        <f>Paramètres!Q11</f>
        <v>0</v>
      </c>
      <c r="BQ12" s="79">
        <f>Paramètres!R11</f>
        <v>0</v>
      </c>
      <c r="BR12" s="79">
        <f>Paramètres!S11</f>
        <v>0</v>
      </c>
      <c r="BT12" s="8"/>
      <c r="BU12" s="118" t="str">
        <f>BN18</f>
        <v>Portugal</v>
      </c>
      <c r="BV12" s="165"/>
      <c r="BW12" s="168"/>
      <c r="BX12" s="144"/>
      <c r="BY12" s="144"/>
      <c r="BZ12" s="2"/>
      <c r="CA12" s="147" t="str">
        <f>IF(ISBLANK(BV9),"",VLOOKUP(LARGE(BX9:BX12,1),BX9:BY12,2,0))</f>
        <v/>
      </c>
      <c r="CB12" s="156"/>
      <c r="CC12" s="166"/>
      <c r="CD12" s="142">
        <f>CB12+CC12/10</f>
        <v>0</v>
      </c>
      <c r="CE12" s="142" t="str">
        <f>CA12</f>
        <v/>
      </c>
      <c r="CF12" s="2"/>
      <c r="CG12" s="9"/>
      <c r="CH12" s="11"/>
      <c r="CI12" s="2"/>
      <c r="CJ12" s="2"/>
      <c r="CL12" s="2"/>
    </row>
    <row r="13" spans="2:90" ht="18.75" customHeight="1" x14ac:dyDescent="0.25">
      <c r="B13" s="53" t="s">
        <v>32</v>
      </c>
      <c r="C13" s="49" t="s">
        <v>30</v>
      </c>
      <c r="D13" s="2"/>
      <c r="E13" s="178"/>
      <c r="F13" s="53" t="str">
        <f>VLOOKUP(B13,Paramètres!$C$10:$D$25,2,0)</f>
        <v>Finlande</v>
      </c>
      <c r="G13" s="66"/>
      <c r="H13" s="67"/>
      <c r="I13" s="49" t="str">
        <f>VLOOKUP(C13,Paramètres!$C$10:$D$25,2,0)</f>
        <v>Norvège</v>
      </c>
      <c r="J13" s="141">
        <v>45844</v>
      </c>
      <c r="K13" s="93" t="s">
        <v>107</v>
      </c>
      <c r="L13" s="50" t="str">
        <f>IF(G13&gt;H13,F13,IF(G13&lt;H13,I13,IF(G13="","Non joué",IF(G13=H13,"Nul"))))</f>
        <v>Non joué</v>
      </c>
      <c r="M13" s="103"/>
      <c r="N13" s="105">
        <f>IF($L13=N$8,3,IF(AND(OR($F13=N$8,$I13=N$8),$L13="Nul"),1,0))</f>
        <v>0</v>
      </c>
      <c r="O13" s="105">
        <f>IF($L13=O$8,3,IF(AND(OR($F13=O$8,$I13=O$8),$L13="Nul"),1,0))</f>
        <v>0</v>
      </c>
      <c r="P13" s="105">
        <f>IF($L13=P$8,3,IF(AND(OR($F13=P$8,$I13=P$8),$L13="Nul"),1,0))</f>
        <v>0</v>
      </c>
      <c r="Q13" s="105">
        <f>IF($L13=Q$8,3,IF(AND(OR($F13=Q$8,$I13=Q$8),$L13="Nul"),1,0))</f>
        <v>0</v>
      </c>
      <c r="R13" s="105">
        <f>IF($L13=R$8,3,IF(AND(OR($F13=R$8,$I13=R$8),$L13="Nul"),1,0))</f>
        <v>0</v>
      </c>
      <c r="S13" s="105">
        <f>IF($L13=S$8,3,IF(AND(OR($F13=S$8,$I13=S$8),$L13="Nul"),1,0))</f>
        <v>0</v>
      </c>
      <c r="T13" s="105">
        <f>IF($L13=T$8,3,IF(AND(OR($F13=T$8,$I13=T$8),$L13="Nul"),1,0))</f>
        <v>0</v>
      </c>
      <c r="U13" s="105">
        <f>IF($L13=U$8,3,IF(AND(OR($F13=U$8,$I13=U$8),$L13="Nul"),1,0))</f>
        <v>0</v>
      </c>
      <c r="V13" s="105">
        <f>IF($L13=V$8,3,IF(AND(OR($F13=V$8,$I13=V$8),$L13="Nul"),1,0))</f>
        <v>0</v>
      </c>
      <c r="W13" s="105">
        <f>IF($L13=W$8,3,IF(AND(OR($F13=W$8,$I13=W$8),$L13="Nul"),1,0))</f>
        <v>0</v>
      </c>
      <c r="X13" s="105">
        <f>IF($L13=X$8,3,IF(AND(OR($F13=X$8,$I13=X$8),$L13="Nul"),1,0))</f>
        <v>0</v>
      </c>
      <c r="Y13" s="105">
        <f>IF($L13=Y$8,3,IF(AND(OR($F13=Y$8,$I13=Y$8),$L13="Nul"),1,0))</f>
        <v>0</v>
      </c>
      <c r="Z13" s="105">
        <f>IF($L13=Z$8,3,IF(AND(OR($F13=Z$8,$I13=Z$8),$L13="Nul"),1,0))</f>
        <v>0</v>
      </c>
      <c r="AA13" s="105">
        <f>IF($L13=AA$8,3,IF(AND(OR($F13=AA$8,$I13=AA$8),$L13="Nul"),1,0))</f>
        <v>0</v>
      </c>
      <c r="AB13" s="105">
        <f>IF($L13=AB$8,3,IF(AND(OR($F13=AB$8,$I13=AB$8),$L13="Nul"),1,0))</f>
        <v>0</v>
      </c>
      <c r="AC13" s="105">
        <f>IF($L13=AC$8,3,IF(AND(OR($F13=AC$8,$I13=AC$8),$L13="Nul"),1,0))</f>
        <v>0</v>
      </c>
      <c r="AD13" s="108"/>
      <c r="AE13" s="105">
        <f t="shared" si="33"/>
        <v>0</v>
      </c>
      <c r="AF13" s="105">
        <f t="shared" si="31"/>
        <v>0</v>
      </c>
      <c r="AG13" s="105">
        <f t="shared" si="31"/>
        <v>0</v>
      </c>
      <c r="AH13" s="105">
        <f t="shared" si="31"/>
        <v>0</v>
      </c>
      <c r="AI13" s="105">
        <f t="shared" si="31"/>
        <v>0</v>
      </c>
      <c r="AJ13" s="105">
        <f t="shared" si="31"/>
        <v>0</v>
      </c>
      <c r="AK13" s="105">
        <f t="shared" si="31"/>
        <v>0</v>
      </c>
      <c r="AL13" s="105">
        <f t="shared" si="31"/>
        <v>0</v>
      </c>
      <c r="AM13" s="105">
        <f t="shared" si="31"/>
        <v>0</v>
      </c>
      <c r="AN13" s="105">
        <f t="shared" si="31"/>
        <v>0</v>
      </c>
      <c r="AO13" s="105">
        <f t="shared" si="31"/>
        <v>0</v>
      </c>
      <c r="AP13" s="105">
        <f t="shared" si="31"/>
        <v>0</v>
      </c>
      <c r="AQ13" s="105">
        <f t="shared" si="31"/>
        <v>0</v>
      </c>
      <c r="AR13" s="105">
        <f t="shared" si="31"/>
        <v>0</v>
      </c>
      <c r="AS13" s="105">
        <f t="shared" si="31"/>
        <v>0</v>
      </c>
      <c r="AT13" s="105">
        <f t="shared" si="31"/>
        <v>0</v>
      </c>
      <c r="AU13" s="108"/>
      <c r="AV13" s="105">
        <f t="shared" si="34"/>
        <v>0</v>
      </c>
      <c r="AW13" s="105">
        <f t="shared" si="32"/>
        <v>0</v>
      </c>
      <c r="AX13" s="105">
        <f t="shared" si="32"/>
        <v>0</v>
      </c>
      <c r="AY13" s="105">
        <f t="shared" si="32"/>
        <v>0</v>
      </c>
      <c r="AZ13" s="105">
        <f t="shared" si="32"/>
        <v>0</v>
      </c>
      <c r="BA13" s="105">
        <f t="shared" si="32"/>
        <v>0</v>
      </c>
      <c r="BB13" s="105">
        <f t="shared" si="32"/>
        <v>0</v>
      </c>
      <c r="BC13" s="105">
        <f t="shared" si="32"/>
        <v>0</v>
      </c>
      <c r="BD13" s="105">
        <f t="shared" si="32"/>
        <v>0</v>
      </c>
      <c r="BE13" s="105">
        <f t="shared" si="32"/>
        <v>0</v>
      </c>
      <c r="BF13" s="105">
        <f t="shared" si="32"/>
        <v>0</v>
      </c>
      <c r="BG13" s="105">
        <f t="shared" si="32"/>
        <v>0</v>
      </c>
      <c r="BH13" s="105">
        <f t="shared" si="32"/>
        <v>0</v>
      </c>
      <c r="BI13" s="105">
        <f t="shared" si="32"/>
        <v>0</v>
      </c>
      <c r="BJ13" s="105">
        <f t="shared" si="32"/>
        <v>0</v>
      </c>
      <c r="BK13" s="105">
        <f t="shared" si="32"/>
        <v>0</v>
      </c>
      <c r="BL13" s="46"/>
      <c r="BM13" s="113">
        <v>3</v>
      </c>
      <c r="BN13" s="51" t="str">
        <f>Paramètres!O12</f>
        <v>Islande</v>
      </c>
      <c r="BO13" s="47">
        <f>Paramètres!P12</f>
        <v>0</v>
      </c>
      <c r="BP13" s="79">
        <f>Paramètres!Q12</f>
        <v>0</v>
      </c>
      <c r="BQ13" s="79">
        <f>Paramètres!R12</f>
        <v>0</v>
      </c>
      <c r="BR13" s="79">
        <f>Paramètres!S12</f>
        <v>0</v>
      </c>
      <c r="BT13" s="8"/>
      <c r="BU13" s="52" t="s">
        <v>113</v>
      </c>
      <c r="BV13" s="42"/>
      <c r="BW13" s="43"/>
      <c r="BX13" s="8"/>
      <c r="BY13" s="8"/>
      <c r="BZ13" s="4"/>
      <c r="CA13" s="116"/>
      <c r="CB13" s="184"/>
      <c r="CC13" s="167"/>
      <c r="CD13" s="143"/>
      <c r="CE13" s="143"/>
      <c r="CF13" s="2"/>
      <c r="CG13" s="9"/>
      <c r="CH13" s="11"/>
      <c r="CI13" s="2"/>
      <c r="CJ13" s="2"/>
      <c r="CL13" s="2"/>
    </row>
    <row r="14" spans="2:90" ht="18.75" customHeight="1" x14ac:dyDescent="0.25">
      <c r="B14" s="49" t="s">
        <v>32</v>
      </c>
      <c r="C14" s="49" t="s">
        <v>46</v>
      </c>
      <c r="D14" s="2"/>
      <c r="E14" s="178"/>
      <c r="F14" s="49" t="str">
        <f>VLOOKUP(B14,Paramètres!$C$10:$D$25,2,0)</f>
        <v>Finlande</v>
      </c>
      <c r="G14" s="66"/>
      <c r="H14" s="67"/>
      <c r="I14" s="49" t="str">
        <f>VLOOKUP(C14,Paramètres!$C$10:$D$25,2,0)</f>
        <v>Suisse</v>
      </c>
      <c r="J14" s="140">
        <v>45848</v>
      </c>
      <c r="K14" s="93" t="s">
        <v>108</v>
      </c>
      <c r="L14" s="50" t="str">
        <f>IF(G14&gt;H14,F14,IF(G14&lt;H14,I14,IF(G14="","Non joué",IF(G14=H14,"Nul"))))</f>
        <v>Non joué</v>
      </c>
      <c r="M14" s="103"/>
      <c r="N14" s="105">
        <f>IF($L14=N$8,3,IF(AND(OR($F14=N$8,$I14=N$8),$L14="Nul"),1,0))</f>
        <v>0</v>
      </c>
      <c r="O14" s="105">
        <f>IF($L14=O$8,3,IF(AND(OR($F14=O$8,$I14=O$8),$L14="Nul"),1,0))</f>
        <v>0</v>
      </c>
      <c r="P14" s="105">
        <f>IF($L14=P$8,3,IF(AND(OR($F14=P$8,$I14=P$8),$L14="Nul"),1,0))</f>
        <v>0</v>
      </c>
      <c r="Q14" s="105">
        <f>IF($L14=Q$8,3,IF(AND(OR($F14=Q$8,$I14=Q$8),$L14="Nul"),1,0))</f>
        <v>0</v>
      </c>
      <c r="R14" s="105">
        <f>IF($L14=R$8,3,IF(AND(OR($F14=R$8,$I14=R$8),$L14="Nul"),1,0))</f>
        <v>0</v>
      </c>
      <c r="S14" s="105">
        <f>IF($L14=S$8,3,IF(AND(OR($F14=S$8,$I14=S$8),$L14="Nul"),1,0))</f>
        <v>0</v>
      </c>
      <c r="T14" s="105">
        <f>IF($L14=T$8,3,IF(AND(OR($F14=T$8,$I14=T$8),$L14="Nul"),1,0))</f>
        <v>0</v>
      </c>
      <c r="U14" s="105">
        <f>IF($L14=U$8,3,IF(AND(OR($F14=U$8,$I14=U$8),$L14="Nul"),1,0))</f>
        <v>0</v>
      </c>
      <c r="V14" s="105">
        <f>IF($L14=V$8,3,IF(AND(OR($F14=V$8,$I14=V$8),$L14="Nul"),1,0))</f>
        <v>0</v>
      </c>
      <c r="W14" s="105">
        <f>IF($L14=W$8,3,IF(AND(OR($F14=W$8,$I14=W$8),$L14="Nul"),1,0))</f>
        <v>0</v>
      </c>
      <c r="X14" s="105">
        <f>IF($L14=X$8,3,IF(AND(OR($F14=X$8,$I14=X$8),$L14="Nul"),1,0))</f>
        <v>0</v>
      </c>
      <c r="Y14" s="105">
        <f>IF($L14=Y$8,3,IF(AND(OR($F14=Y$8,$I14=Y$8),$L14="Nul"),1,0))</f>
        <v>0</v>
      </c>
      <c r="Z14" s="105">
        <f>IF($L14=Z$8,3,IF(AND(OR($F14=Z$8,$I14=Z$8),$L14="Nul"),1,0))</f>
        <v>0</v>
      </c>
      <c r="AA14" s="105">
        <f>IF($L14=AA$8,3,IF(AND(OR($F14=AA$8,$I14=AA$8),$L14="Nul"),1,0))</f>
        <v>0</v>
      </c>
      <c r="AB14" s="105">
        <f>IF($L14=AB$8,3,IF(AND(OR($F14=AB$8,$I14=AB$8),$L14="Nul"),1,0))</f>
        <v>0</v>
      </c>
      <c r="AC14" s="105">
        <f>IF($L14=AC$8,3,IF(AND(OR($F14=AC$8,$I14=AC$8),$L14="Nul"),1,0))</f>
        <v>0</v>
      </c>
      <c r="AD14" s="108"/>
      <c r="AE14" s="105">
        <f t="shared" si="33"/>
        <v>0</v>
      </c>
      <c r="AF14" s="105">
        <f t="shared" si="31"/>
        <v>0</v>
      </c>
      <c r="AG14" s="105">
        <f t="shared" si="31"/>
        <v>0</v>
      </c>
      <c r="AH14" s="105">
        <f t="shared" si="31"/>
        <v>0</v>
      </c>
      <c r="AI14" s="105">
        <f t="shared" si="31"/>
        <v>0</v>
      </c>
      <c r="AJ14" s="105">
        <f t="shared" si="31"/>
        <v>0</v>
      </c>
      <c r="AK14" s="105">
        <f t="shared" si="31"/>
        <v>0</v>
      </c>
      <c r="AL14" s="105">
        <f t="shared" si="31"/>
        <v>0</v>
      </c>
      <c r="AM14" s="105">
        <f t="shared" si="31"/>
        <v>0</v>
      </c>
      <c r="AN14" s="105">
        <f t="shared" si="31"/>
        <v>0</v>
      </c>
      <c r="AO14" s="105">
        <f t="shared" si="31"/>
        <v>0</v>
      </c>
      <c r="AP14" s="105">
        <f t="shared" si="31"/>
        <v>0</v>
      </c>
      <c r="AQ14" s="105">
        <f t="shared" si="31"/>
        <v>0</v>
      </c>
      <c r="AR14" s="105">
        <f t="shared" si="31"/>
        <v>0</v>
      </c>
      <c r="AS14" s="105">
        <f t="shared" si="31"/>
        <v>0</v>
      </c>
      <c r="AT14" s="105">
        <f t="shared" si="31"/>
        <v>0</v>
      </c>
      <c r="AU14" s="108"/>
      <c r="AV14" s="105">
        <f t="shared" si="34"/>
        <v>0</v>
      </c>
      <c r="AW14" s="105">
        <f t="shared" si="32"/>
        <v>0</v>
      </c>
      <c r="AX14" s="105">
        <f t="shared" si="32"/>
        <v>0</v>
      </c>
      <c r="AY14" s="105">
        <f t="shared" si="32"/>
        <v>0</v>
      </c>
      <c r="AZ14" s="105">
        <f t="shared" si="32"/>
        <v>0</v>
      </c>
      <c r="BA14" s="105">
        <f t="shared" si="32"/>
        <v>0</v>
      </c>
      <c r="BB14" s="105">
        <f t="shared" si="32"/>
        <v>0</v>
      </c>
      <c r="BC14" s="105">
        <f t="shared" si="32"/>
        <v>0</v>
      </c>
      <c r="BD14" s="105">
        <f t="shared" si="32"/>
        <v>0</v>
      </c>
      <c r="BE14" s="105">
        <f t="shared" si="32"/>
        <v>0</v>
      </c>
      <c r="BF14" s="105">
        <f t="shared" si="32"/>
        <v>0</v>
      </c>
      <c r="BG14" s="105">
        <f t="shared" si="32"/>
        <v>0</v>
      </c>
      <c r="BH14" s="105">
        <f t="shared" si="32"/>
        <v>0</v>
      </c>
      <c r="BI14" s="105">
        <f t="shared" si="32"/>
        <v>0</v>
      </c>
      <c r="BJ14" s="105">
        <f t="shared" si="32"/>
        <v>0</v>
      </c>
      <c r="BK14" s="105">
        <f t="shared" si="32"/>
        <v>0</v>
      </c>
      <c r="BL14" s="46"/>
      <c r="BM14" s="113">
        <v>4</v>
      </c>
      <c r="BN14" s="51" t="str">
        <f>Paramètres!O13</f>
        <v>Finlande</v>
      </c>
      <c r="BO14" s="47">
        <f>Paramètres!P13</f>
        <v>0</v>
      </c>
      <c r="BP14" s="79">
        <f>Paramètres!Q13</f>
        <v>0</v>
      </c>
      <c r="BQ14" s="79">
        <f>Paramètres!R13</f>
        <v>0</v>
      </c>
      <c r="BR14" s="79">
        <f>Paramètres!S13</f>
        <v>0</v>
      </c>
      <c r="BT14" s="8"/>
      <c r="BU14" s="9"/>
      <c r="BV14" s="8" t="s">
        <v>0</v>
      </c>
      <c r="BW14" s="4" t="s">
        <v>1</v>
      </c>
      <c r="BX14" s="8"/>
      <c r="BY14" s="8"/>
      <c r="BZ14" s="4"/>
      <c r="CA14" s="116" t="str">
        <f>IF(ISBLANK(BV15),"",VLOOKUP(LARGE(BX15:BX18,1),BX15:BY18,2,0))</f>
        <v/>
      </c>
      <c r="CB14" s="157"/>
      <c r="CC14" s="167"/>
      <c r="CD14" s="143">
        <f>CB14+CC14/10</f>
        <v>0</v>
      </c>
      <c r="CE14" s="143" t="str">
        <f>CA14</f>
        <v/>
      </c>
      <c r="CF14" s="2"/>
      <c r="CG14" s="9"/>
      <c r="CH14" s="11"/>
      <c r="CI14" s="2"/>
      <c r="CJ14" s="2"/>
      <c r="CL14" s="2"/>
    </row>
    <row r="15" spans="2:90" ht="18.75" customHeight="1" x14ac:dyDescent="0.25">
      <c r="B15" s="54" t="s">
        <v>30</v>
      </c>
      <c r="C15" s="54" t="s">
        <v>31</v>
      </c>
      <c r="D15" s="2"/>
      <c r="E15" s="179"/>
      <c r="F15" s="54" t="str">
        <f>VLOOKUP(B15,Paramètres!$C$10:$D$25,2,0)</f>
        <v>Norvège</v>
      </c>
      <c r="G15" s="68"/>
      <c r="H15" s="69"/>
      <c r="I15" s="54" t="str">
        <f>VLOOKUP(C15,Paramètres!$C$10:$D$25,2,0)</f>
        <v>Islande</v>
      </c>
      <c r="J15" s="138">
        <v>45848</v>
      </c>
      <c r="K15" s="95" t="s">
        <v>105</v>
      </c>
      <c r="L15" s="55" t="str">
        <f>IF(G15&gt;H15,F15,IF(G15&lt;H15,I15,IF(G15="","Non joué",IF(G15=H15,"Nul"))))</f>
        <v>Non joué</v>
      </c>
      <c r="M15" s="103"/>
      <c r="N15" s="105">
        <f>IF($L15=N$8,3,IF(AND(OR($F15=N$8,$I15=N$8),$L15="Nul"),1,0))</f>
        <v>0</v>
      </c>
      <c r="O15" s="105">
        <f>IF($L15=O$8,3,IF(AND(OR($F15=O$8,$I15=O$8),$L15="Nul"),1,0))</f>
        <v>0</v>
      </c>
      <c r="P15" s="105">
        <f>IF($L15=P$8,3,IF(AND(OR($F15=P$8,$I15=P$8),$L15="Nul"),1,0))</f>
        <v>0</v>
      </c>
      <c r="Q15" s="105">
        <f>IF($L15=Q$8,3,IF(AND(OR($F15=Q$8,$I15=Q$8),$L15="Nul"),1,0))</f>
        <v>0</v>
      </c>
      <c r="R15" s="105">
        <f>IF($L15=R$8,3,IF(AND(OR($F15=R$8,$I15=R$8),$L15="Nul"),1,0))</f>
        <v>0</v>
      </c>
      <c r="S15" s="105">
        <f>IF($L15=S$8,3,IF(AND(OR($F15=S$8,$I15=S$8),$L15="Nul"),1,0))</f>
        <v>0</v>
      </c>
      <c r="T15" s="105">
        <f>IF($L15=T$8,3,IF(AND(OR($F15=T$8,$I15=T$8),$L15="Nul"),1,0))</f>
        <v>0</v>
      </c>
      <c r="U15" s="105">
        <f>IF($L15=U$8,3,IF(AND(OR($F15=U$8,$I15=U$8),$L15="Nul"),1,0))</f>
        <v>0</v>
      </c>
      <c r="V15" s="105">
        <f>IF($L15=V$8,3,IF(AND(OR($F15=V$8,$I15=V$8),$L15="Nul"),1,0))</f>
        <v>0</v>
      </c>
      <c r="W15" s="105">
        <f>IF($L15=W$8,3,IF(AND(OR($F15=W$8,$I15=W$8),$L15="Nul"),1,0))</f>
        <v>0</v>
      </c>
      <c r="X15" s="105">
        <f>IF($L15=X$8,3,IF(AND(OR($F15=X$8,$I15=X$8),$L15="Nul"),1,0))</f>
        <v>0</v>
      </c>
      <c r="Y15" s="105">
        <f>IF($L15=Y$8,3,IF(AND(OR($F15=Y$8,$I15=Y$8),$L15="Nul"),1,0))</f>
        <v>0</v>
      </c>
      <c r="Z15" s="105">
        <f>IF($L15=Z$8,3,IF(AND(OR($F15=Z$8,$I15=Z$8),$L15="Nul"),1,0))</f>
        <v>0</v>
      </c>
      <c r="AA15" s="105">
        <f>IF($L15=AA$8,3,IF(AND(OR($F15=AA$8,$I15=AA$8),$L15="Nul"),1,0))</f>
        <v>0</v>
      </c>
      <c r="AB15" s="105">
        <f>IF($L15=AB$8,3,IF(AND(OR($F15=AB$8,$I15=AB$8),$L15="Nul"),1,0))</f>
        <v>0</v>
      </c>
      <c r="AC15" s="105">
        <f>IF($L15=AC$8,3,IF(AND(OR($F15=AC$8,$I15=AC$8),$L15="Nul"),1,0))</f>
        <v>0</v>
      </c>
      <c r="AD15" s="108"/>
      <c r="AE15" s="105">
        <f t="shared" si="33"/>
        <v>0</v>
      </c>
      <c r="AF15" s="105">
        <f t="shared" si="31"/>
        <v>0</v>
      </c>
      <c r="AG15" s="105">
        <f t="shared" si="31"/>
        <v>0</v>
      </c>
      <c r="AH15" s="105">
        <f t="shared" si="31"/>
        <v>0</v>
      </c>
      <c r="AI15" s="105">
        <f t="shared" si="31"/>
        <v>0</v>
      </c>
      <c r="AJ15" s="105">
        <f t="shared" si="31"/>
        <v>0</v>
      </c>
      <c r="AK15" s="105">
        <f t="shared" si="31"/>
        <v>0</v>
      </c>
      <c r="AL15" s="105">
        <f t="shared" si="31"/>
        <v>0</v>
      </c>
      <c r="AM15" s="105">
        <f t="shared" si="31"/>
        <v>0</v>
      </c>
      <c r="AN15" s="105">
        <f t="shared" si="31"/>
        <v>0</v>
      </c>
      <c r="AO15" s="105">
        <f t="shared" si="31"/>
        <v>0</v>
      </c>
      <c r="AP15" s="105">
        <f t="shared" si="31"/>
        <v>0</v>
      </c>
      <c r="AQ15" s="105">
        <f t="shared" si="31"/>
        <v>0</v>
      </c>
      <c r="AR15" s="105">
        <f t="shared" si="31"/>
        <v>0</v>
      </c>
      <c r="AS15" s="105">
        <f t="shared" si="31"/>
        <v>0</v>
      </c>
      <c r="AT15" s="105">
        <f t="shared" si="31"/>
        <v>0</v>
      </c>
      <c r="AU15" s="108"/>
      <c r="AV15" s="105">
        <f t="shared" si="34"/>
        <v>0</v>
      </c>
      <c r="AW15" s="105">
        <f t="shared" si="32"/>
        <v>0</v>
      </c>
      <c r="AX15" s="105">
        <f t="shared" si="32"/>
        <v>0</v>
      </c>
      <c r="AY15" s="105">
        <f t="shared" si="32"/>
        <v>0</v>
      </c>
      <c r="AZ15" s="105">
        <f t="shared" si="32"/>
        <v>0</v>
      </c>
      <c r="BA15" s="105">
        <f t="shared" si="32"/>
        <v>0</v>
      </c>
      <c r="BB15" s="105">
        <f t="shared" si="32"/>
        <v>0</v>
      </c>
      <c r="BC15" s="105">
        <f t="shared" si="32"/>
        <v>0</v>
      </c>
      <c r="BD15" s="105">
        <f t="shared" si="32"/>
        <v>0</v>
      </c>
      <c r="BE15" s="105">
        <f t="shared" si="32"/>
        <v>0</v>
      </c>
      <c r="BF15" s="105">
        <f t="shared" si="32"/>
        <v>0</v>
      </c>
      <c r="BG15" s="105">
        <f t="shared" si="32"/>
        <v>0</v>
      </c>
      <c r="BH15" s="105">
        <f t="shared" si="32"/>
        <v>0</v>
      </c>
      <c r="BI15" s="105">
        <f t="shared" si="32"/>
        <v>0</v>
      </c>
      <c r="BJ15" s="105">
        <f t="shared" si="32"/>
        <v>0</v>
      </c>
      <c r="BK15" s="105">
        <f t="shared" si="32"/>
        <v>0</v>
      </c>
      <c r="BL15" s="46"/>
      <c r="BM15" s="46"/>
      <c r="BN15" s="56"/>
      <c r="BO15" s="56"/>
      <c r="BP15" s="2"/>
      <c r="BQ15" s="2"/>
      <c r="BR15" s="2"/>
      <c r="BS15" s="148"/>
      <c r="BT15" s="149"/>
      <c r="BU15" s="115" t="s">
        <v>84</v>
      </c>
      <c r="BV15" s="156"/>
      <c r="BW15" s="163"/>
      <c r="BX15" s="142">
        <f>BV15+BW15/10</f>
        <v>0</v>
      </c>
      <c r="BY15" s="142" t="str">
        <f>BU16</f>
        <v>Allemagne</v>
      </c>
      <c r="BZ15" s="2"/>
      <c r="CA15" s="118"/>
      <c r="CB15" s="165"/>
      <c r="CC15" s="169"/>
      <c r="CD15" s="144"/>
      <c r="CE15" s="144"/>
      <c r="CF15" s="2"/>
      <c r="CG15" s="35" t="s">
        <v>64</v>
      </c>
      <c r="CH15" s="11"/>
      <c r="CI15" s="2"/>
      <c r="CJ15" s="2"/>
      <c r="CL15" s="2"/>
    </row>
    <row r="16" spans="2:90" ht="18.75" customHeight="1" x14ac:dyDescent="0.25">
      <c r="B16" s="44" t="s">
        <v>33</v>
      </c>
      <c r="C16" s="44" t="s">
        <v>34</v>
      </c>
      <c r="D16" s="2"/>
      <c r="E16" s="180" t="s">
        <v>11</v>
      </c>
      <c r="F16" s="44" t="str">
        <f>VLOOKUP(B16,Paramètres!$C$10:$D$25,2,0)</f>
        <v>Espagne</v>
      </c>
      <c r="G16" s="64"/>
      <c r="H16" s="65"/>
      <c r="I16" s="44" t="str">
        <f>VLOOKUP(C16,Paramètres!$C$10:$D$25,2,0)</f>
        <v>Portugal</v>
      </c>
      <c r="J16" s="139">
        <v>45841</v>
      </c>
      <c r="K16" s="92" t="s">
        <v>106</v>
      </c>
      <c r="L16" s="45" t="str">
        <f>IF(G16&gt;H16,F16,IF(G16&lt;H16,I16,IF(G16="","Non joué",IF(G16=H16,"Nul"))))</f>
        <v>Non joué</v>
      </c>
      <c r="M16" s="103"/>
      <c r="N16" s="105">
        <f>IF($L16=N$8,3,IF(AND(OR($F16=N$8,$I16=N$8),$L16="Nul"),1,0))</f>
        <v>0</v>
      </c>
      <c r="O16" s="105">
        <f>IF($L16=O$8,3,IF(AND(OR($F16=O$8,$I16=O$8),$L16="Nul"),1,0))</f>
        <v>0</v>
      </c>
      <c r="P16" s="105">
        <f>IF($L16=P$8,3,IF(AND(OR($F16=P$8,$I16=P$8),$L16="Nul"),1,0))</f>
        <v>0</v>
      </c>
      <c r="Q16" s="105">
        <f>IF($L16=Q$8,3,IF(AND(OR($F16=Q$8,$I16=Q$8),$L16="Nul"),1,0))</f>
        <v>0</v>
      </c>
      <c r="R16" s="105">
        <f>IF($L16=R$8,3,IF(AND(OR($F16=R$8,$I16=R$8),$L16="Nul"),1,0))</f>
        <v>0</v>
      </c>
      <c r="S16" s="105">
        <f>IF($L16=S$8,3,IF(AND(OR($F16=S$8,$I16=S$8),$L16="Nul"),1,0))</f>
        <v>0</v>
      </c>
      <c r="T16" s="105">
        <f>IF($L16=T$8,3,IF(AND(OR($F16=T$8,$I16=T$8),$L16="Nul"),1,0))</f>
        <v>0</v>
      </c>
      <c r="U16" s="105">
        <f>IF($L16=U$8,3,IF(AND(OR($F16=U$8,$I16=U$8),$L16="Nul"),1,0))</f>
        <v>0</v>
      </c>
      <c r="V16" s="105">
        <f>IF($L16=V$8,3,IF(AND(OR($F16=V$8,$I16=V$8),$L16="Nul"),1,0))</f>
        <v>0</v>
      </c>
      <c r="W16" s="105">
        <f>IF($L16=W$8,3,IF(AND(OR($F16=W$8,$I16=W$8),$L16="Nul"),1,0))</f>
        <v>0</v>
      </c>
      <c r="X16" s="105">
        <f>IF($L16=X$8,3,IF(AND(OR($F16=X$8,$I16=X$8),$L16="Nul"),1,0))</f>
        <v>0</v>
      </c>
      <c r="Y16" s="105">
        <f>IF($L16=Y$8,3,IF(AND(OR($F16=Y$8,$I16=Y$8),$L16="Nul"),1,0))</f>
        <v>0</v>
      </c>
      <c r="Z16" s="105">
        <f>IF($L16=Z$8,3,IF(AND(OR($F16=Z$8,$I16=Z$8),$L16="Nul"),1,0))</f>
        <v>0</v>
      </c>
      <c r="AA16" s="105">
        <f>IF($L16=AA$8,3,IF(AND(OR($F16=AA$8,$I16=AA$8),$L16="Nul"),1,0))</f>
        <v>0</v>
      </c>
      <c r="AB16" s="105">
        <f>IF($L16=AB$8,3,IF(AND(OR($F16=AB$8,$I16=AB$8),$L16="Nul"),1,0))</f>
        <v>0</v>
      </c>
      <c r="AC16" s="105">
        <f>IF($L16=AC$8,3,IF(AND(OR($F16=AC$8,$I16=AC$8),$L16="Nul"),1,0))</f>
        <v>0</v>
      </c>
      <c r="AD16" s="108"/>
      <c r="AE16" s="105">
        <f t="shared" si="33"/>
        <v>0</v>
      </c>
      <c r="AF16" s="105">
        <f t="shared" si="31"/>
        <v>0</v>
      </c>
      <c r="AG16" s="105">
        <f t="shared" si="31"/>
        <v>0</v>
      </c>
      <c r="AH16" s="105">
        <f t="shared" si="31"/>
        <v>0</v>
      </c>
      <c r="AI16" s="105">
        <f t="shared" si="31"/>
        <v>0</v>
      </c>
      <c r="AJ16" s="105">
        <f t="shared" si="31"/>
        <v>0</v>
      </c>
      <c r="AK16" s="105">
        <f t="shared" si="31"/>
        <v>0</v>
      </c>
      <c r="AL16" s="105">
        <f t="shared" si="31"/>
        <v>0</v>
      </c>
      <c r="AM16" s="105">
        <f t="shared" si="31"/>
        <v>0</v>
      </c>
      <c r="AN16" s="105">
        <f t="shared" si="31"/>
        <v>0</v>
      </c>
      <c r="AO16" s="105">
        <f t="shared" si="31"/>
        <v>0</v>
      </c>
      <c r="AP16" s="105">
        <f t="shared" si="31"/>
        <v>0</v>
      </c>
      <c r="AQ16" s="105">
        <f t="shared" si="31"/>
        <v>0</v>
      </c>
      <c r="AR16" s="105">
        <f t="shared" si="31"/>
        <v>0</v>
      </c>
      <c r="AS16" s="105">
        <f t="shared" si="31"/>
        <v>0</v>
      </c>
      <c r="AT16" s="105">
        <f t="shared" si="31"/>
        <v>0</v>
      </c>
      <c r="AU16" s="108"/>
      <c r="AV16" s="105">
        <f t="shared" si="34"/>
        <v>0</v>
      </c>
      <c r="AW16" s="105">
        <f t="shared" si="32"/>
        <v>0</v>
      </c>
      <c r="AX16" s="105">
        <f t="shared" si="32"/>
        <v>0</v>
      </c>
      <c r="AY16" s="105">
        <f t="shared" si="32"/>
        <v>0</v>
      </c>
      <c r="AZ16" s="105">
        <f t="shared" si="32"/>
        <v>0</v>
      </c>
      <c r="BA16" s="105">
        <f t="shared" si="32"/>
        <v>0</v>
      </c>
      <c r="BB16" s="105">
        <f t="shared" si="32"/>
        <v>0</v>
      </c>
      <c r="BC16" s="105">
        <f t="shared" si="32"/>
        <v>0</v>
      </c>
      <c r="BD16" s="105">
        <f t="shared" si="32"/>
        <v>0</v>
      </c>
      <c r="BE16" s="105">
        <f t="shared" si="32"/>
        <v>0</v>
      </c>
      <c r="BF16" s="105">
        <f t="shared" si="32"/>
        <v>0</v>
      </c>
      <c r="BG16" s="105">
        <f t="shared" si="32"/>
        <v>0</v>
      </c>
      <c r="BH16" s="105">
        <f t="shared" si="32"/>
        <v>0</v>
      </c>
      <c r="BI16" s="105">
        <f t="shared" si="32"/>
        <v>0</v>
      </c>
      <c r="BJ16" s="105">
        <f t="shared" si="32"/>
        <v>0</v>
      </c>
      <c r="BK16" s="105">
        <f t="shared" si="32"/>
        <v>0</v>
      </c>
      <c r="BL16" s="46"/>
      <c r="BM16" s="114" t="s">
        <v>59</v>
      </c>
      <c r="BN16" s="83" t="s">
        <v>2</v>
      </c>
      <c r="BO16" s="83" t="s">
        <v>6</v>
      </c>
      <c r="BP16" s="129" t="s">
        <v>3</v>
      </c>
      <c r="BQ16" s="129" t="s">
        <v>4</v>
      </c>
      <c r="BR16" s="130" t="s">
        <v>5</v>
      </c>
      <c r="BT16" s="8"/>
      <c r="BU16" s="116" t="str">
        <f>BN23</f>
        <v>Allemagne</v>
      </c>
      <c r="BV16" s="184"/>
      <c r="BW16" s="164"/>
      <c r="BX16" s="143"/>
      <c r="BY16" s="143"/>
      <c r="BZ16" s="2"/>
      <c r="CA16" s="52" t="s">
        <v>116</v>
      </c>
      <c r="CB16" s="42"/>
      <c r="CC16" s="2"/>
      <c r="CD16" s="2"/>
      <c r="CE16" s="2"/>
      <c r="CF16" s="2"/>
      <c r="CG16" s="9"/>
      <c r="CH16" s="11"/>
      <c r="CI16" s="2"/>
      <c r="CJ16" s="2"/>
      <c r="CL16" s="2"/>
    </row>
    <row r="17" spans="2:90" ht="18.75" customHeight="1" x14ac:dyDescent="0.25">
      <c r="B17" s="49" t="s">
        <v>35</v>
      </c>
      <c r="C17" s="49" t="s">
        <v>36</v>
      </c>
      <c r="D17" s="2"/>
      <c r="E17" s="181"/>
      <c r="F17" s="49" t="str">
        <f>VLOOKUP(B17,Paramètres!$C$10:$D$25,2,0)</f>
        <v>Belgique</v>
      </c>
      <c r="G17" s="66"/>
      <c r="H17" s="67"/>
      <c r="I17" s="49" t="str">
        <f>VLOOKUP(C17,Paramètres!$C$10:$D$25,2,0)</f>
        <v>Italie</v>
      </c>
      <c r="J17" s="140">
        <v>45841</v>
      </c>
      <c r="K17" s="93" t="s">
        <v>107</v>
      </c>
      <c r="L17" s="50" t="str">
        <f>IF(G17&gt;H17,F17,IF(G17&lt;H17,I17,IF(G17="","Non joué",IF(G17=H17,"Nul"))))</f>
        <v>Non joué</v>
      </c>
      <c r="M17" s="103"/>
      <c r="N17" s="105">
        <f>IF($L17=N$8,3,IF(AND(OR($F17=N$8,$I17=N$8),$L17="Nul"),1,0))</f>
        <v>0</v>
      </c>
      <c r="O17" s="105">
        <f>IF($L17=O$8,3,IF(AND(OR($F17=O$8,$I17=O$8),$L17="Nul"),1,0))</f>
        <v>0</v>
      </c>
      <c r="P17" s="105">
        <f>IF($L17=P$8,3,IF(AND(OR($F17=P$8,$I17=P$8),$L17="Nul"),1,0))</f>
        <v>0</v>
      </c>
      <c r="Q17" s="105">
        <f>IF($L17=Q$8,3,IF(AND(OR($F17=Q$8,$I17=Q$8),$L17="Nul"),1,0))</f>
        <v>0</v>
      </c>
      <c r="R17" s="105">
        <f>IF($L17=R$8,3,IF(AND(OR($F17=R$8,$I17=R$8),$L17="Nul"),1,0))</f>
        <v>0</v>
      </c>
      <c r="S17" s="105">
        <f>IF($L17=S$8,3,IF(AND(OR($F17=S$8,$I17=S$8),$L17="Nul"),1,0))</f>
        <v>0</v>
      </c>
      <c r="T17" s="105">
        <f>IF($L17=T$8,3,IF(AND(OR($F17=T$8,$I17=T$8),$L17="Nul"),1,0))</f>
        <v>0</v>
      </c>
      <c r="U17" s="105">
        <f>IF($L17=U$8,3,IF(AND(OR($F17=U$8,$I17=U$8),$L17="Nul"),1,0))</f>
        <v>0</v>
      </c>
      <c r="V17" s="105">
        <f>IF($L17=V$8,3,IF(AND(OR($F17=V$8,$I17=V$8),$L17="Nul"),1,0))</f>
        <v>0</v>
      </c>
      <c r="W17" s="105">
        <f>IF($L17=W$8,3,IF(AND(OR($F17=W$8,$I17=W$8),$L17="Nul"),1,0))</f>
        <v>0</v>
      </c>
      <c r="X17" s="105">
        <f>IF($L17=X$8,3,IF(AND(OR($F17=X$8,$I17=X$8),$L17="Nul"),1,0))</f>
        <v>0</v>
      </c>
      <c r="Y17" s="105">
        <f>IF($L17=Y$8,3,IF(AND(OR($F17=Y$8,$I17=Y$8),$L17="Nul"),1,0))</f>
        <v>0</v>
      </c>
      <c r="Z17" s="105">
        <f>IF($L17=Z$8,3,IF(AND(OR($F17=Z$8,$I17=Z$8),$L17="Nul"),1,0))</f>
        <v>0</v>
      </c>
      <c r="AA17" s="105">
        <f>IF($L17=AA$8,3,IF(AND(OR($F17=AA$8,$I17=AA$8),$L17="Nul"),1,0))</f>
        <v>0</v>
      </c>
      <c r="AB17" s="105">
        <f>IF($L17=AB$8,3,IF(AND(OR($F17=AB$8,$I17=AB$8),$L17="Nul"),1,0))</f>
        <v>0</v>
      </c>
      <c r="AC17" s="105">
        <f>IF($L17=AC$8,3,IF(AND(OR($F17=AC$8,$I17=AC$8),$L17="Nul"),1,0))</f>
        <v>0</v>
      </c>
      <c r="AD17" s="108"/>
      <c r="AE17" s="105">
        <f t="shared" si="33"/>
        <v>0</v>
      </c>
      <c r="AF17" s="105">
        <f t="shared" si="31"/>
        <v>0</v>
      </c>
      <c r="AG17" s="105">
        <f t="shared" si="31"/>
        <v>0</v>
      </c>
      <c r="AH17" s="105">
        <f t="shared" si="31"/>
        <v>0</v>
      </c>
      <c r="AI17" s="105">
        <f t="shared" si="31"/>
        <v>0</v>
      </c>
      <c r="AJ17" s="105">
        <f t="shared" si="31"/>
        <v>0</v>
      </c>
      <c r="AK17" s="105">
        <f t="shared" si="31"/>
        <v>0</v>
      </c>
      <c r="AL17" s="105">
        <f t="shared" si="31"/>
        <v>0</v>
      </c>
      <c r="AM17" s="105">
        <f t="shared" si="31"/>
        <v>0</v>
      </c>
      <c r="AN17" s="105">
        <f t="shared" si="31"/>
        <v>0</v>
      </c>
      <c r="AO17" s="105">
        <f t="shared" si="31"/>
        <v>0</v>
      </c>
      <c r="AP17" s="105">
        <f t="shared" si="31"/>
        <v>0</v>
      </c>
      <c r="AQ17" s="105">
        <f t="shared" si="31"/>
        <v>0</v>
      </c>
      <c r="AR17" s="105">
        <f t="shared" si="31"/>
        <v>0</v>
      </c>
      <c r="AS17" s="105">
        <f t="shared" si="31"/>
        <v>0</v>
      </c>
      <c r="AT17" s="105">
        <f t="shared" si="31"/>
        <v>0</v>
      </c>
      <c r="AU17" s="108"/>
      <c r="AV17" s="105">
        <f t="shared" si="34"/>
        <v>0</v>
      </c>
      <c r="AW17" s="105">
        <f t="shared" si="32"/>
        <v>0</v>
      </c>
      <c r="AX17" s="105">
        <f t="shared" si="32"/>
        <v>0</v>
      </c>
      <c r="AY17" s="105">
        <f t="shared" si="32"/>
        <v>0</v>
      </c>
      <c r="AZ17" s="105">
        <f t="shared" si="32"/>
        <v>0</v>
      </c>
      <c r="BA17" s="105">
        <f t="shared" si="32"/>
        <v>0</v>
      </c>
      <c r="BB17" s="105">
        <f t="shared" si="32"/>
        <v>0</v>
      </c>
      <c r="BC17" s="105">
        <f t="shared" si="32"/>
        <v>0</v>
      </c>
      <c r="BD17" s="105">
        <f t="shared" si="32"/>
        <v>0</v>
      </c>
      <c r="BE17" s="105">
        <f t="shared" si="32"/>
        <v>0</v>
      </c>
      <c r="BF17" s="105">
        <f t="shared" si="32"/>
        <v>0</v>
      </c>
      <c r="BG17" s="105">
        <f t="shared" si="32"/>
        <v>0</v>
      </c>
      <c r="BH17" s="105">
        <f t="shared" si="32"/>
        <v>0</v>
      </c>
      <c r="BI17" s="105">
        <f t="shared" si="32"/>
        <v>0</v>
      </c>
      <c r="BJ17" s="105">
        <f t="shared" si="32"/>
        <v>0</v>
      </c>
      <c r="BK17" s="105">
        <f t="shared" si="32"/>
        <v>0</v>
      </c>
      <c r="BL17" s="46"/>
      <c r="BM17" s="113">
        <v>1</v>
      </c>
      <c r="BN17" s="78" t="str">
        <f>Paramètres!O14</f>
        <v>Espagne</v>
      </c>
      <c r="BO17" s="77">
        <f>Paramètres!P14</f>
        <v>0</v>
      </c>
      <c r="BP17" s="80">
        <f>Paramètres!Q14</f>
        <v>0</v>
      </c>
      <c r="BQ17" s="81">
        <f>Paramètres!R14</f>
        <v>0</v>
      </c>
      <c r="BR17" s="80">
        <f>Paramètres!S14</f>
        <v>0</v>
      </c>
      <c r="BT17" s="8"/>
      <c r="BU17" s="117" t="s">
        <v>85</v>
      </c>
      <c r="BV17" s="157"/>
      <c r="BW17" s="164"/>
      <c r="BX17" s="143">
        <f>BV17+BW17/10</f>
        <v>0</v>
      </c>
      <c r="BY17" s="143" t="str">
        <f>BU18</f>
        <v>Angleterre</v>
      </c>
      <c r="BZ17" s="2"/>
      <c r="CA17" s="10"/>
      <c r="CB17" s="42"/>
      <c r="CC17" s="2"/>
      <c r="CD17" s="2"/>
      <c r="CE17" s="2"/>
      <c r="CF17" s="2"/>
      <c r="CG17" s="39"/>
      <c r="CH17" s="8" t="s">
        <v>0</v>
      </c>
      <c r="CI17" s="4" t="s">
        <v>1</v>
      </c>
      <c r="CJ17" s="8" t="s">
        <v>62</v>
      </c>
      <c r="CK17" s="8" t="s">
        <v>63</v>
      </c>
      <c r="CL17" s="2"/>
    </row>
    <row r="18" spans="2:90" ht="18.75" customHeight="1" x14ac:dyDescent="0.25">
      <c r="B18" s="49" t="s">
        <v>33</v>
      </c>
      <c r="C18" s="49" t="s">
        <v>35</v>
      </c>
      <c r="D18" s="2"/>
      <c r="E18" s="181"/>
      <c r="F18" s="49" t="str">
        <f>VLOOKUP(B18,Paramètres!$C$10:$D$25,2,0)</f>
        <v>Espagne</v>
      </c>
      <c r="G18" s="66"/>
      <c r="H18" s="67"/>
      <c r="I18" s="49" t="str">
        <f>VLOOKUP(C18,Paramètres!$C$10:$D$25,2,0)</f>
        <v>Belgique</v>
      </c>
      <c r="J18" s="141">
        <v>45845</v>
      </c>
      <c r="K18" s="94" t="s">
        <v>105</v>
      </c>
      <c r="L18" s="50" t="str">
        <f>IF(G18&gt;H18,F18,IF(G18&lt;H18,I18,IF(G18="","Non joué",IF(G18=H18,"Nul"))))</f>
        <v>Non joué</v>
      </c>
      <c r="M18" s="103"/>
      <c r="N18" s="105">
        <f>IF($L18=N$8,3,IF(AND(OR($F18=N$8,$I18=N$8),$L18="Nul"),1,0))</f>
        <v>0</v>
      </c>
      <c r="O18" s="105">
        <f>IF($L18=O$8,3,IF(AND(OR($F18=O$8,$I18=O$8),$L18="Nul"),1,0))</f>
        <v>0</v>
      </c>
      <c r="P18" s="105">
        <f>IF($L18=P$8,3,IF(AND(OR($F18=P$8,$I18=P$8),$L18="Nul"),1,0))</f>
        <v>0</v>
      </c>
      <c r="Q18" s="105">
        <f>IF($L18=Q$8,3,IF(AND(OR($F18=Q$8,$I18=Q$8),$L18="Nul"),1,0))</f>
        <v>0</v>
      </c>
      <c r="R18" s="105">
        <f>IF($L18=R$8,3,IF(AND(OR($F18=R$8,$I18=R$8),$L18="Nul"),1,0))</f>
        <v>0</v>
      </c>
      <c r="S18" s="105">
        <f>IF($L18=S$8,3,IF(AND(OR($F18=S$8,$I18=S$8),$L18="Nul"),1,0))</f>
        <v>0</v>
      </c>
      <c r="T18" s="105">
        <f>IF($L18=T$8,3,IF(AND(OR($F18=T$8,$I18=T$8),$L18="Nul"),1,0))</f>
        <v>0</v>
      </c>
      <c r="U18" s="105">
        <f>IF($L18=U$8,3,IF(AND(OR($F18=U$8,$I18=U$8),$L18="Nul"),1,0))</f>
        <v>0</v>
      </c>
      <c r="V18" s="105">
        <f>IF($L18=V$8,3,IF(AND(OR($F18=V$8,$I18=V$8),$L18="Nul"),1,0))</f>
        <v>0</v>
      </c>
      <c r="W18" s="105">
        <f>IF($L18=W$8,3,IF(AND(OR($F18=W$8,$I18=W$8),$L18="Nul"),1,0))</f>
        <v>0</v>
      </c>
      <c r="X18" s="105">
        <f>IF($L18=X$8,3,IF(AND(OR($F18=X$8,$I18=X$8),$L18="Nul"),1,0))</f>
        <v>0</v>
      </c>
      <c r="Y18" s="105">
        <f>IF($L18=Y$8,3,IF(AND(OR($F18=Y$8,$I18=Y$8),$L18="Nul"),1,0))</f>
        <v>0</v>
      </c>
      <c r="Z18" s="105">
        <f>IF($L18=Z$8,3,IF(AND(OR($F18=Z$8,$I18=Z$8),$L18="Nul"),1,0))</f>
        <v>0</v>
      </c>
      <c r="AA18" s="105">
        <f>IF($L18=AA$8,3,IF(AND(OR($F18=AA$8,$I18=AA$8),$L18="Nul"),1,0))</f>
        <v>0</v>
      </c>
      <c r="AB18" s="105">
        <f>IF($L18=AB$8,3,IF(AND(OR($F18=AB$8,$I18=AB$8),$L18="Nul"),1,0))</f>
        <v>0</v>
      </c>
      <c r="AC18" s="105">
        <f>IF($L18=AC$8,3,IF(AND(OR($F18=AC$8,$I18=AC$8),$L18="Nul"),1,0))</f>
        <v>0</v>
      </c>
      <c r="AD18" s="108"/>
      <c r="AE18" s="105">
        <f t="shared" si="33"/>
        <v>0</v>
      </c>
      <c r="AF18" s="105">
        <f t="shared" si="31"/>
        <v>0</v>
      </c>
      <c r="AG18" s="105">
        <f t="shared" si="31"/>
        <v>0</v>
      </c>
      <c r="AH18" s="105">
        <f t="shared" si="31"/>
        <v>0</v>
      </c>
      <c r="AI18" s="105">
        <f t="shared" si="31"/>
        <v>0</v>
      </c>
      <c r="AJ18" s="105">
        <f t="shared" si="31"/>
        <v>0</v>
      </c>
      <c r="AK18" s="105">
        <f t="shared" si="31"/>
        <v>0</v>
      </c>
      <c r="AL18" s="105">
        <f t="shared" si="31"/>
        <v>0</v>
      </c>
      <c r="AM18" s="105">
        <f t="shared" si="31"/>
        <v>0</v>
      </c>
      <c r="AN18" s="105">
        <f t="shared" si="31"/>
        <v>0</v>
      </c>
      <c r="AO18" s="105">
        <f t="shared" si="31"/>
        <v>0</v>
      </c>
      <c r="AP18" s="105">
        <f t="shared" si="31"/>
        <v>0</v>
      </c>
      <c r="AQ18" s="105">
        <f t="shared" si="31"/>
        <v>0</v>
      </c>
      <c r="AR18" s="105">
        <f t="shared" si="31"/>
        <v>0</v>
      </c>
      <c r="AS18" s="105">
        <f t="shared" si="31"/>
        <v>0</v>
      </c>
      <c r="AT18" s="105">
        <f t="shared" si="31"/>
        <v>0</v>
      </c>
      <c r="AU18" s="108"/>
      <c r="AV18" s="105">
        <f t="shared" si="34"/>
        <v>0</v>
      </c>
      <c r="AW18" s="105">
        <f t="shared" si="32"/>
        <v>0</v>
      </c>
      <c r="AX18" s="105">
        <f t="shared" si="32"/>
        <v>0</v>
      </c>
      <c r="AY18" s="105">
        <f t="shared" si="32"/>
        <v>0</v>
      </c>
      <c r="AZ18" s="105">
        <f t="shared" si="32"/>
        <v>0</v>
      </c>
      <c r="BA18" s="105">
        <f t="shared" si="32"/>
        <v>0</v>
      </c>
      <c r="BB18" s="105">
        <f t="shared" si="32"/>
        <v>0</v>
      </c>
      <c r="BC18" s="105">
        <f t="shared" si="32"/>
        <v>0</v>
      </c>
      <c r="BD18" s="105">
        <f t="shared" si="32"/>
        <v>0</v>
      </c>
      <c r="BE18" s="105">
        <f t="shared" si="32"/>
        <v>0</v>
      </c>
      <c r="BF18" s="105">
        <f t="shared" si="32"/>
        <v>0</v>
      </c>
      <c r="BG18" s="105">
        <f t="shared" si="32"/>
        <v>0</v>
      </c>
      <c r="BH18" s="105">
        <f t="shared" si="32"/>
        <v>0</v>
      </c>
      <c r="BI18" s="105">
        <f t="shared" si="32"/>
        <v>0</v>
      </c>
      <c r="BJ18" s="105">
        <f t="shared" si="32"/>
        <v>0</v>
      </c>
      <c r="BK18" s="105">
        <f t="shared" si="32"/>
        <v>0</v>
      </c>
      <c r="BL18" s="46"/>
      <c r="BM18" s="113">
        <v>2</v>
      </c>
      <c r="BN18" s="78" t="str">
        <f>Paramètres!O15</f>
        <v>Portugal</v>
      </c>
      <c r="BO18" s="77">
        <f>Paramètres!P15</f>
        <v>0</v>
      </c>
      <c r="BP18" s="80">
        <f>Paramètres!Q15</f>
        <v>0</v>
      </c>
      <c r="BQ18" s="81">
        <f>Paramètres!R15</f>
        <v>0</v>
      </c>
      <c r="BR18" s="80">
        <f>Paramètres!S15</f>
        <v>0</v>
      </c>
      <c r="BT18" s="8"/>
      <c r="BU18" s="118" t="str">
        <f>BN30</f>
        <v>Angleterre</v>
      </c>
      <c r="BV18" s="165"/>
      <c r="BW18" s="168"/>
      <c r="BX18" s="144"/>
      <c r="BY18" s="144"/>
      <c r="BZ18" s="2"/>
      <c r="CA18" s="10"/>
      <c r="CB18" s="42"/>
      <c r="CC18" s="2"/>
      <c r="CD18" s="2"/>
      <c r="CE18" s="2"/>
      <c r="CF18" s="2"/>
      <c r="CG18" s="150" t="str">
        <f>IF(ISBLANK(CB12),"",VLOOKUP(LARGE(CD12:CD15,1),CD12:CE15,2,0))</f>
        <v/>
      </c>
      <c r="CH18" s="156"/>
      <c r="CI18" s="166"/>
      <c r="CJ18" s="142">
        <f>CH18+CI18/10</f>
        <v>0</v>
      </c>
      <c r="CK18" s="142" t="str">
        <f>CG18</f>
        <v/>
      </c>
      <c r="CL18" s="2"/>
    </row>
    <row r="19" spans="2:90" ht="18.75" customHeight="1" x14ac:dyDescent="0.25">
      <c r="B19" s="49" t="s">
        <v>36</v>
      </c>
      <c r="C19" s="49" t="s">
        <v>34</v>
      </c>
      <c r="D19" s="2"/>
      <c r="E19" s="181"/>
      <c r="F19" s="49" t="str">
        <f>VLOOKUP(B19,Paramètres!$C$10:$D$25,2,0)</f>
        <v>Italie</v>
      </c>
      <c r="G19" s="66"/>
      <c r="H19" s="67"/>
      <c r="I19" s="49" t="str">
        <f>VLOOKUP(C19,Paramètres!$C$10:$D$25,2,0)</f>
        <v>Portugal</v>
      </c>
      <c r="J19" s="141">
        <v>45845</v>
      </c>
      <c r="K19" s="93" t="s">
        <v>108</v>
      </c>
      <c r="L19" s="50" t="str">
        <f>IF(G19&gt;H19,F19,IF(G19&lt;H19,I19,IF(G19="","Non joué",IF(G19=H19,"Nul"))))</f>
        <v>Non joué</v>
      </c>
      <c r="M19" s="103"/>
      <c r="N19" s="105">
        <f>IF($L19=N$8,3,IF(AND(OR($F19=N$8,$I19=N$8),$L19="Nul"),1,0))</f>
        <v>0</v>
      </c>
      <c r="O19" s="105">
        <f>IF($L19=O$8,3,IF(AND(OR($F19=O$8,$I19=O$8),$L19="Nul"),1,0))</f>
        <v>0</v>
      </c>
      <c r="P19" s="105">
        <f>IF($L19=P$8,3,IF(AND(OR($F19=P$8,$I19=P$8),$L19="Nul"),1,0))</f>
        <v>0</v>
      </c>
      <c r="Q19" s="105">
        <f>IF($L19=Q$8,3,IF(AND(OR($F19=Q$8,$I19=Q$8),$L19="Nul"),1,0))</f>
        <v>0</v>
      </c>
      <c r="R19" s="105">
        <f>IF($L19=R$8,3,IF(AND(OR($F19=R$8,$I19=R$8),$L19="Nul"),1,0))</f>
        <v>0</v>
      </c>
      <c r="S19" s="105">
        <f>IF($L19=S$8,3,IF(AND(OR($F19=S$8,$I19=S$8),$L19="Nul"),1,0))</f>
        <v>0</v>
      </c>
      <c r="T19" s="105">
        <f>IF($L19=T$8,3,IF(AND(OR($F19=T$8,$I19=T$8),$L19="Nul"),1,0))</f>
        <v>0</v>
      </c>
      <c r="U19" s="105">
        <f>IF($L19=U$8,3,IF(AND(OR($F19=U$8,$I19=U$8),$L19="Nul"),1,0))</f>
        <v>0</v>
      </c>
      <c r="V19" s="105">
        <f>IF($L19=V$8,3,IF(AND(OR($F19=V$8,$I19=V$8),$L19="Nul"),1,0))</f>
        <v>0</v>
      </c>
      <c r="W19" s="105">
        <f>IF($L19=W$8,3,IF(AND(OR($F19=W$8,$I19=W$8),$L19="Nul"),1,0))</f>
        <v>0</v>
      </c>
      <c r="X19" s="105">
        <f>IF($L19=X$8,3,IF(AND(OR($F19=X$8,$I19=X$8),$L19="Nul"),1,0))</f>
        <v>0</v>
      </c>
      <c r="Y19" s="105">
        <f>IF($L19=Y$8,3,IF(AND(OR($F19=Y$8,$I19=Y$8),$L19="Nul"),1,0))</f>
        <v>0</v>
      </c>
      <c r="Z19" s="105">
        <f>IF($L19=Z$8,3,IF(AND(OR($F19=Z$8,$I19=Z$8),$L19="Nul"),1,0))</f>
        <v>0</v>
      </c>
      <c r="AA19" s="105">
        <f>IF($L19=AA$8,3,IF(AND(OR($F19=AA$8,$I19=AA$8),$L19="Nul"),1,0))</f>
        <v>0</v>
      </c>
      <c r="AB19" s="105">
        <f>IF($L19=AB$8,3,IF(AND(OR($F19=AB$8,$I19=AB$8),$L19="Nul"),1,0))</f>
        <v>0</v>
      </c>
      <c r="AC19" s="105">
        <f>IF($L19=AC$8,3,IF(AND(OR($F19=AC$8,$I19=AC$8),$L19="Nul"),1,0))</f>
        <v>0</v>
      </c>
      <c r="AD19" s="108"/>
      <c r="AE19" s="105">
        <f t="shared" si="33"/>
        <v>0</v>
      </c>
      <c r="AF19" s="105">
        <f t="shared" si="31"/>
        <v>0</v>
      </c>
      <c r="AG19" s="105">
        <f t="shared" si="31"/>
        <v>0</v>
      </c>
      <c r="AH19" s="105">
        <f t="shared" si="31"/>
        <v>0</v>
      </c>
      <c r="AI19" s="105">
        <f t="shared" si="31"/>
        <v>0</v>
      </c>
      <c r="AJ19" s="105">
        <f t="shared" si="31"/>
        <v>0</v>
      </c>
      <c r="AK19" s="105">
        <f t="shared" si="31"/>
        <v>0</v>
      </c>
      <c r="AL19" s="105">
        <f t="shared" si="31"/>
        <v>0</v>
      </c>
      <c r="AM19" s="105">
        <f t="shared" si="31"/>
        <v>0</v>
      </c>
      <c r="AN19" s="105">
        <f t="shared" si="31"/>
        <v>0</v>
      </c>
      <c r="AO19" s="105">
        <f t="shared" si="31"/>
        <v>0</v>
      </c>
      <c r="AP19" s="105">
        <f t="shared" si="31"/>
        <v>0</v>
      </c>
      <c r="AQ19" s="105">
        <f t="shared" si="31"/>
        <v>0</v>
      </c>
      <c r="AR19" s="105">
        <f t="shared" si="31"/>
        <v>0</v>
      </c>
      <c r="AS19" s="105">
        <f t="shared" si="31"/>
        <v>0</v>
      </c>
      <c r="AT19" s="105">
        <f t="shared" si="31"/>
        <v>0</v>
      </c>
      <c r="AU19" s="108"/>
      <c r="AV19" s="105">
        <f t="shared" si="34"/>
        <v>0</v>
      </c>
      <c r="AW19" s="105">
        <f t="shared" si="32"/>
        <v>0</v>
      </c>
      <c r="AX19" s="105">
        <f t="shared" si="32"/>
        <v>0</v>
      </c>
      <c r="AY19" s="105">
        <f t="shared" si="32"/>
        <v>0</v>
      </c>
      <c r="AZ19" s="105">
        <f t="shared" si="32"/>
        <v>0</v>
      </c>
      <c r="BA19" s="105">
        <f t="shared" si="32"/>
        <v>0</v>
      </c>
      <c r="BB19" s="105">
        <f t="shared" si="32"/>
        <v>0</v>
      </c>
      <c r="BC19" s="105">
        <f t="shared" si="32"/>
        <v>0</v>
      </c>
      <c r="BD19" s="105">
        <f t="shared" si="32"/>
        <v>0</v>
      </c>
      <c r="BE19" s="105">
        <f t="shared" si="32"/>
        <v>0</v>
      </c>
      <c r="BF19" s="105">
        <f t="shared" si="32"/>
        <v>0</v>
      </c>
      <c r="BG19" s="105">
        <f t="shared" si="32"/>
        <v>0</v>
      </c>
      <c r="BH19" s="105">
        <f t="shared" si="32"/>
        <v>0</v>
      </c>
      <c r="BI19" s="105">
        <f t="shared" si="32"/>
        <v>0</v>
      </c>
      <c r="BJ19" s="105">
        <f t="shared" si="32"/>
        <v>0</v>
      </c>
      <c r="BK19" s="105">
        <f t="shared" si="32"/>
        <v>0</v>
      </c>
      <c r="BL19" s="46"/>
      <c r="BM19" s="113">
        <v>3</v>
      </c>
      <c r="BN19" s="51" t="str">
        <f>Paramètres!O16</f>
        <v>Belgique</v>
      </c>
      <c r="BO19" s="48">
        <f>Paramètres!P16</f>
        <v>0</v>
      </c>
      <c r="BP19" s="79">
        <f>Paramètres!Q16</f>
        <v>0</v>
      </c>
      <c r="BQ19" s="82">
        <f>Paramètres!R16</f>
        <v>0</v>
      </c>
      <c r="BR19" s="79">
        <f>Paramètres!S16</f>
        <v>0</v>
      </c>
      <c r="BT19" s="8"/>
      <c r="BU19" s="52" t="s">
        <v>112</v>
      </c>
      <c r="BV19" s="42"/>
      <c r="BW19" s="43"/>
      <c r="BX19" s="8"/>
      <c r="BY19" s="8"/>
      <c r="BZ19" s="2"/>
      <c r="CA19" s="10"/>
      <c r="CB19" s="42"/>
      <c r="CC19" s="2"/>
      <c r="CD19" s="2"/>
      <c r="CE19" s="2"/>
      <c r="CF19" s="4"/>
      <c r="CG19" s="151"/>
      <c r="CH19" s="184"/>
      <c r="CI19" s="167"/>
      <c r="CJ19" s="143"/>
      <c r="CK19" s="143"/>
      <c r="CL19" s="2"/>
    </row>
    <row r="20" spans="2:90" ht="18.75" customHeight="1" x14ac:dyDescent="0.25">
      <c r="B20" s="49" t="s">
        <v>36</v>
      </c>
      <c r="C20" s="49" t="s">
        <v>33</v>
      </c>
      <c r="D20" s="2"/>
      <c r="E20" s="181"/>
      <c r="F20" s="49" t="str">
        <f>VLOOKUP(B20,Paramètres!$C$10:$D$25,2,0)</f>
        <v>Italie</v>
      </c>
      <c r="G20" s="66"/>
      <c r="H20" s="67"/>
      <c r="I20" s="49" t="str">
        <f>VLOOKUP(C20,Paramètres!$C$10:$D$25,2,0)</f>
        <v>Espagne</v>
      </c>
      <c r="J20" s="140">
        <v>45849</v>
      </c>
      <c r="K20" s="93" t="s">
        <v>106</v>
      </c>
      <c r="L20" s="50" t="str">
        <f>IF(G20&gt;H20,F20,IF(G20&lt;H20,I20,IF(G20="","Non joué",IF(G20=H20,"Nul"))))</f>
        <v>Non joué</v>
      </c>
      <c r="M20" s="103"/>
      <c r="N20" s="105">
        <f>IF($L20=N$8,3,IF(AND(OR($F20=N$8,$I20=N$8),$L20="Nul"),1,0))</f>
        <v>0</v>
      </c>
      <c r="O20" s="105">
        <f>IF($L20=O$8,3,IF(AND(OR($F20=O$8,$I20=O$8),$L20="Nul"),1,0))</f>
        <v>0</v>
      </c>
      <c r="P20" s="105">
        <f>IF($L20=P$8,3,IF(AND(OR($F20=P$8,$I20=P$8),$L20="Nul"),1,0))</f>
        <v>0</v>
      </c>
      <c r="Q20" s="105">
        <f>IF($L20=Q$8,3,IF(AND(OR($F20=Q$8,$I20=Q$8),$L20="Nul"),1,0))</f>
        <v>0</v>
      </c>
      <c r="R20" s="105">
        <f>IF($L20=R$8,3,IF(AND(OR($F20=R$8,$I20=R$8),$L20="Nul"),1,0))</f>
        <v>0</v>
      </c>
      <c r="S20" s="105">
        <f>IF($L20=S$8,3,IF(AND(OR($F20=S$8,$I20=S$8),$L20="Nul"),1,0))</f>
        <v>0</v>
      </c>
      <c r="T20" s="105">
        <f>IF($L20=T$8,3,IF(AND(OR($F20=T$8,$I20=T$8),$L20="Nul"),1,0))</f>
        <v>0</v>
      </c>
      <c r="U20" s="105">
        <f>IF($L20=U$8,3,IF(AND(OR($F20=U$8,$I20=U$8),$L20="Nul"),1,0))</f>
        <v>0</v>
      </c>
      <c r="V20" s="105">
        <f>IF($L20=V$8,3,IF(AND(OR($F20=V$8,$I20=V$8),$L20="Nul"),1,0))</f>
        <v>0</v>
      </c>
      <c r="W20" s="105">
        <f>IF($L20=W$8,3,IF(AND(OR($F20=W$8,$I20=W$8),$L20="Nul"),1,0))</f>
        <v>0</v>
      </c>
      <c r="X20" s="105">
        <f>IF($L20=X$8,3,IF(AND(OR($F20=X$8,$I20=X$8),$L20="Nul"),1,0))</f>
        <v>0</v>
      </c>
      <c r="Y20" s="105">
        <f>IF($L20=Y$8,3,IF(AND(OR($F20=Y$8,$I20=Y$8),$L20="Nul"),1,0))</f>
        <v>0</v>
      </c>
      <c r="Z20" s="105">
        <f>IF($L20=Z$8,3,IF(AND(OR($F20=Z$8,$I20=Z$8),$L20="Nul"),1,0))</f>
        <v>0</v>
      </c>
      <c r="AA20" s="105">
        <f>IF($L20=AA$8,3,IF(AND(OR($F20=AA$8,$I20=AA$8),$L20="Nul"),1,0))</f>
        <v>0</v>
      </c>
      <c r="AB20" s="105">
        <f>IF($L20=AB$8,3,IF(AND(OR($F20=AB$8,$I20=AB$8),$L20="Nul"),1,0))</f>
        <v>0</v>
      </c>
      <c r="AC20" s="105">
        <f>IF($L20=AC$8,3,IF(AND(OR($F20=AC$8,$I20=AC$8),$L20="Nul"),1,0))</f>
        <v>0</v>
      </c>
      <c r="AD20" s="108"/>
      <c r="AE20" s="105">
        <f t="shared" si="33"/>
        <v>0</v>
      </c>
      <c r="AF20" s="105">
        <f t="shared" si="31"/>
        <v>0</v>
      </c>
      <c r="AG20" s="105">
        <f t="shared" si="31"/>
        <v>0</v>
      </c>
      <c r="AH20" s="105">
        <f t="shared" si="31"/>
        <v>0</v>
      </c>
      <c r="AI20" s="105">
        <f t="shared" si="31"/>
        <v>0</v>
      </c>
      <c r="AJ20" s="105">
        <f t="shared" si="31"/>
        <v>0</v>
      </c>
      <c r="AK20" s="105">
        <f t="shared" si="31"/>
        <v>0</v>
      </c>
      <c r="AL20" s="105">
        <f t="shared" si="31"/>
        <v>0</v>
      </c>
      <c r="AM20" s="105">
        <f t="shared" si="31"/>
        <v>0</v>
      </c>
      <c r="AN20" s="105">
        <f t="shared" si="31"/>
        <v>0</v>
      </c>
      <c r="AO20" s="105">
        <f t="shared" si="31"/>
        <v>0</v>
      </c>
      <c r="AP20" s="105">
        <f t="shared" si="31"/>
        <v>0</v>
      </c>
      <c r="AQ20" s="105">
        <f t="shared" si="31"/>
        <v>0</v>
      </c>
      <c r="AR20" s="105">
        <f t="shared" si="31"/>
        <v>0</v>
      </c>
      <c r="AS20" s="105">
        <f t="shared" si="31"/>
        <v>0</v>
      </c>
      <c r="AT20" s="105">
        <f t="shared" si="31"/>
        <v>0</v>
      </c>
      <c r="AU20" s="108"/>
      <c r="AV20" s="105">
        <f t="shared" si="34"/>
        <v>0</v>
      </c>
      <c r="AW20" s="105">
        <f t="shared" si="32"/>
        <v>0</v>
      </c>
      <c r="AX20" s="105">
        <f t="shared" si="32"/>
        <v>0</v>
      </c>
      <c r="AY20" s="105">
        <f t="shared" si="32"/>
        <v>0</v>
      </c>
      <c r="AZ20" s="105">
        <f t="shared" si="32"/>
        <v>0</v>
      </c>
      <c r="BA20" s="105">
        <f t="shared" si="32"/>
        <v>0</v>
      </c>
      <c r="BB20" s="105">
        <f t="shared" si="32"/>
        <v>0</v>
      </c>
      <c r="BC20" s="105">
        <f t="shared" si="32"/>
        <v>0</v>
      </c>
      <c r="BD20" s="105">
        <f t="shared" si="32"/>
        <v>0</v>
      </c>
      <c r="BE20" s="105">
        <f t="shared" si="32"/>
        <v>0</v>
      </c>
      <c r="BF20" s="105">
        <f t="shared" si="32"/>
        <v>0</v>
      </c>
      <c r="BG20" s="105">
        <f t="shared" si="32"/>
        <v>0</v>
      </c>
      <c r="BH20" s="105">
        <f t="shared" si="32"/>
        <v>0</v>
      </c>
      <c r="BI20" s="105">
        <f t="shared" si="32"/>
        <v>0</v>
      </c>
      <c r="BJ20" s="105">
        <f t="shared" si="32"/>
        <v>0</v>
      </c>
      <c r="BK20" s="105">
        <f t="shared" si="32"/>
        <v>0</v>
      </c>
      <c r="BL20" s="46"/>
      <c r="BM20" s="113">
        <v>4</v>
      </c>
      <c r="BN20" s="51" t="str">
        <f>Paramètres!O17</f>
        <v>Italie</v>
      </c>
      <c r="BO20" s="48">
        <f>Paramètres!P17</f>
        <v>0</v>
      </c>
      <c r="BP20" s="79">
        <f>Paramètres!Q17</f>
        <v>0</v>
      </c>
      <c r="BQ20" s="82">
        <f>Paramètres!R17</f>
        <v>0</v>
      </c>
      <c r="BR20" s="79">
        <f>Paramètres!S17</f>
        <v>0</v>
      </c>
      <c r="BT20" s="8"/>
      <c r="BU20" s="9"/>
      <c r="BV20" s="8" t="s">
        <v>0</v>
      </c>
      <c r="BW20" s="4" t="s">
        <v>1</v>
      </c>
      <c r="BX20" s="8"/>
      <c r="BY20" s="8"/>
      <c r="BZ20" s="2"/>
      <c r="CA20" s="10"/>
      <c r="CB20" s="42"/>
      <c r="CC20" s="2"/>
      <c r="CD20" s="2"/>
      <c r="CE20" s="2"/>
      <c r="CF20" s="4"/>
      <c r="CG20" s="151" t="str">
        <f>IF(ISBLANK(CB24),"",VLOOKUP(LARGE(CD24:CD27,1),CD24:CE27,2,0))</f>
        <v/>
      </c>
      <c r="CH20" s="157"/>
      <c r="CI20" s="167"/>
      <c r="CJ20" s="143">
        <f>CH20+CI20/10</f>
        <v>0</v>
      </c>
      <c r="CK20" s="143" t="str">
        <f>CG20</f>
        <v/>
      </c>
      <c r="CL20" s="2"/>
    </row>
    <row r="21" spans="2:90" ht="18.75" customHeight="1" x14ac:dyDescent="0.25">
      <c r="B21" s="54" t="s">
        <v>34</v>
      </c>
      <c r="C21" s="54" t="s">
        <v>35</v>
      </c>
      <c r="D21" s="2"/>
      <c r="E21" s="182"/>
      <c r="F21" s="54" t="str">
        <f>VLOOKUP(B21,Paramètres!$C$10:$D$25,2,0)</f>
        <v>Portugal</v>
      </c>
      <c r="G21" s="68"/>
      <c r="H21" s="69"/>
      <c r="I21" s="54" t="str">
        <f>VLOOKUP(C21,Paramètres!$C$10:$D$25,2,0)</f>
        <v>Belgique</v>
      </c>
      <c r="J21" s="138">
        <v>45849</v>
      </c>
      <c r="K21" s="95" t="s">
        <v>107</v>
      </c>
      <c r="L21" s="55" t="str">
        <f>IF(G21&gt;H21,F21,IF(G21&lt;H21,I21,IF(G21="","Non joué",IF(G21=H21,"Nul"))))</f>
        <v>Non joué</v>
      </c>
      <c r="M21" s="103"/>
      <c r="N21" s="105">
        <f>IF($L21=N$8,3,IF(AND(OR($F21=N$8,$I21=N$8),$L21="Nul"),1,0))</f>
        <v>0</v>
      </c>
      <c r="O21" s="105">
        <f>IF($L21=O$8,3,IF(AND(OR($F21=O$8,$I21=O$8),$L21="Nul"),1,0))</f>
        <v>0</v>
      </c>
      <c r="P21" s="105">
        <f>IF($L21=P$8,3,IF(AND(OR($F21=P$8,$I21=P$8),$L21="Nul"),1,0))</f>
        <v>0</v>
      </c>
      <c r="Q21" s="105">
        <f>IF($L21=Q$8,3,IF(AND(OR($F21=Q$8,$I21=Q$8),$L21="Nul"),1,0))</f>
        <v>0</v>
      </c>
      <c r="R21" s="105">
        <f>IF($L21=R$8,3,IF(AND(OR($F21=R$8,$I21=R$8),$L21="Nul"),1,0))</f>
        <v>0</v>
      </c>
      <c r="S21" s="105">
        <f>IF($L21=S$8,3,IF(AND(OR($F21=S$8,$I21=S$8),$L21="Nul"),1,0))</f>
        <v>0</v>
      </c>
      <c r="T21" s="105">
        <f>IF($L21=T$8,3,IF(AND(OR($F21=T$8,$I21=T$8),$L21="Nul"),1,0))</f>
        <v>0</v>
      </c>
      <c r="U21" s="105">
        <f>IF($L21=U$8,3,IF(AND(OR($F21=U$8,$I21=U$8),$L21="Nul"),1,0))</f>
        <v>0</v>
      </c>
      <c r="V21" s="105">
        <f>IF($L21=V$8,3,IF(AND(OR($F21=V$8,$I21=V$8),$L21="Nul"),1,0))</f>
        <v>0</v>
      </c>
      <c r="W21" s="105">
        <f>IF($L21=W$8,3,IF(AND(OR($F21=W$8,$I21=W$8),$L21="Nul"),1,0))</f>
        <v>0</v>
      </c>
      <c r="X21" s="105">
        <f>IF($L21=X$8,3,IF(AND(OR($F21=X$8,$I21=X$8),$L21="Nul"),1,0))</f>
        <v>0</v>
      </c>
      <c r="Y21" s="105">
        <f>IF($L21=Y$8,3,IF(AND(OR($F21=Y$8,$I21=Y$8),$L21="Nul"),1,0))</f>
        <v>0</v>
      </c>
      <c r="Z21" s="105">
        <f>IF($L21=Z$8,3,IF(AND(OR($F21=Z$8,$I21=Z$8),$L21="Nul"),1,0))</f>
        <v>0</v>
      </c>
      <c r="AA21" s="105">
        <f>IF($L21=AA$8,3,IF(AND(OR($F21=AA$8,$I21=AA$8),$L21="Nul"),1,0))</f>
        <v>0</v>
      </c>
      <c r="AB21" s="105">
        <f>IF($L21=AB$8,3,IF(AND(OR($F21=AB$8,$I21=AB$8),$L21="Nul"),1,0))</f>
        <v>0</v>
      </c>
      <c r="AC21" s="105">
        <f>IF($L21=AC$8,3,IF(AND(OR($F21=AC$8,$I21=AC$8),$L21="Nul"),1,0))</f>
        <v>0</v>
      </c>
      <c r="AD21" s="108"/>
      <c r="AE21" s="105">
        <f t="shared" si="33"/>
        <v>0</v>
      </c>
      <c r="AF21" s="105">
        <f t="shared" si="31"/>
        <v>0</v>
      </c>
      <c r="AG21" s="105">
        <f t="shared" si="31"/>
        <v>0</v>
      </c>
      <c r="AH21" s="105">
        <f t="shared" si="31"/>
        <v>0</v>
      </c>
      <c r="AI21" s="105">
        <f t="shared" si="31"/>
        <v>0</v>
      </c>
      <c r="AJ21" s="105">
        <f t="shared" si="31"/>
        <v>0</v>
      </c>
      <c r="AK21" s="105">
        <f t="shared" si="31"/>
        <v>0</v>
      </c>
      <c r="AL21" s="105">
        <f t="shared" si="31"/>
        <v>0</v>
      </c>
      <c r="AM21" s="105">
        <f t="shared" si="31"/>
        <v>0</v>
      </c>
      <c r="AN21" s="105">
        <f t="shared" si="31"/>
        <v>0</v>
      </c>
      <c r="AO21" s="105">
        <f t="shared" si="31"/>
        <v>0</v>
      </c>
      <c r="AP21" s="105">
        <f t="shared" si="31"/>
        <v>0</v>
      </c>
      <c r="AQ21" s="105">
        <f t="shared" si="31"/>
        <v>0</v>
      </c>
      <c r="AR21" s="105">
        <f t="shared" si="31"/>
        <v>0</v>
      </c>
      <c r="AS21" s="105">
        <f t="shared" si="31"/>
        <v>0</v>
      </c>
      <c r="AT21" s="105">
        <f t="shared" si="31"/>
        <v>0</v>
      </c>
      <c r="AU21" s="108"/>
      <c r="AV21" s="105">
        <f t="shared" si="34"/>
        <v>0</v>
      </c>
      <c r="AW21" s="105">
        <f t="shared" si="32"/>
        <v>0</v>
      </c>
      <c r="AX21" s="105">
        <f t="shared" si="32"/>
        <v>0</v>
      </c>
      <c r="AY21" s="105">
        <f t="shared" si="32"/>
        <v>0</v>
      </c>
      <c r="AZ21" s="105">
        <f t="shared" si="32"/>
        <v>0</v>
      </c>
      <c r="BA21" s="105">
        <f t="shared" si="32"/>
        <v>0</v>
      </c>
      <c r="BB21" s="105">
        <f t="shared" si="32"/>
        <v>0</v>
      </c>
      <c r="BC21" s="105">
        <f t="shared" si="32"/>
        <v>0</v>
      </c>
      <c r="BD21" s="105">
        <f t="shared" si="32"/>
        <v>0</v>
      </c>
      <c r="BE21" s="105">
        <f t="shared" si="32"/>
        <v>0</v>
      </c>
      <c r="BF21" s="105">
        <f t="shared" si="32"/>
        <v>0</v>
      </c>
      <c r="BG21" s="105">
        <f t="shared" si="32"/>
        <v>0</v>
      </c>
      <c r="BH21" s="105">
        <f t="shared" si="32"/>
        <v>0</v>
      </c>
      <c r="BI21" s="105">
        <f t="shared" si="32"/>
        <v>0</v>
      </c>
      <c r="BJ21" s="105">
        <f t="shared" si="32"/>
        <v>0</v>
      </c>
      <c r="BK21" s="105">
        <f t="shared" si="32"/>
        <v>0</v>
      </c>
      <c r="BL21" s="46"/>
      <c r="BM21" s="46"/>
      <c r="BN21" s="56"/>
      <c r="BO21" s="56"/>
      <c r="BP21" s="2"/>
      <c r="BQ21" s="2"/>
      <c r="BR21" s="2"/>
      <c r="BS21" s="148"/>
      <c r="BT21" s="149"/>
      <c r="BU21" s="115" t="s">
        <v>86</v>
      </c>
      <c r="BV21" s="156"/>
      <c r="BW21" s="163"/>
      <c r="BX21" s="142">
        <f>BV21+BW21/10</f>
        <v>0</v>
      </c>
      <c r="BY21" s="142" t="str">
        <f>BU22</f>
        <v>Espagne</v>
      </c>
      <c r="BZ21" s="2"/>
      <c r="CA21" s="10"/>
      <c r="CB21" s="42"/>
      <c r="CC21" s="2"/>
      <c r="CD21" s="2"/>
      <c r="CE21" s="2"/>
      <c r="CF21" s="2"/>
      <c r="CG21" s="152"/>
      <c r="CH21" s="165"/>
      <c r="CI21" s="169"/>
      <c r="CJ21" s="144"/>
      <c r="CK21" s="144"/>
      <c r="CL21" s="2"/>
    </row>
    <row r="22" spans="2:90" ht="18.75" customHeight="1" x14ac:dyDescent="0.25">
      <c r="B22" s="44" t="s">
        <v>37</v>
      </c>
      <c r="C22" s="44" t="s">
        <v>38</v>
      </c>
      <c r="D22" s="2"/>
      <c r="E22" s="171" t="s">
        <v>9</v>
      </c>
      <c r="F22" s="44" t="str">
        <f>VLOOKUP(B22,Paramètres!$C$10:$D$25,2,0)</f>
        <v>Allemagne</v>
      </c>
      <c r="G22" s="64"/>
      <c r="H22" s="65"/>
      <c r="I22" s="44" t="str">
        <f>VLOOKUP(C22,Paramètres!$C$10:$D$25,2,0)</f>
        <v>Pologne</v>
      </c>
      <c r="J22" s="139">
        <v>45842</v>
      </c>
      <c r="K22" s="92" t="s">
        <v>109</v>
      </c>
      <c r="L22" s="45" t="str">
        <f>IF(G22&gt;H22,F22,IF(G22&lt;H22,I22,IF(G22="","Non joué",IF(G22=H22,"Nul"))))</f>
        <v>Non joué</v>
      </c>
      <c r="M22" s="103"/>
      <c r="N22" s="105">
        <f>IF($L22=N$8,3,IF(AND(OR($F22=N$8,$I22=N$8),$L22="Nul"),1,0))</f>
        <v>0</v>
      </c>
      <c r="O22" s="105">
        <f>IF($L22=O$8,3,IF(AND(OR($F22=O$8,$I22=O$8),$L22="Nul"),1,0))</f>
        <v>0</v>
      </c>
      <c r="P22" s="105">
        <f>IF($L22=P$8,3,IF(AND(OR($F22=P$8,$I22=P$8),$L22="Nul"),1,0))</f>
        <v>0</v>
      </c>
      <c r="Q22" s="105">
        <f>IF($L22=Q$8,3,IF(AND(OR($F22=Q$8,$I22=Q$8),$L22="Nul"),1,0))</f>
        <v>0</v>
      </c>
      <c r="R22" s="105">
        <f>IF($L22=R$8,3,IF(AND(OR($F22=R$8,$I22=R$8),$L22="Nul"),1,0))</f>
        <v>0</v>
      </c>
      <c r="S22" s="105">
        <f>IF($L22=S$8,3,IF(AND(OR($F22=S$8,$I22=S$8),$L22="Nul"),1,0))</f>
        <v>0</v>
      </c>
      <c r="T22" s="105">
        <f>IF($L22=T$8,3,IF(AND(OR($F22=T$8,$I22=T$8),$L22="Nul"),1,0))</f>
        <v>0</v>
      </c>
      <c r="U22" s="105">
        <f>IF($L22=U$8,3,IF(AND(OR($F22=U$8,$I22=U$8),$L22="Nul"),1,0))</f>
        <v>0</v>
      </c>
      <c r="V22" s="105">
        <f>IF($L22=V$8,3,IF(AND(OR($F22=V$8,$I22=V$8),$L22="Nul"),1,0))</f>
        <v>0</v>
      </c>
      <c r="W22" s="105">
        <f>IF($L22=W$8,3,IF(AND(OR($F22=W$8,$I22=W$8),$L22="Nul"),1,0))</f>
        <v>0</v>
      </c>
      <c r="X22" s="105">
        <f>IF($L22=X$8,3,IF(AND(OR($F22=X$8,$I22=X$8),$L22="Nul"),1,0))</f>
        <v>0</v>
      </c>
      <c r="Y22" s="105">
        <f>IF($L22=Y$8,3,IF(AND(OR($F22=Y$8,$I22=Y$8),$L22="Nul"),1,0))</f>
        <v>0</v>
      </c>
      <c r="Z22" s="105">
        <f>IF($L22=Z$8,3,IF(AND(OR($F22=Z$8,$I22=Z$8),$L22="Nul"),1,0))</f>
        <v>0</v>
      </c>
      <c r="AA22" s="105">
        <f>IF($L22=AA$8,3,IF(AND(OR($F22=AA$8,$I22=AA$8),$L22="Nul"),1,0))</f>
        <v>0</v>
      </c>
      <c r="AB22" s="105">
        <f>IF($L22=AB$8,3,IF(AND(OR($F22=AB$8,$I22=AB$8),$L22="Nul"),1,0))</f>
        <v>0</v>
      </c>
      <c r="AC22" s="105">
        <f>IF($L22=AC$8,3,IF(AND(OR($F22=AC$8,$I22=AC$8),$L22="Nul"),1,0))</f>
        <v>0</v>
      </c>
      <c r="AD22" s="108"/>
      <c r="AE22" s="105">
        <f t="shared" si="33"/>
        <v>0</v>
      </c>
      <c r="AF22" s="105">
        <f t="shared" si="31"/>
        <v>0</v>
      </c>
      <c r="AG22" s="105">
        <f t="shared" si="31"/>
        <v>0</v>
      </c>
      <c r="AH22" s="105">
        <f t="shared" si="31"/>
        <v>0</v>
      </c>
      <c r="AI22" s="105">
        <f t="shared" si="31"/>
        <v>0</v>
      </c>
      <c r="AJ22" s="105">
        <f t="shared" si="31"/>
        <v>0</v>
      </c>
      <c r="AK22" s="105">
        <f t="shared" si="31"/>
        <v>0</v>
      </c>
      <c r="AL22" s="105">
        <f t="shared" si="31"/>
        <v>0</v>
      </c>
      <c r="AM22" s="105">
        <f t="shared" si="31"/>
        <v>0</v>
      </c>
      <c r="AN22" s="105">
        <f t="shared" si="31"/>
        <v>0</v>
      </c>
      <c r="AO22" s="105">
        <f t="shared" si="31"/>
        <v>0</v>
      </c>
      <c r="AP22" s="105">
        <f t="shared" si="31"/>
        <v>0</v>
      </c>
      <c r="AQ22" s="105">
        <f t="shared" si="31"/>
        <v>0</v>
      </c>
      <c r="AR22" s="105">
        <f t="shared" si="31"/>
        <v>0</v>
      </c>
      <c r="AS22" s="105">
        <f t="shared" si="31"/>
        <v>0</v>
      </c>
      <c r="AT22" s="105">
        <f t="shared" si="31"/>
        <v>0</v>
      </c>
      <c r="AU22" s="108"/>
      <c r="AV22" s="105">
        <f t="shared" si="34"/>
        <v>0</v>
      </c>
      <c r="AW22" s="105">
        <f t="shared" si="32"/>
        <v>0</v>
      </c>
      <c r="AX22" s="105">
        <f t="shared" si="32"/>
        <v>0</v>
      </c>
      <c r="AY22" s="105">
        <f t="shared" si="32"/>
        <v>0</v>
      </c>
      <c r="AZ22" s="105">
        <f t="shared" si="32"/>
        <v>0</v>
      </c>
      <c r="BA22" s="105">
        <f t="shared" si="32"/>
        <v>0</v>
      </c>
      <c r="BB22" s="105">
        <f t="shared" si="32"/>
        <v>0</v>
      </c>
      <c r="BC22" s="105">
        <f t="shared" si="32"/>
        <v>0</v>
      </c>
      <c r="BD22" s="105">
        <f t="shared" si="32"/>
        <v>0</v>
      </c>
      <c r="BE22" s="105">
        <f t="shared" si="32"/>
        <v>0</v>
      </c>
      <c r="BF22" s="105">
        <f t="shared" si="32"/>
        <v>0</v>
      </c>
      <c r="BG22" s="105">
        <f t="shared" si="32"/>
        <v>0</v>
      </c>
      <c r="BH22" s="105">
        <f t="shared" si="32"/>
        <v>0</v>
      </c>
      <c r="BI22" s="105">
        <f t="shared" si="32"/>
        <v>0</v>
      </c>
      <c r="BJ22" s="105">
        <f t="shared" si="32"/>
        <v>0</v>
      </c>
      <c r="BK22" s="105">
        <f t="shared" si="32"/>
        <v>0</v>
      </c>
      <c r="BL22" s="46"/>
      <c r="BM22" s="114" t="s">
        <v>60</v>
      </c>
      <c r="BN22" s="83" t="s">
        <v>2</v>
      </c>
      <c r="BO22" s="83" t="s">
        <v>6</v>
      </c>
      <c r="BP22" s="129" t="s">
        <v>3</v>
      </c>
      <c r="BQ22" s="129" t="s">
        <v>4</v>
      </c>
      <c r="BR22" s="130" t="s">
        <v>5</v>
      </c>
      <c r="BT22" s="8"/>
      <c r="BU22" s="116" t="str">
        <f>BN17</f>
        <v>Espagne</v>
      </c>
      <c r="BV22" s="184"/>
      <c r="BW22" s="164"/>
      <c r="BX22" s="143"/>
      <c r="BY22" s="143"/>
      <c r="BZ22" s="2"/>
      <c r="CA22" s="10"/>
      <c r="CB22" s="42"/>
      <c r="CC22" s="2"/>
      <c r="CD22" s="2"/>
      <c r="CE22" s="2"/>
      <c r="CF22" s="2"/>
      <c r="CG22" s="52" t="s">
        <v>118</v>
      </c>
      <c r="CH22" s="42"/>
      <c r="CI22" s="2"/>
      <c r="CJ22" s="2"/>
      <c r="CL22" s="2"/>
    </row>
    <row r="23" spans="2:90" ht="18.75" customHeight="1" x14ac:dyDescent="0.25">
      <c r="B23" s="49" t="s">
        <v>39</v>
      </c>
      <c r="C23" s="49" t="s">
        <v>40</v>
      </c>
      <c r="D23" s="2"/>
      <c r="E23" s="172"/>
      <c r="F23" s="49" t="str">
        <f>VLOOKUP(B23,Paramètres!$C$10:$D$25,2,0)</f>
        <v>Danemark</v>
      </c>
      <c r="G23" s="66"/>
      <c r="H23" s="67"/>
      <c r="I23" s="49" t="str">
        <f>VLOOKUP(C23,Paramètres!$C$10:$D$25,2,0)</f>
        <v>Suède</v>
      </c>
      <c r="J23" s="140">
        <v>45842</v>
      </c>
      <c r="K23" s="93" t="s">
        <v>108</v>
      </c>
      <c r="L23" s="50" t="str">
        <f>IF(G23&gt;H23,F23,IF(G23&lt;H23,I23,IF(G23="","Non joué",IF(G23=H23,"Nul"))))</f>
        <v>Non joué</v>
      </c>
      <c r="M23" s="103"/>
      <c r="N23" s="105">
        <f>IF($L23=N$8,3,IF(AND(OR($F23=N$8,$I23=N$8),$L23="Nul"),1,0))</f>
        <v>0</v>
      </c>
      <c r="O23" s="105">
        <f>IF($L23=O$8,3,IF(AND(OR($F23=O$8,$I23=O$8),$L23="Nul"),1,0))</f>
        <v>0</v>
      </c>
      <c r="P23" s="105">
        <f>IF($L23=P$8,3,IF(AND(OR($F23=P$8,$I23=P$8),$L23="Nul"),1,0))</f>
        <v>0</v>
      </c>
      <c r="Q23" s="105">
        <f>IF($L23=Q$8,3,IF(AND(OR($F23=Q$8,$I23=Q$8),$L23="Nul"),1,0))</f>
        <v>0</v>
      </c>
      <c r="R23" s="105">
        <f>IF($L23=R$8,3,IF(AND(OR($F23=R$8,$I23=R$8),$L23="Nul"),1,0))</f>
        <v>0</v>
      </c>
      <c r="S23" s="105">
        <f>IF($L23=S$8,3,IF(AND(OR($F23=S$8,$I23=S$8),$L23="Nul"),1,0))</f>
        <v>0</v>
      </c>
      <c r="T23" s="105">
        <f>IF($L23=T$8,3,IF(AND(OR($F23=T$8,$I23=T$8),$L23="Nul"),1,0))</f>
        <v>0</v>
      </c>
      <c r="U23" s="105">
        <f>IF($L23=U$8,3,IF(AND(OR($F23=U$8,$I23=U$8),$L23="Nul"),1,0))</f>
        <v>0</v>
      </c>
      <c r="V23" s="105">
        <f>IF($L23=V$8,3,IF(AND(OR($F23=V$8,$I23=V$8),$L23="Nul"),1,0))</f>
        <v>0</v>
      </c>
      <c r="W23" s="105">
        <f>IF($L23=W$8,3,IF(AND(OR($F23=W$8,$I23=W$8),$L23="Nul"),1,0))</f>
        <v>0</v>
      </c>
      <c r="X23" s="105">
        <f>IF($L23=X$8,3,IF(AND(OR($F23=X$8,$I23=X$8),$L23="Nul"),1,0))</f>
        <v>0</v>
      </c>
      <c r="Y23" s="105">
        <f>IF($L23=Y$8,3,IF(AND(OR($F23=Y$8,$I23=Y$8),$L23="Nul"),1,0))</f>
        <v>0</v>
      </c>
      <c r="Z23" s="105">
        <f>IF($L23=Z$8,3,IF(AND(OR($F23=Z$8,$I23=Z$8),$L23="Nul"),1,0))</f>
        <v>0</v>
      </c>
      <c r="AA23" s="105">
        <f>IF($L23=AA$8,3,IF(AND(OR($F23=AA$8,$I23=AA$8),$L23="Nul"),1,0))</f>
        <v>0</v>
      </c>
      <c r="AB23" s="105">
        <f>IF($L23=AB$8,3,IF(AND(OR($F23=AB$8,$I23=AB$8),$L23="Nul"),1,0))</f>
        <v>0</v>
      </c>
      <c r="AC23" s="105">
        <f>IF($L23=AC$8,3,IF(AND(OR($F23=AC$8,$I23=AC$8),$L23="Nul"),1,0))</f>
        <v>0</v>
      </c>
      <c r="AD23" s="108"/>
      <c r="AE23" s="105">
        <f t="shared" si="33"/>
        <v>0</v>
      </c>
      <c r="AF23" s="105">
        <f t="shared" si="31"/>
        <v>0</v>
      </c>
      <c r="AG23" s="105">
        <f t="shared" si="31"/>
        <v>0</v>
      </c>
      <c r="AH23" s="105">
        <f t="shared" si="31"/>
        <v>0</v>
      </c>
      <c r="AI23" s="105">
        <f t="shared" si="31"/>
        <v>0</v>
      </c>
      <c r="AJ23" s="105">
        <f t="shared" si="31"/>
        <v>0</v>
      </c>
      <c r="AK23" s="105">
        <f t="shared" si="31"/>
        <v>0</v>
      </c>
      <c r="AL23" s="105">
        <f t="shared" si="31"/>
        <v>0</v>
      </c>
      <c r="AM23" s="105">
        <f t="shared" si="31"/>
        <v>0</v>
      </c>
      <c r="AN23" s="105">
        <f t="shared" si="31"/>
        <v>0</v>
      </c>
      <c r="AO23" s="105">
        <f t="shared" si="31"/>
        <v>0</v>
      </c>
      <c r="AP23" s="105">
        <f t="shared" si="31"/>
        <v>0</v>
      </c>
      <c r="AQ23" s="105">
        <f t="shared" si="31"/>
        <v>0</v>
      </c>
      <c r="AR23" s="105">
        <f t="shared" si="31"/>
        <v>0</v>
      </c>
      <c r="AS23" s="105">
        <f t="shared" si="31"/>
        <v>0</v>
      </c>
      <c r="AT23" s="105">
        <f t="shared" si="31"/>
        <v>0</v>
      </c>
      <c r="AU23" s="108"/>
      <c r="AV23" s="105">
        <f t="shared" si="34"/>
        <v>0</v>
      </c>
      <c r="AW23" s="105">
        <f t="shared" si="32"/>
        <v>0</v>
      </c>
      <c r="AX23" s="105">
        <f t="shared" si="32"/>
        <v>0</v>
      </c>
      <c r="AY23" s="105">
        <f t="shared" si="32"/>
        <v>0</v>
      </c>
      <c r="AZ23" s="105">
        <f t="shared" si="32"/>
        <v>0</v>
      </c>
      <c r="BA23" s="105">
        <f t="shared" si="32"/>
        <v>0</v>
      </c>
      <c r="BB23" s="105">
        <f t="shared" si="32"/>
        <v>0</v>
      </c>
      <c r="BC23" s="105">
        <f t="shared" si="32"/>
        <v>0</v>
      </c>
      <c r="BD23" s="105">
        <f t="shared" si="32"/>
        <v>0</v>
      </c>
      <c r="BE23" s="105">
        <f t="shared" si="32"/>
        <v>0</v>
      </c>
      <c r="BF23" s="105">
        <f t="shared" si="32"/>
        <v>0</v>
      </c>
      <c r="BG23" s="105">
        <f t="shared" si="32"/>
        <v>0</v>
      </c>
      <c r="BH23" s="105">
        <f t="shared" si="32"/>
        <v>0</v>
      </c>
      <c r="BI23" s="105">
        <f t="shared" si="32"/>
        <v>0</v>
      </c>
      <c r="BJ23" s="105">
        <f t="shared" si="32"/>
        <v>0</v>
      </c>
      <c r="BK23" s="105">
        <f t="shared" si="32"/>
        <v>0</v>
      </c>
      <c r="BL23" s="46"/>
      <c r="BM23" s="113">
        <v>1</v>
      </c>
      <c r="BN23" s="78" t="str">
        <f>Paramètres!O18</f>
        <v>Allemagne</v>
      </c>
      <c r="BO23" s="77">
        <f>Paramètres!P18</f>
        <v>0</v>
      </c>
      <c r="BP23" s="81">
        <f>Paramètres!Q18</f>
        <v>0</v>
      </c>
      <c r="BQ23" s="81">
        <f>Paramètres!R18</f>
        <v>0</v>
      </c>
      <c r="BR23" s="81">
        <f>Paramètres!S18</f>
        <v>0</v>
      </c>
      <c r="BT23" s="8"/>
      <c r="BU23" s="117" t="s">
        <v>89</v>
      </c>
      <c r="BV23" s="157"/>
      <c r="BW23" s="164"/>
      <c r="BX23" s="143">
        <f>BV23+BW23/10</f>
        <v>0</v>
      </c>
      <c r="BY23" s="143" t="str">
        <f>BU24</f>
        <v>Norvège</v>
      </c>
      <c r="BZ23" s="2"/>
      <c r="CA23" s="39"/>
      <c r="CB23" s="8" t="s">
        <v>0</v>
      </c>
      <c r="CC23" s="4" t="s">
        <v>1</v>
      </c>
      <c r="CD23" s="4"/>
      <c r="CE23" s="2"/>
      <c r="CF23" s="2"/>
      <c r="CG23" s="9"/>
      <c r="CH23" s="42"/>
      <c r="CI23" s="2"/>
      <c r="CJ23" s="2"/>
      <c r="CL23" s="2"/>
    </row>
    <row r="24" spans="2:90" ht="18.75" customHeight="1" x14ac:dyDescent="0.25">
      <c r="B24" s="49" t="s">
        <v>37</v>
      </c>
      <c r="C24" s="49" t="s">
        <v>39</v>
      </c>
      <c r="D24" s="2"/>
      <c r="E24" s="172"/>
      <c r="F24" s="49" t="str">
        <f>VLOOKUP(B24,Paramètres!$C$10:$D$25,2,0)</f>
        <v>Allemagne</v>
      </c>
      <c r="G24" s="66"/>
      <c r="H24" s="67"/>
      <c r="I24" s="49" t="str">
        <f>VLOOKUP(C24,Paramètres!$C$10:$D$25,2,0)</f>
        <v>Danemark</v>
      </c>
      <c r="J24" s="141">
        <v>45846</v>
      </c>
      <c r="K24" s="93" t="s">
        <v>110</v>
      </c>
      <c r="L24" s="50" t="str">
        <f>IF(G24&gt;H24,F24,IF(G24&lt;H24,I24,IF(G24="","Non joué",IF(G24=H24,"Nul"))))</f>
        <v>Non joué</v>
      </c>
      <c r="M24" s="103"/>
      <c r="N24" s="105">
        <f>IF($L24=N$8,3,IF(AND(OR($F24=N$8,$I24=N$8),$L24="Nul"),1,0))</f>
        <v>0</v>
      </c>
      <c r="O24" s="105">
        <f>IF($L24=O$8,3,IF(AND(OR($F24=O$8,$I24=O$8),$L24="Nul"),1,0))</f>
        <v>0</v>
      </c>
      <c r="P24" s="105">
        <f>IF($L24=P$8,3,IF(AND(OR($F24=P$8,$I24=P$8),$L24="Nul"),1,0))</f>
        <v>0</v>
      </c>
      <c r="Q24" s="105">
        <f>IF($L24=Q$8,3,IF(AND(OR($F24=Q$8,$I24=Q$8),$L24="Nul"),1,0))</f>
        <v>0</v>
      </c>
      <c r="R24" s="105">
        <f>IF($L24=R$8,3,IF(AND(OR($F24=R$8,$I24=R$8),$L24="Nul"),1,0))</f>
        <v>0</v>
      </c>
      <c r="S24" s="105">
        <f>IF($L24=S$8,3,IF(AND(OR($F24=S$8,$I24=S$8),$L24="Nul"),1,0))</f>
        <v>0</v>
      </c>
      <c r="T24" s="105">
        <f>IF($L24=T$8,3,IF(AND(OR($F24=T$8,$I24=T$8),$L24="Nul"),1,0))</f>
        <v>0</v>
      </c>
      <c r="U24" s="105">
        <f>IF($L24=U$8,3,IF(AND(OR($F24=U$8,$I24=U$8),$L24="Nul"),1,0))</f>
        <v>0</v>
      </c>
      <c r="V24" s="105">
        <f>IF($L24=V$8,3,IF(AND(OR($F24=V$8,$I24=V$8),$L24="Nul"),1,0))</f>
        <v>0</v>
      </c>
      <c r="W24" s="105">
        <f>IF($L24=W$8,3,IF(AND(OR($F24=W$8,$I24=W$8),$L24="Nul"),1,0))</f>
        <v>0</v>
      </c>
      <c r="X24" s="105">
        <f>IF($L24=X$8,3,IF(AND(OR($F24=X$8,$I24=X$8),$L24="Nul"),1,0))</f>
        <v>0</v>
      </c>
      <c r="Y24" s="105">
        <f>IF($L24=Y$8,3,IF(AND(OR($F24=Y$8,$I24=Y$8),$L24="Nul"),1,0))</f>
        <v>0</v>
      </c>
      <c r="Z24" s="105">
        <f>IF($L24=Z$8,3,IF(AND(OR($F24=Z$8,$I24=Z$8),$L24="Nul"),1,0))</f>
        <v>0</v>
      </c>
      <c r="AA24" s="105">
        <f>IF($L24=AA$8,3,IF(AND(OR($F24=AA$8,$I24=AA$8),$L24="Nul"),1,0))</f>
        <v>0</v>
      </c>
      <c r="AB24" s="105">
        <f>IF($L24=AB$8,3,IF(AND(OR($F24=AB$8,$I24=AB$8),$L24="Nul"),1,0))</f>
        <v>0</v>
      </c>
      <c r="AC24" s="105">
        <f>IF($L24=AC$8,3,IF(AND(OR($F24=AC$8,$I24=AC$8),$L24="Nul"),1,0))</f>
        <v>0</v>
      </c>
      <c r="AD24" s="108"/>
      <c r="AE24" s="105">
        <f t="shared" si="33"/>
        <v>0</v>
      </c>
      <c r="AF24" s="105">
        <f t="shared" si="31"/>
        <v>0</v>
      </c>
      <c r="AG24" s="105">
        <f t="shared" si="31"/>
        <v>0</v>
      </c>
      <c r="AH24" s="105">
        <f t="shared" si="31"/>
        <v>0</v>
      </c>
      <c r="AI24" s="105">
        <f t="shared" si="31"/>
        <v>0</v>
      </c>
      <c r="AJ24" s="105">
        <f t="shared" si="31"/>
        <v>0</v>
      </c>
      <c r="AK24" s="105">
        <f t="shared" si="31"/>
        <v>0</v>
      </c>
      <c r="AL24" s="105">
        <f t="shared" si="31"/>
        <v>0</v>
      </c>
      <c r="AM24" s="105">
        <f t="shared" si="31"/>
        <v>0</v>
      </c>
      <c r="AN24" s="105">
        <f t="shared" si="31"/>
        <v>0</v>
      </c>
      <c r="AO24" s="105">
        <f t="shared" si="31"/>
        <v>0</v>
      </c>
      <c r="AP24" s="105">
        <f t="shared" si="31"/>
        <v>0</v>
      </c>
      <c r="AQ24" s="105">
        <f t="shared" si="31"/>
        <v>0</v>
      </c>
      <c r="AR24" s="105">
        <f t="shared" si="31"/>
        <v>0</v>
      </c>
      <c r="AS24" s="105">
        <f t="shared" si="31"/>
        <v>0</v>
      </c>
      <c r="AT24" s="105">
        <f t="shared" si="31"/>
        <v>0</v>
      </c>
      <c r="AU24" s="108"/>
      <c r="AV24" s="105">
        <f t="shared" si="34"/>
        <v>0</v>
      </c>
      <c r="AW24" s="105">
        <f t="shared" si="32"/>
        <v>0</v>
      </c>
      <c r="AX24" s="105">
        <f t="shared" si="32"/>
        <v>0</v>
      </c>
      <c r="AY24" s="105">
        <f t="shared" si="32"/>
        <v>0</v>
      </c>
      <c r="AZ24" s="105">
        <f t="shared" si="32"/>
        <v>0</v>
      </c>
      <c r="BA24" s="105">
        <f t="shared" si="32"/>
        <v>0</v>
      </c>
      <c r="BB24" s="105">
        <f t="shared" si="32"/>
        <v>0</v>
      </c>
      <c r="BC24" s="105">
        <f t="shared" si="32"/>
        <v>0</v>
      </c>
      <c r="BD24" s="105">
        <f t="shared" si="32"/>
        <v>0</v>
      </c>
      <c r="BE24" s="105">
        <f t="shared" si="32"/>
        <v>0</v>
      </c>
      <c r="BF24" s="105">
        <f t="shared" si="32"/>
        <v>0</v>
      </c>
      <c r="BG24" s="105">
        <f t="shared" si="32"/>
        <v>0</v>
      </c>
      <c r="BH24" s="105">
        <f t="shared" si="32"/>
        <v>0</v>
      </c>
      <c r="BI24" s="105">
        <f t="shared" si="32"/>
        <v>0</v>
      </c>
      <c r="BJ24" s="105">
        <f t="shared" si="32"/>
        <v>0</v>
      </c>
      <c r="BK24" s="105">
        <f t="shared" si="32"/>
        <v>0</v>
      </c>
      <c r="BL24" s="46"/>
      <c r="BM24" s="113">
        <v>2</v>
      </c>
      <c r="BN24" s="78" t="str">
        <f>Paramètres!O19</f>
        <v>Pologne</v>
      </c>
      <c r="BO24" s="77">
        <f>Paramètres!P19</f>
        <v>0</v>
      </c>
      <c r="BP24" s="81">
        <f>Paramètres!Q19</f>
        <v>0</v>
      </c>
      <c r="BQ24" s="81">
        <f>Paramètres!R19</f>
        <v>0</v>
      </c>
      <c r="BR24" s="81">
        <f>Paramètres!S19</f>
        <v>0</v>
      </c>
      <c r="BT24" s="8"/>
      <c r="BU24" s="118" t="str">
        <f>BN12</f>
        <v>Norvège</v>
      </c>
      <c r="BV24" s="165"/>
      <c r="BW24" s="168"/>
      <c r="BX24" s="144"/>
      <c r="BY24" s="144"/>
      <c r="BZ24" s="2"/>
      <c r="CA24" s="147" t="str">
        <f>IF(ISBLANK(BV21),"",VLOOKUP(LARGE(BX21:BX24,1),BX21:BY24,2,0))</f>
        <v/>
      </c>
      <c r="CB24" s="156"/>
      <c r="CC24" s="166"/>
      <c r="CD24" s="142">
        <f>CB24+CC24/10</f>
        <v>0</v>
      </c>
      <c r="CE24" s="142" t="str">
        <f>CA24</f>
        <v/>
      </c>
      <c r="CF24" s="2"/>
      <c r="CG24" s="9"/>
      <c r="CH24" s="42"/>
      <c r="CI24" s="2"/>
      <c r="CJ24" s="2"/>
      <c r="CL24" s="2"/>
    </row>
    <row r="25" spans="2:90" ht="18.75" customHeight="1" x14ac:dyDescent="0.25">
      <c r="B25" s="49" t="s">
        <v>40</v>
      </c>
      <c r="C25" s="49" t="s">
        <v>38</v>
      </c>
      <c r="D25" s="2"/>
      <c r="E25" s="172"/>
      <c r="F25" s="49" t="str">
        <f>VLOOKUP(B25,Paramètres!$C$10:$D$25,2,0)</f>
        <v>Suède</v>
      </c>
      <c r="G25" s="66"/>
      <c r="H25" s="67"/>
      <c r="I25" s="49" t="str">
        <f>VLOOKUP(C25,Paramètres!$C$10:$D$25,2,0)</f>
        <v>Pologne</v>
      </c>
      <c r="J25" s="141">
        <v>45846</v>
      </c>
      <c r="K25" s="94" t="s">
        <v>104</v>
      </c>
      <c r="L25" s="50" t="str">
        <f>IF(G25&gt;H25,F25,IF(G25&lt;H25,I25,IF(G25="","Non joué",IF(G25=H25,"Nul"))))</f>
        <v>Non joué</v>
      </c>
      <c r="M25" s="103"/>
      <c r="N25" s="105">
        <f>IF($L25=N$8,3,IF(AND(OR($F25=N$8,$I25=N$8),$L25="Nul"),1,0))</f>
        <v>0</v>
      </c>
      <c r="O25" s="105">
        <f>IF($L25=O$8,3,IF(AND(OR($F25=O$8,$I25=O$8),$L25="Nul"),1,0))</f>
        <v>0</v>
      </c>
      <c r="P25" s="105">
        <f>IF($L25=P$8,3,IF(AND(OR($F25=P$8,$I25=P$8),$L25="Nul"),1,0))</f>
        <v>0</v>
      </c>
      <c r="Q25" s="105">
        <f>IF($L25=Q$8,3,IF(AND(OR($F25=Q$8,$I25=Q$8),$L25="Nul"),1,0))</f>
        <v>0</v>
      </c>
      <c r="R25" s="105">
        <f>IF($L25=R$8,3,IF(AND(OR($F25=R$8,$I25=R$8),$L25="Nul"),1,0))</f>
        <v>0</v>
      </c>
      <c r="S25" s="105">
        <f>IF($L25=S$8,3,IF(AND(OR($F25=S$8,$I25=S$8),$L25="Nul"),1,0))</f>
        <v>0</v>
      </c>
      <c r="T25" s="105">
        <f>IF($L25=T$8,3,IF(AND(OR($F25=T$8,$I25=T$8),$L25="Nul"),1,0))</f>
        <v>0</v>
      </c>
      <c r="U25" s="105">
        <f>IF($L25=U$8,3,IF(AND(OR($F25=U$8,$I25=U$8),$L25="Nul"),1,0))</f>
        <v>0</v>
      </c>
      <c r="V25" s="105">
        <f>IF($L25=V$8,3,IF(AND(OR($F25=V$8,$I25=V$8),$L25="Nul"),1,0))</f>
        <v>0</v>
      </c>
      <c r="W25" s="105">
        <f>IF($L25=W$8,3,IF(AND(OR($F25=W$8,$I25=W$8),$L25="Nul"),1,0))</f>
        <v>0</v>
      </c>
      <c r="X25" s="105">
        <f>IF($L25=X$8,3,IF(AND(OR($F25=X$8,$I25=X$8),$L25="Nul"),1,0))</f>
        <v>0</v>
      </c>
      <c r="Y25" s="105">
        <f>IF($L25=Y$8,3,IF(AND(OR($F25=Y$8,$I25=Y$8),$L25="Nul"),1,0))</f>
        <v>0</v>
      </c>
      <c r="Z25" s="105">
        <f>IF($L25=Z$8,3,IF(AND(OR($F25=Z$8,$I25=Z$8),$L25="Nul"),1,0))</f>
        <v>0</v>
      </c>
      <c r="AA25" s="105">
        <f>IF($L25=AA$8,3,IF(AND(OR($F25=AA$8,$I25=AA$8),$L25="Nul"),1,0))</f>
        <v>0</v>
      </c>
      <c r="AB25" s="105">
        <f>IF($L25=AB$8,3,IF(AND(OR($F25=AB$8,$I25=AB$8),$L25="Nul"),1,0))</f>
        <v>0</v>
      </c>
      <c r="AC25" s="105">
        <f>IF($L25=AC$8,3,IF(AND(OR($F25=AC$8,$I25=AC$8),$L25="Nul"),1,0))</f>
        <v>0</v>
      </c>
      <c r="AD25" s="108"/>
      <c r="AE25" s="105">
        <f t="shared" si="33"/>
        <v>0</v>
      </c>
      <c r="AF25" s="105">
        <f t="shared" si="31"/>
        <v>0</v>
      </c>
      <c r="AG25" s="105">
        <f t="shared" si="31"/>
        <v>0</v>
      </c>
      <c r="AH25" s="105">
        <f t="shared" si="31"/>
        <v>0</v>
      </c>
      <c r="AI25" s="105">
        <f t="shared" si="31"/>
        <v>0</v>
      </c>
      <c r="AJ25" s="105">
        <f t="shared" si="31"/>
        <v>0</v>
      </c>
      <c r="AK25" s="105">
        <f t="shared" si="31"/>
        <v>0</v>
      </c>
      <c r="AL25" s="105">
        <f t="shared" si="31"/>
        <v>0</v>
      </c>
      <c r="AM25" s="105">
        <f t="shared" si="31"/>
        <v>0</v>
      </c>
      <c r="AN25" s="105">
        <f t="shared" si="31"/>
        <v>0</v>
      </c>
      <c r="AO25" s="105">
        <f t="shared" si="31"/>
        <v>0</v>
      </c>
      <c r="AP25" s="105">
        <f t="shared" si="31"/>
        <v>0</v>
      </c>
      <c r="AQ25" s="105">
        <f t="shared" si="31"/>
        <v>0</v>
      </c>
      <c r="AR25" s="105">
        <f t="shared" si="31"/>
        <v>0</v>
      </c>
      <c r="AS25" s="105">
        <f t="shared" si="31"/>
        <v>0</v>
      </c>
      <c r="AT25" s="105">
        <f t="shared" si="31"/>
        <v>0</v>
      </c>
      <c r="AU25" s="108"/>
      <c r="AV25" s="105">
        <f t="shared" si="34"/>
        <v>0</v>
      </c>
      <c r="AW25" s="105">
        <f t="shared" si="32"/>
        <v>0</v>
      </c>
      <c r="AX25" s="105">
        <f t="shared" si="32"/>
        <v>0</v>
      </c>
      <c r="AY25" s="105">
        <f t="shared" si="32"/>
        <v>0</v>
      </c>
      <c r="AZ25" s="105">
        <f t="shared" si="32"/>
        <v>0</v>
      </c>
      <c r="BA25" s="105">
        <f t="shared" si="32"/>
        <v>0</v>
      </c>
      <c r="BB25" s="105">
        <f t="shared" si="32"/>
        <v>0</v>
      </c>
      <c r="BC25" s="105">
        <f t="shared" si="32"/>
        <v>0</v>
      </c>
      <c r="BD25" s="105">
        <f t="shared" si="32"/>
        <v>0</v>
      </c>
      <c r="BE25" s="105">
        <f t="shared" si="32"/>
        <v>0</v>
      </c>
      <c r="BF25" s="105">
        <f t="shared" si="32"/>
        <v>0</v>
      </c>
      <c r="BG25" s="105">
        <f t="shared" si="32"/>
        <v>0</v>
      </c>
      <c r="BH25" s="105">
        <f t="shared" si="32"/>
        <v>0</v>
      </c>
      <c r="BI25" s="105">
        <f t="shared" si="32"/>
        <v>0</v>
      </c>
      <c r="BJ25" s="105">
        <f t="shared" si="32"/>
        <v>0</v>
      </c>
      <c r="BK25" s="105">
        <f t="shared" si="32"/>
        <v>0</v>
      </c>
      <c r="BL25" s="46"/>
      <c r="BM25" s="113">
        <v>3</v>
      </c>
      <c r="BN25" s="51" t="str">
        <f>Paramètres!O20</f>
        <v>Danemark</v>
      </c>
      <c r="BO25" s="48">
        <f>Paramètres!P20</f>
        <v>0</v>
      </c>
      <c r="BP25" s="82">
        <f>Paramètres!Q20</f>
        <v>0</v>
      </c>
      <c r="BQ25" s="82">
        <f>Paramètres!R20</f>
        <v>0</v>
      </c>
      <c r="BR25" s="82">
        <f>Paramètres!S20</f>
        <v>0</v>
      </c>
      <c r="BT25" s="8"/>
      <c r="BU25" s="52" t="s">
        <v>114</v>
      </c>
      <c r="BV25" s="42"/>
      <c r="BW25" s="43"/>
      <c r="BX25" s="8"/>
      <c r="BY25" s="8"/>
      <c r="BZ25" s="4"/>
      <c r="CA25" s="116"/>
      <c r="CB25" s="184"/>
      <c r="CC25" s="167"/>
      <c r="CD25" s="143"/>
      <c r="CE25" s="143"/>
      <c r="CF25" s="2"/>
      <c r="CG25" s="9"/>
      <c r="CH25" s="42"/>
      <c r="CI25" s="2"/>
      <c r="CJ25" s="2"/>
      <c r="CL25" s="2"/>
    </row>
    <row r="26" spans="2:90" ht="18.75" customHeight="1" x14ac:dyDescent="0.25">
      <c r="B26" s="49" t="s">
        <v>40</v>
      </c>
      <c r="C26" s="49" t="s">
        <v>37</v>
      </c>
      <c r="D26" s="2"/>
      <c r="E26" s="172"/>
      <c r="F26" s="49" t="str">
        <f>VLOOKUP(B26,Paramètres!$C$10:$D$25,2,0)</f>
        <v>Suède</v>
      </c>
      <c r="G26" s="66"/>
      <c r="H26" s="67"/>
      <c r="I26" s="49" t="str">
        <f>VLOOKUP(C26,Paramètres!$C$10:$D$25,2,0)</f>
        <v>Allemagne</v>
      </c>
      <c r="J26" s="140">
        <v>45850</v>
      </c>
      <c r="K26" s="93" t="s">
        <v>111</v>
      </c>
      <c r="L26" s="50" t="str">
        <f>IF(G26&gt;H26,F26,IF(G26&lt;H26,I26,IF(G26="","Non joué",IF(G26=H26,"Nul"))))</f>
        <v>Non joué</v>
      </c>
      <c r="M26" s="103"/>
      <c r="N26" s="105">
        <f>IF($L26=N$8,3,IF(AND(OR($F26=N$8,$I26=N$8),$L26="Nul"),1,0))</f>
        <v>0</v>
      </c>
      <c r="O26" s="105">
        <f>IF($L26=O$8,3,IF(AND(OR($F26=O$8,$I26=O$8),$L26="Nul"),1,0))</f>
        <v>0</v>
      </c>
      <c r="P26" s="105">
        <f>IF($L26=P$8,3,IF(AND(OR($F26=P$8,$I26=P$8),$L26="Nul"),1,0))</f>
        <v>0</v>
      </c>
      <c r="Q26" s="105">
        <f>IF($L26=Q$8,3,IF(AND(OR($F26=Q$8,$I26=Q$8),$L26="Nul"),1,0))</f>
        <v>0</v>
      </c>
      <c r="R26" s="105">
        <f>IF($L26=R$8,3,IF(AND(OR($F26=R$8,$I26=R$8),$L26="Nul"),1,0))</f>
        <v>0</v>
      </c>
      <c r="S26" s="105">
        <f>IF($L26=S$8,3,IF(AND(OR($F26=S$8,$I26=S$8),$L26="Nul"),1,0))</f>
        <v>0</v>
      </c>
      <c r="T26" s="105">
        <f>IF($L26=T$8,3,IF(AND(OR($F26=T$8,$I26=T$8),$L26="Nul"),1,0))</f>
        <v>0</v>
      </c>
      <c r="U26" s="105">
        <f>IF($L26=U$8,3,IF(AND(OR($F26=U$8,$I26=U$8),$L26="Nul"),1,0))</f>
        <v>0</v>
      </c>
      <c r="V26" s="105">
        <f>IF($L26=V$8,3,IF(AND(OR($F26=V$8,$I26=V$8),$L26="Nul"),1,0))</f>
        <v>0</v>
      </c>
      <c r="W26" s="105">
        <f>IF($L26=W$8,3,IF(AND(OR($F26=W$8,$I26=W$8),$L26="Nul"),1,0))</f>
        <v>0</v>
      </c>
      <c r="X26" s="105">
        <f>IF($L26=X$8,3,IF(AND(OR($F26=X$8,$I26=X$8),$L26="Nul"),1,0))</f>
        <v>0</v>
      </c>
      <c r="Y26" s="105">
        <f>IF($L26=Y$8,3,IF(AND(OR($F26=Y$8,$I26=Y$8),$L26="Nul"),1,0))</f>
        <v>0</v>
      </c>
      <c r="Z26" s="105">
        <f>IF($L26=Z$8,3,IF(AND(OR($F26=Z$8,$I26=Z$8),$L26="Nul"),1,0))</f>
        <v>0</v>
      </c>
      <c r="AA26" s="105">
        <f>IF($L26=AA$8,3,IF(AND(OR($F26=AA$8,$I26=AA$8),$L26="Nul"),1,0))</f>
        <v>0</v>
      </c>
      <c r="AB26" s="105">
        <f>IF($L26=AB$8,3,IF(AND(OR($F26=AB$8,$I26=AB$8),$L26="Nul"),1,0))</f>
        <v>0</v>
      </c>
      <c r="AC26" s="105">
        <f>IF($L26=AC$8,3,IF(AND(OR($F26=AC$8,$I26=AC$8),$L26="Nul"),1,0))</f>
        <v>0</v>
      </c>
      <c r="AD26" s="108"/>
      <c r="AE26" s="105">
        <f t="shared" si="33"/>
        <v>0</v>
      </c>
      <c r="AF26" s="105">
        <f t="shared" si="33"/>
        <v>0</v>
      </c>
      <c r="AG26" s="105">
        <f t="shared" si="33"/>
        <v>0</v>
      </c>
      <c r="AH26" s="105">
        <f t="shared" si="33"/>
        <v>0</v>
      </c>
      <c r="AI26" s="105">
        <f t="shared" si="33"/>
        <v>0</v>
      </c>
      <c r="AJ26" s="105">
        <f t="shared" si="33"/>
        <v>0</v>
      </c>
      <c r="AK26" s="105">
        <f t="shared" si="33"/>
        <v>0</v>
      </c>
      <c r="AL26" s="105">
        <f t="shared" si="33"/>
        <v>0</v>
      </c>
      <c r="AM26" s="105">
        <f t="shared" si="33"/>
        <v>0</v>
      </c>
      <c r="AN26" s="105">
        <f t="shared" si="33"/>
        <v>0</v>
      </c>
      <c r="AO26" s="105">
        <f t="shared" si="33"/>
        <v>0</v>
      </c>
      <c r="AP26" s="105">
        <f t="shared" si="33"/>
        <v>0</v>
      </c>
      <c r="AQ26" s="105">
        <f t="shared" si="33"/>
        <v>0</v>
      </c>
      <c r="AR26" s="105">
        <f t="shared" si="33"/>
        <v>0</v>
      </c>
      <c r="AS26" s="105">
        <f t="shared" si="33"/>
        <v>0</v>
      </c>
      <c r="AT26" s="105">
        <f t="shared" si="33"/>
        <v>0</v>
      </c>
      <c r="AU26" s="108"/>
      <c r="AV26" s="105">
        <f t="shared" si="34"/>
        <v>0</v>
      </c>
      <c r="AW26" s="105">
        <f t="shared" si="34"/>
        <v>0</v>
      </c>
      <c r="AX26" s="105">
        <f t="shared" si="34"/>
        <v>0</v>
      </c>
      <c r="AY26" s="105">
        <f t="shared" si="34"/>
        <v>0</v>
      </c>
      <c r="AZ26" s="105">
        <f t="shared" si="34"/>
        <v>0</v>
      </c>
      <c r="BA26" s="105">
        <f t="shared" si="34"/>
        <v>0</v>
      </c>
      <c r="BB26" s="105">
        <f t="shared" si="34"/>
        <v>0</v>
      </c>
      <c r="BC26" s="105">
        <f t="shared" si="34"/>
        <v>0</v>
      </c>
      <c r="BD26" s="105">
        <f t="shared" si="34"/>
        <v>0</v>
      </c>
      <c r="BE26" s="105">
        <f t="shared" si="34"/>
        <v>0</v>
      </c>
      <c r="BF26" s="105">
        <f t="shared" si="34"/>
        <v>0</v>
      </c>
      <c r="BG26" s="105">
        <f t="shared" si="34"/>
        <v>0</v>
      </c>
      <c r="BH26" s="105">
        <f t="shared" si="34"/>
        <v>0</v>
      </c>
      <c r="BI26" s="105">
        <f t="shared" si="34"/>
        <v>0</v>
      </c>
      <c r="BJ26" s="105">
        <f t="shared" si="34"/>
        <v>0</v>
      </c>
      <c r="BK26" s="105">
        <f t="shared" si="34"/>
        <v>0</v>
      </c>
      <c r="BL26" s="46"/>
      <c r="BM26" s="113">
        <v>4</v>
      </c>
      <c r="BN26" s="51" t="str">
        <f>Paramètres!O21</f>
        <v>Suède</v>
      </c>
      <c r="BO26" s="48">
        <f>Paramètres!P21</f>
        <v>0</v>
      </c>
      <c r="BP26" s="82">
        <f>Paramètres!Q21</f>
        <v>0</v>
      </c>
      <c r="BQ26" s="82">
        <f>Paramètres!R21</f>
        <v>0</v>
      </c>
      <c r="BR26" s="82">
        <f>Paramètres!S21</f>
        <v>0</v>
      </c>
      <c r="BT26" s="8"/>
      <c r="BU26" s="9"/>
      <c r="BV26" s="8" t="s">
        <v>0</v>
      </c>
      <c r="BW26" s="4" t="s">
        <v>1</v>
      </c>
      <c r="BX26" s="8"/>
      <c r="BY26" s="8"/>
      <c r="BZ26" s="4"/>
      <c r="CA26" s="116" t="str">
        <f>IF(ISBLANK(BV27),"",VLOOKUP(LARGE(BX27:BX30,1),BX27:BY30,2,0))</f>
        <v/>
      </c>
      <c r="CB26" s="157"/>
      <c r="CC26" s="167"/>
      <c r="CD26" s="143">
        <f>CB26+CC26/10</f>
        <v>0</v>
      </c>
      <c r="CE26" s="143" t="str">
        <f>CA26</f>
        <v/>
      </c>
      <c r="CF26" s="2"/>
      <c r="CG26" s="9"/>
      <c r="CH26" s="42"/>
      <c r="CI26" s="2"/>
      <c r="CJ26" s="2"/>
      <c r="CL26" s="2"/>
    </row>
    <row r="27" spans="2:90" ht="18.75" customHeight="1" x14ac:dyDescent="0.25">
      <c r="B27" s="54" t="s">
        <v>38</v>
      </c>
      <c r="C27" s="54" t="s">
        <v>39</v>
      </c>
      <c r="D27" s="2"/>
      <c r="E27" s="173"/>
      <c r="F27" s="54" t="str">
        <f>VLOOKUP(B27,Paramètres!$C$10:$D$25,2,0)</f>
        <v>Pologne</v>
      </c>
      <c r="G27" s="68"/>
      <c r="H27" s="69"/>
      <c r="I27" s="54" t="str">
        <f>VLOOKUP(C27,Paramètres!$C$10:$D$25,2,0)</f>
        <v>Danemark</v>
      </c>
      <c r="J27" s="138">
        <v>45850</v>
      </c>
      <c r="K27" s="95" t="s">
        <v>110</v>
      </c>
      <c r="L27" s="55" t="str">
        <f>IF(G27&gt;H27,F27,IF(G27&lt;H27,I27,IF(G27="","Non joué",IF(G27=H27,"Nul"))))</f>
        <v>Non joué</v>
      </c>
      <c r="M27" s="103"/>
      <c r="N27" s="105">
        <f>IF($L27=N$8,3,IF(AND(OR($F27=N$8,$I27=N$8),$L27="Nul"),1,0))</f>
        <v>0</v>
      </c>
      <c r="O27" s="105">
        <f>IF($L27=O$8,3,IF(AND(OR($F27=O$8,$I27=O$8),$L27="Nul"),1,0))</f>
        <v>0</v>
      </c>
      <c r="P27" s="105">
        <f>IF($L27=P$8,3,IF(AND(OR($F27=P$8,$I27=P$8),$L27="Nul"),1,0))</f>
        <v>0</v>
      </c>
      <c r="Q27" s="105">
        <f>IF($L27=Q$8,3,IF(AND(OR($F27=Q$8,$I27=Q$8),$L27="Nul"),1,0))</f>
        <v>0</v>
      </c>
      <c r="R27" s="105">
        <f>IF($L27=R$8,3,IF(AND(OR($F27=R$8,$I27=R$8),$L27="Nul"),1,0))</f>
        <v>0</v>
      </c>
      <c r="S27" s="105">
        <f>IF($L27=S$8,3,IF(AND(OR($F27=S$8,$I27=S$8),$L27="Nul"),1,0))</f>
        <v>0</v>
      </c>
      <c r="T27" s="105">
        <f>IF($L27=T$8,3,IF(AND(OR($F27=T$8,$I27=T$8),$L27="Nul"),1,0))</f>
        <v>0</v>
      </c>
      <c r="U27" s="105">
        <f>IF($L27=U$8,3,IF(AND(OR($F27=U$8,$I27=U$8),$L27="Nul"),1,0))</f>
        <v>0</v>
      </c>
      <c r="V27" s="105">
        <f>IF($L27=V$8,3,IF(AND(OR($F27=V$8,$I27=V$8),$L27="Nul"),1,0))</f>
        <v>0</v>
      </c>
      <c r="W27" s="105">
        <f>IF($L27=W$8,3,IF(AND(OR($F27=W$8,$I27=W$8),$L27="Nul"),1,0))</f>
        <v>0</v>
      </c>
      <c r="X27" s="105">
        <f>IF($L27=X$8,3,IF(AND(OR($F27=X$8,$I27=X$8),$L27="Nul"),1,0))</f>
        <v>0</v>
      </c>
      <c r="Y27" s="105">
        <f>IF($L27=Y$8,3,IF(AND(OR($F27=Y$8,$I27=Y$8),$L27="Nul"),1,0))</f>
        <v>0</v>
      </c>
      <c r="Z27" s="105">
        <f>IF($L27=Z$8,3,IF(AND(OR($F27=Z$8,$I27=Z$8),$L27="Nul"),1,0))</f>
        <v>0</v>
      </c>
      <c r="AA27" s="105">
        <f>IF($L27=AA$8,3,IF(AND(OR($F27=AA$8,$I27=AA$8),$L27="Nul"),1,0))</f>
        <v>0</v>
      </c>
      <c r="AB27" s="105">
        <f>IF($L27=AB$8,3,IF(AND(OR($F27=AB$8,$I27=AB$8),$L27="Nul"),1,0))</f>
        <v>0</v>
      </c>
      <c r="AC27" s="105">
        <f>IF($L27=AC$8,3,IF(AND(OR($F27=AC$8,$I27=AC$8),$L27="Nul"),1,0))</f>
        <v>0</v>
      </c>
      <c r="AD27" s="108"/>
      <c r="AE27" s="105">
        <f t="shared" ref="AE27:AT33" si="35">IF($F27=AE$8,$G27)+IF($I27=AE$8,$H27)</f>
        <v>0</v>
      </c>
      <c r="AF27" s="105">
        <f t="shared" si="35"/>
        <v>0</v>
      </c>
      <c r="AG27" s="105">
        <f t="shared" si="35"/>
        <v>0</v>
      </c>
      <c r="AH27" s="105">
        <f t="shared" si="35"/>
        <v>0</v>
      </c>
      <c r="AI27" s="105">
        <f t="shared" si="35"/>
        <v>0</v>
      </c>
      <c r="AJ27" s="105">
        <f t="shared" si="35"/>
        <v>0</v>
      </c>
      <c r="AK27" s="105">
        <f t="shared" si="35"/>
        <v>0</v>
      </c>
      <c r="AL27" s="105">
        <f t="shared" si="35"/>
        <v>0</v>
      </c>
      <c r="AM27" s="105">
        <f t="shared" si="35"/>
        <v>0</v>
      </c>
      <c r="AN27" s="105">
        <f t="shared" si="35"/>
        <v>0</v>
      </c>
      <c r="AO27" s="105">
        <f t="shared" si="35"/>
        <v>0</v>
      </c>
      <c r="AP27" s="105">
        <f t="shared" si="35"/>
        <v>0</v>
      </c>
      <c r="AQ27" s="105">
        <f t="shared" si="35"/>
        <v>0</v>
      </c>
      <c r="AR27" s="105">
        <f t="shared" si="35"/>
        <v>0</v>
      </c>
      <c r="AS27" s="105">
        <f t="shared" si="35"/>
        <v>0</v>
      </c>
      <c r="AT27" s="105">
        <f t="shared" si="35"/>
        <v>0</v>
      </c>
      <c r="AU27" s="108"/>
      <c r="AV27" s="105">
        <f t="shared" ref="AV27:BK33" si="36">IF($F27=AV$8,$H27)+IF($I27=AV$8,$G27)</f>
        <v>0</v>
      </c>
      <c r="AW27" s="105">
        <f t="shared" si="36"/>
        <v>0</v>
      </c>
      <c r="AX27" s="105">
        <f t="shared" si="36"/>
        <v>0</v>
      </c>
      <c r="AY27" s="105">
        <f t="shared" si="36"/>
        <v>0</v>
      </c>
      <c r="AZ27" s="105">
        <f t="shared" si="36"/>
        <v>0</v>
      </c>
      <c r="BA27" s="105">
        <f t="shared" si="36"/>
        <v>0</v>
      </c>
      <c r="BB27" s="105">
        <f t="shared" si="36"/>
        <v>0</v>
      </c>
      <c r="BC27" s="105">
        <f t="shared" si="36"/>
        <v>0</v>
      </c>
      <c r="BD27" s="105">
        <f t="shared" si="36"/>
        <v>0</v>
      </c>
      <c r="BE27" s="105">
        <f t="shared" si="36"/>
        <v>0</v>
      </c>
      <c r="BF27" s="105">
        <f t="shared" si="36"/>
        <v>0</v>
      </c>
      <c r="BG27" s="105">
        <f t="shared" si="36"/>
        <v>0</v>
      </c>
      <c r="BH27" s="105">
        <f t="shared" si="36"/>
        <v>0</v>
      </c>
      <c r="BI27" s="105">
        <f t="shared" si="36"/>
        <v>0</v>
      </c>
      <c r="BJ27" s="105">
        <f t="shared" si="36"/>
        <v>0</v>
      </c>
      <c r="BK27" s="105">
        <f t="shared" si="36"/>
        <v>0</v>
      </c>
      <c r="BL27" s="46"/>
      <c r="BM27" s="46"/>
      <c r="BN27" s="56"/>
      <c r="BO27" s="56"/>
      <c r="BP27" s="2"/>
      <c r="BQ27" s="2"/>
      <c r="BR27" s="2"/>
      <c r="BS27" s="148"/>
      <c r="BT27" s="149"/>
      <c r="BU27" s="115" t="s">
        <v>87</v>
      </c>
      <c r="BV27" s="156"/>
      <c r="BW27" s="163"/>
      <c r="BX27" s="142">
        <f>BV27+BW27/10</f>
        <v>0</v>
      </c>
      <c r="BY27" s="142" t="str">
        <f>BU28</f>
        <v>France</v>
      </c>
      <c r="BZ27" s="2"/>
      <c r="CA27" s="118"/>
      <c r="CB27" s="165"/>
      <c r="CC27" s="169"/>
      <c r="CD27" s="144"/>
      <c r="CE27" s="144"/>
      <c r="CF27" s="2"/>
      <c r="CG27" s="9"/>
      <c r="CH27" s="42"/>
      <c r="CI27" s="2"/>
      <c r="CJ27" s="2"/>
      <c r="CL27" s="2"/>
    </row>
    <row r="28" spans="2:90" ht="18.75" customHeight="1" x14ac:dyDescent="0.25">
      <c r="B28" s="44" t="s">
        <v>41</v>
      </c>
      <c r="C28" s="44" t="s">
        <v>42</v>
      </c>
      <c r="D28" s="2"/>
      <c r="E28" s="174" t="s">
        <v>12</v>
      </c>
      <c r="F28" s="44" t="str">
        <f>VLOOKUP(B28,Paramètres!$C$10:$D$25,2,0)</f>
        <v>France</v>
      </c>
      <c r="G28" s="64"/>
      <c r="H28" s="65"/>
      <c r="I28" s="44" t="str">
        <f>VLOOKUP(C28,Paramètres!$C$10:$D$25,2,0)</f>
        <v>Angleterre</v>
      </c>
      <c r="J28" s="139">
        <v>45843</v>
      </c>
      <c r="K28" s="92" t="s">
        <v>111</v>
      </c>
      <c r="L28" s="45" t="str">
        <f>IF(G28&gt;H28,F28,IF(G28&lt;H28,I28,IF(G28="","Non joué",IF(G28=H28,"Nul"))))</f>
        <v>Non joué</v>
      </c>
      <c r="M28" s="103"/>
      <c r="N28" s="105">
        <f>IF($L28=N$8,3,IF(AND(OR($F28=N$8,$I28=N$8),$L28="Nul"),1,0))</f>
        <v>0</v>
      </c>
      <c r="O28" s="105">
        <f>IF($L28=O$8,3,IF(AND(OR($F28=O$8,$I28=O$8),$L28="Nul"),1,0))</f>
        <v>0</v>
      </c>
      <c r="P28" s="105">
        <f>IF($L28=P$8,3,IF(AND(OR($F28=P$8,$I28=P$8),$L28="Nul"),1,0))</f>
        <v>0</v>
      </c>
      <c r="Q28" s="105">
        <f>IF($L28=Q$8,3,IF(AND(OR($F28=Q$8,$I28=Q$8),$L28="Nul"),1,0))</f>
        <v>0</v>
      </c>
      <c r="R28" s="105">
        <f>IF($L28=R$8,3,IF(AND(OR($F28=R$8,$I28=R$8),$L28="Nul"),1,0))</f>
        <v>0</v>
      </c>
      <c r="S28" s="105">
        <f>IF($L28=S$8,3,IF(AND(OR($F28=S$8,$I28=S$8),$L28="Nul"),1,0))</f>
        <v>0</v>
      </c>
      <c r="T28" s="105">
        <f>IF($L28=T$8,3,IF(AND(OR($F28=T$8,$I28=T$8),$L28="Nul"),1,0))</f>
        <v>0</v>
      </c>
      <c r="U28" s="105">
        <f>IF($L28=U$8,3,IF(AND(OR($F28=U$8,$I28=U$8),$L28="Nul"),1,0))</f>
        <v>0</v>
      </c>
      <c r="V28" s="105">
        <f>IF($L28=V$8,3,IF(AND(OR($F28=V$8,$I28=V$8),$L28="Nul"),1,0))</f>
        <v>0</v>
      </c>
      <c r="W28" s="105">
        <f>IF($L28=W$8,3,IF(AND(OR($F28=W$8,$I28=W$8),$L28="Nul"),1,0))</f>
        <v>0</v>
      </c>
      <c r="X28" s="105">
        <f>IF($L28=X$8,3,IF(AND(OR($F28=X$8,$I28=X$8),$L28="Nul"),1,0))</f>
        <v>0</v>
      </c>
      <c r="Y28" s="105">
        <f>IF($L28=Y$8,3,IF(AND(OR($F28=Y$8,$I28=Y$8),$L28="Nul"),1,0))</f>
        <v>0</v>
      </c>
      <c r="Z28" s="105">
        <f>IF($L28=Z$8,3,IF(AND(OR($F28=Z$8,$I28=Z$8),$L28="Nul"),1,0))</f>
        <v>0</v>
      </c>
      <c r="AA28" s="105">
        <f>IF($L28=AA$8,3,IF(AND(OR($F28=AA$8,$I28=AA$8),$L28="Nul"),1,0))</f>
        <v>0</v>
      </c>
      <c r="AB28" s="105">
        <f>IF($L28=AB$8,3,IF(AND(OR($F28=AB$8,$I28=AB$8),$L28="Nul"),1,0))</f>
        <v>0</v>
      </c>
      <c r="AC28" s="105">
        <f>IF($L28=AC$8,3,IF(AND(OR($F28=AC$8,$I28=AC$8),$L28="Nul"),1,0))</f>
        <v>0</v>
      </c>
      <c r="AD28" s="108"/>
      <c r="AE28" s="105">
        <f t="shared" si="35"/>
        <v>0</v>
      </c>
      <c r="AF28" s="105">
        <f t="shared" si="35"/>
        <v>0</v>
      </c>
      <c r="AG28" s="105">
        <f t="shared" si="35"/>
        <v>0</v>
      </c>
      <c r="AH28" s="105">
        <f t="shared" si="35"/>
        <v>0</v>
      </c>
      <c r="AI28" s="105">
        <f t="shared" si="35"/>
        <v>0</v>
      </c>
      <c r="AJ28" s="105">
        <f t="shared" si="35"/>
        <v>0</v>
      </c>
      <c r="AK28" s="105">
        <f t="shared" si="35"/>
        <v>0</v>
      </c>
      <c r="AL28" s="105">
        <f t="shared" si="35"/>
        <v>0</v>
      </c>
      <c r="AM28" s="105">
        <f t="shared" si="35"/>
        <v>0</v>
      </c>
      <c r="AN28" s="105">
        <f t="shared" si="35"/>
        <v>0</v>
      </c>
      <c r="AO28" s="105">
        <f t="shared" si="35"/>
        <v>0</v>
      </c>
      <c r="AP28" s="105">
        <f t="shared" si="35"/>
        <v>0</v>
      </c>
      <c r="AQ28" s="105">
        <f t="shared" si="35"/>
        <v>0</v>
      </c>
      <c r="AR28" s="105">
        <f t="shared" si="35"/>
        <v>0</v>
      </c>
      <c r="AS28" s="105">
        <f t="shared" si="35"/>
        <v>0</v>
      </c>
      <c r="AT28" s="105">
        <f t="shared" si="35"/>
        <v>0</v>
      </c>
      <c r="AU28" s="108"/>
      <c r="AV28" s="105">
        <f t="shared" si="36"/>
        <v>0</v>
      </c>
      <c r="AW28" s="105">
        <f t="shared" si="36"/>
        <v>0</v>
      </c>
      <c r="AX28" s="105">
        <f t="shared" si="36"/>
        <v>0</v>
      </c>
      <c r="AY28" s="105">
        <f t="shared" si="36"/>
        <v>0</v>
      </c>
      <c r="AZ28" s="105">
        <f t="shared" si="36"/>
        <v>0</v>
      </c>
      <c r="BA28" s="105">
        <f t="shared" si="36"/>
        <v>0</v>
      </c>
      <c r="BB28" s="105">
        <f t="shared" si="36"/>
        <v>0</v>
      </c>
      <c r="BC28" s="105">
        <f t="shared" si="36"/>
        <v>0</v>
      </c>
      <c r="BD28" s="105">
        <f t="shared" si="36"/>
        <v>0</v>
      </c>
      <c r="BE28" s="105">
        <f t="shared" si="36"/>
        <v>0</v>
      </c>
      <c r="BF28" s="105">
        <f t="shared" si="36"/>
        <v>0</v>
      </c>
      <c r="BG28" s="105">
        <f t="shared" si="36"/>
        <v>0</v>
      </c>
      <c r="BH28" s="105">
        <f t="shared" si="36"/>
        <v>0</v>
      </c>
      <c r="BI28" s="105">
        <f t="shared" si="36"/>
        <v>0</v>
      </c>
      <c r="BJ28" s="105">
        <f t="shared" si="36"/>
        <v>0</v>
      </c>
      <c r="BK28" s="105">
        <f t="shared" si="36"/>
        <v>0</v>
      </c>
      <c r="BL28" s="46"/>
      <c r="BM28" s="114" t="s">
        <v>61</v>
      </c>
      <c r="BN28" s="83" t="s">
        <v>2</v>
      </c>
      <c r="BO28" s="83" t="s">
        <v>6</v>
      </c>
      <c r="BP28" s="129" t="s">
        <v>3</v>
      </c>
      <c r="BQ28" s="129" t="s">
        <v>4</v>
      </c>
      <c r="BR28" s="130" t="s">
        <v>5</v>
      </c>
      <c r="BT28" s="8"/>
      <c r="BU28" s="116" t="str">
        <f>BN29</f>
        <v>France</v>
      </c>
      <c r="BV28" s="184"/>
      <c r="BW28" s="164"/>
      <c r="BX28" s="143"/>
      <c r="BY28" s="143"/>
      <c r="BZ28" s="2"/>
      <c r="CA28" s="52" t="s">
        <v>117</v>
      </c>
      <c r="CB28" s="42"/>
      <c r="CC28" s="2"/>
      <c r="CD28" s="2"/>
      <c r="CE28" s="2"/>
      <c r="CF28" s="2"/>
      <c r="CG28" s="9"/>
      <c r="CH28" s="42"/>
      <c r="CI28" s="2"/>
      <c r="CJ28" s="2"/>
      <c r="CL28" s="2"/>
    </row>
    <row r="29" spans="2:90" ht="18.75" customHeight="1" x14ac:dyDescent="0.25">
      <c r="B29" s="49" t="s">
        <v>43</v>
      </c>
      <c r="C29" s="49" t="s">
        <v>44</v>
      </c>
      <c r="D29" s="2"/>
      <c r="E29" s="175"/>
      <c r="F29" s="49" t="str">
        <f>VLOOKUP(B29,Paramètres!$C$10:$D$25,2,0)</f>
        <v>Pays de Galles</v>
      </c>
      <c r="G29" s="66"/>
      <c r="H29" s="67"/>
      <c r="I29" s="49" t="str">
        <f>VLOOKUP(C29,Paramètres!$C$10:$D$25,2,0)</f>
        <v>Pays-Bas</v>
      </c>
      <c r="J29" s="140">
        <v>45843</v>
      </c>
      <c r="K29" s="93" t="s">
        <v>110</v>
      </c>
      <c r="L29" s="50" t="str">
        <f>IF(G29&gt;H29,F29,IF(G29&lt;H29,I29,IF(G29="","Non joué",IF(G29=H29,"Nul"))))</f>
        <v>Non joué</v>
      </c>
      <c r="M29" s="103"/>
      <c r="N29" s="105">
        <f>IF($L29=N$8,3,IF(AND(OR($F29=N$8,$I29=N$8),$L29="Nul"),1,0))</f>
        <v>0</v>
      </c>
      <c r="O29" s="105">
        <f>IF($L29=O$8,3,IF(AND(OR($F29=O$8,$I29=O$8),$L29="Nul"),1,0))</f>
        <v>0</v>
      </c>
      <c r="P29" s="105">
        <f>IF($L29=P$8,3,IF(AND(OR($F29=P$8,$I29=P$8),$L29="Nul"),1,0))</f>
        <v>0</v>
      </c>
      <c r="Q29" s="105">
        <f>IF($L29=Q$8,3,IF(AND(OR($F29=Q$8,$I29=Q$8),$L29="Nul"),1,0))</f>
        <v>0</v>
      </c>
      <c r="R29" s="105">
        <f>IF($L29=R$8,3,IF(AND(OR($F29=R$8,$I29=R$8),$L29="Nul"),1,0))</f>
        <v>0</v>
      </c>
      <c r="S29" s="105">
        <f>IF($L29=S$8,3,IF(AND(OR($F29=S$8,$I29=S$8),$L29="Nul"),1,0))</f>
        <v>0</v>
      </c>
      <c r="T29" s="105">
        <f>IF($L29=T$8,3,IF(AND(OR($F29=T$8,$I29=T$8),$L29="Nul"),1,0))</f>
        <v>0</v>
      </c>
      <c r="U29" s="105">
        <f>IF($L29=U$8,3,IF(AND(OR($F29=U$8,$I29=U$8),$L29="Nul"),1,0))</f>
        <v>0</v>
      </c>
      <c r="V29" s="105">
        <f>IF($L29=V$8,3,IF(AND(OR($F29=V$8,$I29=V$8),$L29="Nul"),1,0))</f>
        <v>0</v>
      </c>
      <c r="W29" s="105">
        <f>IF($L29=W$8,3,IF(AND(OR($F29=W$8,$I29=W$8),$L29="Nul"),1,0))</f>
        <v>0</v>
      </c>
      <c r="X29" s="105">
        <f>IF($L29=X$8,3,IF(AND(OR($F29=X$8,$I29=X$8),$L29="Nul"),1,0))</f>
        <v>0</v>
      </c>
      <c r="Y29" s="105">
        <f>IF($L29=Y$8,3,IF(AND(OR($F29=Y$8,$I29=Y$8),$L29="Nul"),1,0))</f>
        <v>0</v>
      </c>
      <c r="Z29" s="105">
        <f>IF($L29=Z$8,3,IF(AND(OR($F29=Z$8,$I29=Z$8),$L29="Nul"),1,0))</f>
        <v>0</v>
      </c>
      <c r="AA29" s="105">
        <f>IF($L29=AA$8,3,IF(AND(OR($F29=AA$8,$I29=AA$8),$L29="Nul"),1,0))</f>
        <v>0</v>
      </c>
      <c r="AB29" s="105">
        <f>IF($L29=AB$8,3,IF(AND(OR($F29=AB$8,$I29=AB$8),$L29="Nul"),1,0))</f>
        <v>0</v>
      </c>
      <c r="AC29" s="105">
        <f>IF($L29=AC$8,3,IF(AND(OR($F29=AC$8,$I29=AC$8),$L29="Nul"),1,0))</f>
        <v>0</v>
      </c>
      <c r="AD29" s="108"/>
      <c r="AE29" s="105">
        <f t="shared" si="35"/>
        <v>0</v>
      </c>
      <c r="AF29" s="105">
        <f t="shared" si="35"/>
        <v>0</v>
      </c>
      <c r="AG29" s="105">
        <f t="shared" si="35"/>
        <v>0</v>
      </c>
      <c r="AH29" s="105">
        <f t="shared" si="35"/>
        <v>0</v>
      </c>
      <c r="AI29" s="105">
        <f t="shared" si="35"/>
        <v>0</v>
      </c>
      <c r="AJ29" s="105">
        <f t="shared" si="35"/>
        <v>0</v>
      </c>
      <c r="AK29" s="105">
        <f t="shared" si="35"/>
        <v>0</v>
      </c>
      <c r="AL29" s="105">
        <f t="shared" si="35"/>
        <v>0</v>
      </c>
      <c r="AM29" s="105">
        <f t="shared" si="35"/>
        <v>0</v>
      </c>
      <c r="AN29" s="105">
        <f t="shared" si="35"/>
        <v>0</v>
      </c>
      <c r="AO29" s="105">
        <f t="shared" si="35"/>
        <v>0</v>
      </c>
      <c r="AP29" s="105">
        <f t="shared" si="35"/>
        <v>0</v>
      </c>
      <c r="AQ29" s="105">
        <f t="shared" si="35"/>
        <v>0</v>
      </c>
      <c r="AR29" s="105">
        <f t="shared" si="35"/>
        <v>0</v>
      </c>
      <c r="AS29" s="105">
        <f t="shared" si="35"/>
        <v>0</v>
      </c>
      <c r="AT29" s="105">
        <f t="shared" si="35"/>
        <v>0</v>
      </c>
      <c r="AU29" s="108"/>
      <c r="AV29" s="105">
        <f t="shared" si="36"/>
        <v>0</v>
      </c>
      <c r="AW29" s="105">
        <f t="shared" si="36"/>
        <v>0</v>
      </c>
      <c r="AX29" s="105">
        <f t="shared" si="36"/>
        <v>0</v>
      </c>
      <c r="AY29" s="105">
        <f t="shared" si="36"/>
        <v>0</v>
      </c>
      <c r="AZ29" s="105">
        <f t="shared" si="36"/>
        <v>0</v>
      </c>
      <c r="BA29" s="105">
        <f t="shared" si="36"/>
        <v>0</v>
      </c>
      <c r="BB29" s="105">
        <f t="shared" si="36"/>
        <v>0</v>
      </c>
      <c r="BC29" s="105">
        <f t="shared" si="36"/>
        <v>0</v>
      </c>
      <c r="BD29" s="105">
        <f t="shared" si="36"/>
        <v>0</v>
      </c>
      <c r="BE29" s="105">
        <f t="shared" si="36"/>
        <v>0</v>
      </c>
      <c r="BF29" s="105">
        <f t="shared" si="36"/>
        <v>0</v>
      </c>
      <c r="BG29" s="105">
        <f t="shared" si="36"/>
        <v>0</v>
      </c>
      <c r="BH29" s="105">
        <f t="shared" si="36"/>
        <v>0</v>
      </c>
      <c r="BI29" s="105">
        <f t="shared" si="36"/>
        <v>0</v>
      </c>
      <c r="BJ29" s="105">
        <f t="shared" si="36"/>
        <v>0</v>
      </c>
      <c r="BK29" s="105">
        <f t="shared" si="36"/>
        <v>0</v>
      </c>
      <c r="BL29" s="46"/>
      <c r="BM29" s="113">
        <v>1</v>
      </c>
      <c r="BN29" s="78" t="str">
        <f>Paramètres!O22</f>
        <v>France</v>
      </c>
      <c r="BO29" s="77">
        <f>Paramètres!P22</f>
        <v>0</v>
      </c>
      <c r="BP29" s="81">
        <f>Paramètres!Q22</f>
        <v>0</v>
      </c>
      <c r="BQ29" s="81">
        <f>Paramètres!R22</f>
        <v>0</v>
      </c>
      <c r="BR29" s="81">
        <f>Paramètres!S22</f>
        <v>0</v>
      </c>
      <c r="BT29" s="8"/>
      <c r="BU29" s="117" t="s">
        <v>88</v>
      </c>
      <c r="BV29" s="157"/>
      <c r="BW29" s="164"/>
      <c r="BX29" s="143">
        <f>BV29+BW29/10</f>
        <v>0</v>
      </c>
      <c r="BY29" s="143" t="str">
        <f>BU30</f>
        <v>Pologne</v>
      </c>
      <c r="BZ29" s="2"/>
      <c r="CA29" s="10"/>
      <c r="CB29" s="42"/>
      <c r="CC29" s="2"/>
      <c r="CD29" s="2"/>
      <c r="CE29" s="2"/>
      <c r="CF29" s="2"/>
      <c r="CG29" s="229"/>
      <c r="CH29" s="229"/>
      <c r="CI29" s="187"/>
      <c r="CJ29" s="2"/>
      <c r="CL29" s="2"/>
    </row>
    <row r="30" spans="2:90" ht="18.75" customHeight="1" x14ac:dyDescent="0.25">
      <c r="B30" s="49" t="s">
        <v>41</v>
      </c>
      <c r="C30" s="49" t="s">
        <v>43</v>
      </c>
      <c r="D30" s="2"/>
      <c r="E30" s="175"/>
      <c r="F30" s="49" t="str">
        <f>VLOOKUP(B30,Paramètres!$C$10:$D$25,2,0)</f>
        <v>France</v>
      </c>
      <c r="G30" s="66"/>
      <c r="H30" s="67"/>
      <c r="I30" s="49" t="str">
        <f>VLOOKUP(C30,Paramètres!$C$10:$D$25,2,0)</f>
        <v>Pays de Galles</v>
      </c>
      <c r="J30" s="141">
        <v>45847</v>
      </c>
      <c r="K30" s="93" t="s">
        <v>109</v>
      </c>
      <c r="L30" s="50" t="str">
        <f>IF(G30&gt;H30,F30,IF(G30&lt;H30,I30,IF(G30="","Non joué",IF(G30=H30,"Nul"))))</f>
        <v>Non joué</v>
      </c>
      <c r="M30" s="103"/>
      <c r="N30" s="105">
        <f>IF($L30=N$8,3,IF(AND(OR($F30=N$8,$I30=N$8),$L30="Nul"),1,0))</f>
        <v>0</v>
      </c>
      <c r="O30" s="105">
        <f>IF($L30=O$8,3,IF(AND(OR($F30=O$8,$I30=O$8),$L30="Nul"),1,0))</f>
        <v>0</v>
      </c>
      <c r="P30" s="105">
        <f>IF($L30=P$8,3,IF(AND(OR($F30=P$8,$I30=P$8),$L30="Nul"),1,0))</f>
        <v>0</v>
      </c>
      <c r="Q30" s="105">
        <f>IF($L30=Q$8,3,IF(AND(OR($F30=Q$8,$I30=Q$8),$L30="Nul"),1,0))</f>
        <v>0</v>
      </c>
      <c r="R30" s="105">
        <f>IF($L30=R$8,3,IF(AND(OR($F30=R$8,$I30=R$8),$L30="Nul"),1,0))</f>
        <v>0</v>
      </c>
      <c r="S30" s="105">
        <f>IF($L30=S$8,3,IF(AND(OR($F30=S$8,$I30=S$8),$L30="Nul"),1,0))</f>
        <v>0</v>
      </c>
      <c r="T30" s="105">
        <f>IF($L30=T$8,3,IF(AND(OR($F30=T$8,$I30=T$8),$L30="Nul"),1,0))</f>
        <v>0</v>
      </c>
      <c r="U30" s="105">
        <f>IF($L30=U$8,3,IF(AND(OR($F30=U$8,$I30=U$8),$L30="Nul"),1,0))</f>
        <v>0</v>
      </c>
      <c r="V30" s="105">
        <f>IF($L30=V$8,3,IF(AND(OR($F30=V$8,$I30=V$8),$L30="Nul"),1,0))</f>
        <v>0</v>
      </c>
      <c r="W30" s="105">
        <f>IF($L30=W$8,3,IF(AND(OR($F30=W$8,$I30=W$8),$L30="Nul"),1,0))</f>
        <v>0</v>
      </c>
      <c r="X30" s="105">
        <f>IF($L30=X$8,3,IF(AND(OR($F30=X$8,$I30=X$8),$L30="Nul"),1,0))</f>
        <v>0</v>
      </c>
      <c r="Y30" s="105">
        <f>IF($L30=Y$8,3,IF(AND(OR($F30=Y$8,$I30=Y$8),$L30="Nul"),1,0))</f>
        <v>0</v>
      </c>
      <c r="Z30" s="105">
        <f>IF($L30=Z$8,3,IF(AND(OR($F30=Z$8,$I30=Z$8),$L30="Nul"),1,0))</f>
        <v>0</v>
      </c>
      <c r="AA30" s="105">
        <f>IF($L30=AA$8,3,IF(AND(OR($F30=AA$8,$I30=AA$8),$L30="Nul"),1,0))</f>
        <v>0</v>
      </c>
      <c r="AB30" s="105">
        <f>IF($L30=AB$8,3,IF(AND(OR($F30=AB$8,$I30=AB$8),$L30="Nul"),1,0))</f>
        <v>0</v>
      </c>
      <c r="AC30" s="105">
        <f>IF($L30=AC$8,3,IF(AND(OR($F30=AC$8,$I30=AC$8),$L30="Nul"),1,0))</f>
        <v>0</v>
      </c>
      <c r="AD30" s="108"/>
      <c r="AE30" s="105">
        <f t="shared" si="35"/>
        <v>0</v>
      </c>
      <c r="AF30" s="105">
        <f t="shared" si="35"/>
        <v>0</v>
      </c>
      <c r="AG30" s="105">
        <f t="shared" si="35"/>
        <v>0</v>
      </c>
      <c r="AH30" s="105">
        <f t="shared" si="35"/>
        <v>0</v>
      </c>
      <c r="AI30" s="105">
        <f t="shared" si="35"/>
        <v>0</v>
      </c>
      <c r="AJ30" s="105">
        <f t="shared" si="35"/>
        <v>0</v>
      </c>
      <c r="AK30" s="105">
        <f t="shared" si="35"/>
        <v>0</v>
      </c>
      <c r="AL30" s="105">
        <f t="shared" si="35"/>
        <v>0</v>
      </c>
      <c r="AM30" s="105">
        <f t="shared" si="35"/>
        <v>0</v>
      </c>
      <c r="AN30" s="105">
        <f t="shared" si="35"/>
        <v>0</v>
      </c>
      <c r="AO30" s="105">
        <f t="shared" si="35"/>
        <v>0</v>
      </c>
      <c r="AP30" s="105">
        <f t="shared" si="35"/>
        <v>0</v>
      </c>
      <c r="AQ30" s="105">
        <f t="shared" si="35"/>
        <v>0</v>
      </c>
      <c r="AR30" s="105">
        <f t="shared" si="35"/>
        <v>0</v>
      </c>
      <c r="AS30" s="105">
        <f t="shared" si="35"/>
        <v>0</v>
      </c>
      <c r="AT30" s="105">
        <f t="shared" si="35"/>
        <v>0</v>
      </c>
      <c r="AU30" s="108"/>
      <c r="AV30" s="105">
        <f t="shared" si="36"/>
        <v>0</v>
      </c>
      <c r="AW30" s="105">
        <f t="shared" si="36"/>
        <v>0</v>
      </c>
      <c r="AX30" s="105">
        <f t="shared" si="36"/>
        <v>0</v>
      </c>
      <c r="AY30" s="105">
        <f t="shared" si="36"/>
        <v>0</v>
      </c>
      <c r="AZ30" s="105">
        <f t="shared" si="36"/>
        <v>0</v>
      </c>
      <c r="BA30" s="105">
        <f t="shared" si="36"/>
        <v>0</v>
      </c>
      <c r="BB30" s="105">
        <f t="shared" si="36"/>
        <v>0</v>
      </c>
      <c r="BC30" s="105">
        <f t="shared" si="36"/>
        <v>0</v>
      </c>
      <c r="BD30" s="105">
        <f t="shared" si="36"/>
        <v>0</v>
      </c>
      <c r="BE30" s="105">
        <f t="shared" si="36"/>
        <v>0</v>
      </c>
      <c r="BF30" s="105">
        <f t="shared" si="36"/>
        <v>0</v>
      </c>
      <c r="BG30" s="105">
        <f t="shared" si="36"/>
        <v>0</v>
      </c>
      <c r="BH30" s="105">
        <f t="shared" si="36"/>
        <v>0</v>
      </c>
      <c r="BI30" s="105">
        <f t="shared" si="36"/>
        <v>0</v>
      </c>
      <c r="BJ30" s="105">
        <f t="shared" si="36"/>
        <v>0</v>
      </c>
      <c r="BK30" s="105">
        <f t="shared" si="36"/>
        <v>0</v>
      </c>
      <c r="BL30" s="46"/>
      <c r="BM30" s="113">
        <v>2</v>
      </c>
      <c r="BN30" s="78" t="str">
        <f>Paramètres!O23</f>
        <v>Angleterre</v>
      </c>
      <c r="BO30" s="77">
        <f>Paramètres!P23</f>
        <v>0</v>
      </c>
      <c r="BP30" s="81">
        <f>Paramètres!Q23</f>
        <v>0</v>
      </c>
      <c r="BQ30" s="81">
        <f>Paramètres!R23</f>
        <v>0</v>
      </c>
      <c r="BR30" s="81">
        <f>Paramètres!S23</f>
        <v>0</v>
      </c>
      <c r="BT30" s="8"/>
      <c r="BU30" s="118" t="str">
        <f>BN24</f>
        <v>Pologne</v>
      </c>
      <c r="BV30" s="165"/>
      <c r="BW30" s="168"/>
      <c r="BX30" s="144"/>
      <c r="BY30" s="144"/>
      <c r="BZ30" s="2"/>
      <c r="CA30" s="10"/>
      <c r="CB30" s="42"/>
      <c r="CC30" s="2"/>
      <c r="CD30" s="2"/>
      <c r="CE30" s="2"/>
      <c r="CF30" s="2"/>
      <c r="CG30" s="218"/>
      <c r="CH30" s="212"/>
      <c r="CI30" s="205"/>
      <c r="CJ30" s="2"/>
      <c r="CL30" s="2"/>
    </row>
    <row r="31" spans="2:90" ht="18.75" customHeight="1" x14ac:dyDescent="0.25">
      <c r="B31" s="49" t="s">
        <v>44</v>
      </c>
      <c r="C31" s="49" t="s">
        <v>42</v>
      </c>
      <c r="D31" s="2"/>
      <c r="E31" s="175"/>
      <c r="F31" s="49" t="str">
        <f>VLOOKUP(B31,Paramètres!$C$10:$D$25,2,0)</f>
        <v>Pays-Bas</v>
      </c>
      <c r="G31" s="66"/>
      <c r="H31" s="67"/>
      <c r="I31" s="49" t="str">
        <f>VLOOKUP(C31,Paramètres!$C$10:$D$25,2,0)</f>
        <v>Angleterre</v>
      </c>
      <c r="J31" s="141">
        <v>45847</v>
      </c>
      <c r="K31" s="93" t="s">
        <v>111</v>
      </c>
      <c r="L31" s="50" t="str">
        <f>IF(G31&gt;H31,F31,IF(G31&lt;H31,I31,IF(G31="","Non joué",IF(G31=H31,"Nul"))))</f>
        <v>Non joué</v>
      </c>
      <c r="M31" s="103"/>
      <c r="N31" s="105">
        <f>IF($L31=N$8,3,IF(AND(OR($F31=N$8,$I31=N$8),$L31="Nul"),1,0))</f>
        <v>0</v>
      </c>
      <c r="O31" s="105">
        <f>IF($L31=O$8,3,IF(AND(OR($F31=O$8,$I31=O$8),$L31="Nul"),1,0))</f>
        <v>0</v>
      </c>
      <c r="P31" s="105">
        <f>IF($L31=P$8,3,IF(AND(OR($F31=P$8,$I31=P$8),$L31="Nul"),1,0))</f>
        <v>0</v>
      </c>
      <c r="Q31" s="105">
        <f>IF($L31=Q$8,3,IF(AND(OR($F31=Q$8,$I31=Q$8),$L31="Nul"),1,0))</f>
        <v>0</v>
      </c>
      <c r="R31" s="105">
        <f>IF($L31=R$8,3,IF(AND(OR($F31=R$8,$I31=R$8),$L31="Nul"),1,0))</f>
        <v>0</v>
      </c>
      <c r="S31" s="105">
        <f>IF($L31=S$8,3,IF(AND(OR($F31=S$8,$I31=S$8),$L31="Nul"),1,0))</f>
        <v>0</v>
      </c>
      <c r="T31" s="105">
        <f>IF($L31=T$8,3,IF(AND(OR($F31=T$8,$I31=T$8),$L31="Nul"),1,0))</f>
        <v>0</v>
      </c>
      <c r="U31" s="105">
        <f>IF($L31=U$8,3,IF(AND(OR($F31=U$8,$I31=U$8),$L31="Nul"),1,0))</f>
        <v>0</v>
      </c>
      <c r="V31" s="105">
        <f>IF($L31=V$8,3,IF(AND(OR($F31=V$8,$I31=V$8),$L31="Nul"),1,0))</f>
        <v>0</v>
      </c>
      <c r="W31" s="105">
        <f>IF($L31=W$8,3,IF(AND(OR($F31=W$8,$I31=W$8),$L31="Nul"),1,0))</f>
        <v>0</v>
      </c>
      <c r="X31" s="105">
        <f>IF($L31=X$8,3,IF(AND(OR($F31=X$8,$I31=X$8),$L31="Nul"),1,0))</f>
        <v>0</v>
      </c>
      <c r="Y31" s="105">
        <f>IF($L31=Y$8,3,IF(AND(OR($F31=Y$8,$I31=Y$8),$L31="Nul"),1,0))</f>
        <v>0</v>
      </c>
      <c r="Z31" s="105">
        <f>IF($L31=Z$8,3,IF(AND(OR($F31=Z$8,$I31=Z$8),$L31="Nul"),1,0))</f>
        <v>0</v>
      </c>
      <c r="AA31" s="105">
        <f>IF($L31=AA$8,3,IF(AND(OR($F31=AA$8,$I31=AA$8),$L31="Nul"),1,0))</f>
        <v>0</v>
      </c>
      <c r="AB31" s="105">
        <f>IF($L31=AB$8,3,IF(AND(OR($F31=AB$8,$I31=AB$8),$L31="Nul"),1,0))</f>
        <v>0</v>
      </c>
      <c r="AC31" s="105">
        <f>IF($L31=AC$8,3,IF(AND(OR($F31=AC$8,$I31=AC$8),$L31="Nul"),1,0))</f>
        <v>0</v>
      </c>
      <c r="AD31" s="108"/>
      <c r="AE31" s="105">
        <f t="shared" si="35"/>
        <v>0</v>
      </c>
      <c r="AF31" s="105">
        <f t="shared" si="35"/>
        <v>0</v>
      </c>
      <c r="AG31" s="105">
        <f t="shared" si="35"/>
        <v>0</v>
      </c>
      <c r="AH31" s="105">
        <f t="shared" si="35"/>
        <v>0</v>
      </c>
      <c r="AI31" s="105">
        <f t="shared" si="35"/>
        <v>0</v>
      </c>
      <c r="AJ31" s="105">
        <f t="shared" si="35"/>
        <v>0</v>
      </c>
      <c r="AK31" s="105">
        <f t="shared" si="35"/>
        <v>0</v>
      </c>
      <c r="AL31" s="105">
        <f t="shared" si="35"/>
        <v>0</v>
      </c>
      <c r="AM31" s="105">
        <f t="shared" si="35"/>
        <v>0</v>
      </c>
      <c r="AN31" s="105">
        <f t="shared" si="35"/>
        <v>0</v>
      </c>
      <c r="AO31" s="105">
        <f t="shared" si="35"/>
        <v>0</v>
      </c>
      <c r="AP31" s="105">
        <f t="shared" si="35"/>
        <v>0</v>
      </c>
      <c r="AQ31" s="105">
        <f t="shared" si="35"/>
        <v>0</v>
      </c>
      <c r="AR31" s="105">
        <f t="shared" si="35"/>
        <v>0</v>
      </c>
      <c r="AS31" s="105">
        <f t="shared" si="35"/>
        <v>0</v>
      </c>
      <c r="AT31" s="105">
        <f t="shared" si="35"/>
        <v>0</v>
      </c>
      <c r="AU31" s="108"/>
      <c r="AV31" s="105">
        <f t="shared" si="36"/>
        <v>0</v>
      </c>
      <c r="AW31" s="105">
        <f t="shared" si="36"/>
        <v>0</v>
      </c>
      <c r="AX31" s="105">
        <f t="shared" si="36"/>
        <v>0</v>
      </c>
      <c r="AY31" s="105">
        <f t="shared" si="36"/>
        <v>0</v>
      </c>
      <c r="AZ31" s="105">
        <f t="shared" si="36"/>
        <v>0</v>
      </c>
      <c r="BA31" s="105">
        <f t="shared" si="36"/>
        <v>0</v>
      </c>
      <c r="BB31" s="105">
        <f t="shared" si="36"/>
        <v>0</v>
      </c>
      <c r="BC31" s="105">
        <f t="shared" si="36"/>
        <v>0</v>
      </c>
      <c r="BD31" s="105">
        <f t="shared" si="36"/>
        <v>0</v>
      </c>
      <c r="BE31" s="105">
        <f t="shared" si="36"/>
        <v>0</v>
      </c>
      <c r="BF31" s="105">
        <f t="shared" si="36"/>
        <v>0</v>
      </c>
      <c r="BG31" s="105">
        <f t="shared" si="36"/>
        <v>0</v>
      </c>
      <c r="BH31" s="105">
        <f t="shared" si="36"/>
        <v>0</v>
      </c>
      <c r="BI31" s="105">
        <f t="shared" si="36"/>
        <v>0</v>
      </c>
      <c r="BJ31" s="105">
        <f t="shared" si="36"/>
        <v>0</v>
      </c>
      <c r="BK31" s="105">
        <f t="shared" si="36"/>
        <v>0</v>
      </c>
      <c r="BL31" s="46"/>
      <c r="BM31" s="113">
        <v>3</v>
      </c>
      <c r="BN31" s="51" t="str">
        <f>Paramètres!O24</f>
        <v>Pays de Galles</v>
      </c>
      <c r="BO31" s="48">
        <f>Paramètres!P24</f>
        <v>0</v>
      </c>
      <c r="BP31" s="82">
        <f>Paramètres!Q24</f>
        <v>0</v>
      </c>
      <c r="BQ31" s="82">
        <f>Paramètres!R24</f>
        <v>0</v>
      </c>
      <c r="BR31" s="82">
        <f>Paramètres!S24</f>
        <v>0</v>
      </c>
      <c r="BT31" s="8"/>
      <c r="BU31" s="52" t="s">
        <v>115</v>
      </c>
      <c r="BV31" s="42"/>
      <c r="BW31" s="43"/>
      <c r="BX31" s="8"/>
      <c r="BY31" s="8"/>
      <c r="BZ31" s="2"/>
      <c r="CA31" s="10"/>
      <c r="CB31" s="42"/>
      <c r="CC31" s="2"/>
      <c r="CD31" s="2"/>
      <c r="CE31" s="2"/>
      <c r="CF31" s="2"/>
      <c r="CG31" s="230"/>
      <c r="CH31" s="231"/>
      <c r="CI31" s="232"/>
      <c r="CJ31" s="2"/>
      <c r="CL31" s="4"/>
    </row>
    <row r="32" spans="2:90" ht="18.75" customHeight="1" x14ac:dyDescent="0.25">
      <c r="B32" s="49" t="s">
        <v>44</v>
      </c>
      <c r="C32" s="49" t="s">
        <v>41</v>
      </c>
      <c r="D32" s="2"/>
      <c r="E32" s="175"/>
      <c r="F32" s="49" t="str">
        <f>VLOOKUP(B32,Paramètres!$C$10:$D$25,2,0)</f>
        <v>Pays-Bas</v>
      </c>
      <c r="G32" s="66"/>
      <c r="H32" s="67"/>
      <c r="I32" s="49" t="str">
        <f>VLOOKUP(C32,Paramètres!$C$10:$D$25,2,0)</f>
        <v>France</v>
      </c>
      <c r="J32" s="140">
        <v>45851</v>
      </c>
      <c r="K32" s="93" t="s">
        <v>104</v>
      </c>
      <c r="L32" s="50" t="str">
        <f>IF(G32&gt;H32,F32,IF(G32&lt;H32,I32,IF(G32="","Non joué",IF(G32=H32,"Nul"))))</f>
        <v>Non joué</v>
      </c>
      <c r="M32" s="103"/>
      <c r="N32" s="105">
        <f>IF($L32=N$8,3,IF(AND(OR($F32=N$8,$I32=N$8),$L32="Nul"),1,0))</f>
        <v>0</v>
      </c>
      <c r="O32" s="105">
        <f>IF($L32=O$8,3,IF(AND(OR($F32=O$8,$I32=O$8),$L32="Nul"),1,0))</f>
        <v>0</v>
      </c>
      <c r="P32" s="105">
        <f>IF($L32=P$8,3,IF(AND(OR($F32=P$8,$I32=P$8),$L32="Nul"),1,0))</f>
        <v>0</v>
      </c>
      <c r="Q32" s="105">
        <f>IF($L32=Q$8,3,IF(AND(OR($F32=Q$8,$I32=Q$8),$L32="Nul"),1,0))</f>
        <v>0</v>
      </c>
      <c r="R32" s="105">
        <f>IF($L32=R$8,3,IF(AND(OR($F32=R$8,$I32=R$8),$L32="Nul"),1,0))</f>
        <v>0</v>
      </c>
      <c r="S32" s="105">
        <f>IF($L32=S$8,3,IF(AND(OR($F32=S$8,$I32=S$8),$L32="Nul"),1,0))</f>
        <v>0</v>
      </c>
      <c r="T32" s="105">
        <f>IF($L32=T$8,3,IF(AND(OR($F32=T$8,$I32=T$8),$L32="Nul"),1,0))</f>
        <v>0</v>
      </c>
      <c r="U32" s="105">
        <f>IF($L32=U$8,3,IF(AND(OR($F32=U$8,$I32=U$8),$L32="Nul"),1,0))</f>
        <v>0</v>
      </c>
      <c r="V32" s="105">
        <f>IF($L32=V$8,3,IF(AND(OR($F32=V$8,$I32=V$8),$L32="Nul"),1,0))</f>
        <v>0</v>
      </c>
      <c r="W32" s="105">
        <f>IF($L32=W$8,3,IF(AND(OR($F32=W$8,$I32=W$8),$L32="Nul"),1,0))</f>
        <v>0</v>
      </c>
      <c r="X32" s="105">
        <f>IF($L32=X$8,3,IF(AND(OR($F32=X$8,$I32=X$8),$L32="Nul"),1,0))</f>
        <v>0</v>
      </c>
      <c r="Y32" s="105">
        <f>IF($L32=Y$8,3,IF(AND(OR($F32=Y$8,$I32=Y$8),$L32="Nul"),1,0))</f>
        <v>0</v>
      </c>
      <c r="Z32" s="105">
        <f>IF($L32=Z$8,3,IF(AND(OR($F32=Z$8,$I32=Z$8),$L32="Nul"),1,0))</f>
        <v>0</v>
      </c>
      <c r="AA32" s="105">
        <f>IF($L32=AA$8,3,IF(AND(OR($F32=AA$8,$I32=AA$8),$L32="Nul"),1,0))</f>
        <v>0</v>
      </c>
      <c r="AB32" s="105">
        <f>IF($L32=AB$8,3,IF(AND(OR($F32=AB$8,$I32=AB$8),$L32="Nul"),1,0))</f>
        <v>0</v>
      </c>
      <c r="AC32" s="105">
        <f>IF($L32=AC$8,3,IF(AND(OR($F32=AC$8,$I32=AC$8),$L32="Nul"),1,0))</f>
        <v>0</v>
      </c>
      <c r="AD32" s="108"/>
      <c r="AE32" s="105">
        <f t="shared" si="35"/>
        <v>0</v>
      </c>
      <c r="AF32" s="105">
        <f t="shared" si="35"/>
        <v>0</v>
      </c>
      <c r="AG32" s="105">
        <f t="shared" si="35"/>
        <v>0</v>
      </c>
      <c r="AH32" s="105">
        <f t="shared" si="35"/>
        <v>0</v>
      </c>
      <c r="AI32" s="105">
        <f t="shared" si="35"/>
        <v>0</v>
      </c>
      <c r="AJ32" s="105">
        <f t="shared" si="35"/>
        <v>0</v>
      </c>
      <c r="AK32" s="105">
        <f t="shared" si="35"/>
        <v>0</v>
      </c>
      <c r="AL32" s="105">
        <f t="shared" si="35"/>
        <v>0</v>
      </c>
      <c r="AM32" s="105">
        <f t="shared" si="35"/>
        <v>0</v>
      </c>
      <c r="AN32" s="105">
        <f t="shared" si="35"/>
        <v>0</v>
      </c>
      <c r="AO32" s="105">
        <f t="shared" si="35"/>
        <v>0</v>
      </c>
      <c r="AP32" s="105">
        <f t="shared" si="35"/>
        <v>0</v>
      </c>
      <c r="AQ32" s="105">
        <f t="shared" si="35"/>
        <v>0</v>
      </c>
      <c r="AR32" s="105">
        <f t="shared" si="35"/>
        <v>0</v>
      </c>
      <c r="AS32" s="105">
        <f t="shared" si="35"/>
        <v>0</v>
      </c>
      <c r="AT32" s="105">
        <f t="shared" si="35"/>
        <v>0</v>
      </c>
      <c r="AU32" s="108"/>
      <c r="AV32" s="105">
        <f t="shared" si="36"/>
        <v>0</v>
      </c>
      <c r="AW32" s="105">
        <f t="shared" si="36"/>
        <v>0</v>
      </c>
      <c r="AX32" s="105">
        <f t="shared" si="36"/>
        <v>0</v>
      </c>
      <c r="AY32" s="105">
        <f t="shared" si="36"/>
        <v>0</v>
      </c>
      <c r="AZ32" s="105">
        <f t="shared" si="36"/>
        <v>0</v>
      </c>
      <c r="BA32" s="105">
        <f t="shared" si="36"/>
        <v>0</v>
      </c>
      <c r="BB32" s="105">
        <f t="shared" si="36"/>
        <v>0</v>
      </c>
      <c r="BC32" s="105">
        <f t="shared" si="36"/>
        <v>0</v>
      </c>
      <c r="BD32" s="105">
        <f t="shared" si="36"/>
        <v>0</v>
      </c>
      <c r="BE32" s="105">
        <f t="shared" si="36"/>
        <v>0</v>
      </c>
      <c r="BF32" s="105">
        <f t="shared" si="36"/>
        <v>0</v>
      </c>
      <c r="BG32" s="105">
        <f t="shared" si="36"/>
        <v>0</v>
      </c>
      <c r="BH32" s="105">
        <f t="shared" si="36"/>
        <v>0</v>
      </c>
      <c r="BI32" s="105">
        <f t="shared" si="36"/>
        <v>0</v>
      </c>
      <c r="BJ32" s="105">
        <f t="shared" si="36"/>
        <v>0</v>
      </c>
      <c r="BK32" s="105">
        <f t="shared" si="36"/>
        <v>0</v>
      </c>
      <c r="BL32" s="46"/>
      <c r="BM32" s="113">
        <v>4</v>
      </c>
      <c r="BN32" s="51" t="str">
        <f>Paramètres!O25</f>
        <v>Pays-Bas</v>
      </c>
      <c r="BO32" s="48">
        <f>Paramètres!P25</f>
        <v>0</v>
      </c>
      <c r="BP32" s="82">
        <f>Paramètres!Q25</f>
        <v>0</v>
      </c>
      <c r="BQ32" s="82">
        <f>Paramètres!R25</f>
        <v>0</v>
      </c>
      <c r="BR32" s="82">
        <f>Paramètres!S25</f>
        <v>0</v>
      </c>
      <c r="BT32" s="8"/>
      <c r="BU32" s="213"/>
      <c r="BV32" s="212"/>
      <c r="BW32" s="205"/>
      <c r="BX32" s="212"/>
      <c r="BY32" s="212"/>
      <c r="BZ32" s="187"/>
      <c r="CA32" s="214"/>
      <c r="CB32" s="215"/>
      <c r="CC32" s="187"/>
      <c r="CD32" s="187"/>
      <c r="CE32" s="187"/>
      <c r="CF32" s="187"/>
      <c r="CG32" s="230"/>
      <c r="CH32" s="231"/>
      <c r="CI32" s="232"/>
      <c r="CJ32" s="187"/>
      <c r="CK32" s="212"/>
      <c r="CL32" s="205"/>
    </row>
    <row r="33" spans="2:90" ht="18.75" customHeight="1" x14ac:dyDescent="0.25">
      <c r="B33" s="54" t="s">
        <v>42</v>
      </c>
      <c r="C33" s="54" t="s">
        <v>43</v>
      </c>
      <c r="D33" s="2"/>
      <c r="E33" s="176"/>
      <c r="F33" s="54" t="str">
        <f>VLOOKUP(B33,Paramètres!$C$10:$D$25,2,0)</f>
        <v>Angleterre</v>
      </c>
      <c r="G33" s="68"/>
      <c r="H33" s="69"/>
      <c r="I33" s="54" t="str">
        <f>VLOOKUP(C33,Paramètres!$C$10:$D$25,2,0)</f>
        <v>Pays de Galles</v>
      </c>
      <c r="J33" s="138">
        <v>45851</v>
      </c>
      <c r="K33" s="95" t="s">
        <v>109</v>
      </c>
      <c r="L33" s="55" t="str">
        <f>IF(G33&gt;H33,F33,IF(G33&lt;H33,I33,IF(G33="","Non joué",IF(G33=H33,"Nul"))))</f>
        <v>Non joué</v>
      </c>
      <c r="M33" s="103"/>
      <c r="N33" s="105">
        <f>IF($L33=N$8,3,IF(AND(OR($F33=N$8,$I33=N$8),$L33="Nul"),1,0))</f>
        <v>0</v>
      </c>
      <c r="O33" s="105">
        <f>IF($L33=O$8,3,IF(AND(OR($F33=O$8,$I33=O$8),$L33="Nul"),1,0))</f>
        <v>0</v>
      </c>
      <c r="P33" s="105">
        <f>IF($L33=P$8,3,IF(AND(OR($F33=P$8,$I33=P$8),$L33="Nul"),1,0))</f>
        <v>0</v>
      </c>
      <c r="Q33" s="105">
        <f>IF($L33=Q$8,3,IF(AND(OR($F33=Q$8,$I33=Q$8),$L33="Nul"),1,0))</f>
        <v>0</v>
      </c>
      <c r="R33" s="105">
        <f>IF($L33=R$8,3,IF(AND(OR($F33=R$8,$I33=R$8),$L33="Nul"),1,0))</f>
        <v>0</v>
      </c>
      <c r="S33" s="105">
        <f>IF($L33=S$8,3,IF(AND(OR($F33=S$8,$I33=S$8),$L33="Nul"),1,0))</f>
        <v>0</v>
      </c>
      <c r="T33" s="105">
        <f>IF($L33=T$8,3,IF(AND(OR($F33=T$8,$I33=T$8),$L33="Nul"),1,0))</f>
        <v>0</v>
      </c>
      <c r="U33" s="105">
        <f>IF($L33=U$8,3,IF(AND(OR($F33=U$8,$I33=U$8),$L33="Nul"),1,0))</f>
        <v>0</v>
      </c>
      <c r="V33" s="105">
        <f>IF($L33=V$8,3,IF(AND(OR($F33=V$8,$I33=V$8),$L33="Nul"),1,0))</f>
        <v>0</v>
      </c>
      <c r="W33" s="105">
        <f>IF($L33=W$8,3,IF(AND(OR($F33=W$8,$I33=W$8),$L33="Nul"),1,0))</f>
        <v>0</v>
      </c>
      <c r="X33" s="105">
        <f>IF($L33=X$8,3,IF(AND(OR($F33=X$8,$I33=X$8),$L33="Nul"),1,0))</f>
        <v>0</v>
      </c>
      <c r="Y33" s="105">
        <f>IF($L33=Y$8,3,IF(AND(OR($F33=Y$8,$I33=Y$8),$L33="Nul"),1,0))</f>
        <v>0</v>
      </c>
      <c r="Z33" s="105">
        <f>IF($L33=Z$8,3,IF(AND(OR($F33=Z$8,$I33=Z$8),$L33="Nul"),1,0))</f>
        <v>0</v>
      </c>
      <c r="AA33" s="105">
        <f>IF($L33=AA$8,3,IF(AND(OR($F33=AA$8,$I33=AA$8),$L33="Nul"),1,0))</f>
        <v>0</v>
      </c>
      <c r="AB33" s="105">
        <f>IF($L33=AB$8,3,IF(AND(OR($F33=AB$8,$I33=AB$8),$L33="Nul"),1,0))</f>
        <v>0</v>
      </c>
      <c r="AC33" s="105">
        <f>IF($L33=AC$8,3,IF(AND(OR($F33=AC$8,$I33=AC$8),$L33="Nul"),1,0))</f>
        <v>0</v>
      </c>
      <c r="AD33" s="108"/>
      <c r="AE33" s="105">
        <f t="shared" si="35"/>
        <v>0</v>
      </c>
      <c r="AF33" s="105">
        <f t="shared" si="35"/>
        <v>0</v>
      </c>
      <c r="AG33" s="105">
        <f t="shared" si="35"/>
        <v>0</v>
      </c>
      <c r="AH33" s="105">
        <f t="shared" si="35"/>
        <v>0</v>
      </c>
      <c r="AI33" s="105">
        <f t="shared" si="35"/>
        <v>0</v>
      </c>
      <c r="AJ33" s="105">
        <f t="shared" si="35"/>
        <v>0</v>
      </c>
      <c r="AK33" s="105">
        <f t="shared" si="35"/>
        <v>0</v>
      </c>
      <c r="AL33" s="105">
        <f t="shared" si="35"/>
        <v>0</v>
      </c>
      <c r="AM33" s="105">
        <f t="shared" si="35"/>
        <v>0</v>
      </c>
      <c r="AN33" s="105">
        <f t="shared" si="35"/>
        <v>0</v>
      </c>
      <c r="AO33" s="105">
        <f t="shared" si="35"/>
        <v>0</v>
      </c>
      <c r="AP33" s="105">
        <f t="shared" si="35"/>
        <v>0</v>
      </c>
      <c r="AQ33" s="105">
        <f t="shared" si="35"/>
        <v>0</v>
      </c>
      <c r="AR33" s="105">
        <f t="shared" si="35"/>
        <v>0</v>
      </c>
      <c r="AS33" s="105">
        <f t="shared" si="35"/>
        <v>0</v>
      </c>
      <c r="AT33" s="105">
        <f t="shared" si="35"/>
        <v>0</v>
      </c>
      <c r="AU33" s="108"/>
      <c r="AV33" s="105">
        <f t="shared" si="36"/>
        <v>0</v>
      </c>
      <c r="AW33" s="105">
        <f t="shared" si="36"/>
        <v>0</v>
      </c>
      <c r="AX33" s="105">
        <f t="shared" si="36"/>
        <v>0</v>
      </c>
      <c r="AY33" s="105">
        <f t="shared" si="36"/>
        <v>0</v>
      </c>
      <c r="AZ33" s="105">
        <f t="shared" si="36"/>
        <v>0</v>
      </c>
      <c r="BA33" s="105">
        <f t="shared" si="36"/>
        <v>0</v>
      </c>
      <c r="BB33" s="105">
        <f t="shared" si="36"/>
        <v>0</v>
      </c>
      <c r="BC33" s="105">
        <f t="shared" si="36"/>
        <v>0</v>
      </c>
      <c r="BD33" s="105">
        <f t="shared" si="36"/>
        <v>0</v>
      </c>
      <c r="BE33" s="105">
        <f t="shared" si="36"/>
        <v>0</v>
      </c>
      <c r="BF33" s="105">
        <f t="shared" si="36"/>
        <v>0</v>
      </c>
      <c r="BG33" s="105">
        <f t="shared" si="36"/>
        <v>0</v>
      </c>
      <c r="BH33" s="105">
        <f t="shared" si="36"/>
        <v>0</v>
      </c>
      <c r="BI33" s="105">
        <f t="shared" si="36"/>
        <v>0</v>
      </c>
      <c r="BJ33" s="105">
        <f t="shared" si="36"/>
        <v>0</v>
      </c>
      <c r="BK33" s="105">
        <f t="shared" si="36"/>
        <v>0</v>
      </c>
      <c r="BL33" s="46"/>
      <c r="BM33" s="46"/>
      <c r="BN33" s="56"/>
      <c r="BO33" s="56"/>
      <c r="BP33" s="2"/>
      <c r="BQ33" s="2"/>
      <c r="BR33" s="2"/>
      <c r="BS33" s="148"/>
      <c r="BT33" s="222"/>
      <c r="BU33" s="216"/>
      <c r="BV33" s="223"/>
      <c r="BW33" s="224"/>
      <c r="BX33" s="212"/>
      <c r="BY33" s="212"/>
      <c r="BZ33" s="187"/>
      <c r="CA33" s="214"/>
      <c r="CB33" s="215"/>
      <c r="CC33" s="187"/>
      <c r="CD33" s="187"/>
      <c r="CE33" s="187"/>
      <c r="CF33" s="187"/>
      <c r="CG33" s="230"/>
      <c r="CH33" s="231"/>
      <c r="CI33" s="232"/>
      <c r="CJ33" s="187"/>
      <c r="CK33" s="212"/>
      <c r="CL33" s="187"/>
    </row>
    <row r="34" spans="2:90" ht="18.75" customHeight="1" x14ac:dyDescent="0.25">
      <c r="B34" s="186"/>
      <c r="C34" s="186"/>
      <c r="D34" s="187"/>
      <c r="E34" s="225"/>
      <c r="F34" s="186"/>
      <c r="G34" s="188"/>
      <c r="H34" s="188"/>
      <c r="I34" s="186"/>
      <c r="J34" s="189"/>
      <c r="K34" s="190"/>
      <c r="L34" s="191"/>
      <c r="M34" s="192"/>
      <c r="N34" s="193"/>
      <c r="O34" s="193"/>
      <c r="P34" s="193"/>
      <c r="Q34" s="193"/>
      <c r="R34" s="193"/>
      <c r="S34" s="193"/>
      <c r="T34" s="193"/>
      <c r="U34" s="193"/>
      <c r="V34" s="193"/>
      <c r="W34" s="193"/>
      <c r="X34" s="193"/>
      <c r="Y34" s="193"/>
      <c r="Z34" s="193"/>
      <c r="AA34" s="193"/>
      <c r="AB34" s="193"/>
      <c r="AC34" s="193"/>
      <c r="AD34" s="194"/>
      <c r="AE34" s="193"/>
      <c r="AF34" s="193"/>
      <c r="AG34" s="193"/>
      <c r="AH34" s="193"/>
      <c r="AI34" s="193"/>
      <c r="AJ34" s="193"/>
      <c r="AK34" s="193"/>
      <c r="AL34" s="193"/>
      <c r="AM34" s="193"/>
      <c r="AN34" s="193"/>
      <c r="AO34" s="193"/>
      <c r="AP34" s="193"/>
      <c r="AQ34" s="193"/>
      <c r="AR34" s="193"/>
      <c r="AS34" s="193"/>
      <c r="AT34" s="193"/>
      <c r="AU34" s="194"/>
      <c r="AV34" s="193"/>
      <c r="AW34" s="193"/>
      <c r="AX34" s="193"/>
      <c r="AY34" s="193"/>
      <c r="AZ34" s="193"/>
      <c r="BA34" s="193"/>
      <c r="BB34" s="193"/>
      <c r="BC34" s="193"/>
      <c r="BD34" s="193"/>
      <c r="BE34" s="193"/>
      <c r="BF34" s="193"/>
      <c r="BG34" s="193"/>
      <c r="BH34" s="193"/>
      <c r="BI34" s="193"/>
      <c r="BJ34" s="193"/>
      <c r="BK34" s="193"/>
      <c r="BL34" s="195"/>
      <c r="BM34" s="204"/>
      <c r="BN34" s="33" t="s">
        <v>17</v>
      </c>
      <c r="BO34" s="16"/>
      <c r="BP34" s="16" t="s">
        <v>15</v>
      </c>
      <c r="BQ34" s="205"/>
      <c r="BR34" s="206"/>
      <c r="BT34" s="8"/>
      <c r="BU34" s="213"/>
      <c r="BV34" s="223"/>
      <c r="BW34" s="224"/>
      <c r="BX34" s="212"/>
      <c r="BY34" s="212"/>
      <c r="BZ34" s="187"/>
      <c r="CA34" s="214"/>
      <c r="CB34" s="215"/>
      <c r="CC34" s="187"/>
      <c r="CD34" s="187"/>
      <c r="CE34" s="187"/>
      <c r="CF34" s="187"/>
      <c r="CG34" s="230"/>
      <c r="CH34" s="231"/>
      <c r="CI34" s="232"/>
      <c r="CJ34" s="187"/>
      <c r="CK34" s="212"/>
      <c r="CL34" s="187"/>
    </row>
    <row r="35" spans="2:90" ht="18.75" customHeight="1" x14ac:dyDescent="0.25">
      <c r="B35" s="196"/>
      <c r="C35" s="196"/>
      <c r="D35" s="187"/>
      <c r="E35" s="226"/>
      <c r="F35" s="196"/>
      <c r="G35" s="197"/>
      <c r="H35" s="197"/>
      <c r="I35" s="196"/>
      <c r="J35" s="198"/>
      <c r="K35" s="185"/>
      <c r="L35" s="192"/>
      <c r="M35" s="192"/>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4"/>
      <c r="BC35" s="194"/>
      <c r="BD35" s="194"/>
      <c r="BE35" s="194"/>
      <c r="BF35" s="194"/>
      <c r="BG35" s="194"/>
      <c r="BH35" s="194"/>
      <c r="BI35" s="194"/>
      <c r="BJ35" s="194"/>
      <c r="BK35" s="194"/>
      <c r="BL35" s="195"/>
      <c r="BM35" s="195"/>
      <c r="BN35" s="33" t="s">
        <v>18</v>
      </c>
      <c r="BO35" s="38"/>
      <c r="BP35" s="38" t="s">
        <v>14</v>
      </c>
      <c r="BQ35" s="200"/>
      <c r="BR35" s="200"/>
      <c r="BT35" s="8"/>
      <c r="BU35" s="217"/>
      <c r="BV35" s="223"/>
      <c r="BW35" s="224"/>
      <c r="BX35" s="212"/>
      <c r="BY35" s="212"/>
      <c r="BZ35" s="187"/>
      <c r="CA35" s="218"/>
      <c r="CB35" s="212"/>
      <c r="CC35" s="205"/>
      <c r="CD35" s="205"/>
      <c r="CE35" s="187"/>
      <c r="CF35" s="187"/>
      <c r="CG35" s="219"/>
      <c r="CH35" s="221"/>
      <c r="CI35" s="187"/>
      <c r="CJ35" s="187"/>
      <c r="CK35" s="212"/>
      <c r="CL35" s="187"/>
    </row>
    <row r="36" spans="2:90" ht="18.75" customHeight="1" x14ac:dyDescent="0.25">
      <c r="B36" s="196"/>
      <c r="C36" s="196"/>
      <c r="D36" s="187"/>
      <c r="E36" s="226"/>
      <c r="F36" s="196"/>
      <c r="G36" s="197"/>
      <c r="H36" s="197"/>
      <c r="I36" s="196"/>
      <c r="J36" s="198"/>
      <c r="K36" s="201"/>
      <c r="L36" s="192"/>
      <c r="M36" s="192"/>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4"/>
      <c r="BC36" s="194"/>
      <c r="BD36" s="194"/>
      <c r="BE36" s="194"/>
      <c r="BF36" s="194"/>
      <c r="BG36" s="194"/>
      <c r="BH36" s="194"/>
      <c r="BI36" s="194"/>
      <c r="BJ36" s="194"/>
      <c r="BK36" s="194"/>
      <c r="BL36" s="195"/>
      <c r="BM36" s="195"/>
      <c r="BN36" s="199"/>
      <c r="BO36" s="199"/>
      <c r="BP36" s="200"/>
      <c r="BQ36" s="200"/>
      <c r="BR36" s="200"/>
      <c r="BT36" s="8"/>
      <c r="BU36" s="213"/>
      <c r="BV36" s="223"/>
      <c r="BW36" s="224"/>
      <c r="BX36" s="212"/>
      <c r="BY36" s="212"/>
      <c r="BZ36" s="187"/>
      <c r="CA36" s="213"/>
      <c r="CB36" s="223"/>
      <c r="CC36" s="227"/>
      <c r="CD36" s="212"/>
      <c r="CE36" s="212"/>
      <c r="CF36" s="187"/>
      <c r="CG36" s="213"/>
      <c r="CH36" s="215"/>
      <c r="CI36" s="187"/>
      <c r="CJ36" s="187"/>
      <c r="CK36" s="212"/>
      <c r="CL36" s="187"/>
    </row>
    <row r="37" spans="2:90" ht="18.75" customHeight="1" x14ac:dyDescent="0.25">
      <c r="B37" s="196"/>
      <c r="C37" s="196"/>
      <c r="D37" s="187"/>
      <c r="E37" s="226"/>
      <c r="F37" s="196"/>
      <c r="G37" s="197"/>
      <c r="H37" s="197"/>
      <c r="I37" s="196"/>
      <c r="J37" s="202"/>
      <c r="K37" s="201"/>
      <c r="L37" s="192"/>
      <c r="M37" s="192"/>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4"/>
      <c r="BI37" s="194"/>
      <c r="BJ37" s="194"/>
      <c r="BK37" s="194"/>
      <c r="BL37" s="195"/>
      <c r="BM37" s="195"/>
      <c r="BN37" s="196"/>
      <c r="BO37" s="203"/>
      <c r="BP37" s="187"/>
      <c r="BQ37" s="187"/>
      <c r="BR37" s="187"/>
      <c r="BT37" s="8"/>
      <c r="BU37" s="219"/>
      <c r="BV37" s="215"/>
      <c r="BW37" s="220"/>
      <c r="BX37" s="212"/>
      <c r="BY37" s="212"/>
      <c r="BZ37" s="205"/>
      <c r="CA37" s="213"/>
      <c r="CB37" s="223"/>
      <c r="CC37" s="227"/>
      <c r="CD37" s="212"/>
      <c r="CE37" s="212"/>
      <c r="CF37" s="187"/>
      <c r="CG37" s="213"/>
      <c r="CH37" s="215"/>
      <c r="CI37" s="187"/>
      <c r="CJ37" s="187"/>
      <c r="CK37" s="212"/>
      <c r="CL37" s="187"/>
    </row>
    <row r="38" spans="2:90" ht="18.75" customHeight="1" x14ac:dyDescent="0.25">
      <c r="B38" s="196"/>
      <c r="C38" s="196"/>
      <c r="D38" s="187"/>
      <c r="E38" s="226"/>
      <c r="F38" s="196"/>
      <c r="G38" s="197"/>
      <c r="H38" s="197"/>
      <c r="I38" s="196"/>
      <c r="J38" s="198"/>
      <c r="K38" s="201"/>
      <c r="L38" s="192"/>
      <c r="M38" s="192"/>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c r="AZ38" s="194"/>
      <c r="BA38" s="194"/>
      <c r="BB38" s="194"/>
      <c r="BC38" s="194"/>
      <c r="BD38" s="194"/>
      <c r="BE38" s="194"/>
      <c r="BF38" s="194"/>
      <c r="BG38" s="194"/>
      <c r="BH38" s="194"/>
      <c r="BI38" s="194"/>
      <c r="BJ38" s="194"/>
      <c r="BK38" s="194"/>
      <c r="BL38" s="195"/>
      <c r="BM38" s="195"/>
      <c r="BN38" s="196"/>
      <c r="BO38" s="203"/>
      <c r="BP38" s="187"/>
      <c r="BQ38" s="187"/>
      <c r="BR38" s="187"/>
      <c r="BT38" s="8"/>
      <c r="BU38" s="213"/>
      <c r="BV38" s="212"/>
      <c r="BW38" s="205"/>
      <c r="BX38" s="212"/>
      <c r="BY38" s="212"/>
      <c r="BZ38" s="205"/>
      <c r="CA38" s="213"/>
      <c r="CB38" s="223"/>
      <c r="CC38" s="227"/>
      <c r="CD38" s="212"/>
      <c r="CE38" s="212"/>
      <c r="CF38" s="187"/>
      <c r="CG38" s="213"/>
      <c r="CH38" s="215"/>
      <c r="CI38" s="187"/>
      <c r="CJ38" s="187"/>
      <c r="CK38" s="212"/>
      <c r="CL38" s="187"/>
    </row>
    <row r="39" spans="2:90" ht="18.75" customHeight="1" x14ac:dyDescent="0.25">
      <c r="B39" s="196"/>
      <c r="C39" s="196"/>
      <c r="D39" s="187"/>
      <c r="E39" s="226"/>
      <c r="F39" s="196"/>
      <c r="G39" s="197"/>
      <c r="H39" s="197"/>
      <c r="I39" s="196"/>
      <c r="J39" s="198"/>
      <c r="K39" s="201"/>
      <c r="L39" s="192"/>
      <c r="M39" s="192"/>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4"/>
      <c r="BC39" s="194"/>
      <c r="BD39" s="194"/>
      <c r="BE39" s="194"/>
      <c r="BF39" s="194"/>
      <c r="BG39" s="194"/>
      <c r="BH39" s="194"/>
      <c r="BI39" s="194"/>
      <c r="BJ39" s="194"/>
      <c r="BK39" s="194"/>
      <c r="BL39" s="195"/>
      <c r="BM39" s="195"/>
      <c r="BN39" s="196"/>
      <c r="BO39" s="196"/>
      <c r="BP39" s="187"/>
      <c r="BQ39" s="187"/>
      <c r="BR39" s="187"/>
      <c r="BS39" s="148"/>
      <c r="BT39" s="222"/>
      <c r="BU39" s="216"/>
      <c r="BV39" s="223"/>
      <c r="BW39" s="224"/>
      <c r="BX39" s="212"/>
      <c r="BY39" s="212"/>
      <c r="BZ39" s="187"/>
      <c r="CA39" s="213"/>
      <c r="CB39" s="223"/>
      <c r="CC39" s="227"/>
      <c r="CD39" s="212"/>
      <c r="CE39" s="212"/>
      <c r="CF39" s="187"/>
      <c r="CG39" s="213"/>
      <c r="CH39" s="215"/>
      <c r="CI39" s="187"/>
      <c r="CJ39" s="187"/>
      <c r="CK39" s="212"/>
      <c r="CL39" s="187"/>
    </row>
    <row r="40" spans="2:90" ht="18.75" customHeight="1" x14ac:dyDescent="0.25">
      <c r="B40" s="196"/>
      <c r="C40" s="196"/>
      <c r="D40" s="187"/>
      <c r="E40" s="226"/>
      <c r="F40" s="203"/>
      <c r="G40" s="197"/>
      <c r="H40" s="197"/>
      <c r="I40" s="196"/>
      <c r="J40" s="198"/>
      <c r="K40" s="201"/>
      <c r="L40" s="192"/>
      <c r="M40" s="192"/>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c r="BB40" s="194"/>
      <c r="BC40" s="194"/>
      <c r="BD40" s="194"/>
      <c r="BE40" s="194"/>
      <c r="BF40" s="194"/>
      <c r="BG40" s="194"/>
      <c r="BH40" s="194"/>
      <c r="BI40" s="194"/>
      <c r="BJ40" s="194"/>
      <c r="BK40" s="194"/>
      <c r="BL40" s="195"/>
      <c r="BM40" s="204"/>
      <c r="BN40" s="203"/>
      <c r="BO40" s="203"/>
      <c r="BP40" s="205"/>
      <c r="BQ40" s="205"/>
      <c r="BR40" s="206"/>
      <c r="BT40" s="8"/>
      <c r="BU40" s="213"/>
      <c r="BV40" s="223"/>
      <c r="BW40" s="224"/>
      <c r="BX40" s="212"/>
      <c r="BY40" s="212"/>
      <c r="BZ40" s="187"/>
      <c r="CA40" s="219"/>
      <c r="CB40" s="215"/>
      <c r="CC40" s="187"/>
      <c r="CD40" s="187"/>
      <c r="CE40" s="187"/>
      <c r="CF40" s="187"/>
      <c r="CG40" s="213"/>
      <c r="CH40" s="215"/>
      <c r="CI40" s="187"/>
      <c r="CJ40" s="187"/>
      <c r="CK40" s="212"/>
      <c r="CL40" s="187"/>
    </row>
    <row r="41" spans="2:90" ht="18.75" customHeight="1" x14ac:dyDescent="0.25">
      <c r="B41" s="196"/>
      <c r="C41" s="196"/>
      <c r="D41" s="187"/>
      <c r="E41" s="226"/>
      <c r="F41" s="196"/>
      <c r="G41" s="197"/>
      <c r="H41" s="197"/>
      <c r="I41" s="196"/>
      <c r="J41" s="198"/>
      <c r="K41" s="201"/>
      <c r="L41" s="192"/>
      <c r="M41" s="192"/>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c r="BB41" s="194"/>
      <c r="BC41" s="194"/>
      <c r="BD41" s="194"/>
      <c r="BE41" s="194"/>
      <c r="BF41" s="194"/>
      <c r="BG41" s="194"/>
      <c r="BH41" s="194"/>
      <c r="BI41" s="194"/>
      <c r="BJ41" s="194"/>
      <c r="BK41" s="194"/>
      <c r="BL41" s="195"/>
      <c r="BM41" s="195"/>
      <c r="BN41" s="199"/>
      <c r="BO41" s="207"/>
      <c r="BP41" s="208"/>
      <c r="BQ41" s="208"/>
      <c r="BR41" s="208"/>
      <c r="BT41" s="8"/>
      <c r="BU41" s="217"/>
      <c r="BV41" s="223"/>
      <c r="BW41" s="224"/>
      <c r="BX41" s="212"/>
      <c r="BY41" s="212"/>
      <c r="BZ41" s="187"/>
      <c r="CA41" s="214"/>
      <c r="CB41" s="215"/>
      <c r="CC41" s="187"/>
      <c r="CD41" s="187"/>
      <c r="CE41" s="187"/>
      <c r="CF41" s="187"/>
      <c r="CG41" s="218"/>
      <c r="CH41" s="212"/>
      <c r="CI41" s="205"/>
      <c r="CJ41" s="205"/>
      <c r="CK41" s="212"/>
      <c r="CL41" s="187"/>
    </row>
    <row r="42" spans="2:90" ht="18.75" customHeight="1" x14ac:dyDescent="0.25">
      <c r="B42" s="196"/>
      <c r="C42" s="196"/>
      <c r="D42" s="187"/>
      <c r="E42" s="226"/>
      <c r="F42" s="203"/>
      <c r="G42" s="197"/>
      <c r="H42" s="197"/>
      <c r="I42" s="196"/>
      <c r="J42" s="202"/>
      <c r="K42" s="201"/>
      <c r="L42" s="192"/>
      <c r="M42" s="192"/>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c r="BB42" s="194"/>
      <c r="BC42" s="194"/>
      <c r="BD42" s="194"/>
      <c r="BE42" s="194"/>
      <c r="BF42" s="194"/>
      <c r="BG42" s="194"/>
      <c r="BH42" s="194"/>
      <c r="BI42" s="194"/>
      <c r="BJ42" s="194"/>
      <c r="BK42" s="194"/>
      <c r="BL42" s="195"/>
      <c r="BM42" s="195"/>
      <c r="BN42" s="199"/>
      <c r="BO42" s="207"/>
      <c r="BP42" s="208"/>
      <c r="BQ42" s="208"/>
      <c r="BR42" s="208"/>
      <c r="BT42" s="8"/>
      <c r="BU42" s="213"/>
      <c r="BV42" s="223"/>
      <c r="BW42" s="224"/>
      <c r="BX42" s="212"/>
      <c r="BY42" s="212"/>
      <c r="BZ42" s="187"/>
      <c r="CA42" s="214"/>
      <c r="CB42" s="215"/>
      <c r="CC42" s="187"/>
      <c r="CD42" s="187"/>
      <c r="CE42" s="187"/>
      <c r="CF42" s="187"/>
      <c r="CG42" s="213"/>
      <c r="CH42" s="223"/>
      <c r="CI42" s="227"/>
      <c r="CJ42" s="212"/>
      <c r="CK42" s="212"/>
      <c r="CL42" s="187"/>
    </row>
    <row r="43" spans="2:90" ht="18.75" customHeight="1" x14ac:dyDescent="0.25">
      <c r="B43" s="196"/>
      <c r="C43" s="196"/>
      <c r="D43" s="187"/>
      <c r="E43" s="226"/>
      <c r="F43" s="196"/>
      <c r="G43" s="197"/>
      <c r="H43" s="197"/>
      <c r="I43" s="196"/>
      <c r="J43" s="202"/>
      <c r="K43" s="185"/>
      <c r="L43" s="192"/>
      <c r="M43" s="192"/>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4"/>
      <c r="BC43" s="194"/>
      <c r="BD43" s="194"/>
      <c r="BE43" s="194"/>
      <c r="BF43" s="194"/>
      <c r="BG43" s="194"/>
      <c r="BH43" s="194"/>
      <c r="BI43" s="194"/>
      <c r="BJ43" s="194"/>
      <c r="BK43" s="194"/>
      <c r="BL43" s="195"/>
      <c r="BM43" s="195"/>
      <c r="BN43" s="196"/>
      <c r="BO43" s="209"/>
      <c r="BP43" s="210"/>
      <c r="BQ43" s="210"/>
      <c r="BR43" s="210"/>
      <c r="BT43" s="8"/>
      <c r="BU43" s="219"/>
      <c r="BV43" s="215"/>
      <c r="BW43" s="220"/>
      <c r="BX43" s="212"/>
      <c r="BY43" s="212"/>
      <c r="BZ43" s="187"/>
      <c r="CA43" s="214"/>
      <c r="CB43" s="215"/>
      <c r="CC43" s="187"/>
      <c r="CD43" s="187"/>
      <c r="CE43" s="187"/>
      <c r="CF43" s="205"/>
      <c r="CG43" s="213"/>
      <c r="CH43" s="223"/>
      <c r="CI43" s="227"/>
      <c r="CJ43" s="212"/>
      <c r="CK43" s="212"/>
      <c r="CL43" s="187"/>
    </row>
    <row r="44" spans="2:90" ht="18.75" customHeight="1" x14ac:dyDescent="0.25">
      <c r="B44" s="196"/>
      <c r="C44" s="196"/>
      <c r="D44" s="187"/>
      <c r="E44" s="226"/>
      <c r="F44" s="196"/>
      <c r="G44" s="197"/>
      <c r="H44" s="197"/>
      <c r="I44" s="203"/>
      <c r="J44" s="198"/>
      <c r="K44" s="201"/>
      <c r="L44" s="192"/>
      <c r="M44" s="192"/>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4"/>
      <c r="BC44" s="194"/>
      <c r="BD44" s="194"/>
      <c r="BE44" s="194"/>
      <c r="BF44" s="194"/>
      <c r="BG44" s="194"/>
      <c r="BH44" s="194"/>
      <c r="BI44" s="194"/>
      <c r="BJ44" s="194"/>
      <c r="BK44" s="194"/>
      <c r="BL44" s="195"/>
      <c r="BM44" s="195"/>
      <c r="BN44" s="196"/>
      <c r="BO44" s="209"/>
      <c r="BP44" s="210"/>
      <c r="BQ44" s="210"/>
      <c r="BR44" s="210"/>
      <c r="BT44" s="8"/>
      <c r="BU44" s="213"/>
      <c r="BV44" s="212"/>
      <c r="BW44" s="205"/>
      <c r="BX44" s="212"/>
      <c r="BY44" s="212"/>
      <c r="BZ44" s="187"/>
      <c r="CA44" s="214"/>
      <c r="CB44" s="215"/>
      <c r="CC44" s="187"/>
      <c r="CD44" s="187"/>
      <c r="CE44" s="187"/>
      <c r="CF44" s="205"/>
      <c r="CG44" s="213"/>
      <c r="CH44" s="223"/>
      <c r="CI44" s="227"/>
      <c r="CJ44" s="212"/>
      <c r="CK44" s="212"/>
      <c r="CL44" s="187"/>
    </row>
    <row r="45" spans="2:90" ht="18.75" customHeight="1" x14ac:dyDescent="0.25">
      <c r="B45" s="196"/>
      <c r="C45" s="196"/>
      <c r="D45" s="187"/>
      <c r="E45" s="226"/>
      <c r="F45" s="196"/>
      <c r="G45" s="197"/>
      <c r="H45" s="197"/>
      <c r="I45" s="196"/>
      <c r="J45" s="198"/>
      <c r="K45" s="201"/>
      <c r="L45" s="192"/>
      <c r="M45" s="192"/>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4"/>
      <c r="BC45" s="194"/>
      <c r="BD45" s="194"/>
      <c r="BE45" s="194"/>
      <c r="BF45" s="194"/>
      <c r="BG45" s="194"/>
      <c r="BH45" s="194"/>
      <c r="BI45" s="194"/>
      <c r="BJ45" s="194"/>
      <c r="BK45" s="194"/>
      <c r="BL45" s="195"/>
      <c r="BM45" s="195"/>
      <c r="BN45" s="211"/>
      <c r="BO45" s="211"/>
      <c r="BP45" s="211"/>
      <c r="BQ45" s="211"/>
      <c r="BR45" s="211"/>
      <c r="BS45" s="148"/>
      <c r="BT45" s="222"/>
      <c r="BU45" s="216"/>
      <c r="BV45" s="223"/>
      <c r="BW45" s="224"/>
      <c r="BX45" s="212"/>
      <c r="BY45" s="212"/>
      <c r="BZ45" s="187"/>
      <c r="CA45" s="214"/>
      <c r="CB45" s="215"/>
      <c r="CC45" s="187"/>
      <c r="CD45" s="187"/>
      <c r="CE45" s="187"/>
      <c r="CF45" s="187"/>
      <c r="CG45" s="213"/>
      <c r="CH45" s="223"/>
      <c r="CI45" s="227"/>
      <c r="CJ45" s="212"/>
      <c r="CK45" s="212"/>
      <c r="CL45" s="187"/>
    </row>
    <row r="46" spans="2:90" ht="18.75" customHeight="1" x14ac:dyDescent="0.25">
      <c r="B46" s="196"/>
      <c r="C46" s="196"/>
      <c r="D46" s="187"/>
      <c r="E46" s="226"/>
      <c r="F46" s="196"/>
      <c r="G46" s="197"/>
      <c r="H46" s="197"/>
      <c r="I46" s="196"/>
      <c r="J46" s="198"/>
      <c r="K46" s="201"/>
      <c r="L46" s="192"/>
      <c r="M46" s="192"/>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4"/>
      <c r="BC46" s="194"/>
      <c r="BD46" s="194"/>
      <c r="BE46" s="194"/>
      <c r="BF46" s="194"/>
      <c r="BG46" s="194"/>
      <c r="BH46" s="194"/>
      <c r="BI46" s="194"/>
      <c r="BJ46" s="194"/>
      <c r="BK46" s="194"/>
      <c r="BL46" s="195"/>
      <c r="BM46" s="204"/>
      <c r="BN46" s="203"/>
      <c r="BO46" s="203"/>
      <c r="BP46" s="205"/>
      <c r="BQ46" s="205"/>
      <c r="BR46" s="206"/>
      <c r="BT46" s="8"/>
      <c r="BU46" s="213"/>
      <c r="BV46" s="223"/>
      <c r="BW46" s="224"/>
      <c r="BX46" s="212"/>
      <c r="BY46" s="212"/>
      <c r="BZ46" s="187"/>
      <c r="CA46" s="214"/>
      <c r="CB46" s="215"/>
      <c r="CC46" s="187"/>
      <c r="CD46" s="187"/>
      <c r="CE46" s="187"/>
      <c r="CF46" s="187"/>
      <c r="CG46" s="219"/>
      <c r="CH46" s="221"/>
      <c r="CI46" s="187"/>
      <c r="CJ46" s="187"/>
      <c r="CK46" s="212"/>
      <c r="CL46" s="187"/>
    </row>
    <row r="47" spans="2:90" ht="18.75" customHeight="1" x14ac:dyDescent="0.25">
      <c r="B47" s="196"/>
      <c r="C47" s="196"/>
      <c r="D47" s="187"/>
      <c r="E47" s="226"/>
      <c r="F47" s="196"/>
      <c r="G47" s="197"/>
      <c r="H47" s="197"/>
      <c r="I47" s="196"/>
      <c r="J47" s="198"/>
      <c r="K47" s="201"/>
      <c r="L47" s="192"/>
      <c r="M47" s="192"/>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c r="BC47" s="194"/>
      <c r="BD47" s="194"/>
      <c r="BE47" s="194"/>
      <c r="BF47" s="194"/>
      <c r="BG47" s="194"/>
      <c r="BH47" s="194"/>
      <c r="BI47" s="194"/>
      <c r="BJ47" s="194"/>
      <c r="BK47" s="194"/>
      <c r="BL47" s="195"/>
      <c r="BM47" s="195"/>
      <c r="BN47" s="199"/>
      <c r="BO47" s="207"/>
      <c r="BP47" s="208"/>
      <c r="BQ47" s="208"/>
      <c r="BR47" s="208"/>
      <c r="BT47" s="8"/>
      <c r="BU47" s="217"/>
      <c r="BV47" s="223"/>
      <c r="BW47" s="224"/>
      <c r="BX47" s="212"/>
      <c r="BY47" s="212"/>
      <c r="BZ47" s="187"/>
      <c r="CA47" s="218"/>
      <c r="CB47" s="212"/>
      <c r="CC47" s="205"/>
      <c r="CD47" s="205"/>
      <c r="CE47" s="187"/>
      <c r="CF47" s="187"/>
      <c r="CG47" s="213"/>
      <c r="CH47" s="221"/>
      <c r="CI47" s="187"/>
      <c r="CJ47" s="187"/>
      <c r="CK47" s="212"/>
      <c r="CL47" s="187"/>
    </row>
    <row r="48" spans="2:90" ht="18.75" customHeight="1" x14ac:dyDescent="0.25">
      <c r="B48" s="196"/>
      <c r="C48" s="196"/>
      <c r="D48" s="187"/>
      <c r="E48" s="226"/>
      <c r="F48" s="196"/>
      <c r="G48" s="197"/>
      <c r="H48" s="197"/>
      <c r="I48" s="196"/>
      <c r="J48" s="202"/>
      <c r="K48" s="201"/>
      <c r="L48" s="192"/>
      <c r="M48" s="192"/>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4"/>
      <c r="BC48" s="194"/>
      <c r="BD48" s="194"/>
      <c r="BE48" s="194"/>
      <c r="BF48" s="194"/>
      <c r="BG48" s="194"/>
      <c r="BH48" s="194"/>
      <c r="BI48" s="194"/>
      <c r="BJ48" s="194"/>
      <c r="BK48" s="194"/>
      <c r="BL48" s="195"/>
      <c r="BM48" s="195"/>
      <c r="BN48" s="199"/>
      <c r="BO48" s="207"/>
      <c r="BP48" s="208"/>
      <c r="BQ48" s="208"/>
      <c r="BR48" s="208"/>
      <c r="BT48" s="8"/>
      <c r="BU48" s="213"/>
      <c r="BV48" s="223"/>
      <c r="BW48" s="224"/>
      <c r="BX48" s="212"/>
      <c r="BY48" s="212"/>
      <c r="BZ48" s="187"/>
      <c r="CA48" s="213"/>
      <c r="CB48" s="223"/>
      <c r="CC48" s="227"/>
      <c r="CD48" s="212"/>
      <c r="CE48" s="212"/>
      <c r="CF48" s="187"/>
      <c r="CG48" s="213"/>
      <c r="CH48" s="221"/>
      <c r="CI48" s="187"/>
      <c r="CJ48" s="187"/>
      <c r="CK48" s="212"/>
      <c r="CL48" s="187"/>
    </row>
    <row r="49" spans="2:90" ht="18.75" customHeight="1" x14ac:dyDescent="0.25">
      <c r="B49" s="196"/>
      <c r="C49" s="196"/>
      <c r="D49" s="187"/>
      <c r="E49" s="226"/>
      <c r="F49" s="196"/>
      <c r="G49" s="197"/>
      <c r="H49" s="197"/>
      <c r="I49" s="196"/>
      <c r="J49" s="202"/>
      <c r="K49" s="201"/>
      <c r="L49" s="192"/>
      <c r="M49" s="192"/>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5"/>
      <c r="BM49" s="195"/>
      <c r="BN49" s="196"/>
      <c r="BO49" s="209"/>
      <c r="BP49" s="210"/>
      <c r="BQ49" s="210"/>
      <c r="BR49" s="210"/>
      <c r="BT49" s="8"/>
      <c r="BU49" s="219"/>
      <c r="BV49" s="215"/>
      <c r="BW49" s="220"/>
      <c r="BX49" s="212"/>
      <c r="BY49" s="212"/>
      <c r="BZ49" s="205"/>
      <c r="CA49" s="213"/>
      <c r="CB49" s="223"/>
      <c r="CC49" s="227"/>
      <c r="CD49" s="212"/>
      <c r="CE49" s="212"/>
      <c r="CF49" s="187"/>
      <c r="CG49" s="213"/>
      <c r="CH49" s="221"/>
      <c r="CI49" s="187"/>
      <c r="CJ49" s="187"/>
      <c r="CK49" s="212"/>
      <c r="CL49" s="187"/>
    </row>
    <row r="50" spans="2:90" ht="18.75" customHeight="1" x14ac:dyDescent="0.25">
      <c r="B50" s="196"/>
      <c r="C50" s="196"/>
      <c r="D50" s="187"/>
      <c r="E50" s="226"/>
      <c r="F50" s="196"/>
      <c r="G50" s="197"/>
      <c r="H50" s="197"/>
      <c r="I50" s="196"/>
      <c r="J50" s="198"/>
      <c r="K50" s="201"/>
      <c r="L50" s="192"/>
      <c r="M50" s="192"/>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5"/>
      <c r="BM50" s="195"/>
      <c r="BN50" s="196"/>
      <c r="BO50" s="209"/>
      <c r="BP50" s="210"/>
      <c r="BQ50" s="210"/>
      <c r="BR50" s="210"/>
      <c r="BS50" s="212"/>
      <c r="BT50" s="212"/>
      <c r="BU50" s="213"/>
      <c r="BV50" s="212"/>
      <c r="BW50" s="205"/>
      <c r="BX50" s="212"/>
      <c r="BY50" s="212"/>
      <c r="BZ50" s="205"/>
      <c r="CA50" s="213"/>
      <c r="CB50" s="223"/>
      <c r="CC50" s="227"/>
      <c r="CD50" s="212"/>
      <c r="CE50" s="212"/>
      <c r="CF50" s="187"/>
      <c r="CG50" s="213"/>
      <c r="CH50" s="221"/>
      <c r="CI50" s="187"/>
      <c r="CJ50" s="187"/>
      <c r="CK50" s="212"/>
      <c r="CL50" s="187"/>
    </row>
    <row r="51" spans="2:90" ht="18.75" customHeight="1" x14ac:dyDescent="0.25">
      <c r="B51" s="196"/>
      <c r="C51" s="196"/>
      <c r="D51" s="187"/>
      <c r="E51" s="226"/>
      <c r="F51" s="196"/>
      <c r="G51" s="197"/>
      <c r="H51" s="197"/>
      <c r="I51" s="196"/>
      <c r="J51" s="198"/>
      <c r="K51" s="201"/>
      <c r="L51" s="192"/>
      <c r="M51" s="192"/>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5"/>
      <c r="BM51" s="195"/>
      <c r="BN51" s="211"/>
      <c r="BO51" s="211"/>
      <c r="BP51" s="211"/>
      <c r="BQ51" s="211"/>
      <c r="BR51" s="211"/>
      <c r="BS51" s="228"/>
      <c r="BT51" s="228"/>
      <c r="BU51" s="216"/>
      <c r="BV51" s="223"/>
      <c r="BW51" s="224"/>
      <c r="BX51" s="212"/>
      <c r="BY51" s="212"/>
      <c r="BZ51" s="187"/>
      <c r="CA51" s="213"/>
      <c r="CB51" s="223"/>
      <c r="CC51" s="227"/>
      <c r="CD51" s="212"/>
      <c r="CE51" s="212"/>
      <c r="CF51" s="187"/>
      <c r="CG51" s="213"/>
      <c r="CH51" s="221"/>
      <c r="CI51" s="187"/>
      <c r="CJ51" s="187"/>
      <c r="CK51" s="212"/>
      <c r="CL51" s="187"/>
    </row>
    <row r="52" spans="2:90" ht="18.75" customHeight="1" x14ac:dyDescent="0.25">
      <c r="B52" s="196"/>
      <c r="C52" s="196"/>
      <c r="D52" s="187"/>
      <c r="E52" s="226"/>
      <c r="F52" s="196"/>
      <c r="G52" s="197"/>
      <c r="H52" s="197"/>
      <c r="I52" s="196"/>
      <c r="J52" s="198"/>
      <c r="K52" s="201"/>
      <c r="L52" s="192"/>
      <c r="M52" s="192"/>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212"/>
      <c r="BM52" s="204"/>
      <c r="BN52" s="203"/>
      <c r="BO52" s="203"/>
      <c r="BP52" s="205"/>
      <c r="BQ52" s="205"/>
      <c r="BR52" s="206"/>
      <c r="BS52" s="212"/>
      <c r="BT52" s="212"/>
      <c r="BU52" s="213"/>
      <c r="BV52" s="223"/>
      <c r="BW52" s="224"/>
      <c r="BX52" s="212"/>
      <c r="BY52" s="212"/>
      <c r="BZ52" s="187"/>
      <c r="CA52" s="219"/>
      <c r="CB52" s="221"/>
      <c r="CC52" s="187"/>
      <c r="CD52" s="187"/>
      <c r="CE52" s="187"/>
      <c r="CF52" s="187"/>
      <c r="CG52" s="213"/>
      <c r="CH52" s="221"/>
      <c r="CI52" s="187"/>
      <c r="CJ52" s="187"/>
      <c r="CK52" s="212"/>
      <c r="CL52" s="187"/>
    </row>
    <row r="53" spans="2:90" ht="18.75" customHeight="1" x14ac:dyDescent="0.25">
      <c r="B53" s="196"/>
      <c r="C53" s="196"/>
      <c r="D53" s="187"/>
      <c r="E53" s="226"/>
      <c r="F53" s="196"/>
      <c r="G53" s="197"/>
      <c r="H53" s="197"/>
      <c r="I53" s="196"/>
      <c r="J53" s="198"/>
      <c r="K53" s="201"/>
      <c r="L53" s="192"/>
      <c r="M53" s="192"/>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212"/>
      <c r="BM53" s="195"/>
      <c r="BN53" s="199"/>
      <c r="BO53" s="207"/>
      <c r="BP53" s="208"/>
      <c r="BQ53" s="208"/>
      <c r="BR53" s="208"/>
      <c r="BS53" s="212"/>
      <c r="BT53" s="212"/>
      <c r="BU53" s="217"/>
      <c r="BV53" s="223"/>
      <c r="BW53" s="224"/>
      <c r="BX53" s="212"/>
      <c r="BY53" s="212"/>
      <c r="BZ53" s="187"/>
      <c r="CA53" s="214"/>
      <c r="CB53" s="11"/>
      <c r="CC53" s="2"/>
      <c r="CD53" s="2"/>
      <c r="CE53" s="2"/>
      <c r="CF53" s="2"/>
      <c r="CG53" s="9"/>
      <c r="CH53" s="11"/>
      <c r="CI53" s="2"/>
      <c r="CJ53" s="2"/>
      <c r="CL53" s="2"/>
    </row>
    <row r="54" spans="2:90" ht="18.75" customHeight="1" x14ac:dyDescent="0.25">
      <c r="B54" s="196"/>
      <c r="C54" s="196"/>
      <c r="D54" s="187"/>
      <c r="E54" s="226"/>
      <c r="F54" s="196"/>
      <c r="G54" s="197"/>
      <c r="H54" s="197"/>
      <c r="I54" s="196"/>
      <c r="J54" s="202"/>
      <c r="K54" s="185"/>
      <c r="L54" s="192"/>
      <c r="M54" s="192"/>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212"/>
      <c r="BM54" s="195"/>
      <c r="BN54" s="199"/>
      <c r="BO54" s="207"/>
      <c r="BP54" s="208"/>
      <c r="BQ54" s="208"/>
      <c r="BR54" s="208"/>
      <c r="BS54" s="212"/>
      <c r="BT54" s="212"/>
      <c r="BU54" s="213"/>
      <c r="BV54" s="223"/>
      <c r="BW54" s="224"/>
      <c r="BX54" s="212"/>
      <c r="BY54" s="212"/>
      <c r="BZ54" s="187"/>
      <c r="CA54" s="214"/>
      <c r="CB54" s="57"/>
      <c r="CC54" s="58"/>
      <c r="CD54" s="58"/>
      <c r="CE54" s="58"/>
      <c r="CF54" s="59"/>
      <c r="CG54" s="9"/>
      <c r="CH54" s="11"/>
      <c r="CI54" s="59"/>
      <c r="CJ54" s="59"/>
      <c r="CL54" s="2"/>
    </row>
    <row r="55" spans="2:90" ht="18.75" customHeight="1" x14ac:dyDescent="0.25">
      <c r="B55" s="196"/>
      <c r="C55" s="196"/>
      <c r="D55" s="187"/>
      <c r="E55" s="226"/>
      <c r="F55" s="196"/>
      <c r="G55" s="197"/>
      <c r="H55" s="197"/>
      <c r="I55" s="196"/>
      <c r="J55" s="202"/>
      <c r="K55" s="201"/>
      <c r="L55" s="192"/>
      <c r="M55" s="192"/>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4"/>
      <c r="AU55" s="194"/>
      <c r="AV55" s="194"/>
      <c r="AW55" s="194"/>
      <c r="AX55" s="194"/>
      <c r="AY55" s="194"/>
      <c r="AZ55" s="194"/>
      <c r="BA55" s="194"/>
      <c r="BB55" s="194"/>
      <c r="BC55" s="194"/>
      <c r="BD55" s="194"/>
      <c r="BE55" s="194"/>
      <c r="BF55" s="194"/>
      <c r="BG55" s="194"/>
      <c r="BH55" s="194"/>
      <c r="BI55" s="194"/>
      <c r="BJ55" s="194"/>
      <c r="BK55" s="194"/>
      <c r="BL55" s="212"/>
      <c r="BM55" s="195"/>
      <c r="BN55" s="196"/>
      <c r="BO55" s="209"/>
      <c r="BP55" s="210"/>
      <c r="BQ55" s="210"/>
      <c r="BR55" s="210"/>
      <c r="BS55" s="212"/>
      <c r="BT55" s="212"/>
      <c r="BU55" s="219"/>
      <c r="BV55" s="212"/>
      <c r="BW55" s="205"/>
      <c r="BX55" s="212"/>
      <c r="BY55" s="212"/>
      <c r="BZ55" s="205"/>
      <c r="CA55" s="214"/>
      <c r="CB55" s="11"/>
      <c r="CC55" s="2"/>
      <c r="CD55" s="2"/>
      <c r="CE55" s="2"/>
      <c r="CF55" s="4"/>
      <c r="CG55" s="9"/>
      <c r="CH55" s="11"/>
      <c r="CI55" s="2"/>
      <c r="CJ55" s="2"/>
      <c r="CL55" s="4"/>
    </row>
    <row r="56" spans="2:90" ht="18.75" customHeight="1" x14ac:dyDescent="0.25">
      <c r="B56" s="196"/>
      <c r="C56" s="196"/>
      <c r="D56" s="187"/>
      <c r="E56" s="226"/>
      <c r="F56" s="196"/>
      <c r="G56" s="197"/>
      <c r="H56" s="197"/>
      <c r="I56" s="196"/>
      <c r="J56" s="198"/>
      <c r="K56" s="201"/>
      <c r="L56" s="192"/>
      <c r="M56" s="192"/>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4"/>
      <c r="AN56" s="194"/>
      <c r="AO56" s="194"/>
      <c r="AP56" s="194"/>
      <c r="AQ56" s="194"/>
      <c r="AR56" s="194"/>
      <c r="AS56" s="194"/>
      <c r="AT56" s="194"/>
      <c r="AU56" s="194"/>
      <c r="AV56" s="194"/>
      <c r="AW56" s="194"/>
      <c r="AX56" s="194"/>
      <c r="AY56" s="194"/>
      <c r="AZ56" s="194"/>
      <c r="BA56" s="194"/>
      <c r="BB56" s="194"/>
      <c r="BC56" s="194"/>
      <c r="BD56" s="194"/>
      <c r="BE56" s="194"/>
      <c r="BF56" s="194"/>
      <c r="BG56" s="194"/>
      <c r="BH56" s="194"/>
      <c r="BI56" s="194"/>
      <c r="BJ56" s="194"/>
      <c r="BK56" s="194"/>
      <c r="BL56" s="212"/>
      <c r="BM56" s="195"/>
      <c r="BN56" s="196"/>
      <c r="BO56" s="209"/>
      <c r="BP56" s="210"/>
      <c r="BQ56" s="210"/>
      <c r="BR56" s="210"/>
      <c r="BS56" s="212"/>
      <c r="BT56" s="212"/>
      <c r="BU56" s="213"/>
      <c r="BV56" s="212"/>
      <c r="BW56" s="205"/>
      <c r="BX56" s="212"/>
      <c r="BY56" s="212"/>
      <c r="BZ56" s="187"/>
      <c r="CA56" s="214"/>
      <c r="CB56" s="11"/>
      <c r="CC56" s="2"/>
      <c r="CD56" s="2"/>
      <c r="CE56" s="2"/>
      <c r="CF56" s="2"/>
      <c r="CG56" s="9"/>
      <c r="CH56" s="11"/>
      <c r="CI56" s="2"/>
      <c r="CJ56" s="2"/>
      <c r="CL56" s="2"/>
    </row>
    <row r="57" spans="2:90" ht="18.75" customHeight="1" x14ac:dyDescent="0.25">
      <c r="B57" s="196"/>
      <c r="C57" s="196"/>
      <c r="D57" s="187"/>
      <c r="E57" s="226"/>
      <c r="F57" s="196"/>
      <c r="G57" s="197"/>
      <c r="H57" s="197"/>
      <c r="I57" s="196"/>
      <c r="J57" s="198"/>
      <c r="K57" s="201"/>
      <c r="L57" s="192"/>
      <c r="M57" s="192"/>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212"/>
      <c r="BM57" s="212"/>
      <c r="BN57" s="211"/>
      <c r="BO57" s="211"/>
      <c r="BP57" s="211"/>
      <c r="BQ57" s="211"/>
      <c r="BR57" s="211"/>
      <c r="BS57" s="212"/>
      <c r="BT57" s="212"/>
      <c r="BU57" s="213"/>
      <c r="BV57" s="212"/>
      <c r="BW57" s="205"/>
      <c r="BX57" s="212"/>
      <c r="BY57" s="212"/>
      <c r="BZ57" s="187"/>
      <c r="CA57" s="214"/>
      <c r="CB57" s="11"/>
      <c r="CC57" s="2"/>
      <c r="CD57" s="2"/>
      <c r="CE57" s="2"/>
      <c r="CF57" s="2"/>
      <c r="CG57" s="9"/>
      <c r="CH57" s="11"/>
      <c r="CI57" s="2"/>
      <c r="CJ57" s="2"/>
      <c r="CL57" s="2"/>
    </row>
    <row r="58" spans="2:90" ht="18" customHeight="1" x14ac:dyDescent="0.3">
      <c r="E58" s="12"/>
      <c r="G58" s="12"/>
      <c r="H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Q58" s="21"/>
      <c r="BS58" s="212"/>
      <c r="BT58" s="212"/>
      <c r="BU58" s="213"/>
      <c r="BV58" s="212"/>
      <c r="BW58" s="205"/>
      <c r="BX58" s="212"/>
      <c r="BY58" s="212"/>
      <c r="BZ58" s="187"/>
      <c r="CA58" s="214"/>
      <c r="CB58" s="11"/>
      <c r="CC58" s="2"/>
      <c r="CD58" s="2"/>
      <c r="CE58" s="2"/>
      <c r="CF58" s="2"/>
      <c r="CG58" s="9"/>
      <c r="CH58" s="11"/>
      <c r="CI58" s="2"/>
      <c r="CJ58" s="2"/>
      <c r="CL58" s="2"/>
    </row>
    <row r="59" spans="2:90" ht="18" customHeight="1" x14ac:dyDescent="0.25">
      <c r="E59" s="12"/>
      <c r="G59" s="12"/>
      <c r="H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S59" s="228"/>
      <c r="BT59" s="228"/>
      <c r="BU59" s="216"/>
      <c r="BV59" s="223"/>
      <c r="BW59" s="224"/>
      <c r="BX59" s="212"/>
      <c r="BY59" s="212"/>
      <c r="BZ59" s="187"/>
      <c r="CA59" s="214"/>
      <c r="CB59" s="11"/>
      <c r="CC59" s="2"/>
      <c r="CD59" s="2"/>
      <c r="CE59" s="2"/>
      <c r="CF59" s="2"/>
      <c r="CG59" s="9"/>
      <c r="CH59" s="11"/>
      <c r="CI59" s="2"/>
      <c r="CJ59" s="2"/>
      <c r="CL59" s="2"/>
    </row>
    <row r="60" spans="2:90" ht="18" customHeight="1" x14ac:dyDescent="0.25">
      <c r="E60" s="12"/>
      <c r="G60" s="12"/>
      <c r="H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S60" s="212"/>
      <c r="BT60" s="212"/>
      <c r="BU60" s="213"/>
      <c r="BV60" s="223"/>
      <c r="BW60" s="224"/>
      <c r="BX60" s="212"/>
      <c r="BY60" s="212"/>
      <c r="BZ60" s="187"/>
      <c r="CA60" s="214"/>
      <c r="CB60" s="11"/>
      <c r="CC60" s="2"/>
      <c r="CD60" s="2"/>
      <c r="CE60" s="2"/>
      <c r="CF60" s="2"/>
      <c r="CG60" s="9"/>
      <c r="CH60" s="11"/>
      <c r="CI60" s="2"/>
      <c r="CJ60" s="2"/>
      <c r="CL60" s="2"/>
    </row>
    <row r="61" spans="2:90" ht="18" customHeight="1" x14ac:dyDescent="0.25">
      <c r="E61" s="12"/>
      <c r="G61" s="12"/>
      <c r="H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T61" s="8"/>
      <c r="BU61" s="135"/>
      <c r="BV61" s="159"/>
      <c r="BW61" s="160"/>
      <c r="BX61" s="8"/>
      <c r="BY61" s="8"/>
      <c r="BZ61" s="2"/>
      <c r="CA61" s="10"/>
      <c r="CB61" s="11"/>
      <c r="CC61" s="2"/>
      <c r="CD61" s="2"/>
      <c r="CE61" s="2"/>
      <c r="CF61" s="2"/>
      <c r="CG61" s="9"/>
      <c r="CH61" s="11"/>
      <c r="CI61" s="2"/>
      <c r="CJ61" s="2"/>
      <c r="CL61" s="2"/>
    </row>
    <row r="62" spans="2:90" ht="17.399999999999999" x14ac:dyDescent="0.25">
      <c r="D62" s="2"/>
      <c r="E62" s="17"/>
      <c r="F62" s="5"/>
      <c r="G62" s="4"/>
      <c r="H62" s="4"/>
      <c r="I62" s="5"/>
      <c r="J62" s="6"/>
      <c r="K62" s="85"/>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N62" s="5"/>
      <c r="BO62" s="5"/>
      <c r="BP62" s="5"/>
      <c r="BQ62" s="5"/>
      <c r="BR62" s="5"/>
      <c r="BT62" s="8"/>
      <c r="BU62" s="9"/>
      <c r="BV62" s="159"/>
      <c r="BW62" s="160"/>
      <c r="BX62" s="8"/>
      <c r="BY62" s="8"/>
      <c r="BZ62" s="2"/>
      <c r="CA62" s="10"/>
      <c r="CB62" s="11"/>
      <c r="CC62" s="2"/>
      <c r="CD62" s="2"/>
      <c r="CE62" s="2"/>
      <c r="CF62" s="2"/>
      <c r="CG62" s="9"/>
      <c r="CH62" s="11"/>
      <c r="CI62" s="2"/>
      <c r="CJ62" s="2"/>
      <c r="CL62" s="2"/>
    </row>
    <row r="63" spans="2:90" ht="17.399999999999999" x14ac:dyDescent="0.25">
      <c r="D63" s="2"/>
      <c r="E63" s="17"/>
      <c r="F63" s="5"/>
      <c r="G63" s="4"/>
      <c r="H63" s="4"/>
      <c r="I63" s="5"/>
      <c r="J63" s="6"/>
      <c r="K63" s="85"/>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N63" s="5"/>
      <c r="BO63" s="5"/>
      <c r="BP63" s="5"/>
      <c r="BQ63" s="5"/>
      <c r="BR63" s="5"/>
      <c r="BT63" s="8"/>
      <c r="BU63" s="52"/>
      <c r="BV63" s="42"/>
      <c r="BW63" s="43"/>
      <c r="BX63" s="8"/>
      <c r="BY63" s="8"/>
      <c r="BZ63" s="2"/>
      <c r="CA63" s="10"/>
      <c r="CB63" s="11"/>
      <c r="CC63" s="2"/>
      <c r="CD63" s="2"/>
      <c r="CE63" s="2"/>
      <c r="CF63" s="2"/>
      <c r="CG63" s="9"/>
      <c r="CH63" s="11"/>
      <c r="CI63" s="2"/>
      <c r="CJ63" s="2"/>
      <c r="CL63" s="2"/>
    </row>
    <row r="64" spans="2:90" ht="17.399999999999999" x14ac:dyDescent="0.25">
      <c r="D64" s="2"/>
      <c r="E64" s="17"/>
      <c r="F64" s="5"/>
      <c r="G64" s="4"/>
      <c r="H64" s="4"/>
      <c r="I64" s="5"/>
      <c r="J64" s="6"/>
      <c r="K64" s="85"/>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N64" s="5"/>
      <c r="BO64" s="5"/>
      <c r="BP64" s="5"/>
      <c r="BQ64" s="5"/>
      <c r="BR64" s="5"/>
      <c r="BT64" s="8"/>
      <c r="BU64" s="9"/>
      <c r="BV64" s="8"/>
      <c r="BW64" s="4"/>
      <c r="BX64" s="8"/>
      <c r="BY64" s="8"/>
      <c r="BZ64" s="2"/>
      <c r="CA64" s="10"/>
      <c r="CB64" s="11"/>
      <c r="CC64" s="2"/>
      <c r="CD64" s="2"/>
      <c r="CE64" s="2"/>
      <c r="CF64" s="2"/>
      <c r="CG64" s="9"/>
      <c r="CH64" s="11"/>
      <c r="CI64" s="2"/>
      <c r="CJ64" s="2"/>
      <c r="CL64" s="2"/>
    </row>
    <row r="65" spans="4:90" ht="17.399999999999999" x14ac:dyDescent="0.25">
      <c r="D65" s="2"/>
      <c r="E65" s="17"/>
      <c r="F65" s="5"/>
      <c r="G65" s="4"/>
      <c r="H65" s="4"/>
      <c r="I65" s="5"/>
      <c r="J65" s="6"/>
      <c r="K65" s="85"/>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N65" s="5"/>
      <c r="BO65" s="5"/>
      <c r="BP65" s="5"/>
      <c r="BQ65" s="5"/>
      <c r="BR65" s="5"/>
      <c r="BT65" s="8"/>
      <c r="BU65" s="9"/>
      <c r="BV65" s="8"/>
      <c r="BW65" s="4"/>
      <c r="BX65" s="8"/>
      <c r="BY65" s="8"/>
      <c r="BZ65" s="2"/>
      <c r="CA65" s="10"/>
      <c r="CB65" s="11"/>
      <c r="CC65" s="2"/>
      <c r="CD65" s="2"/>
      <c r="CE65" s="2"/>
      <c r="CF65" s="2"/>
      <c r="CG65" s="9"/>
      <c r="CH65" s="11"/>
      <c r="CI65" s="2"/>
      <c r="CJ65" s="2"/>
      <c r="CL65" s="2"/>
    </row>
    <row r="66" spans="4:90" ht="17.399999999999999" x14ac:dyDescent="0.25">
      <c r="D66" s="2"/>
      <c r="E66" s="17"/>
      <c r="F66" s="5"/>
      <c r="G66" s="4"/>
      <c r="H66" s="4"/>
      <c r="I66" s="5"/>
      <c r="J66" s="6"/>
      <c r="K66" s="85"/>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N66" s="5"/>
      <c r="BO66" s="5"/>
      <c r="BP66" s="5"/>
      <c r="BQ66" s="5"/>
      <c r="BR66" s="5"/>
      <c r="BS66" s="161"/>
      <c r="BT66" s="161"/>
      <c r="BU66" s="134"/>
      <c r="BV66" s="159"/>
      <c r="BW66" s="160"/>
      <c r="BX66" s="8"/>
      <c r="BY66" s="8"/>
      <c r="BZ66" s="2"/>
      <c r="CA66" s="10"/>
      <c r="CB66" s="11"/>
      <c r="CC66" s="2"/>
      <c r="CD66" s="2"/>
      <c r="CE66" s="2"/>
      <c r="CF66" s="2"/>
      <c r="CG66" s="9"/>
      <c r="CH66" s="11"/>
      <c r="CI66" s="2"/>
      <c r="CJ66" s="2"/>
      <c r="CL66" s="2"/>
    </row>
    <row r="67" spans="4:90" ht="17.399999999999999" x14ac:dyDescent="0.25">
      <c r="D67" s="2"/>
      <c r="E67" s="17"/>
      <c r="F67" s="5"/>
      <c r="G67" s="4"/>
      <c r="H67" s="4"/>
      <c r="I67" s="5"/>
      <c r="J67" s="6"/>
      <c r="K67" s="85"/>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N67" s="5"/>
      <c r="BO67" s="5"/>
      <c r="BP67" s="5"/>
      <c r="BQ67" s="5"/>
      <c r="BR67" s="5"/>
      <c r="BT67" s="8"/>
      <c r="BU67" s="9"/>
      <c r="BV67" s="159"/>
      <c r="BW67" s="160"/>
      <c r="BX67" s="8"/>
      <c r="BY67" s="8"/>
      <c r="BZ67" s="2"/>
      <c r="CA67" s="10"/>
      <c r="CB67" s="11"/>
      <c r="CC67" s="2"/>
      <c r="CD67" s="2"/>
      <c r="CE67" s="2"/>
      <c r="CF67" s="2"/>
      <c r="CG67" s="9"/>
      <c r="CH67" s="11"/>
      <c r="CI67" s="2"/>
      <c r="CJ67" s="2"/>
      <c r="CL67" s="2"/>
    </row>
    <row r="68" spans="4:90" ht="17.399999999999999" x14ac:dyDescent="0.25">
      <c r="D68" s="2"/>
      <c r="E68" s="17"/>
      <c r="F68" s="5"/>
      <c r="G68" s="4"/>
      <c r="H68" s="4"/>
      <c r="I68" s="5"/>
      <c r="J68" s="6"/>
      <c r="K68" s="85"/>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N68" s="5"/>
      <c r="BO68" s="5"/>
      <c r="BP68" s="5"/>
      <c r="BQ68" s="5"/>
      <c r="BR68" s="5"/>
      <c r="BT68" s="8"/>
      <c r="BU68" s="135"/>
      <c r="BV68" s="159"/>
      <c r="BW68" s="160"/>
      <c r="BX68" s="8"/>
      <c r="BY68" s="8"/>
      <c r="BZ68" s="2"/>
      <c r="CA68" s="10"/>
      <c r="CB68" s="11"/>
      <c r="CC68" s="2"/>
      <c r="CD68" s="2"/>
      <c r="CE68" s="2"/>
      <c r="CF68" s="2"/>
      <c r="CG68" s="9"/>
      <c r="CH68" s="11"/>
      <c r="CI68" s="2"/>
      <c r="CJ68" s="2"/>
      <c r="CL68" s="2"/>
    </row>
    <row r="69" spans="4:90" ht="17.399999999999999" x14ac:dyDescent="0.25">
      <c r="D69" s="2"/>
      <c r="E69" s="17"/>
      <c r="F69" s="5"/>
      <c r="G69" s="4"/>
      <c r="H69" s="4"/>
      <c r="I69" s="5"/>
      <c r="J69" s="6"/>
      <c r="K69" s="85"/>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N69" s="5"/>
      <c r="BO69" s="5"/>
      <c r="BP69" s="5"/>
      <c r="BQ69" s="5"/>
      <c r="BR69" s="5"/>
      <c r="BT69" s="8"/>
      <c r="BU69" s="9"/>
      <c r="BV69" s="159"/>
      <c r="BW69" s="160"/>
      <c r="BX69" s="8"/>
      <c r="BY69" s="8"/>
      <c r="BZ69" s="2"/>
      <c r="CA69" s="10"/>
      <c r="CB69" s="11"/>
      <c r="CC69" s="2"/>
      <c r="CD69" s="2"/>
      <c r="CE69" s="2"/>
      <c r="CF69" s="2"/>
      <c r="CG69" s="9"/>
      <c r="CH69" s="11"/>
      <c r="CI69" s="2"/>
      <c r="CJ69" s="2"/>
      <c r="CL69" s="2"/>
    </row>
    <row r="70" spans="4:90" ht="17.399999999999999" x14ac:dyDescent="0.25">
      <c r="D70" s="2"/>
      <c r="E70" s="17"/>
      <c r="F70" s="5"/>
      <c r="G70" s="4"/>
      <c r="H70" s="4"/>
      <c r="I70" s="5"/>
      <c r="J70" s="6"/>
      <c r="K70" s="85"/>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N70" s="5"/>
      <c r="BO70" s="5"/>
      <c r="BP70" s="5"/>
      <c r="BQ70" s="5"/>
      <c r="BR70" s="5"/>
      <c r="BT70" s="8"/>
      <c r="BU70" s="52"/>
      <c r="BV70" s="42"/>
      <c r="BW70" s="43"/>
      <c r="BX70" s="8"/>
      <c r="BY70" s="8"/>
      <c r="BZ70" s="2"/>
      <c r="CA70" s="10"/>
      <c r="CB70" s="11"/>
      <c r="CC70" s="2"/>
      <c r="CD70" s="2"/>
      <c r="CE70" s="2"/>
      <c r="CF70" s="2"/>
      <c r="CG70" s="9"/>
      <c r="CH70" s="11"/>
      <c r="CI70" s="2"/>
      <c r="CJ70" s="2"/>
      <c r="CL70" s="2"/>
    </row>
    <row r="71" spans="4:90" ht="17.399999999999999" x14ac:dyDescent="0.25">
      <c r="D71" s="2"/>
      <c r="E71" s="17"/>
      <c r="F71" s="5"/>
      <c r="G71" s="4"/>
      <c r="H71" s="4"/>
      <c r="I71" s="5"/>
      <c r="J71" s="6"/>
      <c r="K71" s="85"/>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N71" s="5"/>
      <c r="BO71" s="5"/>
      <c r="BP71" s="5"/>
      <c r="BQ71" s="5"/>
      <c r="BR71" s="5"/>
      <c r="BT71" s="8"/>
      <c r="BU71" s="9"/>
      <c r="BV71" s="8"/>
      <c r="BW71" s="4"/>
      <c r="BX71" s="8"/>
      <c r="BY71" s="8"/>
      <c r="BZ71" s="2"/>
      <c r="CA71" s="10"/>
      <c r="CB71" s="11"/>
      <c r="CC71" s="2"/>
      <c r="CD71" s="2"/>
      <c r="CE71" s="2"/>
      <c r="CF71" s="2"/>
      <c r="CG71" s="9"/>
      <c r="CH71" s="11"/>
      <c r="CI71" s="2"/>
      <c r="CJ71" s="2"/>
      <c r="CL71" s="2"/>
    </row>
    <row r="72" spans="4:90" ht="17.399999999999999" x14ac:dyDescent="0.25">
      <c r="D72" s="2"/>
      <c r="E72" s="17"/>
      <c r="F72" s="5"/>
      <c r="G72" s="4"/>
      <c r="H72" s="4"/>
      <c r="I72" s="5"/>
      <c r="J72" s="6"/>
      <c r="K72" s="85"/>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N72" s="5"/>
      <c r="BO72" s="5"/>
      <c r="BP72" s="5"/>
      <c r="BQ72" s="5"/>
      <c r="BR72" s="5"/>
      <c r="BT72" s="8"/>
      <c r="BU72" s="9"/>
      <c r="BV72" s="8"/>
      <c r="BW72" s="4"/>
      <c r="BX72" s="8"/>
      <c r="BY72" s="8"/>
      <c r="BZ72" s="2"/>
      <c r="CA72" s="10"/>
      <c r="CB72" s="11"/>
      <c r="CC72" s="2"/>
      <c r="CD72" s="2"/>
      <c r="CE72" s="2"/>
      <c r="CF72" s="2"/>
      <c r="CG72" s="9"/>
      <c r="CH72" s="11"/>
      <c r="CI72" s="2"/>
      <c r="CJ72" s="2"/>
      <c r="CL72" s="2"/>
    </row>
    <row r="73" spans="4:90" ht="17.399999999999999" x14ac:dyDescent="0.25">
      <c r="D73" s="2"/>
      <c r="E73" s="17"/>
      <c r="F73" s="5"/>
      <c r="G73" s="4"/>
      <c r="H73" s="4"/>
      <c r="I73" s="5"/>
      <c r="J73" s="6"/>
      <c r="K73" s="85"/>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N73" s="5"/>
      <c r="BO73" s="5"/>
      <c r="BP73" s="5"/>
      <c r="BQ73" s="5"/>
      <c r="BR73" s="5"/>
      <c r="BS73" s="161"/>
      <c r="BT73" s="161"/>
      <c r="BU73" s="134"/>
      <c r="BV73" s="159"/>
      <c r="BW73" s="160"/>
      <c r="BX73" s="8"/>
      <c r="BY73" s="8"/>
      <c r="BZ73" s="2"/>
      <c r="CA73" s="10"/>
      <c r="CB73" s="11"/>
      <c r="CC73" s="2"/>
      <c r="CD73" s="2"/>
      <c r="CE73" s="2"/>
      <c r="CF73" s="2"/>
      <c r="CG73" s="9"/>
      <c r="CH73" s="11"/>
      <c r="CI73" s="2"/>
      <c r="CJ73" s="2"/>
      <c r="CL73" s="2"/>
    </row>
    <row r="74" spans="4:90" ht="17.399999999999999" x14ac:dyDescent="0.25">
      <c r="D74" s="2"/>
      <c r="E74" s="17"/>
      <c r="F74" s="5"/>
      <c r="G74" s="4"/>
      <c r="H74" s="4"/>
      <c r="I74" s="5"/>
      <c r="J74" s="6"/>
      <c r="K74" s="85"/>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N74" s="5"/>
      <c r="BO74" s="5"/>
      <c r="BP74" s="5"/>
      <c r="BQ74" s="5"/>
      <c r="BR74" s="5"/>
      <c r="BT74" s="8"/>
      <c r="BU74" s="9"/>
      <c r="BV74" s="159"/>
      <c r="BW74" s="160"/>
      <c r="BX74" s="8"/>
      <c r="BY74" s="8"/>
      <c r="BZ74" s="2"/>
      <c r="CA74" s="10"/>
      <c r="CB74" s="11"/>
      <c r="CC74" s="2"/>
      <c r="CD74" s="2"/>
      <c r="CE74" s="2"/>
      <c r="CF74" s="2"/>
      <c r="CG74" s="9"/>
      <c r="CH74" s="11"/>
      <c r="CI74" s="2"/>
      <c r="CJ74" s="2"/>
      <c r="CL74" s="2"/>
    </row>
    <row r="75" spans="4:90" ht="17.399999999999999" x14ac:dyDescent="0.25">
      <c r="D75" s="2"/>
      <c r="E75" s="17"/>
      <c r="F75" s="5"/>
      <c r="G75" s="4"/>
      <c r="H75" s="4"/>
      <c r="I75" s="5"/>
      <c r="J75" s="6"/>
      <c r="K75" s="85"/>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N75" s="5"/>
      <c r="BO75" s="5"/>
      <c r="BP75" s="5"/>
      <c r="BQ75" s="5"/>
      <c r="BR75" s="5"/>
      <c r="BT75" s="8"/>
      <c r="BU75" s="135"/>
      <c r="BV75" s="159"/>
      <c r="BW75" s="160"/>
      <c r="BX75" s="8"/>
      <c r="BY75" s="8"/>
      <c r="BZ75" s="2"/>
      <c r="CA75" s="10"/>
      <c r="CB75" s="11"/>
      <c r="CC75" s="2"/>
      <c r="CD75" s="2"/>
      <c r="CE75" s="2"/>
      <c r="CF75" s="2"/>
      <c r="CG75" s="9"/>
      <c r="CH75" s="11"/>
      <c r="CI75" s="2"/>
      <c r="CJ75" s="2"/>
      <c r="CL75" s="2"/>
    </row>
    <row r="76" spans="4:90" ht="17.399999999999999" x14ac:dyDescent="0.25">
      <c r="D76" s="2"/>
      <c r="E76" s="17"/>
      <c r="F76" s="5"/>
      <c r="G76" s="4"/>
      <c r="H76" s="4"/>
      <c r="I76" s="5"/>
      <c r="J76" s="6"/>
      <c r="K76" s="85"/>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N76" s="5"/>
      <c r="BO76" s="5"/>
      <c r="BP76" s="5"/>
      <c r="BQ76" s="5"/>
      <c r="BR76" s="5"/>
      <c r="BT76" s="8"/>
      <c r="BU76" s="9"/>
      <c r="BV76" s="159"/>
      <c r="BW76" s="160"/>
      <c r="BX76" s="8"/>
      <c r="BY76" s="8"/>
      <c r="BZ76" s="2"/>
      <c r="CA76" s="10"/>
      <c r="CB76" s="11"/>
      <c r="CC76" s="2"/>
      <c r="CD76" s="2"/>
      <c r="CE76" s="2"/>
      <c r="CF76" s="2"/>
      <c r="CG76" s="9"/>
      <c r="CH76" s="11"/>
      <c r="CI76" s="2"/>
      <c r="CJ76" s="2"/>
      <c r="CL76" s="2"/>
    </row>
    <row r="77" spans="4:90" ht="17.399999999999999" x14ac:dyDescent="0.25">
      <c r="D77" s="2"/>
      <c r="E77" s="17"/>
      <c r="F77" s="5"/>
      <c r="G77" s="4"/>
      <c r="H77" s="4"/>
      <c r="I77" s="5"/>
      <c r="J77" s="6"/>
      <c r="K77" s="85"/>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N77" s="5"/>
      <c r="BO77" s="5"/>
      <c r="BP77" s="5"/>
      <c r="BQ77" s="5"/>
      <c r="BR77" s="5"/>
      <c r="BT77" s="8"/>
      <c r="BU77" s="52"/>
      <c r="BV77" s="42"/>
      <c r="BW77" s="43"/>
      <c r="BX77" s="8"/>
      <c r="BY77" s="8"/>
      <c r="BZ77" s="2"/>
      <c r="CA77" s="10"/>
      <c r="CB77" s="11"/>
      <c r="CC77" s="2"/>
      <c r="CD77" s="2"/>
      <c r="CE77" s="2"/>
      <c r="CF77" s="2"/>
      <c r="CG77" s="9"/>
      <c r="CH77" s="11"/>
      <c r="CI77" s="2"/>
      <c r="CJ77" s="2"/>
      <c r="CL77" s="2"/>
    </row>
    <row r="78" spans="4:90" ht="17.399999999999999" x14ac:dyDescent="0.25">
      <c r="D78" s="2"/>
      <c r="E78" s="17"/>
      <c r="F78" s="5"/>
      <c r="G78" s="4"/>
      <c r="H78" s="4"/>
      <c r="I78" s="5"/>
      <c r="J78" s="6"/>
      <c r="K78" s="85"/>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N78" s="5"/>
      <c r="BO78" s="5"/>
      <c r="BP78" s="5"/>
      <c r="BQ78" s="5"/>
      <c r="BR78" s="5"/>
      <c r="BT78" s="8"/>
      <c r="BU78" s="9"/>
      <c r="BV78" s="8"/>
      <c r="BW78" s="4"/>
      <c r="BX78" s="8"/>
      <c r="BY78" s="8"/>
      <c r="BZ78" s="2"/>
      <c r="CA78" s="10"/>
      <c r="CB78" s="11"/>
      <c r="CC78" s="2"/>
      <c r="CD78" s="2"/>
      <c r="CE78" s="2"/>
      <c r="CF78" s="2"/>
      <c r="CG78" s="9"/>
      <c r="CH78" s="11"/>
      <c r="CI78" s="2"/>
      <c r="CJ78" s="2"/>
      <c r="CL78" s="2"/>
    </row>
    <row r="79" spans="4:90" ht="17.399999999999999" x14ac:dyDescent="0.25">
      <c r="D79" s="2"/>
      <c r="E79" s="17"/>
      <c r="F79" s="5"/>
      <c r="G79" s="4"/>
      <c r="H79" s="4"/>
      <c r="I79" s="5"/>
      <c r="J79" s="6"/>
      <c r="K79" s="8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N79" s="5"/>
      <c r="BO79" s="5"/>
      <c r="BP79" s="5"/>
      <c r="BQ79" s="5"/>
      <c r="BR79" s="5"/>
      <c r="BT79" s="8"/>
      <c r="BU79" s="9"/>
      <c r="BV79" s="8"/>
      <c r="BW79" s="4"/>
      <c r="BX79" s="8"/>
      <c r="BY79" s="8"/>
      <c r="BZ79" s="2"/>
      <c r="CA79" s="10"/>
      <c r="CB79" s="11"/>
      <c r="CC79" s="2"/>
      <c r="CD79" s="2"/>
      <c r="CE79" s="2"/>
      <c r="CF79" s="2"/>
      <c r="CG79" s="9"/>
      <c r="CH79" s="11"/>
      <c r="CI79" s="2"/>
      <c r="CJ79" s="2"/>
      <c r="CL79" s="2"/>
    </row>
    <row r="80" spans="4:90" ht="17.399999999999999" x14ac:dyDescent="0.25">
      <c r="D80" s="2"/>
      <c r="E80" s="17"/>
      <c r="F80" s="5"/>
      <c r="G80" s="4"/>
      <c r="H80" s="4"/>
      <c r="I80" s="5"/>
      <c r="J80" s="6"/>
      <c r="K80" s="85"/>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N80" s="5"/>
      <c r="BO80" s="5"/>
      <c r="BP80" s="5"/>
      <c r="BQ80" s="5"/>
      <c r="BR80" s="5"/>
      <c r="BS80" s="161"/>
      <c r="BT80" s="161"/>
      <c r="BU80" s="134"/>
      <c r="BV80" s="159"/>
      <c r="BW80" s="160"/>
      <c r="BX80" s="8"/>
      <c r="BY80" s="8"/>
      <c r="BZ80" s="2"/>
      <c r="CA80" s="10"/>
      <c r="CB80" s="11"/>
      <c r="CC80" s="2"/>
      <c r="CD80" s="2"/>
      <c r="CE80" s="2"/>
      <c r="CF80" s="2"/>
      <c r="CG80" s="9"/>
      <c r="CH80" s="11"/>
      <c r="CI80" s="2"/>
      <c r="CJ80" s="2"/>
      <c r="CL80" s="2"/>
    </row>
    <row r="81" spans="4:90" ht="17.399999999999999" x14ac:dyDescent="0.25">
      <c r="D81" s="2"/>
      <c r="E81" s="17"/>
      <c r="F81" s="5"/>
      <c r="G81" s="4"/>
      <c r="H81" s="4"/>
      <c r="I81" s="5"/>
      <c r="J81" s="6"/>
      <c r="K81" s="85"/>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N81" s="5"/>
      <c r="BO81" s="5"/>
      <c r="BP81" s="5"/>
      <c r="BQ81" s="5"/>
      <c r="BR81" s="5"/>
      <c r="BT81" s="8"/>
      <c r="BU81" s="9"/>
      <c r="BV81" s="159"/>
      <c r="BW81" s="160"/>
      <c r="BX81" s="8"/>
      <c r="BY81" s="8"/>
      <c r="BZ81" s="2"/>
      <c r="CA81" s="10"/>
      <c r="CB81" s="11"/>
      <c r="CC81" s="2"/>
      <c r="CD81" s="2"/>
      <c r="CE81" s="2"/>
      <c r="CF81" s="2"/>
      <c r="CG81" s="9"/>
      <c r="CH81" s="11"/>
      <c r="CI81" s="2"/>
      <c r="CJ81" s="2"/>
      <c r="CL81" s="2"/>
    </row>
    <row r="82" spans="4:90" ht="17.399999999999999" x14ac:dyDescent="0.25">
      <c r="D82" s="2"/>
      <c r="E82" s="17"/>
      <c r="F82" s="5"/>
      <c r="G82" s="4"/>
      <c r="H82" s="4"/>
      <c r="I82" s="5"/>
      <c r="J82" s="6"/>
      <c r="K82" s="85"/>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N82" s="5"/>
      <c r="BO82" s="5"/>
      <c r="BP82" s="5"/>
      <c r="BQ82" s="5"/>
      <c r="BR82" s="5"/>
      <c r="BT82" s="8"/>
      <c r="BU82" s="135"/>
      <c r="BV82" s="159"/>
      <c r="BW82" s="160"/>
      <c r="BX82" s="8"/>
      <c r="BY82" s="8"/>
      <c r="BZ82" s="2"/>
      <c r="CA82" s="10"/>
      <c r="CB82" s="11"/>
      <c r="CC82" s="2"/>
      <c r="CD82" s="2"/>
      <c r="CE82" s="2"/>
      <c r="CF82" s="2"/>
      <c r="CG82" s="9"/>
      <c r="CH82" s="11"/>
      <c r="CI82" s="2"/>
      <c r="CJ82" s="2"/>
      <c r="CL82" s="2"/>
    </row>
    <row r="83" spans="4:90" ht="17.399999999999999" x14ac:dyDescent="0.25">
      <c r="D83" s="2"/>
      <c r="E83" s="17"/>
      <c r="F83" s="5"/>
      <c r="G83" s="4"/>
      <c r="H83" s="4"/>
      <c r="I83" s="5"/>
      <c r="J83" s="6"/>
      <c r="K83" s="85"/>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N83" s="5"/>
      <c r="BO83" s="5"/>
      <c r="BP83" s="5"/>
      <c r="BQ83" s="5"/>
      <c r="BR83" s="5"/>
      <c r="BT83" s="8"/>
      <c r="BU83" s="9"/>
      <c r="BV83" s="159"/>
      <c r="BW83" s="160"/>
      <c r="BX83" s="8"/>
      <c r="BY83" s="8"/>
      <c r="BZ83" s="2"/>
      <c r="CA83" s="10"/>
      <c r="CB83" s="11"/>
      <c r="CC83" s="2"/>
      <c r="CD83" s="2"/>
      <c r="CE83" s="2"/>
      <c r="CF83" s="2"/>
      <c r="CG83" s="9"/>
      <c r="CH83" s="11"/>
      <c r="CI83" s="2"/>
      <c r="CJ83" s="2"/>
      <c r="CL83" s="2"/>
    </row>
    <row r="84" spans="4:90" ht="17.399999999999999" x14ac:dyDescent="0.25">
      <c r="D84" s="2"/>
      <c r="E84" s="17"/>
      <c r="F84" s="5"/>
      <c r="G84" s="4"/>
      <c r="H84" s="4"/>
      <c r="I84" s="5"/>
      <c r="J84" s="6"/>
      <c r="K84" s="85"/>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N84" s="5"/>
      <c r="BO84" s="5"/>
      <c r="BP84" s="5"/>
      <c r="BQ84" s="5"/>
      <c r="BR84" s="5"/>
      <c r="BT84" s="8"/>
      <c r="BU84" s="52"/>
      <c r="BV84" s="42"/>
      <c r="BW84" s="43"/>
      <c r="BX84" s="8"/>
      <c r="BY84" s="8"/>
      <c r="BZ84" s="2"/>
      <c r="CA84" s="10"/>
      <c r="CB84" s="11"/>
      <c r="CC84" s="2"/>
      <c r="CD84" s="2"/>
      <c r="CE84" s="2"/>
      <c r="CF84" s="2"/>
      <c r="CG84" s="9"/>
      <c r="CH84" s="11"/>
      <c r="CI84" s="2"/>
      <c r="CJ84" s="2"/>
      <c r="CL84" s="2"/>
    </row>
    <row r="85" spans="4:90" ht="17.399999999999999" x14ac:dyDescent="0.25">
      <c r="D85" s="2"/>
      <c r="E85" s="17"/>
      <c r="F85" s="5"/>
      <c r="G85" s="4"/>
      <c r="H85" s="4"/>
      <c r="I85" s="5"/>
      <c r="J85" s="6"/>
      <c r="K85" s="85"/>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N85" s="5"/>
      <c r="BO85" s="5"/>
      <c r="BP85" s="5"/>
      <c r="BQ85" s="5"/>
      <c r="BR85" s="5"/>
      <c r="BT85" s="8"/>
      <c r="BU85" s="9"/>
      <c r="BV85" s="8"/>
      <c r="BW85" s="4"/>
      <c r="BX85" s="8"/>
      <c r="BY85" s="8"/>
      <c r="BZ85" s="2"/>
      <c r="CA85" s="10"/>
      <c r="CB85" s="11"/>
      <c r="CC85" s="2"/>
      <c r="CD85" s="2"/>
      <c r="CE85" s="2"/>
      <c r="CF85" s="2"/>
      <c r="CG85" s="9"/>
      <c r="CH85" s="11"/>
      <c r="CI85" s="2"/>
      <c r="CJ85" s="2"/>
      <c r="CL85" s="2"/>
    </row>
    <row r="86" spans="4:90" ht="17.399999999999999" x14ac:dyDescent="0.25">
      <c r="D86" s="2"/>
      <c r="E86" s="17"/>
      <c r="F86" s="5"/>
      <c r="G86" s="4"/>
      <c r="H86" s="4"/>
      <c r="I86" s="5"/>
      <c r="J86" s="6"/>
      <c r="K86" s="85"/>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N86" s="5"/>
      <c r="BO86" s="5"/>
      <c r="BP86" s="5"/>
      <c r="BQ86" s="5"/>
      <c r="BR86" s="5"/>
      <c r="BT86" s="8"/>
      <c r="BU86" s="9"/>
      <c r="BV86" s="8"/>
      <c r="BW86" s="4"/>
      <c r="BX86" s="8"/>
      <c r="BY86" s="8"/>
      <c r="BZ86" s="2"/>
      <c r="CA86" s="10"/>
      <c r="CB86" s="11"/>
      <c r="CC86" s="2"/>
      <c r="CD86" s="2"/>
      <c r="CE86" s="2"/>
      <c r="CF86" s="2"/>
      <c r="CG86" s="9"/>
      <c r="CH86" s="11"/>
      <c r="CI86" s="2"/>
      <c r="CJ86" s="2"/>
      <c r="CL86" s="2"/>
    </row>
    <row r="87" spans="4:90" ht="17.399999999999999" x14ac:dyDescent="0.25">
      <c r="D87" s="2"/>
      <c r="E87" s="17"/>
      <c r="F87" s="5"/>
      <c r="G87" s="4"/>
      <c r="H87" s="4"/>
      <c r="I87" s="5"/>
      <c r="J87" s="6"/>
      <c r="K87" s="85"/>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N87" s="5"/>
      <c r="BO87" s="5"/>
      <c r="BP87" s="5"/>
      <c r="BQ87" s="5"/>
      <c r="BR87" s="5"/>
      <c r="BT87" s="8"/>
      <c r="BU87" s="9"/>
      <c r="BV87" s="8"/>
      <c r="BW87" s="4"/>
      <c r="BX87" s="8"/>
      <c r="BY87" s="8"/>
      <c r="BZ87" s="2"/>
      <c r="CA87" s="10"/>
      <c r="CB87" s="11"/>
      <c r="CC87" s="2"/>
      <c r="CD87" s="2"/>
      <c r="CE87" s="2"/>
      <c r="CF87" s="2"/>
      <c r="CG87" s="9"/>
      <c r="CH87" s="11"/>
      <c r="CI87" s="2"/>
      <c r="CJ87" s="2"/>
      <c r="CL87" s="2"/>
    </row>
    <row r="88" spans="4:90" ht="17.399999999999999" x14ac:dyDescent="0.25">
      <c r="D88" s="2"/>
      <c r="E88" s="17"/>
      <c r="F88" s="5"/>
      <c r="G88" s="4"/>
      <c r="H88" s="4"/>
      <c r="I88" s="5"/>
      <c r="J88" s="6"/>
      <c r="K88" s="85"/>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N88" s="5"/>
      <c r="BO88" s="5"/>
      <c r="BP88" s="5"/>
      <c r="BQ88" s="5"/>
      <c r="BR88" s="5"/>
      <c r="BT88" s="8"/>
      <c r="BU88" s="9"/>
      <c r="BV88" s="8"/>
      <c r="BW88" s="4"/>
      <c r="BX88" s="8"/>
      <c r="BY88" s="8"/>
      <c r="BZ88" s="2"/>
      <c r="CA88" s="10"/>
      <c r="CB88" s="11"/>
      <c r="CC88" s="2"/>
      <c r="CD88" s="2"/>
      <c r="CE88" s="2"/>
      <c r="CF88" s="2"/>
      <c r="CG88" s="9"/>
      <c r="CH88" s="11"/>
      <c r="CI88" s="2"/>
      <c r="CJ88" s="2"/>
      <c r="CL88" s="2"/>
    </row>
    <row r="89" spans="4:90" ht="17.399999999999999" x14ac:dyDescent="0.25">
      <c r="D89" s="2"/>
      <c r="E89" s="17"/>
      <c r="F89" s="5"/>
      <c r="G89" s="4"/>
      <c r="H89" s="4"/>
      <c r="I89" s="5"/>
      <c r="J89" s="6"/>
      <c r="K89" s="85"/>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N89" s="5"/>
      <c r="BO89" s="5"/>
      <c r="BP89" s="5"/>
      <c r="BQ89" s="5"/>
      <c r="BR89" s="5"/>
      <c r="BT89" s="8"/>
      <c r="BU89" s="9"/>
      <c r="BV89" s="8"/>
      <c r="BW89" s="4"/>
      <c r="BX89" s="8"/>
      <c r="BY89" s="8"/>
      <c r="BZ89" s="2"/>
      <c r="CA89" s="10"/>
      <c r="CB89" s="11"/>
      <c r="CC89" s="2"/>
      <c r="CD89" s="2"/>
      <c r="CE89" s="2"/>
      <c r="CF89" s="2"/>
      <c r="CG89" s="9"/>
      <c r="CH89" s="11"/>
      <c r="CI89" s="2"/>
      <c r="CJ89" s="2"/>
      <c r="CL89" s="2"/>
    </row>
    <row r="90" spans="4:90" ht="17.399999999999999" x14ac:dyDescent="0.25">
      <c r="D90" s="2"/>
      <c r="E90" s="17"/>
      <c r="F90" s="5"/>
      <c r="G90" s="4"/>
      <c r="H90" s="4"/>
      <c r="I90" s="5"/>
      <c r="J90" s="6"/>
      <c r="K90" s="85"/>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N90" s="5"/>
      <c r="BO90" s="5"/>
      <c r="BP90" s="5"/>
      <c r="BQ90" s="5"/>
      <c r="BR90" s="5"/>
      <c r="BT90" s="8"/>
      <c r="BU90" s="9"/>
      <c r="BV90" s="8"/>
      <c r="BW90" s="4"/>
      <c r="BX90" s="8"/>
      <c r="BY90" s="8"/>
      <c r="BZ90" s="2"/>
      <c r="CA90" s="10"/>
      <c r="CB90" s="11"/>
      <c r="CC90" s="2"/>
      <c r="CD90" s="2"/>
      <c r="CE90" s="2"/>
      <c r="CF90" s="2"/>
      <c r="CG90" s="9"/>
      <c r="CH90" s="11"/>
      <c r="CI90" s="2"/>
      <c r="CJ90" s="2"/>
      <c r="CL90" s="2"/>
    </row>
    <row r="91" spans="4:90" ht="17.399999999999999" x14ac:dyDescent="0.25">
      <c r="D91" s="2"/>
      <c r="E91" s="17"/>
      <c r="F91" s="5"/>
      <c r="G91" s="4"/>
      <c r="H91" s="4"/>
      <c r="I91" s="5"/>
      <c r="J91" s="6"/>
      <c r="K91" s="85"/>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N91" s="5"/>
      <c r="BO91" s="5"/>
      <c r="BP91" s="5"/>
      <c r="BQ91" s="5"/>
      <c r="BR91" s="5"/>
      <c r="BT91" s="8"/>
      <c r="BU91" s="9"/>
      <c r="BV91" s="8"/>
      <c r="BW91" s="4"/>
      <c r="BX91" s="8"/>
      <c r="BY91" s="8"/>
      <c r="BZ91" s="2"/>
      <c r="CA91" s="10"/>
      <c r="CB91" s="11"/>
      <c r="CC91" s="2"/>
      <c r="CD91" s="2"/>
      <c r="CE91" s="2"/>
      <c r="CF91" s="2"/>
      <c r="CG91" s="9"/>
      <c r="CH91" s="11"/>
      <c r="CI91" s="2"/>
      <c r="CJ91" s="2"/>
      <c r="CL91" s="2"/>
    </row>
    <row r="92" spans="4:90" ht="17.399999999999999" x14ac:dyDescent="0.25">
      <c r="D92" s="2"/>
      <c r="E92" s="17"/>
      <c r="F92" s="5"/>
      <c r="G92" s="4"/>
      <c r="H92" s="4"/>
      <c r="I92" s="5"/>
      <c r="J92" s="6"/>
      <c r="K92" s="85"/>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N92" s="5"/>
      <c r="BO92" s="5"/>
      <c r="BP92" s="5"/>
      <c r="BQ92" s="5"/>
      <c r="BR92" s="5"/>
      <c r="BT92" s="8"/>
      <c r="BU92" s="9"/>
      <c r="BV92" s="8"/>
      <c r="BW92" s="4"/>
      <c r="BX92" s="8"/>
      <c r="BY92" s="8"/>
      <c r="BZ92" s="2"/>
      <c r="CA92" s="10"/>
      <c r="CB92" s="11"/>
      <c r="CC92" s="2"/>
      <c r="CD92" s="2"/>
      <c r="CE92" s="2"/>
      <c r="CF92" s="2"/>
      <c r="CG92" s="9"/>
      <c r="CH92" s="11"/>
      <c r="CI92" s="2"/>
      <c r="CJ92" s="2"/>
      <c r="CL92" s="2"/>
    </row>
    <row r="93" spans="4:90" ht="17.399999999999999" x14ac:dyDescent="0.25">
      <c r="D93" s="2"/>
      <c r="E93" s="17"/>
      <c r="F93" s="5"/>
      <c r="G93" s="4"/>
      <c r="H93" s="4"/>
      <c r="I93" s="5"/>
      <c r="J93" s="6"/>
      <c r="K93" s="85"/>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N93" s="5"/>
      <c r="BO93" s="5"/>
      <c r="BP93" s="5"/>
      <c r="BQ93" s="5"/>
      <c r="BR93" s="5"/>
      <c r="BT93" s="8"/>
      <c r="BU93" s="9"/>
      <c r="BV93" s="8"/>
      <c r="BW93" s="4"/>
      <c r="BX93" s="8"/>
      <c r="BY93" s="8"/>
      <c r="BZ93" s="2"/>
      <c r="CA93" s="10"/>
      <c r="CB93" s="11"/>
      <c r="CC93" s="2"/>
      <c r="CD93" s="2"/>
      <c r="CE93" s="2"/>
      <c r="CF93" s="2"/>
      <c r="CG93" s="9"/>
      <c r="CH93" s="11"/>
      <c r="CI93" s="2"/>
      <c r="CJ93" s="2"/>
      <c r="CL93" s="2"/>
    </row>
    <row r="94" spans="4:90" ht="17.399999999999999" x14ac:dyDescent="0.25">
      <c r="D94" s="2"/>
      <c r="E94" s="17"/>
      <c r="F94" s="5"/>
      <c r="G94" s="4"/>
      <c r="H94" s="4"/>
      <c r="I94" s="5"/>
      <c r="J94" s="6"/>
      <c r="K94" s="85"/>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N94" s="5"/>
      <c r="BO94" s="5"/>
      <c r="BP94" s="5"/>
      <c r="BQ94" s="5"/>
      <c r="BR94" s="5"/>
      <c r="BT94" s="8"/>
      <c r="BU94" s="9"/>
      <c r="BV94" s="8"/>
      <c r="BW94" s="4"/>
      <c r="BX94" s="8"/>
      <c r="BY94" s="8"/>
      <c r="BZ94" s="2"/>
      <c r="CA94" s="10"/>
      <c r="CB94" s="11"/>
      <c r="CC94" s="2"/>
      <c r="CD94" s="2"/>
      <c r="CE94" s="2"/>
      <c r="CF94" s="2"/>
      <c r="CG94" s="9"/>
      <c r="CH94" s="11"/>
      <c r="CI94" s="2"/>
      <c r="CJ94" s="2"/>
      <c r="CL94" s="2"/>
    </row>
    <row r="95" spans="4:90" ht="17.399999999999999" x14ac:dyDescent="0.25">
      <c r="D95" s="2"/>
      <c r="E95" s="17"/>
      <c r="F95" s="5"/>
      <c r="G95" s="4"/>
      <c r="H95" s="4"/>
      <c r="I95" s="5"/>
      <c r="J95" s="6"/>
      <c r="K95" s="85"/>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N95" s="5"/>
      <c r="BO95" s="5"/>
      <c r="BP95" s="5"/>
      <c r="BQ95" s="5"/>
      <c r="BR95" s="5"/>
      <c r="BT95" s="8"/>
      <c r="BU95" s="9"/>
      <c r="BV95" s="8"/>
      <c r="BW95" s="4"/>
      <c r="BX95" s="8"/>
      <c r="BY95" s="8"/>
      <c r="BZ95" s="2"/>
      <c r="CA95" s="10"/>
      <c r="CB95" s="11"/>
      <c r="CC95" s="2"/>
      <c r="CD95" s="2"/>
      <c r="CE95" s="2"/>
      <c r="CF95" s="2"/>
      <c r="CG95" s="9"/>
      <c r="CH95" s="11"/>
      <c r="CI95" s="2"/>
      <c r="CJ95" s="2"/>
      <c r="CL95" s="2"/>
    </row>
    <row r="96" spans="4:90" ht="17.399999999999999" x14ac:dyDescent="0.25">
      <c r="D96" s="2"/>
      <c r="E96" s="17"/>
      <c r="F96" s="5"/>
      <c r="G96" s="4"/>
      <c r="H96" s="4"/>
      <c r="I96" s="5"/>
      <c r="J96" s="6"/>
      <c r="K96" s="85"/>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N96" s="5"/>
      <c r="BO96" s="5"/>
      <c r="BP96" s="5"/>
      <c r="BQ96" s="5"/>
      <c r="BR96" s="5"/>
      <c r="BT96" s="8"/>
      <c r="BU96" s="9"/>
      <c r="BV96" s="8"/>
      <c r="BW96" s="4"/>
      <c r="BX96" s="8"/>
      <c r="BY96" s="8"/>
      <c r="BZ96" s="2"/>
      <c r="CA96" s="10"/>
      <c r="CB96" s="11"/>
      <c r="CC96" s="2"/>
      <c r="CD96" s="2"/>
      <c r="CE96" s="2"/>
      <c r="CF96" s="2"/>
      <c r="CG96" s="9"/>
      <c r="CH96" s="11"/>
      <c r="CI96" s="2"/>
      <c r="CJ96" s="2"/>
      <c r="CL96" s="2"/>
    </row>
    <row r="97" spans="4:90" ht="17.399999999999999" x14ac:dyDescent="0.25">
      <c r="D97" s="2"/>
      <c r="E97" s="17"/>
      <c r="F97" s="5"/>
      <c r="G97" s="4"/>
      <c r="H97" s="4"/>
      <c r="I97" s="5"/>
      <c r="J97" s="6"/>
      <c r="K97" s="85"/>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N97" s="5"/>
      <c r="BO97" s="5"/>
      <c r="BP97" s="5"/>
      <c r="BQ97" s="5"/>
      <c r="BR97" s="5"/>
      <c r="BT97" s="8"/>
      <c r="BU97" s="9"/>
      <c r="BV97" s="8"/>
      <c r="BW97" s="4"/>
      <c r="BX97" s="8"/>
      <c r="BY97" s="8"/>
      <c r="BZ97" s="2"/>
      <c r="CA97" s="10"/>
      <c r="CB97" s="11"/>
      <c r="CC97" s="2"/>
      <c r="CD97" s="2"/>
      <c r="CE97" s="2"/>
      <c r="CF97" s="2"/>
      <c r="CG97" s="9"/>
      <c r="CH97" s="11"/>
      <c r="CI97" s="2"/>
      <c r="CJ97" s="2"/>
      <c r="CL97" s="2"/>
    </row>
    <row r="98" spans="4:90" ht="17.399999999999999" x14ac:dyDescent="0.25">
      <c r="D98" s="2"/>
      <c r="E98" s="17"/>
      <c r="F98" s="5"/>
      <c r="G98" s="4"/>
      <c r="H98" s="4"/>
      <c r="I98" s="5"/>
      <c r="J98" s="6"/>
      <c r="K98" s="85"/>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N98" s="5"/>
      <c r="BO98" s="5"/>
      <c r="BP98" s="5"/>
      <c r="BQ98" s="5"/>
      <c r="BR98" s="5"/>
      <c r="BT98" s="8"/>
      <c r="BU98" s="9"/>
      <c r="BV98" s="8"/>
      <c r="BW98" s="4"/>
      <c r="BX98" s="8"/>
      <c r="BY98" s="8"/>
      <c r="BZ98" s="2"/>
      <c r="CA98" s="10"/>
      <c r="CB98" s="11"/>
      <c r="CC98" s="2"/>
      <c r="CD98" s="2"/>
      <c r="CE98" s="2"/>
      <c r="CF98" s="2"/>
      <c r="CG98" s="9"/>
      <c r="CH98" s="11"/>
      <c r="CI98" s="2"/>
      <c r="CJ98" s="2"/>
      <c r="CL98" s="2"/>
    </row>
    <row r="99" spans="4:90" ht="17.399999999999999" x14ac:dyDescent="0.25">
      <c r="D99" s="2"/>
      <c r="E99" s="17"/>
      <c r="F99" s="5"/>
      <c r="G99" s="4"/>
      <c r="H99" s="4"/>
      <c r="I99" s="5"/>
      <c r="J99" s="6"/>
      <c r="K99" s="85"/>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N99" s="5"/>
      <c r="BO99" s="5"/>
      <c r="BP99" s="5"/>
      <c r="BQ99" s="5"/>
      <c r="BR99" s="5"/>
      <c r="BT99" s="8"/>
      <c r="BU99" s="9"/>
      <c r="BV99" s="8"/>
      <c r="BW99" s="4"/>
      <c r="BX99" s="8"/>
      <c r="BY99" s="8"/>
      <c r="BZ99" s="2"/>
      <c r="CA99" s="10"/>
      <c r="CB99" s="11"/>
      <c r="CC99" s="2"/>
      <c r="CD99" s="2"/>
      <c r="CE99" s="2"/>
      <c r="CF99" s="2"/>
      <c r="CG99" s="9"/>
      <c r="CH99" s="11"/>
      <c r="CI99" s="2"/>
      <c r="CJ99" s="2"/>
      <c r="CL99" s="2"/>
    </row>
    <row r="100" spans="4:90" ht="17.399999999999999" x14ac:dyDescent="0.25">
      <c r="D100" s="2"/>
      <c r="E100" s="17"/>
      <c r="F100" s="5"/>
      <c r="G100" s="4"/>
      <c r="H100" s="4"/>
      <c r="I100" s="5"/>
      <c r="J100" s="6"/>
      <c r="K100" s="85"/>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N100" s="5"/>
      <c r="BO100" s="5"/>
      <c r="BP100" s="5"/>
      <c r="BQ100" s="5"/>
      <c r="BR100" s="5"/>
      <c r="BT100" s="8"/>
      <c r="BU100" s="9"/>
      <c r="BV100" s="8"/>
      <c r="BW100" s="4"/>
      <c r="BX100" s="8"/>
      <c r="BY100" s="8"/>
      <c r="BZ100" s="2"/>
      <c r="CA100" s="10"/>
      <c r="CB100" s="11"/>
      <c r="CC100" s="2"/>
      <c r="CD100" s="2"/>
      <c r="CE100" s="2"/>
      <c r="CF100" s="2"/>
      <c r="CG100" s="9"/>
      <c r="CH100" s="11"/>
      <c r="CI100" s="2"/>
      <c r="CJ100" s="2"/>
      <c r="CL100" s="2"/>
    </row>
    <row r="101" spans="4:90" ht="17.399999999999999" x14ac:dyDescent="0.25">
      <c r="D101" s="2"/>
      <c r="E101" s="17"/>
      <c r="F101" s="5"/>
      <c r="G101" s="4"/>
      <c r="H101" s="4"/>
      <c r="I101" s="5"/>
      <c r="J101" s="6"/>
      <c r="K101" s="85"/>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N101" s="5"/>
      <c r="BO101" s="5"/>
      <c r="BP101" s="5"/>
      <c r="BQ101" s="5"/>
      <c r="BR101" s="5"/>
      <c r="BT101" s="8"/>
      <c r="BU101" s="9"/>
      <c r="BV101" s="8"/>
      <c r="BW101" s="4"/>
      <c r="BX101" s="8"/>
      <c r="BY101" s="8"/>
      <c r="BZ101" s="2"/>
      <c r="CA101" s="10"/>
      <c r="CB101" s="11"/>
      <c r="CC101" s="2"/>
      <c r="CD101" s="2"/>
      <c r="CE101" s="2"/>
      <c r="CF101" s="2"/>
      <c r="CG101" s="9"/>
      <c r="CH101" s="11"/>
      <c r="CI101" s="2"/>
      <c r="CJ101" s="2"/>
      <c r="CL101" s="2"/>
    </row>
    <row r="102" spans="4:90" ht="17.399999999999999" x14ac:dyDescent="0.25">
      <c r="D102" s="2"/>
      <c r="E102" s="17"/>
      <c r="F102" s="5"/>
      <c r="G102" s="4"/>
      <c r="H102" s="4"/>
      <c r="I102" s="5"/>
      <c r="J102" s="6"/>
      <c r="K102" s="85"/>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N102" s="5"/>
      <c r="BO102" s="5"/>
      <c r="BP102" s="5"/>
      <c r="BQ102" s="5"/>
      <c r="BR102" s="5"/>
      <c r="BT102" s="8"/>
      <c r="BU102" s="9"/>
      <c r="BV102" s="8"/>
      <c r="BW102" s="4"/>
      <c r="BX102" s="8"/>
      <c r="BY102" s="8"/>
      <c r="BZ102" s="2"/>
      <c r="CA102" s="10"/>
      <c r="CB102" s="11"/>
      <c r="CC102" s="2"/>
      <c r="CD102" s="2"/>
      <c r="CE102" s="2"/>
      <c r="CF102" s="2"/>
      <c r="CG102" s="9"/>
      <c r="CH102" s="11"/>
      <c r="CI102" s="2"/>
      <c r="CJ102" s="2"/>
      <c r="CL102" s="2"/>
    </row>
    <row r="103" spans="4:90" ht="17.399999999999999" x14ac:dyDescent="0.25">
      <c r="D103" s="2"/>
      <c r="E103" s="17"/>
      <c r="F103" s="5"/>
      <c r="G103" s="4"/>
      <c r="H103" s="4"/>
      <c r="I103" s="5"/>
      <c r="J103" s="6"/>
      <c r="K103" s="85"/>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N103" s="5"/>
      <c r="BO103" s="5"/>
      <c r="BP103" s="5"/>
      <c r="BQ103" s="5"/>
      <c r="BR103" s="5"/>
      <c r="BT103" s="8"/>
      <c r="BU103" s="9"/>
      <c r="BV103" s="8"/>
      <c r="BW103" s="4"/>
      <c r="BX103" s="8"/>
      <c r="BY103" s="8"/>
      <c r="BZ103" s="2"/>
      <c r="CA103" s="10"/>
      <c r="CB103" s="11"/>
      <c r="CC103" s="2"/>
      <c r="CD103" s="2"/>
      <c r="CE103" s="2"/>
      <c r="CF103" s="2"/>
      <c r="CG103" s="9"/>
      <c r="CH103" s="11"/>
      <c r="CI103" s="2"/>
      <c r="CJ103" s="2"/>
      <c r="CL103" s="2"/>
    </row>
    <row r="104" spans="4:90" ht="17.399999999999999" x14ac:dyDescent="0.25">
      <c r="D104" s="2"/>
      <c r="E104" s="17"/>
      <c r="F104" s="5"/>
      <c r="G104" s="4"/>
      <c r="H104" s="4"/>
      <c r="I104" s="5"/>
      <c r="J104" s="6"/>
      <c r="K104" s="85"/>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N104" s="5"/>
      <c r="BO104" s="5"/>
      <c r="BP104" s="5"/>
      <c r="BQ104" s="5"/>
      <c r="BR104" s="5"/>
      <c r="BT104" s="8"/>
      <c r="BU104" s="9"/>
      <c r="BV104" s="8"/>
      <c r="BW104" s="4"/>
      <c r="BX104" s="8"/>
      <c r="BY104" s="8"/>
      <c r="BZ104" s="2"/>
      <c r="CA104" s="10"/>
      <c r="CB104" s="11"/>
      <c r="CC104" s="2"/>
      <c r="CD104" s="2"/>
      <c r="CE104" s="2"/>
      <c r="CF104" s="2"/>
      <c r="CG104" s="9"/>
      <c r="CH104" s="11"/>
      <c r="CI104" s="2"/>
      <c r="CJ104" s="2"/>
      <c r="CL104" s="2"/>
    </row>
    <row r="105" spans="4:90" ht="17.399999999999999" x14ac:dyDescent="0.25">
      <c r="D105" s="2"/>
      <c r="E105" s="17"/>
      <c r="F105" s="5"/>
      <c r="G105" s="4"/>
      <c r="H105" s="4"/>
      <c r="I105" s="5"/>
      <c r="J105" s="6"/>
      <c r="K105" s="85"/>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N105" s="5"/>
      <c r="BO105" s="5"/>
      <c r="BP105" s="5"/>
      <c r="BQ105" s="5"/>
      <c r="BR105" s="5"/>
      <c r="BT105" s="8"/>
      <c r="BU105" s="9"/>
      <c r="BV105" s="8"/>
      <c r="BW105" s="4"/>
      <c r="BX105" s="8"/>
      <c r="BY105" s="8"/>
      <c r="BZ105" s="2"/>
      <c r="CA105" s="10"/>
      <c r="CB105" s="11"/>
      <c r="CC105" s="2"/>
      <c r="CD105" s="2"/>
      <c r="CE105" s="2"/>
      <c r="CF105" s="2"/>
      <c r="CG105" s="9"/>
      <c r="CH105" s="11"/>
      <c r="CI105" s="2"/>
      <c r="CJ105" s="2"/>
      <c r="CL105" s="2"/>
    </row>
    <row r="106" spans="4:90" ht="17.399999999999999" x14ac:dyDescent="0.25">
      <c r="D106" s="2"/>
      <c r="E106" s="17"/>
      <c r="F106" s="5"/>
      <c r="G106" s="4"/>
      <c r="H106" s="4"/>
      <c r="I106" s="5"/>
      <c r="J106" s="6"/>
      <c r="K106" s="85"/>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N106" s="5"/>
      <c r="BO106" s="5"/>
      <c r="BP106" s="5"/>
      <c r="BQ106" s="5"/>
      <c r="BR106" s="5"/>
      <c r="BT106" s="8"/>
      <c r="BU106" s="9"/>
      <c r="BV106" s="8"/>
      <c r="BW106" s="4"/>
      <c r="BX106" s="8"/>
      <c r="BY106" s="8"/>
      <c r="BZ106" s="2"/>
      <c r="CA106" s="10"/>
      <c r="CB106" s="11"/>
      <c r="CC106" s="2"/>
      <c r="CD106" s="2"/>
      <c r="CE106" s="2"/>
      <c r="CF106" s="2"/>
      <c r="CG106" s="9"/>
      <c r="CH106" s="11"/>
      <c r="CI106" s="2"/>
      <c r="CJ106" s="2"/>
      <c r="CL106" s="2"/>
    </row>
    <row r="107" spans="4:90" ht="17.399999999999999" x14ac:dyDescent="0.25">
      <c r="D107" s="2"/>
      <c r="E107" s="17"/>
      <c r="F107" s="5"/>
      <c r="G107" s="4"/>
      <c r="H107" s="4"/>
      <c r="I107" s="5"/>
      <c r="J107" s="6"/>
      <c r="K107" s="85"/>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N107" s="5"/>
      <c r="BO107" s="5"/>
      <c r="BP107" s="5"/>
      <c r="BQ107" s="5"/>
      <c r="BR107" s="5"/>
      <c r="BT107" s="8"/>
      <c r="BU107" s="9"/>
      <c r="BV107" s="8"/>
      <c r="BW107" s="4"/>
      <c r="BX107" s="8"/>
      <c r="BY107" s="8"/>
      <c r="BZ107" s="2"/>
      <c r="CA107" s="10"/>
      <c r="CB107" s="11"/>
      <c r="CC107" s="2"/>
      <c r="CD107" s="2"/>
      <c r="CE107" s="2"/>
      <c r="CF107" s="2"/>
      <c r="CG107" s="9"/>
      <c r="CH107" s="11"/>
      <c r="CI107" s="2"/>
      <c r="CJ107" s="2"/>
      <c r="CL107" s="2"/>
    </row>
    <row r="108" spans="4:90" ht="17.399999999999999" x14ac:dyDescent="0.25">
      <c r="D108" s="2"/>
      <c r="E108" s="17"/>
      <c r="F108" s="5"/>
      <c r="G108" s="4"/>
      <c r="H108" s="4"/>
      <c r="I108" s="5"/>
      <c r="J108" s="6"/>
      <c r="K108" s="85"/>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N108" s="5"/>
      <c r="BO108" s="5"/>
      <c r="BP108" s="5"/>
      <c r="BQ108" s="5"/>
      <c r="BR108" s="5"/>
      <c r="BT108" s="8"/>
      <c r="BU108" s="9"/>
      <c r="BV108" s="8"/>
      <c r="BW108" s="4"/>
      <c r="BX108" s="8"/>
      <c r="BY108" s="8"/>
      <c r="BZ108" s="2"/>
      <c r="CA108" s="10"/>
      <c r="CB108" s="11"/>
      <c r="CC108" s="2"/>
      <c r="CD108" s="2"/>
      <c r="CE108" s="2"/>
      <c r="CF108" s="2"/>
      <c r="CG108" s="9"/>
      <c r="CH108" s="11"/>
      <c r="CI108" s="2"/>
      <c r="CJ108" s="2"/>
      <c r="CL108" s="2"/>
    </row>
    <row r="109" spans="4:90" ht="17.399999999999999" x14ac:dyDescent="0.25">
      <c r="D109" s="2"/>
      <c r="E109" s="17"/>
      <c r="F109" s="5"/>
      <c r="G109" s="4"/>
      <c r="H109" s="4"/>
      <c r="I109" s="5"/>
      <c r="J109" s="6"/>
      <c r="K109" s="85"/>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N109" s="5"/>
      <c r="BO109" s="5"/>
      <c r="BP109" s="5"/>
      <c r="BQ109" s="5"/>
      <c r="BR109" s="5"/>
      <c r="BT109" s="8"/>
      <c r="BU109" s="9"/>
      <c r="BV109" s="8"/>
      <c r="BW109" s="4"/>
      <c r="BX109" s="8"/>
      <c r="BY109" s="8"/>
      <c r="BZ109" s="2"/>
      <c r="CA109" s="10"/>
      <c r="CB109" s="11"/>
      <c r="CC109" s="2"/>
      <c r="CD109" s="2"/>
      <c r="CE109" s="2"/>
      <c r="CF109" s="2"/>
      <c r="CG109" s="9"/>
      <c r="CH109" s="11"/>
      <c r="CI109" s="2"/>
      <c r="CJ109" s="2"/>
      <c r="CL109" s="2"/>
    </row>
    <row r="110" spans="4:90" ht="17.399999999999999" x14ac:dyDescent="0.25">
      <c r="D110" s="2"/>
      <c r="E110" s="17"/>
      <c r="F110" s="5"/>
      <c r="G110" s="4"/>
      <c r="H110" s="4"/>
      <c r="I110" s="5"/>
      <c r="J110" s="6"/>
      <c r="K110" s="85"/>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N110" s="5"/>
      <c r="BO110" s="5"/>
      <c r="BP110" s="5"/>
      <c r="BQ110" s="5"/>
      <c r="BR110" s="5"/>
      <c r="BT110" s="8"/>
      <c r="BU110" s="9"/>
      <c r="BV110" s="8"/>
      <c r="BW110" s="4"/>
      <c r="BX110" s="8"/>
      <c r="BY110" s="8"/>
      <c r="BZ110" s="2"/>
      <c r="CA110" s="10"/>
      <c r="CB110" s="11"/>
      <c r="CC110" s="2"/>
      <c r="CD110" s="2"/>
      <c r="CE110" s="2"/>
      <c r="CF110" s="2"/>
      <c r="CG110" s="9"/>
      <c r="CH110" s="11"/>
      <c r="CI110" s="2"/>
      <c r="CJ110" s="2"/>
      <c r="CL110" s="2"/>
    </row>
    <row r="111" spans="4:90" ht="17.399999999999999" x14ac:dyDescent="0.25">
      <c r="D111" s="2"/>
      <c r="E111" s="17"/>
      <c r="F111" s="5"/>
      <c r="G111" s="4"/>
      <c r="H111" s="4"/>
      <c r="I111" s="5"/>
      <c r="J111" s="6"/>
      <c r="K111" s="85"/>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N111" s="5"/>
      <c r="BO111" s="5"/>
      <c r="BP111" s="5"/>
      <c r="BQ111" s="5"/>
      <c r="BR111" s="5"/>
      <c r="BT111" s="8"/>
      <c r="BU111" s="9"/>
      <c r="BV111" s="8"/>
      <c r="BW111" s="4"/>
      <c r="BX111" s="8"/>
      <c r="BY111" s="8"/>
      <c r="BZ111" s="2"/>
      <c r="CA111" s="10"/>
      <c r="CB111" s="11"/>
      <c r="CC111" s="2"/>
      <c r="CD111" s="2"/>
      <c r="CE111" s="2"/>
      <c r="CF111" s="2"/>
      <c r="CG111" s="9"/>
      <c r="CH111" s="11"/>
      <c r="CI111" s="2"/>
      <c r="CJ111" s="2"/>
      <c r="CL111" s="2"/>
    </row>
    <row r="112" spans="4:90" ht="17.399999999999999" x14ac:dyDescent="0.25">
      <c r="D112" s="2"/>
      <c r="E112" s="17"/>
      <c r="F112" s="5"/>
      <c r="G112" s="4"/>
      <c r="H112" s="4"/>
      <c r="I112" s="5"/>
      <c r="J112" s="6"/>
      <c r="K112" s="85"/>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N112" s="5"/>
      <c r="BO112" s="5"/>
      <c r="BP112" s="5"/>
      <c r="BQ112" s="5"/>
      <c r="BR112" s="5"/>
      <c r="BT112" s="8"/>
      <c r="BU112" s="9"/>
      <c r="BV112" s="8"/>
      <c r="BW112" s="4"/>
      <c r="BX112" s="8"/>
      <c r="BY112" s="8"/>
      <c r="BZ112" s="2"/>
      <c r="CA112" s="10"/>
      <c r="CB112" s="11"/>
      <c r="CC112" s="2"/>
      <c r="CD112" s="2"/>
      <c r="CE112" s="2"/>
      <c r="CF112" s="2"/>
      <c r="CG112" s="9"/>
      <c r="CH112" s="11"/>
      <c r="CI112" s="2"/>
      <c r="CJ112" s="2"/>
      <c r="CL112" s="2"/>
    </row>
    <row r="113" spans="4:90" ht="17.399999999999999" x14ac:dyDescent="0.25">
      <c r="D113" s="2"/>
      <c r="E113" s="17"/>
      <c r="F113" s="5"/>
      <c r="G113" s="4"/>
      <c r="H113" s="4"/>
      <c r="I113" s="5"/>
      <c r="J113" s="6"/>
      <c r="K113" s="85"/>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N113" s="5"/>
      <c r="BO113" s="5"/>
      <c r="BP113" s="5"/>
      <c r="BQ113" s="5"/>
      <c r="BR113" s="5"/>
      <c r="BT113" s="8"/>
      <c r="BU113" s="9"/>
      <c r="BV113" s="8"/>
      <c r="BW113" s="4"/>
      <c r="BX113" s="8"/>
      <c r="BY113" s="8"/>
      <c r="BZ113" s="2"/>
      <c r="CA113" s="10"/>
      <c r="CB113" s="11"/>
      <c r="CC113" s="2"/>
      <c r="CD113" s="2"/>
      <c r="CE113" s="2"/>
      <c r="CF113" s="2"/>
      <c r="CG113" s="9"/>
      <c r="CH113" s="11"/>
      <c r="CI113" s="2"/>
      <c r="CJ113" s="2"/>
      <c r="CL113" s="2"/>
    </row>
    <row r="114" spans="4:90" ht="17.399999999999999" x14ac:dyDescent="0.25">
      <c r="D114" s="2"/>
      <c r="E114" s="17"/>
      <c r="F114" s="5"/>
      <c r="G114" s="4"/>
      <c r="H114" s="4"/>
      <c r="I114" s="5"/>
      <c r="J114" s="6"/>
      <c r="K114" s="85"/>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N114" s="5"/>
      <c r="BO114" s="5"/>
      <c r="BP114" s="5"/>
      <c r="BQ114" s="5"/>
      <c r="BR114" s="5"/>
      <c r="BT114" s="8"/>
      <c r="BU114" s="9"/>
      <c r="BV114" s="8"/>
      <c r="BW114" s="4"/>
      <c r="BX114" s="8"/>
      <c r="BY114" s="8"/>
      <c r="BZ114" s="2"/>
      <c r="CA114" s="10"/>
      <c r="CB114" s="11"/>
      <c r="CC114" s="2"/>
      <c r="CD114" s="2"/>
      <c r="CE114" s="2"/>
      <c r="CF114" s="2"/>
      <c r="CG114" s="9"/>
      <c r="CH114" s="11"/>
      <c r="CI114" s="2"/>
      <c r="CJ114" s="2"/>
      <c r="CL114" s="2"/>
    </row>
    <row r="115" spans="4:90" ht="17.399999999999999" x14ac:dyDescent="0.25">
      <c r="D115" s="2"/>
      <c r="E115" s="17"/>
      <c r="F115" s="5"/>
      <c r="G115" s="4"/>
      <c r="H115" s="4"/>
      <c r="I115" s="5"/>
      <c r="J115" s="6"/>
      <c r="K115" s="85"/>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N115" s="5"/>
      <c r="BO115" s="5"/>
      <c r="BP115" s="5"/>
      <c r="BQ115" s="5"/>
      <c r="BR115" s="5"/>
      <c r="BT115" s="8"/>
      <c r="BU115" s="9"/>
      <c r="BV115" s="8"/>
      <c r="BW115" s="4"/>
      <c r="BX115" s="8"/>
      <c r="BY115" s="8"/>
      <c r="BZ115" s="2"/>
      <c r="CA115" s="10"/>
      <c r="CB115" s="11"/>
      <c r="CC115" s="2"/>
      <c r="CD115" s="2"/>
      <c r="CE115" s="2"/>
      <c r="CF115" s="2"/>
      <c r="CG115" s="9"/>
      <c r="CH115" s="11"/>
      <c r="CI115" s="2"/>
      <c r="CJ115" s="2"/>
      <c r="CL115" s="2"/>
    </row>
    <row r="116" spans="4:90" ht="17.399999999999999" x14ac:dyDescent="0.25">
      <c r="D116" s="2"/>
      <c r="E116" s="17"/>
      <c r="F116" s="5"/>
      <c r="G116" s="4"/>
      <c r="H116" s="4"/>
      <c r="I116" s="5"/>
      <c r="J116" s="6"/>
      <c r="K116" s="85"/>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N116" s="5"/>
      <c r="BO116" s="5"/>
      <c r="BP116" s="5"/>
      <c r="BQ116" s="5"/>
      <c r="BR116" s="5"/>
      <c r="BT116" s="8"/>
      <c r="BU116" s="9"/>
      <c r="BV116" s="8"/>
      <c r="BW116" s="4"/>
      <c r="BX116" s="8"/>
      <c r="BY116" s="8"/>
      <c r="BZ116" s="2"/>
      <c r="CA116" s="10"/>
      <c r="CB116" s="11"/>
      <c r="CC116" s="2"/>
      <c r="CD116" s="2"/>
      <c r="CE116" s="2"/>
      <c r="CF116" s="2"/>
      <c r="CG116" s="9"/>
      <c r="CH116" s="11"/>
      <c r="CI116" s="2"/>
      <c r="CJ116" s="2"/>
      <c r="CL116" s="2"/>
    </row>
    <row r="117" spans="4:90" ht="17.399999999999999" x14ac:dyDescent="0.25">
      <c r="D117" s="2"/>
      <c r="E117" s="17"/>
      <c r="F117" s="5"/>
      <c r="G117" s="4"/>
      <c r="H117" s="4"/>
      <c r="I117" s="5"/>
      <c r="J117" s="6"/>
      <c r="K117" s="85"/>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N117" s="5"/>
      <c r="BO117" s="5"/>
      <c r="BP117" s="5"/>
      <c r="BQ117" s="5"/>
      <c r="BR117" s="5"/>
      <c r="BT117" s="8"/>
      <c r="BU117" s="9"/>
      <c r="BV117" s="8"/>
      <c r="BW117" s="4"/>
      <c r="BX117" s="8"/>
      <c r="BY117" s="8"/>
      <c r="BZ117" s="2"/>
      <c r="CA117" s="10"/>
      <c r="CB117" s="11"/>
      <c r="CC117" s="2"/>
      <c r="CD117" s="2"/>
      <c r="CE117" s="2"/>
      <c r="CF117" s="2"/>
      <c r="CG117" s="9"/>
      <c r="CH117" s="11"/>
      <c r="CI117" s="2"/>
      <c r="CJ117" s="2"/>
      <c r="CL117" s="2"/>
    </row>
    <row r="118" spans="4:90" ht="17.399999999999999" x14ac:dyDescent="0.25">
      <c r="D118" s="2"/>
      <c r="E118" s="17"/>
      <c r="F118" s="5"/>
      <c r="G118" s="4"/>
      <c r="H118" s="4"/>
      <c r="I118" s="5"/>
      <c r="J118" s="6"/>
      <c r="K118" s="85"/>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N118" s="5"/>
      <c r="BO118" s="5"/>
      <c r="BP118" s="5"/>
      <c r="BQ118" s="5"/>
      <c r="BR118" s="5"/>
      <c r="BT118" s="8"/>
      <c r="BU118" s="9"/>
      <c r="BV118" s="8"/>
      <c r="BW118" s="4"/>
      <c r="BX118" s="8"/>
      <c r="BY118" s="8"/>
      <c r="BZ118" s="2"/>
      <c r="CA118" s="10"/>
      <c r="CB118" s="11"/>
      <c r="CC118" s="2"/>
      <c r="CD118" s="2"/>
      <c r="CE118" s="2"/>
      <c r="CF118" s="2"/>
      <c r="CG118" s="9"/>
      <c r="CH118" s="11"/>
      <c r="CI118" s="2"/>
      <c r="CJ118" s="2"/>
      <c r="CL118" s="2"/>
    </row>
    <row r="119" spans="4:90" ht="17.399999999999999" x14ac:dyDescent="0.25">
      <c r="D119" s="2"/>
      <c r="E119" s="17"/>
      <c r="F119" s="5"/>
      <c r="G119" s="4"/>
      <c r="H119" s="4"/>
      <c r="I119" s="5"/>
      <c r="J119" s="6"/>
      <c r="K119" s="85"/>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N119" s="5"/>
      <c r="BO119" s="5"/>
      <c r="BP119" s="5"/>
      <c r="BQ119" s="5"/>
      <c r="BR119" s="5"/>
      <c r="BT119" s="8"/>
      <c r="BU119" s="9"/>
      <c r="BV119" s="8"/>
      <c r="BW119" s="4"/>
      <c r="BX119" s="8"/>
      <c r="BY119" s="8"/>
      <c r="BZ119" s="2"/>
      <c r="CA119" s="10"/>
      <c r="CB119" s="11"/>
      <c r="CC119" s="2"/>
      <c r="CD119" s="2"/>
      <c r="CE119" s="2"/>
      <c r="CF119" s="2"/>
      <c r="CG119" s="9"/>
      <c r="CH119" s="11"/>
      <c r="CI119" s="2"/>
      <c r="CJ119" s="2"/>
      <c r="CL119" s="2"/>
    </row>
    <row r="120" spans="4:90" ht="17.399999999999999" x14ac:dyDescent="0.25">
      <c r="D120" s="2"/>
      <c r="E120" s="17"/>
      <c r="F120" s="5"/>
      <c r="G120" s="4"/>
      <c r="H120" s="4"/>
      <c r="I120" s="5"/>
      <c r="J120" s="6"/>
      <c r="K120" s="85"/>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N120" s="5"/>
      <c r="BO120" s="5"/>
      <c r="BP120" s="5"/>
      <c r="BQ120" s="5"/>
      <c r="BR120" s="5"/>
      <c r="BT120" s="8"/>
      <c r="BU120" s="9"/>
      <c r="BV120" s="8"/>
      <c r="BW120" s="4"/>
      <c r="BX120" s="8"/>
      <c r="BY120" s="8"/>
      <c r="BZ120" s="2"/>
      <c r="CA120" s="10"/>
      <c r="CB120" s="11"/>
      <c r="CC120" s="2"/>
      <c r="CD120" s="2"/>
      <c r="CE120" s="2"/>
      <c r="CF120" s="2"/>
      <c r="CG120" s="9"/>
      <c r="CH120" s="11"/>
      <c r="CI120" s="2"/>
      <c r="CJ120" s="2"/>
      <c r="CL120" s="2"/>
    </row>
    <row r="121" spans="4:90" ht="17.399999999999999" x14ac:dyDescent="0.25">
      <c r="D121" s="2"/>
      <c r="E121" s="17"/>
      <c r="F121" s="5"/>
      <c r="G121" s="4"/>
      <c r="H121" s="4"/>
      <c r="I121" s="5"/>
      <c r="J121" s="6"/>
      <c r="K121" s="85"/>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N121" s="5"/>
      <c r="BO121" s="5"/>
      <c r="BP121" s="5"/>
      <c r="BQ121" s="5"/>
      <c r="BR121" s="5"/>
      <c r="BT121" s="8"/>
      <c r="BU121" s="9"/>
      <c r="BV121" s="8"/>
      <c r="BW121" s="4"/>
      <c r="BX121" s="8"/>
      <c r="BY121" s="8"/>
      <c r="BZ121" s="2"/>
      <c r="CA121" s="10"/>
      <c r="CB121" s="11"/>
      <c r="CC121" s="2"/>
      <c r="CD121" s="2"/>
      <c r="CE121" s="2"/>
      <c r="CF121" s="2"/>
      <c r="CG121" s="9"/>
      <c r="CH121" s="11"/>
      <c r="CI121" s="2"/>
      <c r="CJ121" s="2"/>
      <c r="CL121" s="2"/>
    </row>
    <row r="122" spans="4:90" ht="17.399999999999999" x14ac:dyDescent="0.25">
      <c r="D122" s="2"/>
      <c r="E122" s="17"/>
      <c r="F122" s="5"/>
      <c r="G122" s="4"/>
      <c r="H122" s="4"/>
      <c r="I122" s="5"/>
      <c r="J122" s="6"/>
      <c r="K122" s="85"/>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N122" s="5"/>
      <c r="BO122" s="5"/>
      <c r="BP122" s="5"/>
      <c r="BQ122" s="5"/>
      <c r="BR122" s="5"/>
      <c r="BT122" s="8"/>
      <c r="BU122" s="9"/>
      <c r="BV122" s="8"/>
      <c r="BW122" s="4"/>
      <c r="BX122" s="8"/>
      <c r="BY122" s="8"/>
      <c r="BZ122" s="2"/>
      <c r="CA122" s="10"/>
      <c r="CB122" s="11"/>
      <c r="CC122" s="2"/>
      <c r="CD122" s="2"/>
      <c r="CE122" s="2"/>
      <c r="CF122" s="2"/>
      <c r="CG122" s="9"/>
      <c r="CH122" s="11"/>
      <c r="CI122" s="2"/>
      <c r="CJ122" s="2"/>
      <c r="CL122" s="2"/>
    </row>
    <row r="123" spans="4:90" ht="17.399999999999999" x14ac:dyDescent="0.25">
      <c r="D123" s="2"/>
      <c r="E123" s="17"/>
      <c r="F123" s="5"/>
      <c r="G123" s="4"/>
      <c r="H123" s="4"/>
      <c r="I123" s="5"/>
      <c r="J123" s="6"/>
      <c r="K123" s="85"/>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N123" s="5"/>
      <c r="BO123" s="5"/>
      <c r="BP123" s="5"/>
      <c r="BQ123" s="5"/>
      <c r="BR123" s="5"/>
      <c r="BT123" s="8"/>
      <c r="BU123" s="9"/>
      <c r="BV123" s="8"/>
      <c r="BW123" s="4"/>
      <c r="BX123" s="8"/>
      <c r="BY123" s="8"/>
      <c r="BZ123" s="2"/>
      <c r="CA123" s="10"/>
      <c r="CB123" s="11"/>
      <c r="CC123" s="2"/>
      <c r="CD123" s="2"/>
      <c r="CE123" s="2"/>
      <c r="CF123" s="2"/>
      <c r="CG123" s="9"/>
      <c r="CH123" s="11"/>
      <c r="CI123" s="2"/>
      <c r="CJ123" s="2"/>
      <c r="CL123" s="2"/>
    </row>
    <row r="124" spans="4:90" ht="17.399999999999999" x14ac:dyDescent="0.25">
      <c r="D124" s="2"/>
      <c r="E124" s="17"/>
      <c r="F124" s="5"/>
      <c r="G124" s="4"/>
      <c r="H124" s="4"/>
      <c r="I124" s="5"/>
      <c r="J124" s="6"/>
      <c r="K124" s="85"/>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N124" s="5"/>
      <c r="BO124" s="5"/>
      <c r="BP124" s="5"/>
      <c r="BQ124" s="5"/>
      <c r="BR124" s="5"/>
      <c r="BT124" s="8"/>
      <c r="BU124" s="9"/>
      <c r="BV124" s="8"/>
      <c r="BW124" s="4"/>
      <c r="BX124" s="8"/>
      <c r="BY124" s="8"/>
      <c r="BZ124" s="2"/>
      <c r="CA124" s="10"/>
      <c r="CB124" s="11"/>
      <c r="CC124" s="2"/>
      <c r="CD124" s="2"/>
      <c r="CE124" s="2"/>
      <c r="CF124" s="2"/>
      <c r="CG124" s="9"/>
      <c r="CH124" s="11"/>
      <c r="CI124" s="2"/>
      <c r="CJ124" s="2"/>
      <c r="CL124" s="2"/>
    </row>
    <row r="125" spans="4:90" ht="17.399999999999999" x14ac:dyDescent="0.25">
      <c r="D125" s="2"/>
      <c r="E125" s="17"/>
      <c r="F125" s="5"/>
      <c r="G125" s="4"/>
      <c r="H125" s="4"/>
      <c r="I125" s="5"/>
      <c r="J125" s="6"/>
      <c r="K125" s="85"/>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N125" s="5"/>
      <c r="BO125" s="5"/>
      <c r="BP125" s="5"/>
      <c r="BQ125" s="5"/>
      <c r="BR125" s="5"/>
      <c r="BT125" s="8"/>
      <c r="BU125" s="9"/>
      <c r="BV125" s="8"/>
      <c r="BW125" s="4"/>
      <c r="BX125" s="8"/>
      <c r="BY125" s="8"/>
      <c r="BZ125" s="2"/>
      <c r="CA125" s="10"/>
      <c r="CB125" s="11"/>
      <c r="CC125" s="2"/>
      <c r="CD125" s="2"/>
      <c r="CE125" s="2"/>
      <c r="CF125" s="2"/>
      <c r="CG125" s="9"/>
      <c r="CH125" s="11"/>
      <c r="CI125" s="2"/>
      <c r="CJ125" s="2"/>
      <c r="CL125" s="2"/>
    </row>
    <row r="126" spans="4:90" ht="17.399999999999999" x14ac:dyDescent="0.25">
      <c r="D126" s="2"/>
      <c r="E126" s="17"/>
      <c r="F126" s="5"/>
      <c r="G126" s="4"/>
      <c r="H126" s="4"/>
      <c r="I126" s="5"/>
      <c r="J126" s="6"/>
      <c r="K126" s="85"/>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N126" s="5"/>
      <c r="BO126" s="5"/>
      <c r="BP126" s="5"/>
      <c r="BQ126" s="5"/>
      <c r="BR126" s="5"/>
      <c r="BT126" s="8"/>
      <c r="BU126" s="9"/>
      <c r="BV126" s="8"/>
      <c r="BW126" s="4"/>
      <c r="BX126" s="8"/>
      <c r="BY126" s="8"/>
      <c r="BZ126" s="2"/>
      <c r="CA126" s="10"/>
      <c r="CB126" s="11"/>
      <c r="CC126" s="2"/>
      <c r="CD126" s="2"/>
      <c r="CE126" s="2"/>
      <c r="CF126" s="2"/>
      <c r="CG126" s="9"/>
      <c r="CH126" s="11"/>
      <c r="CI126" s="2"/>
      <c r="CJ126" s="2"/>
      <c r="CL126" s="2"/>
    </row>
    <row r="127" spans="4:90" ht="17.399999999999999" x14ac:dyDescent="0.25">
      <c r="D127" s="2"/>
      <c r="E127" s="17"/>
      <c r="F127" s="5"/>
      <c r="G127" s="4"/>
      <c r="H127" s="4"/>
      <c r="I127" s="5"/>
      <c r="J127" s="6"/>
      <c r="K127" s="85"/>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N127" s="5"/>
      <c r="BO127" s="5"/>
      <c r="BP127" s="5"/>
      <c r="BQ127" s="5"/>
      <c r="BR127" s="5"/>
      <c r="BT127" s="8"/>
      <c r="BU127" s="9"/>
      <c r="BV127" s="8"/>
      <c r="BW127" s="4"/>
      <c r="BX127" s="8"/>
      <c r="BY127" s="8"/>
      <c r="BZ127" s="2"/>
      <c r="CA127" s="10"/>
      <c r="CB127" s="11"/>
      <c r="CC127" s="2"/>
      <c r="CD127" s="2"/>
      <c r="CE127" s="2"/>
      <c r="CF127" s="2"/>
      <c r="CG127" s="9"/>
      <c r="CH127" s="11"/>
      <c r="CI127" s="2"/>
      <c r="CJ127" s="2"/>
      <c r="CL127" s="2"/>
    </row>
    <row r="128" spans="4:90" ht="17.399999999999999" x14ac:dyDescent="0.25">
      <c r="D128" s="2"/>
      <c r="E128" s="17"/>
      <c r="F128" s="5"/>
      <c r="G128" s="4"/>
      <c r="H128" s="4"/>
      <c r="I128" s="5"/>
      <c r="J128" s="6"/>
      <c r="K128" s="85"/>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N128" s="5"/>
      <c r="BO128" s="5"/>
      <c r="BP128" s="5"/>
      <c r="BQ128" s="5"/>
      <c r="BR128" s="5"/>
      <c r="BT128" s="8"/>
      <c r="BU128" s="9"/>
      <c r="BV128" s="8"/>
      <c r="BW128" s="4"/>
      <c r="BX128" s="8"/>
      <c r="BY128" s="8"/>
      <c r="BZ128" s="2"/>
      <c r="CA128" s="10"/>
      <c r="CB128" s="11"/>
      <c r="CC128" s="2"/>
      <c r="CD128" s="2"/>
      <c r="CE128" s="2"/>
      <c r="CF128" s="2"/>
      <c r="CG128" s="9"/>
      <c r="CH128" s="11"/>
      <c r="CI128" s="2"/>
      <c r="CJ128" s="2"/>
      <c r="CL128" s="2"/>
    </row>
    <row r="129" spans="4:90" ht="17.399999999999999" x14ac:dyDescent="0.25">
      <c r="D129" s="2"/>
      <c r="E129" s="17"/>
      <c r="F129" s="5"/>
      <c r="G129" s="4"/>
      <c r="H129" s="4"/>
      <c r="I129" s="5"/>
      <c r="J129" s="6"/>
      <c r="K129" s="85"/>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N129" s="5"/>
      <c r="BO129" s="5"/>
      <c r="BP129" s="5"/>
      <c r="BQ129" s="5"/>
      <c r="BR129" s="5"/>
      <c r="BT129" s="8"/>
      <c r="BU129" s="9"/>
      <c r="BV129" s="8"/>
      <c r="BW129" s="4"/>
      <c r="BX129" s="8"/>
      <c r="BY129" s="8"/>
      <c r="BZ129" s="2"/>
      <c r="CA129" s="10"/>
      <c r="CB129" s="11"/>
      <c r="CC129" s="2"/>
      <c r="CD129" s="2"/>
      <c r="CE129" s="2"/>
      <c r="CF129" s="2"/>
      <c r="CG129" s="9"/>
      <c r="CH129" s="11"/>
      <c r="CI129" s="2"/>
      <c r="CJ129" s="2"/>
      <c r="CL129" s="2"/>
    </row>
    <row r="130" spans="4:90" ht="17.399999999999999" x14ac:dyDescent="0.25">
      <c r="D130" s="2"/>
      <c r="E130" s="17"/>
      <c r="F130" s="5"/>
      <c r="G130" s="4"/>
      <c r="H130" s="4"/>
      <c r="I130" s="5"/>
      <c r="J130" s="6"/>
      <c r="K130" s="85"/>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N130" s="5"/>
      <c r="BO130" s="5"/>
      <c r="BP130" s="5"/>
      <c r="BQ130" s="5"/>
      <c r="BR130" s="5"/>
      <c r="BT130" s="8"/>
      <c r="BU130" s="9"/>
      <c r="BV130" s="8"/>
      <c r="BW130" s="4"/>
      <c r="BX130" s="8"/>
      <c r="BY130" s="8"/>
      <c r="BZ130" s="2"/>
      <c r="CA130" s="10"/>
      <c r="CB130" s="11"/>
      <c r="CC130" s="2"/>
      <c r="CD130" s="2"/>
      <c r="CE130" s="2"/>
      <c r="CF130" s="2"/>
      <c r="CG130" s="9"/>
      <c r="CH130" s="11"/>
      <c r="CI130" s="2"/>
      <c r="CJ130" s="2"/>
      <c r="CL130" s="2"/>
    </row>
    <row r="131" spans="4:90" ht="17.399999999999999" x14ac:dyDescent="0.25">
      <c r="D131" s="2"/>
      <c r="E131" s="17"/>
      <c r="F131" s="5"/>
      <c r="G131" s="4"/>
      <c r="H131" s="4"/>
      <c r="I131" s="5"/>
      <c r="J131" s="6"/>
      <c r="K131" s="85"/>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N131" s="5"/>
      <c r="BO131" s="5"/>
      <c r="BP131" s="5"/>
      <c r="BQ131" s="5"/>
      <c r="BR131" s="5"/>
      <c r="BT131" s="8"/>
      <c r="BU131" s="9"/>
      <c r="BV131" s="8"/>
      <c r="BW131" s="4"/>
      <c r="BX131" s="8"/>
      <c r="BY131" s="8"/>
      <c r="BZ131" s="2"/>
      <c r="CA131" s="10"/>
      <c r="CB131" s="11"/>
      <c r="CC131" s="2"/>
      <c r="CD131" s="2"/>
      <c r="CE131" s="2"/>
      <c r="CF131" s="2"/>
      <c r="CG131" s="9"/>
      <c r="CH131" s="11"/>
      <c r="CI131" s="2"/>
      <c r="CJ131" s="2"/>
      <c r="CL131" s="2"/>
    </row>
    <row r="132" spans="4:90" ht="17.399999999999999" x14ac:dyDescent="0.25">
      <c r="D132" s="2"/>
      <c r="E132" s="17"/>
      <c r="F132" s="5"/>
      <c r="G132" s="4"/>
      <c r="H132" s="4"/>
      <c r="I132" s="5"/>
      <c r="J132" s="6"/>
      <c r="K132" s="85"/>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N132" s="5"/>
      <c r="BO132" s="5"/>
      <c r="BP132" s="5"/>
      <c r="BQ132" s="5"/>
      <c r="BR132" s="5"/>
      <c r="BT132" s="8"/>
      <c r="BU132" s="9"/>
      <c r="BV132" s="8"/>
      <c r="BW132" s="4"/>
      <c r="BX132" s="8"/>
      <c r="BY132" s="8"/>
      <c r="BZ132" s="2"/>
      <c r="CA132" s="10"/>
      <c r="CB132" s="11"/>
      <c r="CC132" s="2"/>
      <c r="CD132" s="2"/>
      <c r="CE132" s="2"/>
      <c r="CF132" s="2"/>
      <c r="CG132" s="9"/>
      <c r="CH132" s="11"/>
      <c r="CI132" s="2"/>
      <c r="CJ132" s="2"/>
      <c r="CL132" s="2"/>
    </row>
    <row r="133" spans="4:90" ht="17.399999999999999" x14ac:dyDescent="0.25">
      <c r="D133" s="2"/>
      <c r="E133" s="17"/>
      <c r="F133" s="5"/>
      <c r="G133" s="4"/>
      <c r="H133" s="4"/>
      <c r="I133" s="5"/>
      <c r="J133" s="6"/>
      <c r="K133" s="85"/>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N133" s="5"/>
      <c r="BO133" s="5"/>
      <c r="BP133" s="5"/>
      <c r="BQ133" s="5"/>
      <c r="BR133" s="5"/>
      <c r="BT133" s="8"/>
      <c r="BU133" s="9"/>
      <c r="BV133" s="8"/>
      <c r="BW133" s="4"/>
      <c r="BX133" s="8"/>
      <c r="BY133" s="8"/>
      <c r="BZ133" s="2"/>
      <c r="CA133" s="10"/>
      <c r="CB133" s="11"/>
      <c r="CC133" s="2"/>
      <c r="CD133" s="2"/>
      <c r="CE133" s="2"/>
      <c r="CF133" s="2"/>
      <c r="CG133" s="9"/>
      <c r="CH133" s="11"/>
      <c r="CI133" s="2"/>
      <c r="CJ133" s="2"/>
      <c r="CL133" s="2"/>
    </row>
    <row r="134" spans="4:90" ht="17.399999999999999" x14ac:dyDescent="0.25">
      <c r="D134" s="2"/>
      <c r="E134" s="17"/>
      <c r="F134" s="5"/>
      <c r="G134" s="4"/>
      <c r="H134" s="4"/>
      <c r="I134" s="5"/>
      <c r="J134" s="6"/>
      <c r="K134" s="85"/>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N134" s="5"/>
      <c r="BO134" s="5"/>
      <c r="BP134" s="5"/>
      <c r="BQ134" s="5"/>
      <c r="BR134" s="5"/>
      <c r="BT134" s="8"/>
      <c r="BU134" s="9"/>
      <c r="BV134" s="8"/>
      <c r="BW134" s="4"/>
      <c r="BX134" s="8"/>
      <c r="BY134" s="8"/>
      <c r="BZ134" s="2"/>
      <c r="CA134" s="10"/>
      <c r="CB134" s="11"/>
      <c r="CC134" s="2"/>
      <c r="CD134" s="2"/>
      <c r="CE134" s="2"/>
      <c r="CF134" s="2"/>
      <c r="CG134" s="9"/>
      <c r="CH134" s="11"/>
      <c r="CI134" s="2"/>
      <c r="CJ134" s="2"/>
      <c r="CL134" s="2"/>
    </row>
    <row r="135" spans="4:90" ht="17.399999999999999" x14ac:dyDescent="0.25">
      <c r="D135" s="2"/>
      <c r="E135" s="17"/>
      <c r="F135" s="5"/>
      <c r="G135" s="4"/>
      <c r="H135" s="4"/>
      <c r="I135" s="5"/>
      <c r="J135" s="6"/>
      <c r="K135" s="85"/>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N135" s="5"/>
      <c r="BO135" s="5"/>
      <c r="BP135" s="5"/>
      <c r="BQ135" s="5"/>
      <c r="BR135" s="5"/>
      <c r="BT135" s="8"/>
      <c r="BU135" s="9"/>
      <c r="BV135" s="8"/>
      <c r="BW135" s="4"/>
      <c r="BX135" s="8"/>
      <c r="BY135" s="8"/>
      <c r="BZ135" s="2"/>
      <c r="CA135" s="10"/>
      <c r="CB135" s="11"/>
      <c r="CC135" s="2"/>
      <c r="CD135" s="2"/>
      <c r="CE135" s="2"/>
      <c r="CF135" s="2"/>
      <c r="CG135" s="9"/>
      <c r="CH135" s="11"/>
      <c r="CI135" s="2"/>
      <c r="CJ135" s="2"/>
      <c r="CL135" s="2"/>
    </row>
    <row r="136" spans="4:90" ht="17.399999999999999" x14ac:dyDescent="0.25">
      <c r="D136" s="2"/>
      <c r="E136" s="17"/>
      <c r="F136" s="5"/>
      <c r="G136" s="4"/>
      <c r="H136" s="4"/>
      <c r="I136" s="5"/>
      <c r="J136" s="6"/>
      <c r="K136" s="85"/>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N136" s="5"/>
      <c r="BO136" s="5"/>
      <c r="BP136" s="5"/>
      <c r="BQ136" s="5"/>
      <c r="BR136" s="5"/>
      <c r="BT136" s="8"/>
      <c r="BU136" s="9"/>
      <c r="BV136" s="8"/>
      <c r="BW136" s="4"/>
      <c r="BX136" s="8"/>
      <c r="BY136" s="8"/>
      <c r="BZ136" s="2"/>
      <c r="CA136" s="10"/>
      <c r="CB136" s="11"/>
      <c r="CC136" s="2"/>
      <c r="CD136" s="2"/>
      <c r="CE136" s="2"/>
      <c r="CF136" s="2"/>
      <c r="CG136" s="9"/>
      <c r="CH136" s="11"/>
      <c r="CI136" s="2"/>
      <c r="CJ136" s="2"/>
      <c r="CL136" s="2"/>
    </row>
    <row r="137" spans="4:90" ht="17.399999999999999" x14ac:dyDescent="0.25">
      <c r="D137" s="2"/>
      <c r="E137" s="17"/>
      <c r="F137" s="5"/>
      <c r="G137" s="4"/>
      <c r="H137" s="4"/>
      <c r="I137" s="5"/>
      <c r="J137" s="6"/>
      <c r="K137" s="85"/>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N137" s="5"/>
      <c r="BO137" s="5"/>
      <c r="BP137" s="5"/>
      <c r="BQ137" s="5"/>
      <c r="BR137" s="5"/>
      <c r="BT137" s="8"/>
      <c r="BU137" s="9"/>
      <c r="BV137" s="8"/>
      <c r="BW137" s="4"/>
      <c r="BX137" s="8"/>
      <c r="BY137" s="8"/>
      <c r="BZ137" s="2"/>
      <c r="CA137" s="10"/>
      <c r="CB137" s="11"/>
      <c r="CC137" s="2"/>
      <c r="CD137" s="2"/>
      <c r="CE137" s="2"/>
      <c r="CF137" s="2"/>
      <c r="CG137" s="9"/>
      <c r="CH137" s="11"/>
      <c r="CI137" s="2"/>
      <c r="CJ137" s="2"/>
      <c r="CL137" s="2"/>
    </row>
    <row r="138" spans="4:90" ht="17.399999999999999" x14ac:dyDescent="0.25">
      <c r="D138" s="2"/>
      <c r="E138" s="17"/>
      <c r="F138" s="5"/>
      <c r="G138" s="4"/>
      <c r="H138" s="4"/>
      <c r="I138" s="5"/>
      <c r="J138" s="6"/>
      <c r="K138" s="85"/>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N138" s="5"/>
      <c r="BO138" s="5"/>
      <c r="BP138" s="5"/>
      <c r="BQ138" s="5"/>
      <c r="BR138" s="5"/>
      <c r="BT138" s="8"/>
      <c r="BU138" s="9"/>
      <c r="BV138" s="8"/>
      <c r="BW138" s="4"/>
      <c r="BX138" s="8"/>
      <c r="BY138" s="8"/>
      <c r="BZ138" s="2"/>
      <c r="CA138" s="10"/>
      <c r="CB138" s="11"/>
      <c r="CC138" s="2"/>
      <c r="CD138" s="2"/>
      <c r="CE138" s="2"/>
      <c r="CF138" s="2"/>
      <c r="CG138" s="9"/>
      <c r="CH138" s="11"/>
      <c r="CI138" s="2"/>
      <c r="CJ138" s="2"/>
      <c r="CL138" s="2"/>
    </row>
    <row r="139" spans="4:90" ht="17.399999999999999" x14ac:dyDescent="0.25">
      <c r="D139" s="2"/>
      <c r="E139" s="17"/>
      <c r="F139" s="5"/>
      <c r="G139" s="4"/>
      <c r="H139" s="4"/>
      <c r="I139" s="5"/>
      <c r="J139" s="6"/>
      <c r="K139" s="85"/>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N139" s="5"/>
      <c r="BO139" s="5"/>
      <c r="BP139" s="5"/>
      <c r="BQ139" s="5"/>
      <c r="BR139" s="5"/>
      <c r="BT139" s="8"/>
      <c r="BU139" s="9"/>
      <c r="BV139" s="8"/>
      <c r="BW139" s="4"/>
      <c r="BX139" s="8"/>
      <c r="BY139" s="8"/>
      <c r="BZ139" s="2"/>
      <c r="CA139" s="10"/>
      <c r="CB139" s="11"/>
      <c r="CC139" s="2"/>
      <c r="CD139" s="2"/>
      <c r="CE139" s="2"/>
      <c r="CF139" s="2"/>
      <c r="CG139" s="9"/>
      <c r="CH139" s="11"/>
      <c r="CI139" s="2"/>
      <c r="CJ139" s="2"/>
      <c r="CL139" s="2"/>
    </row>
    <row r="140" spans="4:90" ht="17.399999999999999" x14ac:dyDescent="0.25">
      <c r="D140" s="2"/>
      <c r="E140" s="17"/>
      <c r="F140" s="5"/>
      <c r="G140" s="4"/>
      <c r="H140" s="4"/>
      <c r="I140" s="5"/>
      <c r="J140" s="6"/>
      <c r="K140" s="85"/>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N140" s="5"/>
      <c r="BO140" s="5"/>
      <c r="BP140" s="5"/>
      <c r="BQ140" s="5"/>
      <c r="BR140" s="5"/>
      <c r="BT140" s="8"/>
      <c r="BU140" s="9"/>
      <c r="BV140" s="8"/>
      <c r="BW140" s="4"/>
      <c r="BX140" s="8"/>
      <c r="BY140" s="8"/>
      <c r="BZ140" s="2"/>
      <c r="CA140" s="10"/>
      <c r="CB140" s="11"/>
      <c r="CC140" s="2"/>
      <c r="CD140" s="2"/>
      <c r="CE140" s="2"/>
      <c r="CF140" s="2"/>
      <c r="CG140" s="9"/>
      <c r="CH140" s="11"/>
      <c r="CI140" s="2"/>
      <c r="CJ140" s="2"/>
      <c r="CL140" s="2"/>
    </row>
    <row r="141" spans="4:90" ht="17.399999999999999" x14ac:dyDescent="0.25">
      <c r="D141" s="2"/>
      <c r="E141" s="17"/>
      <c r="F141" s="5"/>
      <c r="G141" s="4"/>
      <c r="H141" s="4"/>
      <c r="I141" s="5"/>
      <c r="J141" s="6"/>
      <c r="K141" s="85"/>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N141" s="5"/>
      <c r="BO141" s="5"/>
      <c r="BP141" s="5"/>
      <c r="BQ141" s="5"/>
      <c r="BR141" s="5"/>
      <c r="BT141" s="8"/>
      <c r="BU141" s="9"/>
      <c r="BV141" s="8"/>
      <c r="BW141" s="4"/>
      <c r="BX141" s="8"/>
      <c r="BY141" s="8"/>
      <c r="BZ141" s="2"/>
      <c r="CA141" s="10"/>
      <c r="CB141" s="11"/>
      <c r="CC141" s="2"/>
      <c r="CD141" s="2"/>
      <c r="CE141" s="2"/>
      <c r="CF141" s="2"/>
      <c r="CG141" s="9"/>
      <c r="CH141" s="11"/>
      <c r="CI141" s="2"/>
      <c r="CJ141" s="2"/>
      <c r="CL141" s="2"/>
    </row>
    <row r="142" spans="4:90" ht="17.399999999999999" x14ac:dyDescent="0.25">
      <c r="D142" s="2"/>
      <c r="E142" s="17"/>
      <c r="F142" s="5"/>
      <c r="G142" s="4"/>
      <c r="H142" s="4"/>
      <c r="I142" s="5"/>
      <c r="J142" s="6"/>
      <c r="K142" s="85"/>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N142" s="5"/>
      <c r="BO142" s="5"/>
      <c r="BP142" s="5"/>
      <c r="BQ142" s="5"/>
      <c r="BR142" s="5"/>
      <c r="BT142" s="8"/>
      <c r="BU142" s="9"/>
      <c r="BV142" s="8"/>
      <c r="BW142" s="4"/>
      <c r="BX142" s="8"/>
      <c r="BY142" s="8"/>
      <c r="BZ142" s="2"/>
      <c r="CA142" s="10"/>
      <c r="CB142" s="11"/>
      <c r="CC142" s="2"/>
      <c r="CD142" s="2"/>
      <c r="CE142" s="2"/>
      <c r="CF142" s="2"/>
      <c r="CG142" s="9"/>
      <c r="CH142" s="11"/>
      <c r="CI142" s="2"/>
      <c r="CJ142" s="2"/>
      <c r="CL142" s="2"/>
    </row>
    <row r="143" spans="4:90" ht="17.399999999999999" x14ac:dyDescent="0.25">
      <c r="D143" s="2"/>
      <c r="E143" s="17"/>
      <c r="F143" s="5"/>
      <c r="G143" s="4"/>
      <c r="H143" s="4"/>
      <c r="I143" s="5"/>
      <c r="J143" s="6"/>
      <c r="K143" s="85"/>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N143" s="5"/>
      <c r="BO143" s="5"/>
      <c r="BP143" s="5"/>
      <c r="BQ143" s="5"/>
      <c r="BR143" s="5"/>
      <c r="BT143" s="8"/>
      <c r="BU143" s="9"/>
      <c r="BV143" s="8"/>
      <c r="BW143" s="4"/>
      <c r="BX143" s="8"/>
      <c r="BY143" s="8"/>
      <c r="BZ143" s="2"/>
      <c r="CA143" s="10"/>
      <c r="CB143" s="11"/>
      <c r="CC143" s="2"/>
      <c r="CD143" s="2"/>
      <c r="CE143" s="2"/>
      <c r="CF143" s="2"/>
      <c r="CG143" s="9"/>
      <c r="CH143" s="11"/>
      <c r="CI143" s="2"/>
      <c r="CJ143" s="2"/>
      <c r="CL143" s="2"/>
    </row>
    <row r="144" spans="4:90" ht="17.399999999999999" x14ac:dyDescent="0.25">
      <c r="D144" s="2"/>
      <c r="E144" s="17"/>
      <c r="F144" s="5"/>
      <c r="G144" s="4"/>
      <c r="H144" s="4"/>
      <c r="I144" s="5"/>
      <c r="J144" s="6"/>
      <c r="K144" s="85"/>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N144" s="5"/>
      <c r="BO144" s="5"/>
      <c r="BP144" s="5"/>
      <c r="BQ144" s="5"/>
      <c r="BR144" s="5"/>
      <c r="BT144" s="8"/>
      <c r="BU144" s="9"/>
      <c r="BV144" s="8"/>
      <c r="BW144" s="4"/>
      <c r="BX144" s="8"/>
      <c r="BY144" s="8"/>
      <c r="BZ144" s="2"/>
      <c r="CA144" s="10"/>
      <c r="CB144" s="11"/>
      <c r="CC144" s="2"/>
      <c r="CD144" s="2"/>
      <c r="CE144" s="2"/>
      <c r="CF144" s="2"/>
      <c r="CG144" s="9"/>
      <c r="CH144" s="11"/>
      <c r="CI144" s="2"/>
      <c r="CJ144" s="2"/>
      <c r="CL144" s="2"/>
    </row>
    <row r="145" spans="4:90" ht="17.399999999999999" x14ac:dyDescent="0.25">
      <c r="D145" s="2"/>
      <c r="E145" s="17"/>
      <c r="F145" s="5"/>
      <c r="G145" s="4"/>
      <c r="H145" s="4"/>
      <c r="I145" s="5"/>
      <c r="J145" s="6"/>
      <c r="K145" s="85"/>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N145" s="5"/>
      <c r="BO145" s="5"/>
      <c r="BP145" s="5"/>
      <c r="BQ145" s="5"/>
      <c r="BR145" s="5"/>
      <c r="BT145" s="8"/>
      <c r="BU145" s="9"/>
      <c r="BV145" s="8"/>
      <c r="BW145" s="4"/>
      <c r="BX145" s="8"/>
      <c r="BY145" s="8"/>
      <c r="BZ145" s="2"/>
      <c r="CA145" s="10"/>
      <c r="CB145" s="11"/>
      <c r="CC145" s="2"/>
      <c r="CD145" s="2"/>
      <c r="CE145" s="2"/>
      <c r="CF145" s="2"/>
      <c r="CG145" s="9"/>
      <c r="CH145" s="11"/>
      <c r="CI145" s="2"/>
      <c r="CJ145" s="2"/>
      <c r="CL145" s="2"/>
    </row>
    <row r="146" spans="4:90" ht="17.399999999999999" x14ac:dyDescent="0.25">
      <c r="D146" s="2"/>
      <c r="E146" s="17"/>
      <c r="F146" s="5"/>
      <c r="G146" s="4"/>
      <c r="H146" s="4"/>
      <c r="I146" s="5"/>
      <c r="J146" s="6"/>
      <c r="K146" s="85"/>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N146" s="5"/>
      <c r="BO146" s="5"/>
      <c r="BP146" s="5"/>
      <c r="BQ146" s="5"/>
      <c r="BR146" s="5"/>
      <c r="BT146" s="8"/>
      <c r="BU146" s="9"/>
      <c r="BV146" s="8"/>
      <c r="BW146" s="4"/>
      <c r="BX146" s="8"/>
      <c r="BY146" s="8"/>
      <c r="BZ146" s="2"/>
      <c r="CA146" s="10"/>
      <c r="CB146" s="11"/>
      <c r="CC146" s="2"/>
      <c r="CD146" s="2"/>
      <c r="CE146" s="2"/>
      <c r="CF146" s="2"/>
      <c r="CG146" s="9"/>
      <c r="CH146" s="11"/>
      <c r="CI146" s="2"/>
      <c r="CJ146" s="2"/>
      <c r="CL146" s="2"/>
    </row>
    <row r="147" spans="4:90" ht="17.399999999999999" x14ac:dyDescent="0.25">
      <c r="D147" s="2"/>
      <c r="E147" s="17"/>
      <c r="F147" s="5"/>
      <c r="G147" s="4"/>
      <c r="H147" s="4"/>
      <c r="I147" s="5"/>
      <c r="J147" s="6"/>
      <c r="K147" s="85"/>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N147" s="5"/>
      <c r="BO147" s="5"/>
      <c r="BP147" s="5"/>
      <c r="BQ147" s="5"/>
      <c r="BR147" s="5"/>
      <c r="BT147" s="8"/>
      <c r="BU147" s="9"/>
      <c r="BV147" s="8"/>
      <c r="BW147" s="4"/>
      <c r="BX147" s="8"/>
      <c r="BY147" s="8"/>
      <c r="BZ147" s="2"/>
      <c r="CA147" s="10"/>
      <c r="CB147" s="11"/>
      <c r="CC147" s="2"/>
      <c r="CD147" s="2"/>
      <c r="CE147" s="2"/>
      <c r="CF147" s="2"/>
      <c r="CG147" s="9"/>
      <c r="CH147" s="11"/>
      <c r="CI147" s="2"/>
      <c r="CJ147" s="2"/>
      <c r="CL147" s="2"/>
    </row>
    <row r="148" spans="4:90" ht="17.399999999999999" x14ac:dyDescent="0.25">
      <c r="D148" s="2"/>
      <c r="E148" s="17"/>
      <c r="F148" s="5"/>
      <c r="G148" s="4"/>
      <c r="H148" s="4"/>
      <c r="I148" s="5"/>
      <c r="J148" s="6"/>
      <c r="K148" s="85"/>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N148" s="5"/>
      <c r="BO148" s="5"/>
      <c r="BP148" s="5"/>
      <c r="BQ148" s="5"/>
      <c r="BR148" s="5"/>
      <c r="BT148" s="8"/>
      <c r="BU148" s="9"/>
      <c r="BV148" s="8"/>
      <c r="BW148" s="4"/>
      <c r="BX148" s="8"/>
      <c r="BY148" s="8"/>
      <c r="BZ148" s="2"/>
      <c r="CA148" s="10"/>
      <c r="CB148" s="11"/>
      <c r="CC148" s="2"/>
      <c r="CD148" s="2"/>
      <c r="CE148" s="2"/>
      <c r="CF148" s="2"/>
      <c r="CG148" s="9"/>
      <c r="CH148" s="11"/>
      <c r="CI148" s="2"/>
      <c r="CJ148" s="2"/>
      <c r="CL148" s="2"/>
    </row>
    <row r="149" spans="4:90" ht="17.399999999999999" x14ac:dyDescent="0.25">
      <c r="D149" s="2"/>
      <c r="E149" s="17"/>
      <c r="F149" s="5"/>
      <c r="G149" s="4"/>
      <c r="H149" s="4"/>
      <c r="I149" s="5"/>
      <c r="J149" s="6"/>
      <c r="K149" s="85"/>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N149" s="5"/>
      <c r="BO149" s="5"/>
      <c r="BP149" s="5"/>
      <c r="BQ149" s="5"/>
      <c r="BR149" s="5"/>
      <c r="BT149" s="8"/>
      <c r="BU149" s="9"/>
      <c r="BV149" s="8"/>
      <c r="BW149" s="4"/>
      <c r="BX149" s="8"/>
      <c r="BY149" s="8"/>
      <c r="BZ149" s="2"/>
      <c r="CA149" s="10"/>
      <c r="CB149" s="11"/>
      <c r="CC149" s="2"/>
      <c r="CD149" s="2"/>
      <c r="CE149" s="2"/>
      <c r="CF149" s="2"/>
      <c r="CG149" s="9"/>
      <c r="CH149" s="11"/>
      <c r="CI149" s="2"/>
      <c r="CJ149" s="2"/>
      <c r="CL149" s="2"/>
    </row>
    <row r="150" spans="4:90" ht="17.399999999999999" x14ac:dyDescent="0.25">
      <c r="D150" s="2"/>
      <c r="E150" s="17"/>
      <c r="F150" s="5"/>
      <c r="G150" s="4"/>
      <c r="H150" s="4"/>
      <c r="I150" s="5"/>
      <c r="J150" s="6"/>
      <c r="K150" s="85"/>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N150" s="5"/>
      <c r="BO150" s="5"/>
      <c r="BP150" s="5"/>
      <c r="BQ150" s="5"/>
      <c r="BR150" s="5"/>
      <c r="BT150" s="8"/>
      <c r="BU150" s="9"/>
      <c r="BV150" s="8"/>
      <c r="BW150" s="4"/>
      <c r="BX150" s="8"/>
      <c r="BY150" s="8"/>
      <c r="BZ150" s="2"/>
      <c r="CA150" s="10"/>
      <c r="CB150" s="11"/>
      <c r="CC150" s="2"/>
      <c r="CD150" s="2"/>
      <c r="CE150" s="2"/>
      <c r="CF150" s="2"/>
      <c r="CG150" s="9"/>
      <c r="CH150" s="11"/>
      <c r="CI150" s="2"/>
      <c r="CJ150" s="2"/>
      <c r="CL150" s="2"/>
    </row>
    <row r="151" spans="4:90" ht="17.399999999999999" x14ac:dyDescent="0.25">
      <c r="D151" s="2"/>
      <c r="E151" s="17"/>
      <c r="F151" s="5"/>
      <c r="G151" s="4"/>
      <c r="H151" s="4"/>
      <c r="I151" s="5"/>
      <c r="J151" s="6"/>
      <c r="K151" s="85"/>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N151" s="5"/>
      <c r="BO151" s="5"/>
      <c r="BP151" s="5"/>
      <c r="BQ151" s="5"/>
      <c r="BR151" s="5"/>
      <c r="BT151" s="8"/>
      <c r="BU151" s="9"/>
      <c r="BV151" s="8"/>
      <c r="BW151" s="4"/>
      <c r="BX151" s="8"/>
      <c r="BY151" s="8"/>
      <c r="BZ151" s="2"/>
      <c r="CA151" s="10"/>
      <c r="CB151" s="11"/>
      <c r="CC151" s="2"/>
      <c r="CD151" s="2"/>
      <c r="CE151" s="2"/>
      <c r="CF151" s="2"/>
      <c r="CG151" s="9"/>
      <c r="CH151" s="11"/>
      <c r="CI151" s="2"/>
      <c r="CJ151" s="2"/>
      <c r="CL151" s="2"/>
    </row>
    <row r="152" spans="4:90" ht="17.399999999999999" x14ac:dyDescent="0.25">
      <c r="D152" s="2"/>
      <c r="E152" s="17"/>
      <c r="F152" s="5"/>
      <c r="G152" s="4"/>
      <c r="H152" s="4"/>
      <c r="I152" s="5"/>
      <c r="J152" s="6"/>
      <c r="K152" s="85"/>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N152" s="5"/>
      <c r="BO152" s="5"/>
      <c r="BP152" s="5"/>
      <c r="BQ152" s="5"/>
      <c r="BR152" s="5"/>
      <c r="BT152" s="8"/>
      <c r="BU152" s="9"/>
      <c r="BV152" s="8"/>
      <c r="BW152" s="4"/>
      <c r="BX152" s="8"/>
      <c r="BY152" s="8"/>
      <c r="BZ152" s="2"/>
      <c r="CA152" s="10"/>
      <c r="CB152" s="11"/>
      <c r="CC152" s="2"/>
      <c r="CD152" s="2"/>
      <c r="CE152" s="2"/>
      <c r="CF152" s="2"/>
      <c r="CG152" s="9"/>
      <c r="CH152" s="11"/>
      <c r="CI152" s="2"/>
      <c r="CJ152" s="2"/>
      <c r="CL152" s="2"/>
    </row>
    <row r="153" spans="4:90" ht="17.399999999999999" x14ac:dyDescent="0.25">
      <c r="D153" s="2"/>
      <c r="E153" s="17"/>
      <c r="F153" s="5"/>
      <c r="G153" s="4"/>
      <c r="H153" s="4"/>
      <c r="I153" s="5"/>
      <c r="J153" s="6"/>
      <c r="K153" s="85"/>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N153" s="5"/>
      <c r="BO153" s="5"/>
      <c r="BP153" s="5"/>
      <c r="BQ153" s="5"/>
      <c r="BR153" s="5"/>
      <c r="BT153" s="8"/>
      <c r="BU153" s="9"/>
      <c r="BV153" s="8"/>
      <c r="BW153" s="4"/>
      <c r="BX153" s="8"/>
      <c r="BY153" s="8"/>
      <c r="BZ153" s="2"/>
      <c r="CA153" s="10"/>
      <c r="CB153" s="11"/>
      <c r="CC153" s="2"/>
      <c r="CD153" s="2"/>
      <c r="CE153" s="2"/>
      <c r="CF153" s="2"/>
      <c r="CG153" s="9"/>
      <c r="CH153" s="11"/>
      <c r="CI153" s="2"/>
      <c r="CJ153" s="2"/>
      <c r="CL153" s="2"/>
    </row>
    <row r="154" spans="4:90" ht="17.399999999999999" x14ac:dyDescent="0.25">
      <c r="D154" s="2"/>
      <c r="E154" s="17"/>
      <c r="F154" s="5"/>
      <c r="G154" s="4"/>
      <c r="H154" s="4"/>
      <c r="I154" s="5"/>
      <c r="J154" s="6"/>
      <c r="K154" s="85"/>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N154" s="5"/>
      <c r="BO154" s="5"/>
      <c r="BP154" s="5"/>
      <c r="BQ154" s="5"/>
      <c r="BR154" s="5"/>
      <c r="BT154" s="8"/>
      <c r="BU154" s="9"/>
      <c r="BV154" s="8"/>
      <c r="BW154" s="4"/>
      <c r="BX154" s="8"/>
      <c r="BY154" s="8"/>
      <c r="BZ154" s="2"/>
      <c r="CA154" s="10"/>
      <c r="CB154" s="11"/>
      <c r="CC154" s="2"/>
      <c r="CD154" s="2"/>
      <c r="CE154" s="2"/>
      <c r="CF154" s="2"/>
      <c r="CG154" s="9"/>
      <c r="CH154" s="11"/>
      <c r="CI154" s="2"/>
      <c r="CJ154" s="2"/>
      <c r="CL154" s="2"/>
    </row>
  </sheetData>
  <sheetProtection algorithmName="SHA-512" hashValue="igbw1JX3IEv2pXR+kdrOHJwe4yfQYiNT1MrQQK4C6jiGh+2xWYNZVqQNVeG4gHdt56m/O6fXQCC41tGi+Lta+A==" saltValue="F96aTRZhRtKD6lNFxJWr2Q==" spinCount="100000" sheet="1" objects="1" scenarios="1"/>
  <mergeCells count="54">
    <mergeCell ref="BN2:BU2"/>
    <mergeCell ref="BV9:BV10"/>
    <mergeCell ref="BV17:BV18"/>
    <mergeCell ref="BV21:BV22"/>
    <mergeCell ref="BV23:BV24"/>
    <mergeCell ref="BW9:BW10"/>
    <mergeCell ref="BW17:BW18"/>
    <mergeCell ref="BW21:BW22"/>
    <mergeCell ref="BW23:BW24"/>
    <mergeCell ref="CB24:CB25"/>
    <mergeCell ref="CC24:CC25"/>
    <mergeCell ref="CB26:CB27"/>
    <mergeCell ref="CC12:CC13"/>
    <mergeCell ref="CB12:CB13"/>
    <mergeCell ref="BW11:BW12"/>
    <mergeCell ref="BV11:BV12"/>
    <mergeCell ref="BV15:BV16"/>
    <mergeCell ref="CC14:CC15"/>
    <mergeCell ref="CB14:CB15"/>
    <mergeCell ref="BV27:BV28"/>
    <mergeCell ref="BW27:BW28"/>
    <mergeCell ref="CC26:CC27"/>
    <mergeCell ref="CI20:CI21"/>
    <mergeCell ref="CH18:CH19"/>
    <mergeCell ref="CI18:CI19"/>
    <mergeCell ref="CH20:CH21"/>
    <mergeCell ref="BV29:BV30"/>
    <mergeCell ref="BW29:BW30"/>
    <mergeCell ref="E10:E15"/>
    <mergeCell ref="E16:E21"/>
    <mergeCell ref="E22:E27"/>
    <mergeCell ref="E28:E33"/>
    <mergeCell ref="BU6:BW7"/>
    <mergeCell ref="CA6:CB7"/>
    <mergeCell ref="CG6:CH7"/>
    <mergeCell ref="BV66:BV67"/>
    <mergeCell ref="BW66:BW67"/>
    <mergeCell ref="BW15:BW16"/>
    <mergeCell ref="BV82:BV83"/>
    <mergeCell ref="BW82:BW83"/>
    <mergeCell ref="BV68:BV69"/>
    <mergeCell ref="BW68:BW69"/>
    <mergeCell ref="BS73:BT73"/>
    <mergeCell ref="BV73:BV74"/>
    <mergeCell ref="BW73:BW74"/>
    <mergeCell ref="BV75:BV76"/>
    <mergeCell ref="BW75:BW76"/>
    <mergeCell ref="BS80:BT80"/>
    <mergeCell ref="BV80:BV81"/>
    <mergeCell ref="BW80:BW81"/>
    <mergeCell ref="BN6:BR7"/>
    <mergeCell ref="BW61:BW62"/>
    <mergeCell ref="BV61:BV62"/>
    <mergeCell ref="BS66:BT66"/>
  </mergeCells>
  <hyperlinks>
    <hyperlink ref="BN2" r:id="rId1" xr:uid="{4BB519A5-C501-4277-BD80-8CAEB25DC085}"/>
  </hyperlinks>
  <printOptions horizontalCentered="1" verticalCentered="1"/>
  <pageMargins left="0.47244094488188981" right="0.70866141732283472" top="0.39370078740157483" bottom="0.39370078740157483" header="0.31496062992125984" footer="0.31496062992125984"/>
  <pageSetup paperSize="9" scale="37" orientation="landscape" r:id="rId2"/>
  <colBreaks count="1" manualBreakCount="1">
    <brk id="70" max="3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350A6-447B-4EA0-9D09-D0B9A48EB2D3}">
  <dimension ref="A1:B38"/>
  <sheetViews>
    <sheetView showGridLines="0" workbookViewId="0"/>
  </sheetViews>
  <sheetFormatPr baseColWidth="10" defaultColWidth="11.33203125" defaultRowHeight="14.4" x14ac:dyDescent="0.3"/>
  <cols>
    <col min="1" max="2" width="11.33203125" style="119"/>
    <col min="3" max="16384" width="11.33203125" style="120"/>
  </cols>
  <sheetData>
    <row r="1" spans="1:1" ht="34.799999999999997" x14ac:dyDescent="0.3">
      <c r="A1" s="3" t="s">
        <v>96</v>
      </c>
    </row>
    <row r="4" spans="1:1" ht="18" x14ac:dyDescent="0.3">
      <c r="A4" s="121" t="s">
        <v>28</v>
      </c>
    </row>
    <row r="6" spans="1:1" x14ac:dyDescent="0.3">
      <c r="A6" s="119" t="s">
        <v>65</v>
      </c>
    </row>
    <row r="7" spans="1:1" x14ac:dyDescent="0.3">
      <c r="A7" s="122" t="s">
        <v>53</v>
      </c>
    </row>
    <row r="8" spans="1:1" x14ac:dyDescent="0.3">
      <c r="A8" s="122"/>
    </row>
    <row r="9" spans="1:1" x14ac:dyDescent="0.3">
      <c r="A9" s="122" t="s">
        <v>54</v>
      </c>
    </row>
    <row r="10" spans="1:1" x14ac:dyDescent="0.3">
      <c r="A10" s="233" t="s">
        <v>120</v>
      </c>
    </row>
    <row r="11" spans="1:1" x14ac:dyDescent="0.3">
      <c r="A11" s="233" t="s">
        <v>121</v>
      </c>
    </row>
    <row r="12" spans="1:1" x14ac:dyDescent="0.3">
      <c r="A12" s="233" t="s">
        <v>122</v>
      </c>
    </row>
    <row r="13" spans="1:1" x14ac:dyDescent="0.3">
      <c r="A13" s="234" t="s">
        <v>123</v>
      </c>
    </row>
    <row r="14" spans="1:1" x14ac:dyDescent="0.3">
      <c r="A14" s="234" t="s">
        <v>124</v>
      </c>
    </row>
    <row r="15" spans="1:1" x14ac:dyDescent="0.3">
      <c r="A15" s="233" t="s">
        <v>125</v>
      </c>
    </row>
    <row r="16" spans="1:1" x14ac:dyDescent="0.3">
      <c r="A16" s="233" t="s">
        <v>126</v>
      </c>
    </row>
    <row r="17" spans="1:1" x14ac:dyDescent="0.3">
      <c r="A17" s="233" t="s">
        <v>127</v>
      </c>
    </row>
    <row r="18" spans="1:1" x14ac:dyDescent="0.3">
      <c r="A18" s="233" t="s">
        <v>128</v>
      </c>
    </row>
    <row r="19" spans="1:1" x14ac:dyDescent="0.3">
      <c r="A19" s="234" t="s">
        <v>129</v>
      </c>
    </row>
    <row r="20" spans="1:1" x14ac:dyDescent="0.3">
      <c r="A20" s="234" t="s">
        <v>130</v>
      </c>
    </row>
    <row r="21" spans="1:1" x14ac:dyDescent="0.3">
      <c r="A21" s="234" t="s">
        <v>131</v>
      </c>
    </row>
    <row r="22" spans="1:1" x14ac:dyDescent="0.3">
      <c r="A22" s="233" t="s">
        <v>132</v>
      </c>
    </row>
    <row r="25" spans="1:1" ht="18" x14ac:dyDescent="0.3">
      <c r="A25" s="121" t="s">
        <v>29</v>
      </c>
    </row>
    <row r="27" spans="1:1" x14ac:dyDescent="0.3">
      <c r="A27" s="119" t="s">
        <v>119</v>
      </c>
    </row>
    <row r="28" spans="1:1" x14ac:dyDescent="0.3">
      <c r="A28" s="119" t="s">
        <v>67</v>
      </c>
    </row>
    <row r="29" spans="1:1" x14ac:dyDescent="0.3">
      <c r="A29" s="119" t="s">
        <v>66</v>
      </c>
    </row>
    <row r="33" spans="1:1" x14ac:dyDescent="0.3">
      <c r="A33" s="136"/>
    </row>
    <row r="34" spans="1:1" x14ac:dyDescent="0.3">
      <c r="A34" s="136"/>
    </row>
    <row r="35" spans="1:1" x14ac:dyDescent="0.3">
      <c r="A35" s="137"/>
    </row>
    <row r="36" spans="1:1" x14ac:dyDescent="0.3">
      <c r="A36" s="136"/>
    </row>
    <row r="37" spans="1:1" x14ac:dyDescent="0.3">
      <c r="A37" s="136"/>
    </row>
    <row r="38" spans="1:1" x14ac:dyDescent="0.3">
      <c r="A38" s="136"/>
    </row>
  </sheetData>
  <sheetProtection algorithmName="SHA-512" hashValue="ruVHrycmpqGXej8pdW8a3ZoR8QAzME4CCpYwtd7nxpCZM/u7zmDWdQQf7LGyxS7NWiVFqZPISkYBWV6I3AiOVQ==" saltValue="IjLqarQj8dpGrjty1YNmmQ=="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C7CC9-DC70-4396-99EB-F854B6FCD730}">
  <dimension ref="A7:I16"/>
  <sheetViews>
    <sheetView showGridLines="0" zoomScale="110" zoomScaleNormal="110" workbookViewId="0">
      <selection activeCell="A19" sqref="A19"/>
    </sheetView>
  </sheetViews>
  <sheetFormatPr baseColWidth="10" defaultRowHeight="14.4" x14ac:dyDescent="0.3"/>
  <cols>
    <col min="8" max="8" width="42.88671875" customWidth="1"/>
  </cols>
  <sheetData>
    <row r="7" spans="1:9" ht="21" x14ac:dyDescent="0.4">
      <c r="A7" s="70" t="s">
        <v>21</v>
      </c>
    </row>
    <row r="8" spans="1:9" ht="18" x14ac:dyDescent="0.35">
      <c r="A8" s="71"/>
    </row>
    <row r="9" spans="1:9" ht="18" x14ac:dyDescent="0.35">
      <c r="B9" s="72" t="s">
        <v>22</v>
      </c>
    </row>
    <row r="10" spans="1:9" ht="15.6" x14ac:dyDescent="0.3">
      <c r="B10" s="1"/>
      <c r="C10" s="158" t="s">
        <v>97</v>
      </c>
      <c r="D10" s="158"/>
      <c r="E10" s="158"/>
      <c r="F10" s="158"/>
      <c r="G10" s="158"/>
      <c r="H10" s="158"/>
      <c r="I10" s="73" t="s">
        <v>23</v>
      </c>
    </row>
    <row r="14" spans="1:9" x14ac:dyDescent="0.3">
      <c r="A14" s="74" t="s">
        <v>24</v>
      </c>
    </row>
    <row r="15" spans="1:9" x14ac:dyDescent="0.3">
      <c r="A15" s="75" t="s">
        <v>25</v>
      </c>
    </row>
    <row r="16" spans="1:9" x14ac:dyDescent="0.3">
      <c r="A16" s="76" t="s">
        <v>26</v>
      </c>
    </row>
  </sheetData>
  <sheetProtection algorithmName="SHA-512" hashValue="KvpB399/4VkCcnaQw1QA3dc7I/5j62LwoM9XmUmmVyDnlaLAMbVsssV92hgNgRKzMUky8UpJSdeziDpj+a8Fbg==" saltValue="7xdkCUed60s/DDo4OiH6+A==" spinCount="100000" sheet="1" objects="1" scenarios="1"/>
  <mergeCells count="1">
    <mergeCell ref="C10:H10"/>
  </mergeCells>
  <hyperlinks>
    <hyperlink ref="C10" r:id="rId1" xr:uid="{A9CF4A0E-A0CE-4C80-A6B8-BEAC59B95887}"/>
    <hyperlink ref="A15" r:id="rId2" xr:uid="{A59E3CA5-5262-466A-A345-0B0067B01C5B}"/>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Paramètres</vt:lpstr>
      <vt:lpstr>Euro de foot féminin 2025</vt:lpstr>
      <vt:lpstr>Règlement</vt:lpstr>
      <vt:lpstr>Mot de passe</vt:lpstr>
      <vt:lpstr>'Euro de foot féminin 2025'!Zone_d_impression</vt:lpstr>
      <vt:lpstr>Paramètres!Zone_d_impression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Jean-Marie Bugarel</dc:creator>
  <cp:lastModifiedBy>Julia Martinez</cp:lastModifiedBy>
  <cp:lastPrinted>2025-04-27T07:59:43Z</cp:lastPrinted>
  <dcterms:created xsi:type="dcterms:W3CDTF">2021-06-09T07:26:03Z</dcterms:created>
  <dcterms:modified xsi:type="dcterms:W3CDTF">2025-04-27T08:06:20Z</dcterms:modified>
</cp:coreProperties>
</file>