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5DBE98ED-40AF-4FAE-92F2-08672F69E434}" xr6:coauthVersionLast="47" xr6:coauthVersionMax="47" xr10:uidLastSave="{00000000-0000-0000-0000-000000000000}"/>
  <workbookProtection workbookAlgorithmName="SHA-512" workbookHashValue="qi6Np6hyZ7j044xwvyoPY3TGM2Jix9lSWItA4oyO9Tj4OATn5pNUniT+TQLl6tzLj0K476K1bo3bmUCFs0JPDA==" workbookSaltValue="yBsyh3LuX16jMwgB1E3EJg==" workbookSpinCount="100000" lockStructure="1"/>
  <bookViews>
    <workbookView xWindow="-111" yWindow="-111" windowWidth="26806" windowHeight="14456" tabRatio="720" xr2:uid="{19D22A4F-EDBA-4D07-B951-87EB33108D57}"/>
  </bookViews>
  <sheets>
    <sheet name="Paramètres" sheetId="8" r:id="rId1"/>
    <sheet name="Base clients" sheetId="6" r:id="rId2"/>
    <sheet name="Affaires" sheetId="1" r:id="rId3"/>
    <sheet name="Fiche suivi affaire" sheetId="7" r:id="rId4"/>
    <sheet name="Base facturation" sheetId="9" r:id="rId5"/>
    <sheet name="FACTURE" sheetId="10" r:id="rId6"/>
    <sheet name="DEVIS" sheetId="13" r:id="rId7"/>
    <sheet name="Suivi des paiements" sheetId="15" r:id="rId8"/>
    <sheet name="Lettre relance" sheetId="16" r:id="rId9"/>
    <sheet name="Statistiques" sheetId="5" r:id="rId10"/>
    <sheet name="Mot de passe" sheetId="4" r:id="rId11"/>
  </sheets>
  <definedNames>
    <definedName name="_xlnm._FilterDatabase" localSheetId="2" hidden="1">Affaires!$A$6:$Q$6</definedName>
    <definedName name="_xlnm._FilterDatabase" localSheetId="7" hidden="1">'Suivi des paiements'!$B$5:$M$5</definedName>
    <definedName name="_xlnm.Print_Area" localSheetId="2">Affaires!$A$1:$Q$856</definedName>
    <definedName name="_xlnm.Print_Area" localSheetId="6">DEVIS!$E$5:$K$45</definedName>
    <definedName name="_xlnm.Print_Area" localSheetId="5">FACTURE!$E$5:$K$45</definedName>
    <definedName name="_xlnm.Print_Area" localSheetId="3">'Fiche suivi affaire'!$A$1:$C$21</definedName>
    <definedName name="_xlnm.Print_Area" localSheetId="8">'Lettre relance'!$E$5:$L$58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13" l="1"/>
  <c r="I22" i="16"/>
  <c r="G38" i="16"/>
  <c r="G36" i="16"/>
  <c r="G35" i="16"/>
  <c r="H22" i="16"/>
  <c r="A20" i="16"/>
  <c r="H15" i="16" s="1"/>
  <c r="A19" i="16"/>
  <c r="F26" i="16" s="1"/>
  <c r="F12" i="16"/>
  <c r="F11" i="16"/>
  <c r="F10" i="16"/>
  <c r="F9" i="16"/>
  <c r="F8" i="16"/>
  <c r="F7" i="16"/>
  <c r="F6" i="16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F117" i="15"/>
  <c r="F118" i="15"/>
  <c r="F119" i="15"/>
  <c r="F120" i="15"/>
  <c r="F121" i="15"/>
  <c r="F122" i="15"/>
  <c r="F123" i="15"/>
  <c r="F124" i="15"/>
  <c r="F125" i="15"/>
  <c r="F126" i="15"/>
  <c r="F127" i="15"/>
  <c r="F128" i="15"/>
  <c r="F129" i="15"/>
  <c r="F130" i="15"/>
  <c r="F131" i="15"/>
  <c r="F132" i="15"/>
  <c r="F133" i="15"/>
  <c r="F134" i="15"/>
  <c r="F135" i="15"/>
  <c r="F136" i="15"/>
  <c r="F137" i="15"/>
  <c r="F138" i="15"/>
  <c r="F139" i="15"/>
  <c r="F140" i="15"/>
  <c r="F141" i="15"/>
  <c r="F142" i="15"/>
  <c r="F143" i="15"/>
  <c r="F144" i="15"/>
  <c r="F145" i="15"/>
  <c r="F146" i="15"/>
  <c r="F147" i="15"/>
  <c r="F148" i="15"/>
  <c r="F149" i="15"/>
  <c r="F150" i="15"/>
  <c r="F151" i="15"/>
  <c r="F152" i="15"/>
  <c r="F153" i="15"/>
  <c r="F154" i="15"/>
  <c r="F155" i="15"/>
  <c r="F156" i="15"/>
  <c r="F157" i="15"/>
  <c r="F158" i="15"/>
  <c r="F159" i="15"/>
  <c r="F160" i="15"/>
  <c r="F161" i="15"/>
  <c r="F162" i="15"/>
  <c r="F163" i="15"/>
  <c r="F164" i="15"/>
  <c r="F165" i="15"/>
  <c r="F166" i="15"/>
  <c r="F167" i="15"/>
  <c r="F168" i="15"/>
  <c r="F169" i="15"/>
  <c r="F170" i="15"/>
  <c r="F171" i="15"/>
  <c r="F172" i="15"/>
  <c r="F173" i="15"/>
  <c r="F174" i="15"/>
  <c r="F175" i="15"/>
  <c r="F176" i="15"/>
  <c r="F177" i="15"/>
  <c r="F178" i="15"/>
  <c r="F179" i="15"/>
  <c r="F180" i="15"/>
  <c r="F181" i="15"/>
  <c r="F182" i="15"/>
  <c r="F183" i="15"/>
  <c r="F184" i="15"/>
  <c r="F185" i="15"/>
  <c r="F186" i="15"/>
  <c r="F187" i="15"/>
  <c r="F188" i="15"/>
  <c r="F189" i="15"/>
  <c r="F190" i="15"/>
  <c r="F191" i="15"/>
  <c r="F192" i="15"/>
  <c r="F193" i="15"/>
  <c r="F194" i="15"/>
  <c r="F195" i="15"/>
  <c r="F196" i="15"/>
  <c r="F197" i="15"/>
  <c r="F198" i="15"/>
  <c r="F199" i="15"/>
  <c r="F200" i="15"/>
  <c r="F201" i="15"/>
  <c r="F202" i="15"/>
  <c r="F203" i="15"/>
  <c r="F204" i="15"/>
  <c r="F205" i="15"/>
  <c r="F206" i="15"/>
  <c r="F207" i="15"/>
  <c r="F208" i="15"/>
  <c r="F209" i="15"/>
  <c r="F210" i="15"/>
  <c r="F211" i="15"/>
  <c r="F212" i="15"/>
  <c r="F213" i="15"/>
  <c r="F214" i="15"/>
  <c r="F215" i="15"/>
  <c r="F216" i="15"/>
  <c r="F217" i="15"/>
  <c r="F218" i="15"/>
  <c r="F219" i="15"/>
  <c r="F220" i="15"/>
  <c r="F221" i="15"/>
  <c r="F222" i="15"/>
  <c r="F223" i="15"/>
  <c r="F224" i="15"/>
  <c r="F225" i="15"/>
  <c r="F226" i="15"/>
  <c r="F227" i="15"/>
  <c r="F228" i="15"/>
  <c r="F229" i="15"/>
  <c r="F230" i="15"/>
  <c r="F231" i="15"/>
  <c r="F232" i="15"/>
  <c r="F233" i="15"/>
  <c r="F234" i="15"/>
  <c r="F235" i="15"/>
  <c r="F236" i="15"/>
  <c r="F237" i="15"/>
  <c r="F238" i="15"/>
  <c r="F239" i="15"/>
  <c r="F240" i="15"/>
  <c r="F241" i="15"/>
  <c r="F242" i="15"/>
  <c r="F243" i="15"/>
  <c r="F244" i="15"/>
  <c r="F245" i="15"/>
  <c r="F246" i="15"/>
  <c r="F247" i="15"/>
  <c r="F248" i="15"/>
  <c r="F249" i="15"/>
  <c r="F250" i="15"/>
  <c r="F251" i="15"/>
  <c r="F252" i="15"/>
  <c r="F253" i="15"/>
  <c r="F254" i="15"/>
  <c r="F255" i="15"/>
  <c r="F256" i="15"/>
  <c r="F257" i="15"/>
  <c r="F258" i="15"/>
  <c r="F259" i="15"/>
  <c r="F260" i="15"/>
  <c r="F261" i="15"/>
  <c r="F262" i="15"/>
  <c r="F263" i="15"/>
  <c r="F264" i="15"/>
  <c r="F265" i="15"/>
  <c r="F266" i="15"/>
  <c r="F267" i="15"/>
  <c r="F268" i="15"/>
  <c r="F269" i="15"/>
  <c r="F270" i="15"/>
  <c r="F271" i="15"/>
  <c r="F272" i="15"/>
  <c r="F273" i="15"/>
  <c r="F274" i="15"/>
  <c r="F275" i="15"/>
  <c r="F276" i="15"/>
  <c r="F277" i="15"/>
  <c r="F278" i="15"/>
  <c r="F279" i="15"/>
  <c r="F280" i="15"/>
  <c r="F281" i="15"/>
  <c r="F282" i="15"/>
  <c r="F283" i="15"/>
  <c r="F284" i="15"/>
  <c r="F285" i="15"/>
  <c r="F286" i="15"/>
  <c r="F287" i="15"/>
  <c r="F288" i="15"/>
  <c r="F289" i="15"/>
  <c r="F290" i="15"/>
  <c r="F291" i="15"/>
  <c r="F292" i="15"/>
  <c r="F293" i="15"/>
  <c r="F294" i="15"/>
  <c r="F295" i="15"/>
  <c r="F296" i="15"/>
  <c r="F297" i="15"/>
  <c r="F298" i="15"/>
  <c r="F299" i="15"/>
  <c r="F300" i="15"/>
  <c r="F301" i="15"/>
  <c r="F302" i="15"/>
  <c r="F303" i="15"/>
  <c r="F304" i="15"/>
  <c r="F305" i="15"/>
  <c r="F306" i="15"/>
  <c r="F307" i="15"/>
  <c r="F308" i="15"/>
  <c r="F309" i="15"/>
  <c r="F310" i="15"/>
  <c r="F311" i="15"/>
  <c r="F312" i="15"/>
  <c r="F313" i="15"/>
  <c r="F314" i="15"/>
  <c r="F315" i="15"/>
  <c r="F316" i="15"/>
  <c r="F317" i="15"/>
  <c r="F318" i="15"/>
  <c r="F319" i="15"/>
  <c r="F320" i="15"/>
  <c r="F321" i="15"/>
  <c r="F322" i="15"/>
  <c r="F323" i="15"/>
  <c r="F324" i="15"/>
  <c r="F325" i="15"/>
  <c r="F326" i="15"/>
  <c r="F327" i="15"/>
  <c r="F328" i="15"/>
  <c r="F329" i="15"/>
  <c r="F330" i="15"/>
  <c r="F331" i="15"/>
  <c r="F332" i="15"/>
  <c r="F333" i="15"/>
  <c r="F334" i="15"/>
  <c r="F335" i="15"/>
  <c r="F336" i="15"/>
  <c r="F337" i="15"/>
  <c r="F338" i="15"/>
  <c r="F339" i="15"/>
  <c r="F340" i="15"/>
  <c r="F341" i="15"/>
  <c r="F342" i="15"/>
  <c r="F343" i="15"/>
  <c r="F344" i="15"/>
  <c r="F345" i="15"/>
  <c r="F346" i="15"/>
  <c r="F347" i="15"/>
  <c r="F348" i="15"/>
  <c r="F349" i="15"/>
  <c r="F350" i="15"/>
  <c r="F351" i="15"/>
  <c r="F352" i="15"/>
  <c r="F353" i="15"/>
  <c r="F354" i="15"/>
  <c r="F355" i="15"/>
  <c r="F356" i="15"/>
  <c r="F357" i="15"/>
  <c r="F358" i="15"/>
  <c r="F359" i="15"/>
  <c r="F360" i="15"/>
  <c r="F361" i="15"/>
  <c r="F362" i="15"/>
  <c r="F363" i="15"/>
  <c r="F364" i="15"/>
  <c r="F365" i="15"/>
  <c r="F366" i="15"/>
  <c r="F367" i="15"/>
  <c r="F368" i="15"/>
  <c r="F369" i="15"/>
  <c r="F370" i="15"/>
  <c r="F371" i="15"/>
  <c r="F372" i="15"/>
  <c r="F373" i="15"/>
  <c r="F374" i="15"/>
  <c r="F375" i="15"/>
  <c r="F376" i="15"/>
  <c r="F377" i="15"/>
  <c r="F378" i="15"/>
  <c r="F379" i="15"/>
  <c r="F380" i="15"/>
  <c r="F381" i="15"/>
  <c r="F382" i="15"/>
  <c r="F383" i="15"/>
  <c r="F384" i="15"/>
  <c r="F385" i="15"/>
  <c r="F386" i="15"/>
  <c r="F387" i="15"/>
  <c r="F388" i="15"/>
  <c r="F389" i="15"/>
  <c r="F390" i="15"/>
  <c r="F391" i="15"/>
  <c r="F392" i="15"/>
  <c r="F393" i="15"/>
  <c r="F394" i="15"/>
  <c r="F395" i="15"/>
  <c r="F396" i="15"/>
  <c r="F397" i="15"/>
  <c r="F398" i="15"/>
  <c r="F399" i="15"/>
  <c r="F400" i="15"/>
  <c r="F401" i="15"/>
  <c r="F402" i="15"/>
  <c r="F403" i="15"/>
  <c r="F404" i="15"/>
  <c r="F405" i="15"/>
  <c r="F406" i="15"/>
  <c r="F407" i="15"/>
  <c r="F408" i="15"/>
  <c r="F409" i="15"/>
  <c r="F410" i="15"/>
  <c r="F411" i="15"/>
  <c r="F412" i="15"/>
  <c r="F413" i="15"/>
  <c r="F414" i="15"/>
  <c r="F415" i="15"/>
  <c r="F416" i="15"/>
  <c r="F417" i="15"/>
  <c r="F418" i="15"/>
  <c r="F419" i="15"/>
  <c r="F420" i="15"/>
  <c r="F421" i="15"/>
  <c r="F422" i="15"/>
  <c r="F423" i="15"/>
  <c r="F424" i="15"/>
  <c r="F425" i="15"/>
  <c r="F426" i="15"/>
  <c r="F427" i="15"/>
  <c r="F428" i="15"/>
  <c r="F429" i="15"/>
  <c r="F430" i="15"/>
  <c r="F431" i="15"/>
  <c r="F432" i="15"/>
  <c r="F433" i="15"/>
  <c r="F434" i="15"/>
  <c r="F435" i="15"/>
  <c r="F436" i="15"/>
  <c r="F437" i="15"/>
  <c r="F438" i="15"/>
  <c r="F439" i="15"/>
  <c r="F440" i="15"/>
  <c r="F441" i="15"/>
  <c r="F442" i="15"/>
  <c r="F443" i="15"/>
  <c r="F444" i="15"/>
  <c r="F445" i="15"/>
  <c r="F446" i="15"/>
  <c r="F447" i="15"/>
  <c r="F448" i="15"/>
  <c r="F449" i="15"/>
  <c r="F450" i="15"/>
  <c r="F451" i="15"/>
  <c r="F452" i="15"/>
  <c r="F453" i="15"/>
  <c r="F454" i="15"/>
  <c r="F455" i="15"/>
  <c r="F456" i="15"/>
  <c r="F457" i="15"/>
  <c r="F458" i="15"/>
  <c r="F459" i="15"/>
  <c r="F460" i="15"/>
  <c r="F461" i="15"/>
  <c r="F462" i="15"/>
  <c r="F463" i="15"/>
  <c r="F464" i="15"/>
  <c r="F465" i="15"/>
  <c r="F466" i="15"/>
  <c r="F467" i="15"/>
  <c r="F468" i="15"/>
  <c r="F469" i="15"/>
  <c r="F470" i="15"/>
  <c r="F471" i="15"/>
  <c r="F472" i="15"/>
  <c r="F473" i="15"/>
  <c r="F474" i="15"/>
  <c r="F475" i="15"/>
  <c r="F476" i="15"/>
  <c r="F477" i="15"/>
  <c r="F478" i="15"/>
  <c r="F479" i="15"/>
  <c r="F480" i="15"/>
  <c r="F481" i="15"/>
  <c r="F482" i="15"/>
  <c r="F483" i="15"/>
  <c r="F484" i="15"/>
  <c r="F485" i="15"/>
  <c r="F486" i="15"/>
  <c r="F487" i="15"/>
  <c r="F488" i="15"/>
  <c r="F489" i="15"/>
  <c r="F490" i="15"/>
  <c r="F491" i="15"/>
  <c r="F492" i="15"/>
  <c r="F493" i="15"/>
  <c r="F494" i="15"/>
  <c r="F495" i="15"/>
  <c r="F496" i="15"/>
  <c r="F497" i="15"/>
  <c r="F498" i="15"/>
  <c r="F499" i="15"/>
  <c r="F500" i="15"/>
  <c r="F501" i="15"/>
  <c r="F502" i="15"/>
  <c r="F503" i="15"/>
  <c r="F504" i="15"/>
  <c r="F505" i="15"/>
  <c r="F506" i="15"/>
  <c r="F507" i="15"/>
  <c r="F508" i="15"/>
  <c r="F509" i="15"/>
  <c r="F510" i="15"/>
  <c r="F511" i="15"/>
  <c r="F512" i="15"/>
  <c r="F513" i="15"/>
  <c r="F514" i="15"/>
  <c r="F515" i="15"/>
  <c r="F516" i="15"/>
  <c r="F517" i="15"/>
  <c r="F518" i="15"/>
  <c r="F519" i="15"/>
  <c r="F520" i="15"/>
  <c r="F521" i="15"/>
  <c r="F522" i="15"/>
  <c r="F523" i="15"/>
  <c r="F524" i="15"/>
  <c r="F525" i="15"/>
  <c r="F526" i="15"/>
  <c r="F527" i="15"/>
  <c r="F528" i="15"/>
  <c r="F529" i="15"/>
  <c r="F530" i="15"/>
  <c r="F531" i="15"/>
  <c r="F532" i="15"/>
  <c r="F533" i="15"/>
  <c r="F534" i="15"/>
  <c r="F535" i="15"/>
  <c r="F536" i="15"/>
  <c r="F537" i="15"/>
  <c r="F538" i="15"/>
  <c r="F539" i="15"/>
  <c r="F540" i="15"/>
  <c r="F541" i="15"/>
  <c r="F542" i="15"/>
  <c r="F543" i="15"/>
  <c r="F544" i="15"/>
  <c r="F545" i="15"/>
  <c r="F546" i="15"/>
  <c r="F547" i="15"/>
  <c r="F548" i="15"/>
  <c r="F549" i="15"/>
  <c r="F550" i="15"/>
  <c r="F551" i="15"/>
  <c r="F552" i="15"/>
  <c r="F553" i="15"/>
  <c r="F554" i="15"/>
  <c r="F555" i="15"/>
  <c r="F556" i="15"/>
  <c r="F557" i="15"/>
  <c r="F558" i="15"/>
  <c r="F559" i="15"/>
  <c r="F560" i="15"/>
  <c r="F561" i="15"/>
  <c r="F562" i="15"/>
  <c r="F563" i="15"/>
  <c r="F564" i="15"/>
  <c r="F565" i="15"/>
  <c r="F566" i="15"/>
  <c r="F567" i="15"/>
  <c r="F568" i="15"/>
  <c r="F569" i="15"/>
  <c r="F570" i="15"/>
  <c r="F571" i="15"/>
  <c r="F572" i="15"/>
  <c r="F573" i="15"/>
  <c r="F574" i="15"/>
  <c r="F575" i="15"/>
  <c r="F576" i="15"/>
  <c r="F577" i="15"/>
  <c r="F578" i="15"/>
  <c r="F579" i="15"/>
  <c r="F580" i="15"/>
  <c r="F581" i="15"/>
  <c r="F582" i="15"/>
  <c r="F583" i="15"/>
  <c r="F584" i="15"/>
  <c r="F585" i="15"/>
  <c r="F586" i="15"/>
  <c r="F587" i="15"/>
  <c r="F588" i="15"/>
  <c r="F589" i="15"/>
  <c r="F590" i="15"/>
  <c r="F591" i="15"/>
  <c r="F592" i="15"/>
  <c r="F593" i="15"/>
  <c r="F594" i="15"/>
  <c r="F595" i="15"/>
  <c r="F596" i="15"/>
  <c r="F597" i="15"/>
  <c r="F598" i="15"/>
  <c r="F599" i="15"/>
  <c r="F600" i="15"/>
  <c r="F601" i="15"/>
  <c r="F602" i="15"/>
  <c r="F603" i="15"/>
  <c r="F604" i="15"/>
  <c r="F605" i="15"/>
  <c r="F606" i="15"/>
  <c r="F607" i="15"/>
  <c r="F608" i="15"/>
  <c r="F609" i="15"/>
  <c r="F610" i="15"/>
  <c r="F611" i="15"/>
  <c r="F612" i="15"/>
  <c r="F613" i="15"/>
  <c r="F614" i="15"/>
  <c r="F615" i="15"/>
  <c r="F616" i="15"/>
  <c r="F617" i="15"/>
  <c r="F618" i="15"/>
  <c r="F619" i="15"/>
  <c r="F620" i="15"/>
  <c r="F621" i="15"/>
  <c r="F622" i="15"/>
  <c r="F623" i="15"/>
  <c r="F624" i="15"/>
  <c r="F625" i="15"/>
  <c r="F626" i="15"/>
  <c r="F627" i="15"/>
  <c r="F628" i="15"/>
  <c r="F629" i="15"/>
  <c r="F630" i="15"/>
  <c r="F631" i="15"/>
  <c r="F632" i="15"/>
  <c r="F633" i="15"/>
  <c r="F634" i="15"/>
  <c r="F635" i="15"/>
  <c r="F636" i="15"/>
  <c r="F637" i="15"/>
  <c r="F638" i="15"/>
  <c r="F639" i="15"/>
  <c r="F640" i="15"/>
  <c r="F641" i="15"/>
  <c r="F642" i="15"/>
  <c r="F643" i="15"/>
  <c r="F644" i="15"/>
  <c r="F645" i="15"/>
  <c r="F646" i="15"/>
  <c r="F647" i="15"/>
  <c r="F648" i="15"/>
  <c r="F649" i="15"/>
  <c r="F650" i="15"/>
  <c r="F651" i="15"/>
  <c r="F652" i="15"/>
  <c r="F653" i="15"/>
  <c r="F654" i="15"/>
  <c r="F655" i="15"/>
  <c r="F656" i="15"/>
  <c r="F657" i="15"/>
  <c r="F658" i="15"/>
  <c r="F659" i="15"/>
  <c r="F660" i="15"/>
  <c r="F661" i="15"/>
  <c r="F662" i="15"/>
  <c r="F663" i="15"/>
  <c r="F664" i="15"/>
  <c r="F665" i="15"/>
  <c r="F666" i="15"/>
  <c r="F667" i="15"/>
  <c r="F668" i="15"/>
  <c r="F669" i="15"/>
  <c r="F670" i="15"/>
  <c r="F671" i="15"/>
  <c r="F672" i="15"/>
  <c r="F673" i="15"/>
  <c r="F674" i="15"/>
  <c r="F675" i="15"/>
  <c r="F676" i="15"/>
  <c r="F677" i="15"/>
  <c r="F678" i="15"/>
  <c r="F679" i="15"/>
  <c r="F680" i="15"/>
  <c r="F681" i="15"/>
  <c r="F682" i="15"/>
  <c r="F683" i="15"/>
  <c r="F684" i="15"/>
  <c r="F685" i="15"/>
  <c r="F686" i="15"/>
  <c r="F687" i="15"/>
  <c r="F688" i="15"/>
  <c r="F689" i="15"/>
  <c r="F690" i="15"/>
  <c r="F691" i="15"/>
  <c r="F692" i="15"/>
  <c r="F693" i="15"/>
  <c r="F694" i="15"/>
  <c r="F695" i="15"/>
  <c r="F696" i="15"/>
  <c r="F697" i="15"/>
  <c r="F698" i="15"/>
  <c r="F699" i="15"/>
  <c r="F700" i="15"/>
  <c r="F701" i="15"/>
  <c r="F702" i="15"/>
  <c r="F703" i="15"/>
  <c r="F704" i="15"/>
  <c r="F705" i="15"/>
  <c r="F706" i="15"/>
  <c r="F707" i="15"/>
  <c r="F708" i="15"/>
  <c r="F709" i="15"/>
  <c r="F710" i="15"/>
  <c r="F711" i="15"/>
  <c r="F712" i="15"/>
  <c r="F713" i="15"/>
  <c r="F714" i="15"/>
  <c r="F715" i="15"/>
  <c r="F716" i="15"/>
  <c r="F717" i="15"/>
  <c r="F718" i="15"/>
  <c r="F719" i="15"/>
  <c r="F720" i="15"/>
  <c r="F721" i="15"/>
  <c r="F722" i="15"/>
  <c r="F723" i="15"/>
  <c r="F724" i="15"/>
  <c r="F725" i="15"/>
  <c r="F726" i="15"/>
  <c r="F727" i="15"/>
  <c r="F728" i="15"/>
  <c r="F729" i="15"/>
  <c r="F730" i="15"/>
  <c r="F731" i="15"/>
  <c r="F732" i="15"/>
  <c r="F733" i="15"/>
  <c r="F734" i="15"/>
  <c r="F735" i="15"/>
  <c r="F736" i="15"/>
  <c r="F737" i="15"/>
  <c r="F738" i="15"/>
  <c r="F739" i="15"/>
  <c r="F740" i="15"/>
  <c r="F741" i="15"/>
  <c r="F742" i="15"/>
  <c r="F743" i="15"/>
  <c r="F744" i="15"/>
  <c r="F745" i="15"/>
  <c r="F746" i="15"/>
  <c r="F747" i="15"/>
  <c r="F748" i="15"/>
  <c r="F749" i="15"/>
  <c r="F750" i="15"/>
  <c r="F751" i="15"/>
  <c r="F752" i="15"/>
  <c r="F753" i="15"/>
  <c r="F754" i="15"/>
  <c r="F755" i="15"/>
  <c r="F756" i="15"/>
  <c r="F757" i="15"/>
  <c r="F758" i="15"/>
  <c r="F759" i="15"/>
  <c r="F760" i="15"/>
  <c r="F761" i="15"/>
  <c r="F762" i="15"/>
  <c r="F763" i="15"/>
  <c r="F764" i="15"/>
  <c r="F765" i="15"/>
  <c r="F766" i="15"/>
  <c r="F767" i="15"/>
  <c r="F768" i="15"/>
  <c r="F769" i="15"/>
  <c r="F770" i="15"/>
  <c r="F771" i="15"/>
  <c r="F772" i="15"/>
  <c r="F773" i="15"/>
  <c r="F774" i="15"/>
  <c r="F775" i="15"/>
  <c r="F776" i="15"/>
  <c r="F777" i="15"/>
  <c r="F778" i="15"/>
  <c r="F779" i="15"/>
  <c r="F780" i="15"/>
  <c r="F781" i="15"/>
  <c r="F782" i="15"/>
  <c r="F783" i="15"/>
  <c r="F784" i="15"/>
  <c r="F785" i="15"/>
  <c r="F786" i="15"/>
  <c r="F787" i="15"/>
  <c r="F788" i="15"/>
  <c r="F789" i="15"/>
  <c r="F790" i="15"/>
  <c r="F791" i="15"/>
  <c r="F792" i="15"/>
  <c r="F793" i="15"/>
  <c r="F794" i="15"/>
  <c r="F795" i="15"/>
  <c r="F796" i="15"/>
  <c r="F797" i="15"/>
  <c r="F798" i="15"/>
  <c r="F799" i="15"/>
  <c r="F800" i="15"/>
  <c r="F801" i="15"/>
  <c r="F802" i="15"/>
  <c r="F803" i="15"/>
  <c r="F804" i="15"/>
  <c r="F805" i="15"/>
  <c r="F806" i="15"/>
  <c r="F807" i="15"/>
  <c r="F808" i="15"/>
  <c r="F809" i="15"/>
  <c r="F810" i="15"/>
  <c r="F811" i="15"/>
  <c r="F812" i="15"/>
  <c r="F813" i="15"/>
  <c r="F814" i="15"/>
  <c r="F815" i="15"/>
  <c r="F816" i="15"/>
  <c r="F817" i="15"/>
  <c r="F818" i="15"/>
  <c r="F819" i="15"/>
  <c r="F820" i="15"/>
  <c r="F821" i="15"/>
  <c r="F822" i="15"/>
  <c r="F823" i="15"/>
  <c r="F824" i="15"/>
  <c r="F825" i="15"/>
  <c r="F826" i="15"/>
  <c r="F827" i="15"/>
  <c r="F828" i="15"/>
  <c r="F829" i="15"/>
  <c r="F830" i="15"/>
  <c r="F831" i="15"/>
  <c r="F832" i="15"/>
  <c r="F833" i="15"/>
  <c r="F834" i="15"/>
  <c r="F835" i="15"/>
  <c r="F836" i="15"/>
  <c r="F837" i="15"/>
  <c r="F838" i="15"/>
  <c r="F839" i="15"/>
  <c r="F840" i="15"/>
  <c r="F841" i="15"/>
  <c r="F842" i="15"/>
  <c r="F843" i="15"/>
  <c r="F844" i="15"/>
  <c r="F845" i="15"/>
  <c r="F846" i="15"/>
  <c r="F847" i="15"/>
  <c r="F848" i="15"/>
  <c r="F849" i="15"/>
  <c r="F850" i="15"/>
  <c r="F851" i="15"/>
  <c r="F852" i="15"/>
  <c r="F853" i="15"/>
  <c r="F854" i="15"/>
  <c r="F855" i="15"/>
  <c r="F856" i="15"/>
  <c r="F857" i="15"/>
  <c r="F858" i="15"/>
  <c r="F859" i="15"/>
  <c r="F860" i="15"/>
  <c r="F861" i="15"/>
  <c r="F862" i="15"/>
  <c r="F863" i="15"/>
  <c r="F864" i="15"/>
  <c r="F865" i="15"/>
  <c r="F866" i="15"/>
  <c r="F867" i="15"/>
  <c r="F868" i="15"/>
  <c r="F869" i="15"/>
  <c r="F870" i="15"/>
  <c r="F871" i="15"/>
  <c r="F872" i="15"/>
  <c r="F873" i="15"/>
  <c r="F874" i="15"/>
  <c r="F875" i="15"/>
  <c r="F876" i="15"/>
  <c r="F877" i="15"/>
  <c r="F878" i="15"/>
  <c r="F879" i="15"/>
  <c r="F880" i="15"/>
  <c r="F881" i="15"/>
  <c r="F882" i="15"/>
  <c r="F883" i="15"/>
  <c r="F884" i="15"/>
  <c r="F885" i="15"/>
  <c r="F886" i="15"/>
  <c r="F887" i="15"/>
  <c r="F888" i="15"/>
  <c r="F889" i="15"/>
  <c r="F890" i="15"/>
  <c r="F891" i="15"/>
  <c r="F892" i="15"/>
  <c r="F893" i="15"/>
  <c r="F894" i="15"/>
  <c r="F895" i="15"/>
  <c r="F896" i="15"/>
  <c r="F897" i="15"/>
  <c r="F898" i="15"/>
  <c r="F899" i="15"/>
  <c r="F900" i="15"/>
  <c r="F901" i="15"/>
  <c r="F902" i="15"/>
  <c r="F903" i="15"/>
  <c r="F904" i="15"/>
  <c r="F905" i="15"/>
  <c r="F906" i="15"/>
  <c r="F907" i="15"/>
  <c r="F908" i="15"/>
  <c r="F909" i="15"/>
  <c r="F910" i="15"/>
  <c r="F911" i="15"/>
  <c r="F912" i="15"/>
  <c r="F913" i="15"/>
  <c r="F914" i="15"/>
  <c r="F915" i="15"/>
  <c r="F916" i="15"/>
  <c r="F917" i="15"/>
  <c r="F918" i="15"/>
  <c r="F919" i="15"/>
  <c r="F920" i="15"/>
  <c r="F921" i="15"/>
  <c r="F922" i="15"/>
  <c r="F923" i="15"/>
  <c r="F924" i="15"/>
  <c r="F925" i="15"/>
  <c r="F926" i="15"/>
  <c r="F927" i="15"/>
  <c r="F928" i="15"/>
  <c r="F929" i="15"/>
  <c r="F930" i="15"/>
  <c r="F931" i="15"/>
  <c r="F932" i="15"/>
  <c r="F933" i="15"/>
  <c r="F934" i="15"/>
  <c r="F935" i="15"/>
  <c r="F936" i="15"/>
  <c r="F937" i="15"/>
  <c r="F938" i="15"/>
  <c r="F939" i="15"/>
  <c r="F940" i="15"/>
  <c r="F941" i="15"/>
  <c r="F942" i="15"/>
  <c r="F943" i="15"/>
  <c r="F944" i="15"/>
  <c r="F945" i="15"/>
  <c r="F946" i="15"/>
  <c r="F947" i="15"/>
  <c r="F948" i="15"/>
  <c r="F949" i="15"/>
  <c r="F950" i="15"/>
  <c r="F951" i="15"/>
  <c r="F952" i="15"/>
  <c r="F953" i="15"/>
  <c r="F954" i="15"/>
  <c r="F955" i="15"/>
  <c r="F956" i="15"/>
  <c r="F957" i="15"/>
  <c r="F958" i="15"/>
  <c r="F959" i="15"/>
  <c r="F960" i="15"/>
  <c r="F961" i="15"/>
  <c r="F962" i="15"/>
  <c r="F963" i="15"/>
  <c r="F964" i="15"/>
  <c r="F965" i="15"/>
  <c r="F966" i="15"/>
  <c r="F967" i="15"/>
  <c r="F968" i="15"/>
  <c r="F969" i="15"/>
  <c r="F970" i="15"/>
  <c r="F971" i="15"/>
  <c r="F972" i="15"/>
  <c r="F973" i="15"/>
  <c r="F974" i="15"/>
  <c r="F975" i="15"/>
  <c r="F976" i="15"/>
  <c r="F977" i="15"/>
  <c r="F978" i="15"/>
  <c r="F979" i="15"/>
  <c r="F980" i="15"/>
  <c r="F981" i="15"/>
  <c r="F982" i="15"/>
  <c r="F983" i="15"/>
  <c r="F984" i="15"/>
  <c r="F985" i="15"/>
  <c r="F986" i="15"/>
  <c r="F987" i="15"/>
  <c r="F988" i="15"/>
  <c r="F989" i="15"/>
  <c r="F990" i="15"/>
  <c r="F991" i="15"/>
  <c r="F992" i="15"/>
  <c r="F993" i="15"/>
  <c r="F994" i="15"/>
  <c r="F995" i="15"/>
  <c r="F996" i="15"/>
  <c r="F997" i="15"/>
  <c r="F998" i="15"/>
  <c r="F999" i="15"/>
  <c r="F1000" i="15"/>
  <c r="F1001" i="15"/>
  <c r="F1002" i="15"/>
  <c r="F1003" i="15"/>
  <c r="F1004" i="15"/>
  <c r="F1005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3" i="15"/>
  <c r="H104" i="15"/>
  <c r="H105" i="15"/>
  <c r="H106" i="15"/>
  <c r="H107" i="15"/>
  <c r="H108" i="15"/>
  <c r="H109" i="15"/>
  <c r="H110" i="15"/>
  <c r="H111" i="15"/>
  <c r="H112" i="15"/>
  <c r="H113" i="15"/>
  <c r="H114" i="15"/>
  <c r="H115" i="15"/>
  <c r="H116" i="15"/>
  <c r="H117" i="15"/>
  <c r="H118" i="15"/>
  <c r="H119" i="15"/>
  <c r="H120" i="15"/>
  <c r="H121" i="15"/>
  <c r="H122" i="15"/>
  <c r="H123" i="15"/>
  <c r="H124" i="15"/>
  <c r="H125" i="15"/>
  <c r="H126" i="15"/>
  <c r="H127" i="15"/>
  <c r="H128" i="15"/>
  <c r="H129" i="15"/>
  <c r="H130" i="15"/>
  <c r="H131" i="15"/>
  <c r="H132" i="15"/>
  <c r="H133" i="15"/>
  <c r="H134" i="15"/>
  <c r="H135" i="15"/>
  <c r="H136" i="15"/>
  <c r="H137" i="15"/>
  <c r="H138" i="15"/>
  <c r="H139" i="15"/>
  <c r="H140" i="15"/>
  <c r="H141" i="15"/>
  <c r="H142" i="15"/>
  <c r="H143" i="15"/>
  <c r="H144" i="15"/>
  <c r="H145" i="15"/>
  <c r="H146" i="15"/>
  <c r="H147" i="15"/>
  <c r="H148" i="15"/>
  <c r="H149" i="15"/>
  <c r="H150" i="15"/>
  <c r="H151" i="15"/>
  <c r="H152" i="15"/>
  <c r="H153" i="15"/>
  <c r="H154" i="15"/>
  <c r="H155" i="15"/>
  <c r="H156" i="15"/>
  <c r="H157" i="15"/>
  <c r="H158" i="15"/>
  <c r="H159" i="15"/>
  <c r="H160" i="15"/>
  <c r="H161" i="15"/>
  <c r="H162" i="15"/>
  <c r="H163" i="15"/>
  <c r="H164" i="15"/>
  <c r="H165" i="15"/>
  <c r="H166" i="15"/>
  <c r="H167" i="15"/>
  <c r="H168" i="15"/>
  <c r="H169" i="15"/>
  <c r="H170" i="15"/>
  <c r="H171" i="15"/>
  <c r="H172" i="15"/>
  <c r="H173" i="15"/>
  <c r="H174" i="15"/>
  <c r="H175" i="15"/>
  <c r="H176" i="15"/>
  <c r="H177" i="15"/>
  <c r="H178" i="15"/>
  <c r="H179" i="15"/>
  <c r="H180" i="15"/>
  <c r="H181" i="15"/>
  <c r="H182" i="15"/>
  <c r="H183" i="15"/>
  <c r="H184" i="15"/>
  <c r="H185" i="15"/>
  <c r="H186" i="15"/>
  <c r="H187" i="15"/>
  <c r="H188" i="15"/>
  <c r="H189" i="15"/>
  <c r="H190" i="15"/>
  <c r="H191" i="15"/>
  <c r="H192" i="15"/>
  <c r="H193" i="15"/>
  <c r="H194" i="15"/>
  <c r="H195" i="15"/>
  <c r="H196" i="15"/>
  <c r="H197" i="15"/>
  <c r="H198" i="15"/>
  <c r="H199" i="15"/>
  <c r="H200" i="15"/>
  <c r="H201" i="15"/>
  <c r="H202" i="15"/>
  <c r="H203" i="15"/>
  <c r="H204" i="15"/>
  <c r="H205" i="15"/>
  <c r="H206" i="15"/>
  <c r="H207" i="15"/>
  <c r="H208" i="15"/>
  <c r="H209" i="15"/>
  <c r="H210" i="15"/>
  <c r="H211" i="15"/>
  <c r="H212" i="15"/>
  <c r="H213" i="15"/>
  <c r="H214" i="15"/>
  <c r="H215" i="15"/>
  <c r="H216" i="15"/>
  <c r="H217" i="15"/>
  <c r="H218" i="15"/>
  <c r="H219" i="15"/>
  <c r="H220" i="15"/>
  <c r="H221" i="15"/>
  <c r="H222" i="15"/>
  <c r="H223" i="15"/>
  <c r="H224" i="15"/>
  <c r="H225" i="15"/>
  <c r="H226" i="15"/>
  <c r="H227" i="15"/>
  <c r="H228" i="15"/>
  <c r="H229" i="15"/>
  <c r="H230" i="15"/>
  <c r="H231" i="15"/>
  <c r="H232" i="15"/>
  <c r="H233" i="15"/>
  <c r="H234" i="15"/>
  <c r="H235" i="15"/>
  <c r="H236" i="15"/>
  <c r="H237" i="15"/>
  <c r="H238" i="15"/>
  <c r="H239" i="15"/>
  <c r="H240" i="15"/>
  <c r="H241" i="15"/>
  <c r="H242" i="15"/>
  <c r="H243" i="15"/>
  <c r="H244" i="15"/>
  <c r="H245" i="15"/>
  <c r="H246" i="15"/>
  <c r="H247" i="15"/>
  <c r="H248" i="15"/>
  <c r="H249" i="15"/>
  <c r="H250" i="15"/>
  <c r="H251" i="15"/>
  <c r="H252" i="15"/>
  <c r="H253" i="15"/>
  <c r="H254" i="15"/>
  <c r="H255" i="15"/>
  <c r="H256" i="15"/>
  <c r="H257" i="15"/>
  <c r="H258" i="15"/>
  <c r="H259" i="15"/>
  <c r="H260" i="15"/>
  <c r="H261" i="15"/>
  <c r="H262" i="15"/>
  <c r="H263" i="15"/>
  <c r="H264" i="15"/>
  <c r="H265" i="15"/>
  <c r="H266" i="15"/>
  <c r="H267" i="15"/>
  <c r="H268" i="15"/>
  <c r="H269" i="15"/>
  <c r="H270" i="15"/>
  <c r="H271" i="15"/>
  <c r="H272" i="15"/>
  <c r="H273" i="15"/>
  <c r="H274" i="15"/>
  <c r="H275" i="15"/>
  <c r="H276" i="15"/>
  <c r="H277" i="15"/>
  <c r="H278" i="15"/>
  <c r="H279" i="15"/>
  <c r="H280" i="15"/>
  <c r="H281" i="15"/>
  <c r="H282" i="15"/>
  <c r="H283" i="15"/>
  <c r="H284" i="15"/>
  <c r="H285" i="15"/>
  <c r="H286" i="15"/>
  <c r="H287" i="15"/>
  <c r="H288" i="15"/>
  <c r="H289" i="15"/>
  <c r="H290" i="15"/>
  <c r="H291" i="15"/>
  <c r="H292" i="15"/>
  <c r="H293" i="15"/>
  <c r="H294" i="15"/>
  <c r="H295" i="15"/>
  <c r="H296" i="15"/>
  <c r="H297" i="15"/>
  <c r="H298" i="15"/>
  <c r="H299" i="15"/>
  <c r="H300" i="15"/>
  <c r="H301" i="15"/>
  <c r="H302" i="15"/>
  <c r="H303" i="15"/>
  <c r="H304" i="15"/>
  <c r="H305" i="15"/>
  <c r="H306" i="15"/>
  <c r="H307" i="15"/>
  <c r="H308" i="15"/>
  <c r="H309" i="15"/>
  <c r="H310" i="15"/>
  <c r="H311" i="15"/>
  <c r="H312" i="15"/>
  <c r="H313" i="15"/>
  <c r="H314" i="15"/>
  <c r="H315" i="15"/>
  <c r="H316" i="15"/>
  <c r="H317" i="15"/>
  <c r="H318" i="15"/>
  <c r="H319" i="15"/>
  <c r="H320" i="15"/>
  <c r="H321" i="15"/>
  <c r="H322" i="15"/>
  <c r="H323" i="15"/>
  <c r="H324" i="15"/>
  <c r="H325" i="15"/>
  <c r="H326" i="15"/>
  <c r="H327" i="15"/>
  <c r="H328" i="15"/>
  <c r="H329" i="15"/>
  <c r="H330" i="15"/>
  <c r="H331" i="15"/>
  <c r="H332" i="15"/>
  <c r="H333" i="15"/>
  <c r="H334" i="15"/>
  <c r="H335" i="15"/>
  <c r="H336" i="15"/>
  <c r="H337" i="15"/>
  <c r="H338" i="15"/>
  <c r="H339" i="15"/>
  <c r="H340" i="15"/>
  <c r="H341" i="15"/>
  <c r="H342" i="15"/>
  <c r="H343" i="15"/>
  <c r="H344" i="15"/>
  <c r="H345" i="15"/>
  <c r="H346" i="15"/>
  <c r="H347" i="15"/>
  <c r="H348" i="15"/>
  <c r="H349" i="15"/>
  <c r="H350" i="15"/>
  <c r="H351" i="15"/>
  <c r="H352" i="15"/>
  <c r="H353" i="15"/>
  <c r="H354" i="15"/>
  <c r="H355" i="15"/>
  <c r="H356" i="15"/>
  <c r="H357" i="15"/>
  <c r="H358" i="15"/>
  <c r="H359" i="15"/>
  <c r="H360" i="15"/>
  <c r="H361" i="15"/>
  <c r="H362" i="15"/>
  <c r="H363" i="15"/>
  <c r="H364" i="15"/>
  <c r="H365" i="15"/>
  <c r="H366" i="15"/>
  <c r="H367" i="15"/>
  <c r="H368" i="15"/>
  <c r="H369" i="15"/>
  <c r="H370" i="15"/>
  <c r="H371" i="15"/>
  <c r="H372" i="15"/>
  <c r="H373" i="15"/>
  <c r="H374" i="15"/>
  <c r="H375" i="15"/>
  <c r="H376" i="15"/>
  <c r="H377" i="15"/>
  <c r="H378" i="15"/>
  <c r="H379" i="15"/>
  <c r="H380" i="15"/>
  <c r="H381" i="15"/>
  <c r="H382" i="15"/>
  <c r="H383" i="15"/>
  <c r="H384" i="15"/>
  <c r="H385" i="15"/>
  <c r="H386" i="15"/>
  <c r="H387" i="15"/>
  <c r="H388" i="15"/>
  <c r="H389" i="15"/>
  <c r="H390" i="15"/>
  <c r="H391" i="15"/>
  <c r="H392" i="15"/>
  <c r="H393" i="15"/>
  <c r="H394" i="15"/>
  <c r="H395" i="15"/>
  <c r="H396" i="15"/>
  <c r="H397" i="15"/>
  <c r="H398" i="15"/>
  <c r="H399" i="15"/>
  <c r="H400" i="15"/>
  <c r="H401" i="15"/>
  <c r="H402" i="15"/>
  <c r="H403" i="15"/>
  <c r="H404" i="15"/>
  <c r="H405" i="15"/>
  <c r="H406" i="15"/>
  <c r="H407" i="15"/>
  <c r="H408" i="15"/>
  <c r="H409" i="15"/>
  <c r="H410" i="15"/>
  <c r="H411" i="15"/>
  <c r="H412" i="15"/>
  <c r="H413" i="15"/>
  <c r="H414" i="15"/>
  <c r="H415" i="15"/>
  <c r="H416" i="15"/>
  <c r="H417" i="15"/>
  <c r="H418" i="15"/>
  <c r="H419" i="15"/>
  <c r="H420" i="15"/>
  <c r="H421" i="15"/>
  <c r="H422" i="15"/>
  <c r="H423" i="15"/>
  <c r="H424" i="15"/>
  <c r="H425" i="15"/>
  <c r="H426" i="15"/>
  <c r="H427" i="15"/>
  <c r="H428" i="15"/>
  <c r="H429" i="15"/>
  <c r="H430" i="15"/>
  <c r="H431" i="15"/>
  <c r="H432" i="15"/>
  <c r="H433" i="15"/>
  <c r="H434" i="15"/>
  <c r="H435" i="15"/>
  <c r="H436" i="15"/>
  <c r="H437" i="15"/>
  <c r="H438" i="15"/>
  <c r="H439" i="15"/>
  <c r="H440" i="15"/>
  <c r="H441" i="15"/>
  <c r="H442" i="15"/>
  <c r="H443" i="15"/>
  <c r="H444" i="15"/>
  <c r="H445" i="15"/>
  <c r="H446" i="15"/>
  <c r="H447" i="15"/>
  <c r="H448" i="15"/>
  <c r="H449" i="15"/>
  <c r="H450" i="15"/>
  <c r="H451" i="15"/>
  <c r="H452" i="15"/>
  <c r="H453" i="15"/>
  <c r="H454" i="15"/>
  <c r="H455" i="15"/>
  <c r="H456" i="15"/>
  <c r="H457" i="15"/>
  <c r="H458" i="15"/>
  <c r="H459" i="15"/>
  <c r="H460" i="15"/>
  <c r="H461" i="15"/>
  <c r="H462" i="15"/>
  <c r="H463" i="15"/>
  <c r="H464" i="15"/>
  <c r="H465" i="15"/>
  <c r="H466" i="15"/>
  <c r="H467" i="15"/>
  <c r="H468" i="15"/>
  <c r="H469" i="15"/>
  <c r="H470" i="15"/>
  <c r="H471" i="15"/>
  <c r="H472" i="15"/>
  <c r="H473" i="15"/>
  <c r="H474" i="15"/>
  <c r="H475" i="15"/>
  <c r="H476" i="15"/>
  <c r="H477" i="15"/>
  <c r="H478" i="15"/>
  <c r="H479" i="15"/>
  <c r="H480" i="15"/>
  <c r="H481" i="15"/>
  <c r="H482" i="15"/>
  <c r="H483" i="15"/>
  <c r="H484" i="15"/>
  <c r="H485" i="15"/>
  <c r="H486" i="15"/>
  <c r="H487" i="15"/>
  <c r="H488" i="15"/>
  <c r="H489" i="15"/>
  <c r="H490" i="15"/>
  <c r="H491" i="15"/>
  <c r="H492" i="15"/>
  <c r="H493" i="15"/>
  <c r="H494" i="15"/>
  <c r="H495" i="15"/>
  <c r="H496" i="15"/>
  <c r="H497" i="15"/>
  <c r="H498" i="15"/>
  <c r="H499" i="15"/>
  <c r="H500" i="15"/>
  <c r="H501" i="15"/>
  <c r="H502" i="15"/>
  <c r="H503" i="15"/>
  <c r="H504" i="15"/>
  <c r="H505" i="15"/>
  <c r="H506" i="15"/>
  <c r="H507" i="15"/>
  <c r="H508" i="15"/>
  <c r="H509" i="15"/>
  <c r="H510" i="15"/>
  <c r="H511" i="15"/>
  <c r="H512" i="15"/>
  <c r="H513" i="15"/>
  <c r="H514" i="15"/>
  <c r="H515" i="15"/>
  <c r="H516" i="15"/>
  <c r="H517" i="15"/>
  <c r="H518" i="15"/>
  <c r="H519" i="15"/>
  <c r="H520" i="15"/>
  <c r="H521" i="15"/>
  <c r="H522" i="15"/>
  <c r="H523" i="15"/>
  <c r="H524" i="15"/>
  <c r="H525" i="15"/>
  <c r="H526" i="15"/>
  <c r="H527" i="15"/>
  <c r="H528" i="15"/>
  <c r="H529" i="15"/>
  <c r="H530" i="15"/>
  <c r="H531" i="15"/>
  <c r="H532" i="15"/>
  <c r="H533" i="15"/>
  <c r="H534" i="15"/>
  <c r="H535" i="15"/>
  <c r="H536" i="15"/>
  <c r="H537" i="15"/>
  <c r="H538" i="15"/>
  <c r="H539" i="15"/>
  <c r="H540" i="15"/>
  <c r="H541" i="15"/>
  <c r="H542" i="15"/>
  <c r="H543" i="15"/>
  <c r="H544" i="15"/>
  <c r="H545" i="15"/>
  <c r="H546" i="15"/>
  <c r="H547" i="15"/>
  <c r="H548" i="15"/>
  <c r="H549" i="15"/>
  <c r="H550" i="15"/>
  <c r="H551" i="15"/>
  <c r="H552" i="15"/>
  <c r="H553" i="15"/>
  <c r="H554" i="15"/>
  <c r="H555" i="15"/>
  <c r="H556" i="15"/>
  <c r="H557" i="15"/>
  <c r="H558" i="15"/>
  <c r="H559" i="15"/>
  <c r="H560" i="15"/>
  <c r="H561" i="15"/>
  <c r="H562" i="15"/>
  <c r="H563" i="15"/>
  <c r="H564" i="15"/>
  <c r="H565" i="15"/>
  <c r="H566" i="15"/>
  <c r="H567" i="15"/>
  <c r="H568" i="15"/>
  <c r="H569" i="15"/>
  <c r="H570" i="15"/>
  <c r="H571" i="15"/>
  <c r="H572" i="15"/>
  <c r="H573" i="15"/>
  <c r="H574" i="15"/>
  <c r="H575" i="15"/>
  <c r="H576" i="15"/>
  <c r="H577" i="15"/>
  <c r="H578" i="15"/>
  <c r="H579" i="15"/>
  <c r="H580" i="15"/>
  <c r="H581" i="15"/>
  <c r="H582" i="15"/>
  <c r="H583" i="15"/>
  <c r="H584" i="15"/>
  <c r="H585" i="15"/>
  <c r="H586" i="15"/>
  <c r="H587" i="15"/>
  <c r="H588" i="15"/>
  <c r="H589" i="15"/>
  <c r="H590" i="15"/>
  <c r="H591" i="15"/>
  <c r="H592" i="15"/>
  <c r="H593" i="15"/>
  <c r="H594" i="15"/>
  <c r="H595" i="15"/>
  <c r="H596" i="15"/>
  <c r="H597" i="15"/>
  <c r="H598" i="15"/>
  <c r="H599" i="15"/>
  <c r="H600" i="15"/>
  <c r="H601" i="15"/>
  <c r="H602" i="15"/>
  <c r="H603" i="15"/>
  <c r="H604" i="15"/>
  <c r="H605" i="15"/>
  <c r="H606" i="15"/>
  <c r="H607" i="15"/>
  <c r="H608" i="15"/>
  <c r="H609" i="15"/>
  <c r="H610" i="15"/>
  <c r="H611" i="15"/>
  <c r="H612" i="15"/>
  <c r="H613" i="15"/>
  <c r="H614" i="15"/>
  <c r="H615" i="15"/>
  <c r="H616" i="15"/>
  <c r="H617" i="15"/>
  <c r="H618" i="15"/>
  <c r="H619" i="15"/>
  <c r="H620" i="15"/>
  <c r="H621" i="15"/>
  <c r="H622" i="15"/>
  <c r="H623" i="15"/>
  <c r="H624" i="15"/>
  <c r="H625" i="15"/>
  <c r="H626" i="15"/>
  <c r="H627" i="15"/>
  <c r="H628" i="15"/>
  <c r="H629" i="15"/>
  <c r="H630" i="15"/>
  <c r="H631" i="15"/>
  <c r="H632" i="15"/>
  <c r="H633" i="15"/>
  <c r="H634" i="15"/>
  <c r="H635" i="15"/>
  <c r="H636" i="15"/>
  <c r="H637" i="15"/>
  <c r="H638" i="15"/>
  <c r="H639" i="15"/>
  <c r="H640" i="15"/>
  <c r="H641" i="15"/>
  <c r="H642" i="15"/>
  <c r="H643" i="15"/>
  <c r="H644" i="15"/>
  <c r="H645" i="15"/>
  <c r="H646" i="15"/>
  <c r="H647" i="15"/>
  <c r="H648" i="15"/>
  <c r="H649" i="15"/>
  <c r="H650" i="15"/>
  <c r="H651" i="15"/>
  <c r="H652" i="15"/>
  <c r="H653" i="15"/>
  <c r="H654" i="15"/>
  <c r="H655" i="15"/>
  <c r="H656" i="15"/>
  <c r="H657" i="15"/>
  <c r="H658" i="15"/>
  <c r="H659" i="15"/>
  <c r="H660" i="15"/>
  <c r="H661" i="15"/>
  <c r="H662" i="15"/>
  <c r="H663" i="15"/>
  <c r="H664" i="15"/>
  <c r="H665" i="15"/>
  <c r="H666" i="15"/>
  <c r="H667" i="15"/>
  <c r="H668" i="15"/>
  <c r="H669" i="15"/>
  <c r="H670" i="15"/>
  <c r="H671" i="15"/>
  <c r="H672" i="15"/>
  <c r="H673" i="15"/>
  <c r="H674" i="15"/>
  <c r="H675" i="15"/>
  <c r="H676" i="15"/>
  <c r="H677" i="15"/>
  <c r="H678" i="15"/>
  <c r="H679" i="15"/>
  <c r="H680" i="15"/>
  <c r="H681" i="15"/>
  <c r="H682" i="15"/>
  <c r="H683" i="15"/>
  <c r="H684" i="15"/>
  <c r="H685" i="15"/>
  <c r="H686" i="15"/>
  <c r="H687" i="15"/>
  <c r="H688" i="15"/>
  <c r="H689" i="15"/>
  <c r="H690" i="15"/>
  <c r="H691" i="15"/>
  <c r="H692" i="15"/>
  <c r="H693" i="15"/>
  <c r="H694" i="15"/>
  <c r="H695" i="15"/>
  <c r="H696" i="15"/>
  <c r="H697" i="15"/>
  <c r="H698" i="15"/>
  <c r="H699" i="15"/>
  <c r="H700" i="15"/>
  <c r="H701" i="15"/>
  <c r="H702" i="15"/>
  <c r="H703" i="15"/>
  <c r="H704" i="15"/>
  <c r="H705" i="15"/>
  <c r="H706" i="15"/>
  <c r="H707" i="15"/>
  <c r="H708" i="15"/>
  <c r="H709" i="15"/>
  <c r="H710" i="15"/>
  <c r="H711" i="15"/>
  <c r="H712" i="15"/>
  <c r="H713" i="15"/>
  <c r="H714" i="15"/>
  <c r="H715" i="15"/>
  <c r="H716" i="15"/>
  <c r="H717" i="15"/>
  <c r="H718" i="15"/>
  <c r="H719" i="15"/>
  <c r="H720" i="15"/>
  <c r="H721" i="15"/>
  <c r="H722" i="15"/>
  <c r="H723" i="15"/>
  <c r="H724" i="15"/>
  <c r="H725" i="15"/>
  <c r="H726" i="15"/>
  <c r="H727" i="15"/>
  <c r="H728" i="15"/>
  <c r="H729" i="15"/>
  <c r="H730" i="15"/>
  <c r="H731" i="15"/>
  <c r="H732" i="15"/>
  <c r="H733" i="15"/>
  <c r="H734" i="15"/>
  <c r="H735" i="15"/>
  <c r="H736" i="15"/>
  <c r="H737" i="15"/>
  <c r="H738" i="15"/>
  <c r="H739" i="15"/>
  <c r="H740" i="15"/>
  <c r="H741" i="15"/>
  <c r="H742" i="15"/>
  <c r="H743" i="15"/>
  <c r="H744" i="15"/>
  <c r="H745" i="15"/>
  <c r="H746" i="15"/>
  <c r="H747" i="15"/>
  <c r="H748" i="15"/>
  <c r="H749" i="15"/>
  <c r="H750" i="15"/>
  <c r="H751" i="15"/>
  <c r="H752" i="15"/>
  <c r="H753" i="15"/>
  <c r="H754" i="15"/>
  <c r="H755" i="15"/>
  <c r="H756" i="15"/>
  <c r="H757" i="15"/>
  <c r="H758" i="15"/>
  <c r="H759" i="15"/>
  <c r="H760" i="15"/>
  <c r="H761" i="15"/>
  <c r="H762" i="15"/>
  <c r="H763" i="15"/>
  <c r="H764" i="15"/>
  <c r="H765" i="15"/>
  <c r="H766" i="15"/>
  <c r="H767" i="15"/>
  <c r="H768" i="15"/>
  <c r="H769" i="15"/>
  <c r="H770" i="15"/>
  <c r="H771" i="15"/>
  <c r="H772" i="15"/>
  <c r="H773" i="15"/>
  <c r="H774" i="15"/>
  <c r="H775" i="15"/>
  <c r="H776" i="15"/>
  <c r="H777" i="15"/>
  <c r="H778" i="15"/>
  <c r="H779" i="15"/>
  <c r="H780" i="15"/>
  <c r="H781" i="15"/>
  <c r="H782" i="15"/>
  <c r="H783" i="15"/>
  <c r="H784" i="15"/>
  <c r="H785" i="15"/>
  <c r="H786" i="15"/>
  <c r="H787" i="15"/>
  <c r="H788" i="15"/>
  <c r="H789" i="15"/>
  <c r="H790" i="15"/>
  <c r="H791" i="15"/>
  <c r="H792" i="15"/>
  <c r="H793" i="15"/>
  <c r="H794" i="15"/>
  <c r="H795" i="15"/>
  <c r="H796" i="15"/>
  <c r="H797" i="15"/>
  <c r="H798" i="15"/>
  <c r="H799" i="15"/>
  <c r="H800" i="15"/>
  <c r="H801" i="15"/>
  <c r="H802" i="15"/>
  <c r="H803" i="15"/>
  <c r="H804" i="15"/>
  <c r="H805" i="15"/>
  <c r="H806" i="15"/>
  <c r="H807" i="15"/>
  <c r="H808" i="15"/>
  <c r="H809" i="15"/>
  <c r="H810" i="15"/>
  <c r="H811" i="15"/>
  <c r="H812" i="15"/>
  <c r="H813" i="15"/>
  <c r="H814" i="15"/>
  <c r="H815" i="15"/>
  <c r="H816" i="15"/>
  <c r="H817" i="15"/>
  <c r="H818" i="15"/>
  <c r="H819" i="15"/>
  <c r="H820" i="15"/>
  <c r="H821" i="15"/>
  <c r="H822" i="15"/>
  <c r="H823" i="15"/>
  <c r="H824" i="15"/>
  <c r="H825" i="15"/>
  <c r="H826" i="15"/>
  <c r="H827" i="15"/>
  <c r="H828" i="15"/>
  <c r="H829" i="15"/>
  <c r="H830" i="15"/>
  <c r="H831" i="15"/>
  <c r="H832" i="15"/>
  <c r="H833" i="15"/>
  <c r="H834" i="15"/>
  <c r="H835" i="15"/>
  <c r="H836" i="15"/>
  <c r="H837" i="15"/>
  <c r="H838" i="15"/>
  <c r="H839" i="15"/>
  <c r="H840" i="15"/>
  <c r="H841" i="15"/>
  <c r="H842" i="15"/>
  <c r="H843" i="15"/>
  <c r="H844" i="15"/>
  <c r="H845" i="15"/>
  <c r="H846" i="15"/>
  <c r="H847" i="15"/>
  <c r="H848" i="15"/>
  <c r="H849" i="15"/>
  <c r="H850" i="15"/>
  <c r="H851" i="15"/>
  <c r="H852" i="15"/>
  <c r="H853" i="15"/>
  <c r="H854" i="15"/>
  <c r="H855" i="15"/>
  <c r="H856" i="15"/>
  <c r="H857" i="15"/>
  <c r="H858" i="15"/>
  <c r="H859" i="15"/>
  <c r="H860" i="15"/>
  <c r="H861" i="15"/>
  <c r="H862" i="15"/>
  <c r="H863" i="15"/>
  <c r="H864" i="15"/>
  <c r="H865" i="15"/>
  <c r="H866" i="15"/>
  <c r="H867" i="15"/>
  <c r="H868" i="15"/>
  <c r="H869" i="15"/>
  <c r="H870" i="15"/>
  <c r="H871" i="15"/>
  <c r="H872" i="15"/>
  <c r="H873" i="15"/>
  <c r="H874" i="15"/>
  <c r="H875" i="15"/>
  <c r="H876" i="15"/>
  <c r="H877" i="15"/>
  <c r="H878" i="15"/>
  <c r="H879" i="15"/>
  <c r="H880" i="15"/>
  <c r="H881" i="15"/>
  <c r="H882" i="15"/>
  <c r="H883" i="15"/>
  <c r="H884" i="15"/>
  <c r="H885" i="15"/>
  <c r="H886" i="15"/>
  <c r="H887" i="15"/>
  <c r="H888" i="15"/>
  <c r="H889" i="15"/>
  <c r="H890" i="15"/>
  <c r="H891" i="15"/>
  <c r="H892" i="15"/>
  <c r="H893" i="15"/>
  <c r="H894" i="15"/>
  <c r="H895" i="15"/>
  <c r="H896" i="15"/>
  <c r="H897" i="15"/>
  <c r="H898" i="15"/>
  <c r="H899" i="15"/>
  <c r="H900" i="15"/>
  <c r="H901" i="15"/>
  <c r="H902" i="15"/>
  <c r="H903" i="15"/>
  <c r="H904" i="15"/>
  <c r="H905" i="15"/>
  <c r="H906" i="15"/>
  <c r="H907" i="15"/>
  <c r="H908" i="15"/>
  <c r="H909" i="15"/>
  <c r="H910" i="15"/>
  <c r="H911" i="15"/>
  <c r="H912" i="15"/>
  <c r="H913" i="15"/>
  <c r="H914" i="15"/>
  <c r="H915" i="15"/>
  <c r="H916" i="15"/>
  <c r="H917" i="15"/>
  <c r="H918" i="15"/>
  <c r="H919" i="15"/>
  <c r="H920" i="15"/>
  <c r="H921" i="15"/>
  <c r="H922" i="15"/>
  <c r="H923" i="15"/>
  <c r="H924" i="15"/>
  <c r="H925" i="15"/>
  <c r="H926" i="15"/>
  <c r="H927" i="15"/>
  <c r="H928" i="15"/>
  <c r="H929" i="15"/>
  <c r="H930" i="15"/>
  <c r="H931" i="15"/>
  <c r="H932" i="15"/>
  <c r="H933" i="15"/>
  <c r="H934" i="15"/>
  <c r="H935" i="15"/>
  <c r="H936" i="15"/>
  <c r="H937" i="15"/>
  <c r="H938" i="15"/>
  <c r="H939" i="15"/>
  <c r="H940" i="15"/>
  <c r="H941" i="15"/>
  <c r="H942" i="15"/>
  <c r="H943" i="15"/>
  <c r="H944" i="15"/>
  <c r="H945" i="15"/>
  <c r="H946" i="15"/>
  <c r="H947" i="15"/>
  <c r="H948" i="15"/>
  <c r="H949" i="15"/>
  <c r="H950" i="15"/>
  <c r="H951" i="15"/>
  <c r="H952" i="15"/>
  <c r="H953" i="15"/>
  <c r="H954" i="15"/>
  <c r="H955" i="15"/>
  <c r="H956" i="15"/>
  <c r="H957" i="15"/>
  <c r="H958" i="15"/>
  <c r="H959" i="15"/>
  <c r="H960" i="15"/>
  <c r="H961" i="15"/>
  <c r="H962" i="15"/>
  <c r="H963" i="15"/>
  <c r="H964" i="15"/>
  <c r="H965" i="15"/>
  <c r="H966" i="15"/>
  <c r="H967" i="15"/>
  <c r="H968" i="15"/>
  <c r="H969" i="15"/>
  <c r="H970" i="15"/>
  <c r="H971" i="15"/>
  <c r="H972" i="15"/>
  <c r="H973" i="15"/>
  <c r="H974" i="15"/>
  <c r="H975" i="15"/>
  <c r="H976" i="15"/>
  <c r="H977" i="15"/>
  <c r="H978" i="15"/>
  <c r="H979" i="15"/>
  <c r="H980" i="15"/>
  <c r="H981" i="15"/>
  <c r="H982" i="15"/>
  <c r="H983" i="15"/>
  <c r="H984" i="15"/>
  <c r="H985" i="15"/>
  <c r="H986" i="15"/>
  <c r="H987" i="15"/>
  <c r="H988" i="15"/>
  <c r="H989" i="15"/>
  <c r="H990" i="15"/>
  <c r="H991" i="15"/>
  <c r="H992" i="15"/>
  <c r="H993" i="15"/>
  <c r="H994" i="15"/>
  <c r="H995" i="15"/>
  <c r="H996" i="15"/>
  <c r="H997" i="15"/>
  <c r="H998" i="15"/>
  <c r="H999" i="15"/>
  <c r="H1000" i="15"/>
  <c r="H1001" i="15"/>
  <c r="H1002" i="15"/>
  <c r="H1003" i="15"/>
  <c r="H1004" i="15"/>
  <c r="H1005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13" i="15"/>
  <c r="G114" i="15"/>
  <c r="G115" i="15"/>
  <c r="G116" i="15"/>
  <c r="G117" i="15"/>
  <c r="G118" i="15"/>
  <c r="G119" i="15"/>
  <c r="G120" i="15"/>
  <c r="G121" i="15"/>
  <c r="G122" i="15"/>
  <c r="G123" i="15"/>
  <c r="G124" i="15"/>
  <c r="G125" i="15"/>
  <c r="G126" i="15"/>
  <c r="G127" i="15"/>
  <c r="G128" i="15"/>
  <c r="G129" i="15"/>
  <c r="G130" i="15"/>
  <c r="G131" i="15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89" i="15"/>
  <c r="G190" i="15"/>
  <c r="G191" i="15"/>
  <c r="G192" i="15"/>
  <c r="G193" i="15"/>
  <c r="G194" i="15"/>
  <c r="G195" i="15"/>
  <c r="G196" i="15"/>
  <c r="G197" i="15"/>
  <c r="G198" i="15"/>
  <c r="G199" i="15"/>
  <c r="G200" i="15"/>
  <c r="G201" i="15"/>
  <c r="G202" i="15"/>
  <c r="G203" i="15"/>
  <c r="G204" i="15"/>
  <c r="G205" i="15"/>
  <c r="G206" i="15"/>
  <c r="G207" i="15"/>
  <c r="G208" i="15"/>
  <c r="G209" i="15"/>
  <c r="G210" i="15"/>
  <c r="G211" i="15"/>
  <c r="G212" i="15"/>
  <c r="G213" i="15"/>
  <c r="G214" i="15"/>
  <c r="G215" i="15"/>
  <c r="G216" i="15"/>
  <c r="G217" i="15"/>
  <c r="G218" i="15"/>
  <c r="G219" i="15"/>
  <c r="G220" i="15"/>
  <c r="G221" i="15"/>
  <c r="G222" i="15"/>
  <c r="G223" i="15"/>
  <c r="G224" i="15"/>
  <c r="G225" i="15"/>
  <c r="G226" i="15"/>
  <c r="G227" i="15"/>
  <c r="G228" i="15"/>
  <c r="G229" i="15"/>
  <c r="G230" i="15"/>
  <c r="G231" i="15"/>
  <c r="G232" i="15"/>
  <c r="G233" i="15"/>
  <c r="G234" i="15"/>
  <c r="G235" i="15"/>
  <c r="G236" i="15"/>
  <c r="G237" i="15"/>
  <c r="G238" i="15"/>
  <c r="G239" i="15"/>
  <c r="G240" i="15"/>
  <c r="G241" i="15"/>
  <c r="G242" i="15"/>
  <c r="G243" i="15"/>
  <c r="G244" i="15"/>
  <c r="G245" i="15"/>
  <c r="G246" i="15"/>
  <c r="G247" i="15"/>
  <c r="G248" i="15"/>
  <c r="G249" i="15"/>
  <c r="G250" i="15"/>
  <c r="G251" i="15"/>
  <c r="G252" i="15"/>
  <c r="G253" i="15"/>
  <c r="G254" i="15"/>
  <c r="G255" i="15"/>
  <c r="G256" i="15"/>
  <c r="G257" i="15"/>
  <c r="G258" i="15"/>
  <c r="G259" i="15"/>
  <c r="G260" i="15"/>
  <c r="G261" i="15"/>
  <c r="G262" i="15"/>
  <c r="G263" i="15"/>
  <c r="G264" i="15"/>
  <c r="G265" i="15"/>
  <c r="G266" i="15"/>
  <c r="G267" i="15"/>
  <c r="G268" i="15"/>
  <c r="G269" i="15"/>
  <c r="G270" i="15"/>
  <c r="G271" i="15"/>
  <c r="G272" i="15"/>
  <c r="G273" i="15"/>
  <c r="G274" i="15"/>
  <c r="G275" i="15"/>
  <c r="G276" i="15"/>
  <c r="G277" i="15"/>
  <c r="G278" i="15"/>
  <c r="G279" i="15"/>
  <c r="G280" i="15"/>
  <c r="G281" i="15"/>
  <c r="G282" i="15"/>
  <c r="G283" i="15"/>
  <c r="G284" i="15"/>
  <c r="G285" i="15"/>
  <c r="G286" i="15"/>
  <c r="G287" i="15"/>
  <c r="G288" i="15"/>
  <c r="G289" i="15"/>
  <c r="G290" i="15"/>
  <c r="G291" i="15"/>
  <c r="G292" i="15"/>
  <c r="G293" i="15"/>
  <c r="G294" i="15"/>
  <c r="G295" i="15"/>
  <c r="G296" i="15"/>
  <c r="G297" i="15"/>
  <c r="G298" i="15"/>
  <c r="G299" i="15"/>
  <c r="G300" i="15"/>
  <c r="G301" i="15"/>
  <c r="G302" i="15"/>
  <c r="G303" i="15"/>
  <c r="G304" i="15"/>
  <c r="G305" i="15"/>
  <c r="G306" i="15"/>
  <c r="G307" i="15"/>
  <c r="G308" i="15"/>
  <c r="G309" i="15"/>
  <c r="G310" i="15"/>
  <c r="G311" i="15"/>
  <c r="G312" i="15"/>
  <c r="G313" i="15"/>
  <c r="G314" i="15"/>
  <c r="G315" i="15"/>
  <c r="G316" i="15"/>
  <c r="G317" i="15"/>
  <c r="G318" i="15"/>
  <c r="G319" i="15"/>
  <c r="G320" i="15"/>
  <c r="G321" i="15"/>
  <c r="G322" i="15"/>
  <c r="G323" i="15"/>
  <c r="G324" i="15"/>
  <c r="G325" i="15"/>
  <c r="G326" i="15"/>
  <c r="G327" i="15"/>
  <c r="G328" i="15"/>
  <c r="G329" i="15"/>
  <c r="G330" i="15"/>
  <c r="G331" i="15"/>
  <c r="G332" i="15"/>
  <c r="G333" i="15"/>
  <c r="G334" i="15"/>
  <c r="G335" i="15"/>
  <c r="G336" i="15"/>
  <c r="G337" i="15"/>
  <c r="G338" i="15"/>
  <c r="G339" i="15"/>
  <c r="G340" i="15"/>
  <c r="G341" i="15"/>
  <c r="G342" i="15"/>
  <c r="G343" i="15"/>
  <c r="G344" i="15"/>
  <c r="G345" i="15"/>
  <c r="G346" i="15"/>
  <c r="G347" i="15"/>
  <c r="G348" i="15"/>
  <c r="G349" i="15"/>
  <c r="G350" i="15"/>
  <c r="G351" i="15"/>
  <c r="G352" i="15"/>
  <c r="G353" i="15"/>
  <c r="G354" i="15"/>
  <c r="G355" i="15"/>
  <c r="G356" i="15"/>
  <c r="G357" i="15"/>
  <c r="G358" i="15"/>
  <c r="G359" i="15"/>
  <c r="G360" i="15"/>
  <c r="G361" i="15"/>
  <c r="G362" i="15"/>
  <c r="G363" i="15"/>
  <c r="G364" i="15"/>
  <c r="G365" i="15"/>
  <c r="G366" i="15"/>
  <c r="G367" i="15"/>
  <c r="G368" i="15"/>
  <c r="G369" i="15"/>
  <c r="G370" i="15"/>
  <c r="G371" i="15"/>
  <c r="G372" i="15"/>
  <c r="G373" i="15"/>
  <c r="G374" i="15"/>
  <c r="G375" i="15"/>
  <c r="G376" i="15"/>
  <c r="G377" i="15"/>
  <c r="G378" i="15"/>
  <c r="G379" i="15"/>
  <c r="G380" i="15"/>
  <c r="G381" i="15"/>
  <c r="G382" i="15"/>
  <c r="G383" i="15"/>
  <c r="G384" i="15"/>
  <c r="G385" i="15"/>
  <c r="G386" i="15"/>
  <c r="G387" i="15"/>
  <c r="G388" i="15"/>
  <c r="G389" i="15"/>
  <c r="G390" i="15"/>
  <c r="G391" i="15"/>
  <c r="G392" i="15"/>
  <c r="G393" i="15"/>
  <c r="G394" i="15"/>
  <c r="G395" i="15"/>
  <c r="G396" i="15"/>
  <c r="G397" i="15"/>
  <c r="G398" i="15"/>
  <c r="G399" i="15"/>
  <c r="G400" i="15"/>
  <c r="G401" i="15"/>
  <c r="G402" i="15"/>
  <c r="G403" i="15"/>
  <c r="G404" i="15"/>
  <c r="G405" i="15"/>
  <c r="G406" i="15"/>
  <c r="G407" i="15"/>
  <c r="G408" i="15"/>
  <c r="G409" i="15"/>
  <c r="G410" i="15"/>
  <c r="G411" i="15"/>
  <c r="G412" i="15"/>
  <c r="G413" i="15"/>
  <c r="G414" i="15"/>
  <c r="G415" i="15"/>
  <c r="G416" i="15"/>
  <c r="G417" i="15"/>
  <c r="G418" i="15"/>
  <c r="G419" i="15"/>
  <c r="G420" i="15"/>
  <c r="G421" i="15"/>
  <c r="G422" i="15"/>
  <c r="G423" i="15"/>
  <c r="G424" i="15"/>
  <c r="G425" i="15"/>
  <c r="G426" i="15"/>
  <c r="G427" i="15"/>
  <c r="G428" i="15"/>
  <c r="G429" i="15"/>
  <c r="G430" i="15"/>
  <c r="G431" i="15"/>
  <c r="G432" i="15"/>
  <c r="G433" i="15"/>
  <c r="G434" i="15"/>
  <c r="G435" i="15"/>
  <c r="G436" i="15"/>
  <c r="G437" i="15"/>
  <c r="G438" i="15"/>
  <c r="G439" i="15"/>
  <c r="G440" i="15"/>
  <c r="G441" i="15"/>
  <c r="G442" i="15"/>
  <c r="G443" i="15"/>
  <c r="G444" i="15"/>
  <c r="G445" i="15"/>
  <c r="G446" i="15"/>
  <c r="G447" i="15"/>
  <c r="G448" i="15"/>
  <c r="G449" i="15"/>
  <c r="G450" i="15"/>
  <c r="G451" i="15"/>
  <c r="G452" i="15"/>
  <c r="G453" i="15"/>
  <c r="G454" i="15"/>
  <c r="G455" i="15"/>
  <c r="G456" i="15"/>
  <c r="G457" i="15"/>
  <c r="G458" i="15"/>
  <c r="G459" i="15"/>
  <c r="G460" i="15"/>
  <c r="G461" i="15"/>
  <c r="G462" i="15"/>
  <c r="G463" i="15"/>
  <c r="G464" i="15"/>
  <c r="G465" i="15"/>
  <c r="G466" i="15"/>
  <c r="G467" i="15"/>
  <c r="G468" i="15"/>
  <c r="G469" i="15"/>
  <c r="G470" i="15"/>
  <c r="G471" i="15"/>
  <c r="G472" i="15"/>
  <c r="G473" i="15"/>
  <c r="G474" i="15"/>
  <c r="G475" i="15"/>
  <c r="G476" i="15"/>
  <c r="G477" i="15"/>
  <c r="G478" i="15"/>
  <c r="G479" i="15"/>
  <c r="G480" i="15"/>
  <c r="G481" i="15"/>
  <c r="G482" i="15"/>
  <c r="G483" i="15"/>
  <c r="G484" i="15"/>
  <c r="G485" i="15"/>
  <c r="G486" i="15"/>
  <c r="G487" i="15"/>
  <c r="G488" i="15"/>
  <c r="G489" i="15"/>
  <c r="G490" i="15"/>
  <c r="G491" i="15"/>
  <c r="G492" i="15"/>
  <c r="G493" i="15"/>
  <c r="G494" i="15"/>
  <c r="G495" i="15"/>
  <c r="G496" i="15"/>
  <c r="G497" i="15"/>
  <c r="G498" i="15"/>
  <c r="G499" i="15"/>
  <c r="G500" i="15"/>
  <c r="G501" i="15"/>
  <c r="G502" i="15"/>
  <c r="G503" i="15"/>
  <c r="G504" i="15"/>
  <c r="G505" i="15"/>
  <c r="G506" i="15"/>
  <c r="G507" i="15"/>
  <c r="G508" i="15"/>
  <c r="G509" i="15"/>
  <c r="G510" i="15"/>
  <c r="G511" i="15"/>
  <c r="G512" i="15"/>
  <c r="G513" i="15"/>
  <c r="G514" i="15"/>
  <c r="G515" i="15"/>
  <c r="G516" i="15"/>
  <c r="G517" i="15"/>
  <c r="G518" i="15"/>
  <c r="G519" i="15"/>
  <c r="G520" i="15"/>
  <c r="G521" i="15"/>
  <c r="G522" i="15"/>
  <c r="G523" i="15"/>
  <c r="G524" i="15"/>
  <c r="G525" i="15"/>
  <c r="G526" i="15"/>
  <c r="G527" i="15"/>
  <c r="G528" i="15"/>
  <c r="G529" i="15"/>
  <c r="G530" i="15"/>
  <c r="G531" i="15"/>
  <c r="G532" i="15"/>
  <c r="G533" i="15"/>
  <c r="G534" i="15"/>
  <c r="G535" i="15"/>
  <c r="G536" i="15"/>
  <c r="G537" i="15"/>
  <c r="G538" i="15"/>
  <c r="G539" i="15"/>
  <c r="G540" i="15"/>
  <c r="G541" i="15"/>
  <c r="G542" i="15"/>
  <c r="G543" i="15"/>
  <c r="G544" i="15"/>
  <c r="G545" i="15"/>
  <c r="G546" i="15"/>
  <c r="G547" i="15"/>
  <c r="G548" i="15"/>
  <c r="G549" i="15"/>
  <c r="G550" i="15"/>
  <c r="G551" i="15"/>
  <c r="G552" i="15"/>
  <c r="G553" i="15"/>
  <c r="G554" i="15"/>
  <c r="G555" i="15"/>
  <c r="G556" i="15"/>
  <c r="G557" i="15"/>
  <c r="G558" i="15"/>
  <c r="G559" i="15"/>
  <c r="G560" i="15"/>
  <c r="G561" i="15"/>
  <c r="G562" i="15"/>
  <c r="G563" i="15"/>
  <c r="G564" i="15"/>
  <c r="G565" i="15"/>
  <c r="G566" i="15"/>
  <c r="G567" i="15"/>
  <c r="G568" i="15"/>
  <c r="G569" i="15"/>
  <c r="G570" i="15"/>
  <c r="G571" i="15"/>
  <c r="G572" i="15"/>
  <c r="G573" i="15"/>
  <c r="G574" i="15"/>
  <c r="G575" i="15"/>
  <c r="G576" i="15"/>
  <c r="G577" i="15"/>
  <c r="G578" i="15"/>
  <c r="G579" i="15"/>
  <c r="G580" i="15"/>
  <c r="G581" i="15"/>
  <c r="G582" i="15"/>
  <c r="G583" i="15"/>
  <c r="G584" i="15"/>
  <c r="G585" i="15"/>
  <c r="G586" i="15"/>
  <c r="G587" i="15"/>
  <c r="G588" i="15"/>
  <c r="G589" i="15"/>
  <c r="G590" i="15"/>
  <c r="G591" i="15"/>
  <c r="G592" i="15"/>
  <c r="G593" i="15"/>
  <c r="G594" i="15"/>
  <c r="G595" i="15"/>
  <c r="G596" i="15"/>
  <c r="G597" i="15"/>
  <c r="G598" i="15"/>
  <c r="G599" i="15"/>
  <c r="G600" i="15"/>
  <c r="G601" i="15"/>
  <c r="G602" i="15"/>
  <c r="G603" i="15"/>
  <c r="G604" i="15"/>
  <c r="G605" i="15"/>
  <c r="G606" i="15"/>
  <c r="G607" i="15"/>
  <c r="G608" i="15"/>
  <c r="G609" i="15"/>
  <c r="G610" i="15"/>
  <c r="G611" i="15"/>
  <c r="G612" i="15"/>
  <c r="G613" i="15"/>
  <c r="G614" i="15"/>
  <c r="G615" i="15"/>
  <c r="G616" i="15"/>
  <c r="G617" i="15"/>
  <c r="G618" i="15"/>
  <c r="G619" i="15"/>
  <c r="G620" i="15"/>
  <c r="G621" i="15"/>
  <c r="G622" i="15"/>
  <c r="G623" i="15"/>
  <c r="G624" i="15"/>
  <c r="G625" i="15"/>
  <c r="G626" i="15"/>
  <c r="G627" i="15"/>
  <c r="G628" i="15"/>
  <c r="G629" i="15"/>
  <c r="G630" i="15"/>
  <c r="G631" i="15"/>
  <c r="G632" i="15"/>
  <c r="G633" i="15"/>
  <c r="G634" i="15"/>
  <c r="G635" i="15"/>
  <c r="G636" i="15"/>
  <c r="G637" i="15"/>
  <c r="G638" i="15"/>
  <c r="G639" i="15"/>
  <c r="G640" i="15"/>
  <c r="G641" i="15"/>
  <c r="G642" i="15"/>
  <c r="G643" i="15"/>
  <c r="G644" i="15"/>
  <c r="G645" i="15"/>
  <c r="G646" i="15"/>
  <c r="G647" i="15"/>
  <c r="G648" i="15"/>
  <c r="G649" i="15"/>
  <c r="G650" i="15"/>
  <c r="G651" i="15"/>
  <c r="G652" i="15"/>
  <c r="G653" i="15"/>
  <c r="G654" i="15"/>
  <c r="G655" i="15"/>
  <c r="G656" i="15"/>
  <c r="G657" i="15"/>
  <c r="G658" i="15"/>
  <c r="G659" i="15"/>
  <c r="G660" i="15"/>
  <c r="G661" i="15"/>
  <c r="G662" i="15"/>
  <c r="G663" i="15"/>
  <c r="G664" i="15"/>
  <c r="G665" i="15"/>
  <c r="G666" i="15"/>
  <c r="G667" i="15"/>
  <c r="G668" i="15"/>
  <c r="G669" i="15"/>
  <c r="G670" i="15"/>
  <c r="G671" i="15"/>
  <c r="G672" i="15"/>
  <c r="G673" i="15"/>
  <c r="G674" i="15"/>
  <c r="G675" i="15"/>
  <c r="G676" i="15"/>
  <c r="G677" i="15"/>
  <c r="G678" i="15"/>
  <c r="G679" i="15"/>
  <c r="G680" i="15"/>
  <c r="G681" i="15"/>
  <c r="G682" i="15"/>
  <c r="G683" i="15"/>
  <c r="G684" i="15"/>
  <c r="G685" i="15"/>
  <c r="G686" i="15"/>
  <c r="G687" i="15"/>
  <c r="G688" i="15"/>
  <c r="G689" i="15"/>
  <c r="G690" i="15"/>
  <c r="G691" i="15"/>
  <c r="G692" i="15"/>
  <c r="G693" i="15"/>
  <c r="G694" i="15"/>
  <c r="G695" i="15"/>
  <c r="G696" i="15"/>
  <c r="G697" i="15"/>
  <c r="G698" i="15"/>
  <c r="G699" i="15"/>
  <c r="G700" i="15"/>
  <c r="G701" i="15"/>
  <c r="G702" i="15"/>
  <c r="G703" i="15"/>
  <c r="G704" i="15"/>
  <c r="G705" i="15"/>
  <c r="G706" i="15"/>
  <c r="G707" i="15"/>
  <c r="G708" i="15"/>
  <c r="G709" i="15"/>
  <c r="G710" i="15"/>
  <c r="G711" i="15"/>
  <c r="G712" i="15"/>
  <c r="G713" i="15"/>
  <c r="G714" i="15"/>
  <c r="G715" i="15"/>
  <c r="G716" i="15"/>
  <c r="G717" i="15"/>
  <c r="G718" i="15"/>
  <c r="G719" i="15"/>
  <c r="G720" i="15"/>
  <c r="G721" i="15"/>
  <c r="G722" i="15"/>
  <c r="G723" i="15"/>
  <c r="G724" i="15"/>
  <c r="G725" i="15"/>
  <c r="G726" i="15"/>
  <c r="G727" i="15"/>
  <c r="G728" i="15"/>
  <c r="G729" i="15"/>
  <c r="G730" i="15"/>
  <c r="G731" i="15"/>
  <c r="G732" i="15"/>
  <c r="G733" i="15"/>
  <c r="G734" i="15"/>
  <c r="G735" i="15"/>
  <c r="G736" i="15"/>
  <c r="G737" i="15"/>
  <c r="G738" i="15"/>
  <c r="G739" i="15"/>
  <c r="G740" i="15"/>
  <c r="G741" i="15"/>
  <c r="G742" i="15"/>
  <c r="G743" i="15"/>
  <c r="G744" i="15"/>
  <c r="G745" i="15"/>
  <c r="G746" i="15"/>
  <c r="G747" i="15"/>
  <c r="G748" i="15"/>
  <c r="G749" i="15"/>
  <c r="G750" i="15"/>
  <c r="G751" i="15"/>
  <c r="G752" i="15"/>
  <c r="G753" i="15"/>
  <c r="G754" i="15"/>
  <c r="G755" i="15"/>
  <c r="G756" i="15"/>
  <c r="G757" i="15"/>
  <c r="G758" i="15"/>
  <c r="G759" i="15"/>
  <c r="G760" i="15"/>
  <c r="G761" i="15"/>
  <c r="G762" i="15"/>
  <c r="G763" i="15"/>
  <c r="G764" i="15"/>
  <c r="G765" i="15"/>
  <c r="G766" i="15"/>
  <c r="G767" i="15"/>
  <c r="G768" i="15"/>
  <c r="G769" i="15"/>
  <c r="G770" i="15"/>
  <c r="G771" i="15"/>
  <c r="G772" i="15"/>
  <c r="G773" i="15"/>
  <c r="G774" i="15"/>
  <c r="G775" i="15"/>
  <c r="G776" i="15"/>
  <c r="G777" i="15"/>
  <c r="G778" i="15"/>
  <c r="G779" i="15"/>
  <c r="G780" i="15"/>
  <c r="G781" i="15"/>
  <c r="G782" i="15"/>
  <c r="G783" i="15"/>
  <c r="G784" i="15"/>
  <c r="G785" i="15"/>
  <c r="G786" i="15"/>
  <c r="G787" i="15"/>
  <c r="G788" i="15"/>
  <c r="G789" i="15"/>
  <c r="G790" i="15"/>
  <c r="G791" i="15"/>
  <c r="G792" i="15"/>
  <c r="G793" i="15"/>
  <c r="G794" i="15"/>
  <c r="G795" i="15"/>
  <c r="G796" i="15"/>
  <c r="G797" i="15"/>
  <c r="G798" i="15"/>
  <c r="G799" i="15"/>
  <c r="G800" i="15"/>
  <c r="G801" i="15"/>
  <c r="G802" i="15"/>
  <c r="G803" i="15"/>
  <c r="G804" i="15"/>
  <c r="G805" i="15"/>
  <c r="G806" i="15"/>
  <c r="G807" i="15"/>
  <c r="G808" i="15"/>
  <c r="G809" i="15"/>
  <c r="G810" i="15"/>
  <c r="G811" i="15"/>
  <c r="G812" i="15"/>
  <c r="G813" i="15"/>
  <c r="G814" i="15"/>
  <c r="G815" i="15"/>
  <c r="G816" i="15"/>
  <c r="G817" i="15"/>
  <c r="G818" i="15"/>
  <c r="G819" i="15"/>
  <c r="G820" i="15"/>
  <c r="G821" i="15"/>
  <c r="G822" i="15"/>
  <c r="G823" i="15"/>
  <c r="G824" i="15"/>
  <c r="G825" i="15"/>
  <c r="G826" i="15"/>
  <c r="G827" i="15"/>
  <c r="G828" i="15"/>
  <c r="G829" i="15"/>
  <c r="G830" i="15"/>
  <c r="G831" i="15"/>
  <c r="G832" i="15"/>
  <c r="G833" i="15"/>
  <c r="G834" i="15"/>
  <c r="G835" i="15"/>
  <c r="G836" i="15"/>
  <c r="G837" i="15"/>
  <c r="G838" i="15"/>
  <c r="G839" i="15"/>
  <c r="G840" i="15"/>
  <c r="G841" i="15"/>
  <c r="G842" i="15"/>
  <c r="G843" i="15"/>
  <c r="G844" i="15"/>
  <c r="G845" i="15"/>
  <c r="G846" i="15"/>
  <c r="G847" i="15"/>
  <c r="G848" i="15"/>
  <c r="G849" i="15"/>
  <c r="G850" i="15"/>
  <c r="G851" i="15"/>
  <c r="G852" i="15"/>
  <c r="G853" i="15"/>
  <c r="G854" i="15"/>
  <c r="G855" i="15"/>
  <c r="G856" i="15"/>
  <c r="G857" i="15"/>
  <c r="G858" i="15"/>
  <c r="G859" i="15"/>
  <c r="G860" i="15"/>
  <c r="G861" i="15"/>
  <c r="G862" i="15"/>
  <c r="G863" i="15"/>
  <c r="G864" i="15"/>
  <c r="G865" i="15"/>
  <c r="G866" i="15"/>
  <c r="G867" i="15"/>
  <c r="G868" i="15"/>
  <c r="G869" i="15"/>
  <c r="G870" i="15"/>
  <c r="G871" i="15"/>
  <c r="G872" i="15"/>
  <c r="G873" i="15"/>
  <c r="G874" i="15"/>
  <c r="G875" i="15"/>
  <c r="G876" i="15"/>
  <c r="G877" i="15"/>
  <c r="G878" i="15"/>
  <c r="G879" i="15"/>
  <c r="G880" i="15"/>
  <c r="G881" i="15"/>
  <c r="G882" i="15"/>
  <c r="G883" i="15"/>
  <c r="G884" i="15"/>
  <c r="G885" i="15"/>
  <c r="G886" i="15"/>
  <c r="G887" i="15"/>
  <c r="G888" i="15"/>
  <c r="G889" i="15"/>
  <c r="G890" i="15"/>
  <c r="G891" i="15"/>
  <c r="G892" i="15"/>
  <c r="G893" i="15"/>
  <c r="G894" i="15"/>
  <c r="G895" i="15"/>
  <c r="G896" i="15"/>
  <c r="G897" i="15"/>
  <c r="G898" i="15"/>
  <c r="G899" i="15"/>
  <c r="G900" i="15"/>
  <c r="G901" i="15"/>
  <c r="G902" i="15"/>
  <c r="G903" i="15"/>
  <c r="G904" i="15"/>
  <c r="G905" i="15"/>
  <c r="G906" i="15"/>
  <c r="G907" i="15"/>
  <c r="G908" i="15"/>
  <c r="G909" i="15"/>
  <c r="G910" i="15"/>
  <c r="G911" i="15"/>
  <c r="G912" i="15"/>
  <c r="G913" i="15"/>
  <c r="G914" i="15"/>
  <c r="G915" i="15"/>
  <c r="G916" i="15"/>
  <c r="G917" i="15"/>
  <c r="G918" i="15"/>
  <c r="G919" i="15"/>
  <c r="G920" i="15"/>
  <c r="G921" i="15"/>
  <c r="G922" i="15"/>
  <c r="G923" i="15"/>
  <c r="G924" i="15"/>
  <c r="G925" i="15"/>
  <c r="G926" i="15"/>
  <c r="G927" i="15"/>
  <c r="G928" i="15"/>
  <c r="G929" i="15"/>
  <c r="G930" i="15"/>
  <c r="G931" i="15"/>
  <c r="G932" i="15"/>
  <c r="G933" i="15"/>
  <c r="G934" i="15"/>
  <c r="G935" i="15"/>
  <c r="G936" i="15"/>
  <c r="G937" i="15"/>
  <c r="G938" i="15"/>
  <c r="G939" i="15"/>
  <c r="G940" i="15"/>
  <c r="G941" i="15"/>
  <c r="G942" i="15"/>
  <c r="G943" i="15"/>
  <c r="G944" i="15"/>
  <c r="G945" i="15"/>
  <c r="G946" i="15"/>
  <c r="G947" i="15"/>
  <c r="G948" i="15"/>
  <c r="G949" i="15"/>
  <c r="G950" i="15"/>
  <c r="G951" i="15"/>
  <c r="G952" i="15"/>
  <c r="G953" i="15"/>
  <c r="G954" i="15"/>
  <c r="G955" i="15"/>
  <c r="G956" i="15"/>
  <c r="G957" i="15"/>
  <c r="G958" i="15"/>
  <c r="G959" i="15"/>
  <c r="G960" i="15"/>
  <c r="G961" i="15"/>
  <c r="G962" i="15"/>
  <c r="G963" i="15"/>
  <c r="G964" i="15"/>
  <c r="G965" i="15"/>
  <c r="G966" i="15"/>
  <c r="G967" i="15"/>
  <c r="G968" i="15"/>
  <c r="G969" i="15"/>
  <c r="G970" i="15"/>
  <c r="G971" i="15"/>
  <c r="G972" i="15"/>
  <c r="G973" i="15"/>
  <c r="G974" i="15"/>
  <c r="G975" i="15"/>
  <c r="G976" i="15"/>
  <c r="G977" i="15"/>
  <c r="G978" i="15"/>
  <c r="G979" i="15"/>
  <c r="G980" i="15"/>
  <c r="G981" i="15"/>
  <c r="G982" i="15"/>
  <c r="G983" i="15"/>
  <c r="G984" i="15"/>
  <c r="G985" i="15"/>
  <c r="G986" i="15"/>
  <c r="G987" i="15"/>
  <c r="G988" i="15"/>
  <c r="G989" i="15"/>
  <c r="G990" i="15"/>
  <c r="G991" i="15"/>
  <c r="G992" i="15"/>
  <c r="G993" i="15"/>
  <c r="G994" i="15"/>
  <c r="G995" i="15"/>
  <c r="G996" i="15"/>
  <c r="G997" i="15"/>
  <c r="G998" i="15"/>
  <c r="G999" i="15"/>
  <c r="G1000" i="15"/>
  <c r="G1001" i="15"/>
  <c r="G1002" i="15"/>
  <c r="G1003" i="15"/>
  <c r="G1004" i="15"/>
  <c r="G1005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122" i="15"/>
  <c r="E123" i="15"/>
  <c r="E124" i="15"/>
  <c r="E125" i="15"/>
  <c r="E126" i="15"/>
  <c r="E127" i="15"/>
  <c r="E128" i="15"/>
  <c r="E129" i="15"/>
  <c r="E130" i="15"/>
  <c r="E131" i="15"/>
  <c r="E132" i="15"/>
  <c r="E133" i="15"/>
  <c r="E134" i="15"/>
  <c r="E135" i="15"/>
  <c r="E136" i="15"/>
  <c r="E137" i="15"/>
  <c r="E138" i="15"/>
  <c r="E139" i="15"/>
  <c r="E140" i="15"/>
  <c r="E141" i="15"/>
  <c r="E142" i="15"/>
  <c r="E143" i="15"/>
  <c r="E144" i="15"/>
  <c r="E145" i="15"/>
  <c r="E146" i="15"/>
  <c r="E147" i="15"/>
  <c r="E148" i="15"/>
  <c r="E149" i="15"/>
  <c r="E150" i="15"/>
  <c r="E151" i="15"/>
  <c r="E152" i="15"/>
  <c r="E153" i="15"/>
  <c r="E154" i="15"/>
  <c r="E155" i="15"/>
  <c r="E156" i="15"/>
  <c r="E157" i="15"/>
  <c r="E158" i="15"/>
  <c r="E159" i="15"/>
  <c r="E160" i="15"/>
  <c r="E161" i="15"/>
  <c r="E162" i="15"/>
  <c r="E163" i="15"/>
  <c r="E164" i="15"/>
  <c r="E165" i="15"/>
  <c r="E166" i="15"/>
  <c r="E167" i="15"/>
  <c r="E168" i="15"/>
  <c r="E169" i="15"/>
  <c r="E170" i="15"/>
  <c r="E171" i="15"/>
  <c r="E172" i="15"/>
  <c r="E173" i="15"/>
  <c r="E174" i="15"/>
  <c r="E175" i="15"/>
  <c r="E176" i="15"/>
  <c r="E177" i="15"/>
  <c r="E178" i="15"/>
  <c r="E179" i="15"/>
  <c r="E180" i="15"/>
  <c r="E181" i="15"/>
  <c r="E182" i="15"/>
  <c r="E183" i="15"/>
  <c r="E184" i="15"/>
  <c r="E185" i="15"/>
  <c r="E186" i="15"/>
  <c r="E187" i="15"/>
  <c r="E188" i="15"/>
  <c r="E189" i="15"/>
  <c r="E190" i="15"/>
  <c r="E191" i="15"/>
  <c r="E192" i="15"/>
  <c r="E193" i="15"/>
  <c r="E194" i="15"/>
  <c r="E195" i="15"/>
  <c r="E196" i="15"/>
  <c r="E197" i="15"/>
  <c r="E198" i="15"/>
  <c r="E199" i="15"/>
  <c r="E200" i="15"/>
  <c r="E201" i="15"/>
  <c r="E202" i="15"/>
  <c r="E203" i="15"/>
  <c r="E204" i="15"/>
  <c r="E205" i="15"/>
  <c r="E206" i="15"/>
  <c r="E207" i="15"/>
  <c r="E208" i="15"/>
  <c r="E209" i="15"/>
  <c r="E210" i="15"/>
  <c r="E211" i="15"/>
  <c r="E212" i="15"/>
  <c r="E213" i="15"/>
  <c r="E214" i="15"/>
  <c r="E215" i="15"/>
  <c r="E216" i="15"/>
  <c r="E217" i="15"/>
  <c r="E218" i="15"/>
  <c r="E219" i="15"/>
  <c r="E220" i="15"/>
  <c r="E221" i="15"/>
  <c r="E222" i="15"/>
  <c r="E223" i="15"/>
  <c r="E224" i="15"/>
  <c r="E225" i="15"/>
  <c r="E226" i="15"/>
  <c r="E227" i="15"/>
  <c r="E228" i="15"/>
  <c r="E229" i="15"/>
  <c r="E230" i="15"/>
  <c r="E231" i="15"/>
  <c r="E232" i="15"/>
  <c r="E233" i="15"/>
  <c r="E234" i="15"/>
  <c r="E235" i="15"/>
  <c r="E236" i="15"/>
  <c r="E237" i="15"/>
  <c r="E238" i="15"/>
  <c r="E239" i="15"/>
  <c r="E240" i="15"/>
  <c r="E241" i="15"/>
  <c r="E242" i="15"/>
  <c r="E243" i="15"/>
  <c r="E244" i="15"/>
  <c r="E245" i="15"/>
  <c r="E246" i="15"/>
  <c r="E247" i="15"/>
  <c r="E248" i="15"/>
  <c r="E249" i="15"/>
  <c r="E250" i="15"/>
  <c r="E251" i="15"/>
  <c r="E252" i="15"/>
  <c r="E253" i="15"/>
  <c r="E254" i="15"/>
  <c r="E255" i="15"/>
  <c r="E256" i="15"/>
  <c r="E257" i="15"/>
  <c r="E258" i="15"/>
  <c r="E259" i="15"/>
  <c r="E260" i="15"/>
  <c r="E261" i="15"/>
  <c r="E262" i="15"/>
  <c r="E263" i="15"/>
  <c r="E264" i="15"/>
  <c r="E265" i="15"/>
  <c r="E266" i="15"/>
  <c r="E267" i="15"/>
  <c r="E268" i="15"/>
  <c r="E269" i="15"/>
  <c r="E270" i="15"/>
  <c r="E271" i="15"/>
  <c r="E272" i="15"/>
  <c r="E273" i="15"/>
  <c r="E274" i="15"/>
  <c r="E275" i="15"/>
  <c r="E276" i="15"/>
  <c r="E277" i="15"/>
  <c r="E278" i="15"/>
  <c r="E279" i="15"/>
  <c r="E280" i="15"/>
  <c r="E281" i="15"/>
  <c r="E282" i="15"/>
  <c r="E283" i="15"/>
  <c r="E284" i="15"/>
  <c r="E285" i="15"/>
  <c r="E286" i="15"/>
  <c r="E287" i="15"/>
  <c r="E288" i="15"/>
  <c r="E289" i="15"/>
  <c r="E290" i="15"/>
  <c r="E291" i="15"/>
  <c r="E292" i="15"/>
  <c r="E293" i="15"/>
  <c r="E294" i="15"/>
  <c r="E295" i="15"/>
  <c r="E296" i="15"/>
  <c r="E297" i="15"/>
  <c r="E298" i="15"/>
  <c r="E299" i="15"/>
  <c r="E300" i="15"/>
  <c r="E301" i="15"/>
  <c r="E302" i="15"/>
  <c r="E303" i="15"/>
  <c r="E304" i="15"/>
  <c r="E305" i="15"/>
  <c r="E306" i="15"/>
  <c r="E307" i="15"/>
  <c r="E308" i="15"/>
  <c r="E309" i="15"/>
  <c r="E310" i="15"/>
  <c r="E311" i="15"/>
  <c r="E312" i="15"/>
  <c r="E313" i="15"/>
  <c r="E314" i="15"/>
  <c r="E315" i="15"/>
  <c r="E316" i="15"/>
  <c r="E317" i="15"/>
  <c r="E318" i="15"/>
  <c r="E319" i="15"/>
  <c r="E320" i="15"/>
  <c r="E321" i="15"/>
  <c r="E322" i="15"/>
  <c r="E323" i="15"/>
  <c r="E324" i="15"/>
  <c r="E325" i="15"/>
  <c r="E326" i="15"/>
  <c r="E327" i="15"/>
  <c r="E328" i="15"/>
  <c r="E329" i="15"/>
  <c r="E330" i="15"/>
  <c r="E331" i="15"/>
  <c r="E332" i="15"/>
  <c r="E333" i="15"/>
  <c r="E334" i="15"/>
  <c r="E335" i="15"/>
  <c r="E336" i="15"/>
  <c r="E337" i="15"/>
  <c r="E338" i="15"/>
  <c r="E339" i="15"/>
  <c r="E340" i="15"/>
  <c r="E341" i="15"/>
  <c r="E342" i="15"/>
  <c r="E343" i="15"/>
  <c r="E344" i="15"/>
  <c r="E345" i="15"/>
  <c r="E346" i="15"/>
  <c r="E347" i="15"/>
  <c r="E348" i="15"/>
  <c r="E349" i="15"/>
  <c r="E350" i="15"/>
  <c r="E351" i="15"/>
  <c r="E352" i="15"/>
  <c r="E353" i="15"/>
  <c r="E354" i="15"/>
  <c r="E355" i="15"/>
  <c r="E356" i="15"/>
  <c r="E357" i="15"/>
  <c r="E358" i="15"/>
  <c r="E359" i="15"/>
  <c r="E360" i="15"/>
  <c r="E361" i="15"/>
  <c r="E362" i="15"/>
  <c r="E363" i="15"/>
  <c r="E364" i="15"/>
  <c r="E365" i="15"/>
  <c r="E366" i="15"/>
  <c r="E367" i="15"/>
  <c r="E368" i="15"/>
  <c r="E369" i="15"/>
  <c r="E370" i="15"/>
  <c r="E371" i="15"/>
  <c r="E372" i="15"/>
  <c r="E373" i="15"/>
  <c r="E374" i="15"/>
  <c r="E375" i="15"/>
  <c r="E376" i="15"/>
  <c r="E377" i="15"/>
  <c r="E378" i="15"/>
  <c r="E379" i="15"/>
  <c r="E380" i="15"/>
  <c r="E381" i="15"/>
  <c r="E382" i="15"/>
  <c r="E383" i="15"/>
  <c r="E384" i="15"/>
  <c r="E385" i="15"/>
  <c r="E386" i="15"/>
  <c r="E387" i="15"/>
  <c r="E388" i="15"/>
  <c r="E389" i="15"/>
  <c r="E390" i="15"/>
  <c r="E391" i="15"/>
  <c r="E392" i="15"/>
  <c r="E393" i="15"/>
  <c r="E394" i="15"/>
  <c r="E395" i="15"/>
  <c r="E396" i="15"/>
  <c r="E397" i="15"/>
  <c r="E398" i="15"/>
  <c r="E399" i="15"/>
  <c r="E400" i="15"/>
  <c r="E401" i="15"/>
  <c r="E402" i="15"/>
  <c r="E403" i="15"/>
  <c r="E404" i="15"/>
  <c r="E405" i="15"/>
  <c r="E406" i="15"/>
  <c r="E407" i="15"/>
  <c r="E408" i="15"/>
  <c r="E409" i="15"/>
  <c r="E410" i="15"/>
  <c r="E411" i="15"/>
  <c r="E412" i="15"/>
  <c r="E413" i="15"/>
  <c r="E414" i="15"/>
  <c r="E415" i="15"/>
  <c r="E416" i="15"/>
  <c r="E417" i="15"/>
  <c r="E418" i="15"/>
  <c r="E419" i="15"/>
  <c r="E420" i="15"/>
  <c r="E421" i="15"/>
  <c r="E422" i="15"/>
  <c r="E423" i="15"/>
  <c r="E424" i="15"/>
  <c r="E425" i="15"/>
  <c r="E426" i="15"/>
  <c r="E427" i="15"/>
  <c r="E428" i="15"/>
  <c r="E429" i="15"/>
  <c r="E430" i="15"/>
  <c r="E431" i="15"/>
  <c r="E432" i="15"/>
  <c r="E433" i="15"/>
  <c r="E434" i="15"/>
  <c r="E435" i="15"/>
  <c r="E436" i="15"/>
  <c r="E437" i="15"/>
  <c r="E438" i="15"/>
  <c r="E439" i="15"/>
  <c r="E440" i="15"/>
  <c r="E441" i="15"/>
  <c r="E442" i="15"/>
  <c r="E443" i="15"/>
  <c r="E444" i="15"/>
  <c r="E445" i="15"/>
  <c r="E446" i="15"/>
  <c r="E447" i="15"/>
  <c r="E448" i="15"/>
  <c r="E449" i="15"/>
  <c r="E450" i="15"/>
  <c r="E451" i="15"/>
  <c r="E452" i="15"/>
  <c r="E453" i="15"/>
  <c r="E454" i="15"/>
  <c r="E455" i="15"/>
  <c r="E456" i="15"/>
  <c r="E457" i="15"/>
  <c r="E458" i="15"/>
  <c r="E459" i="15"/>
  <c r="E460" i="15"/>
  <c r="E461" i="15"/>
  <c r="E462" i="15"/>
  <c r="E463" i="15"/>
  <c r="E464" i="15"/>
  <c r="E465" i="15"/>
  <c r="E466" i="15"/>
  <c r="E467" i="15"/>
  <c r="E468" i="15"/>
  <c r="E469" i="15"/>
  <c r="E470" i="15"/>
  <c r="E471" i="15"/>
  <c r="E472" i="15"/>
  <c r="E473" i="15"/>
  <c r="E474" i="15"/>
  <c r="E475" i="15"/>
  <c r="E476" i="15"/>
  <c r="E477" i="15"/>
  <c r="E478" i="15"/>
  <c r="E479" i="15"/>
  <c r="E480" i="15"/>
  <c r="E481" i="15"/>
  <c r="E482" i="15"/>
  <c r="E483" i="15"/>
  <c r="E484" i="15"/>
  <c r="E485" i="15"/>
  <c r="E486" i="15"/>
  <c r="E487" i="15"/>
  <c r="E488" i="15"/>
  <c r="E489" i="15"/>
  <c r="E490" i="15"/>
  <c r="E491" i="15"/>
  <c r="E492" i="15"/>
  <c r="E493" i="15"/>
  <c r="E494" i="15"/>
  <c r="E495" i="15"/>
  <c r="E496" i="15"/>
  <c r="E497" i="15"/>
  <c r="E498" i="15"/>
  <c r="E499" i="15"/>
  <c r="E500" i="15"/>
  <c r="E501" i="15"/>
  <c r="E502" i="15"/>
  <c r="E503" i="15"/>
  <c r="E504" i="15"/>
  <c r="E505" i="15"/>
  <c r="E506" i="15"/>
  <c r="E507" i="15"/>
  <c r="E508" i="15"/>
  <c r="E509" i="15"/>
  <c r="E510" i="15"/>
  <c r="E511" i="15"/>
  <c r="E512" i="15"/>
  <c r="E513" i="15"/>
  <c r="E514" i="15"/>
  <c r="E515" i="15"/>
  <c r="E516" i="15"/>
  <c r="E517" i="15"/>
  <c r="E518" i="15"/>
  <c r="E519" i="15"/>
  <c r="E520" i="15"/>
  <c r="E521" i="15"/>
  <c r="E522" i="15"/>
  <c r="E523" i="15"/>
  <c r="E524" i="15"/>
  <c r="E525" i="15"/>
  <c r="E526" i="15"/>
  <c r="E527" i="15"/>
  <c r="E528" i="15"/>
  <c r="E529" i="15"/>
  <c r="E530" i="15"/>
  <c r="E531" i="15"/>
  <c r="E532" i="15"/>
  <c r="E533" i="15"/>
  <c r="E534" i="15"/>
  <c r="E535" i="15"/>
  <c r="E536" i="15"/>
  <c r="E537" i="15"/>
  <c r="E538" i="15"/>
  <c r="E539" i="15"/>
  <c r="E540" i="15"/>
  <c r="E541" i="15"/>
  <c r="E542" i="15"/>
  <c r="E543" i="15"/>
  <c r="E544" i="15"/>
  <c r="E545" i="15"/>
  <c r="E546" i="15"/>
  <c r="E547" i="15"/>
  <c r="E548" i="15"/>
  <c r="E549" i="15"/>
  <c r="E550" i="15"/>
  <c r="E551" i="15"/>
  <c r="E552" i="15"/>
  <c r="E553" i="15"/>
  <c r="E554" i="15"/>
  <c r="E555" i="15"/>
  <c r="E556" i="15"/>
  <c r="E557" i="15"/>
  <c r="E558" i="15"/>
  <c r="E559" i="15"/>
  <c r="E560" i="15"/>
  <c r="E561" i="15"/>
  <c r="E562" i="15"/>
  <c r="E563" i="15"/>
  <c r="E564" i="15"/>
  <c r="E565" i="15"/>
  <c r="E566" i="15"/>
  <c r="E567" i="15"/>
  <c r="E568" i="15"/>
  <c r="E569" i="15"/>
  <c r="E570" i="15"/>
  <c r="E571" i="15"/>
  <c r="E572" i="15"/>
  <c r="E573" i="15"/>
  <c r="E574" i="15"/>
  <c r="E575" i="15"/>
  <c r="E576" i="15"/>
  <c r="E577" i="15"/>
  <c r="E578" i="15"/>
  <c r="E579" i="15"/>
  <c r="E580" i="15"/>
  <c r="E581" i="15"/>
  <c r="E582" i="15"/>
  <c r="E583" i="15"/>
  <c r="E584" i="15"/>
  <c r="E585" i="15"/>
  <c r="E586" i="15"/>
  <c r="E587" i="15"/>
  <c r="E588" i="15"/>
  <c r="E589" i="15"/>
  <c r="E590" i="15"/>
  <c r="E591" i="15"/>
  <c r="E592" i="15"/>
  <c r="E593" i="15"/>
  <c r="E594" i="15"/>
  <c r="E595" i="15"/>
  <c r="E596" i="15"/>
  <c r="E597" i="15"/>
  <c r="E598" i="15"/>
  <c r="E599" i="15"/>
  <c r="E600" i="15"/>
  <c r="E601" i="15"/>
  <c r="E602" i="15"/>
  <c r="E603" i="15"/>
  <c r="E604" i="15"/>
  <c r="E605" i="15"/>
  <c r="E606" i="15"/>
  <c r="E607" i="15"/>
  <c r="E608" i="15"/>
  <c r="E609" i="15"/>
  <c r="E610" i="15"/>
  <c r="E611" i="15"/>
  <c r="E612" i="15"/>
  <c r="E613" i="15"/>
  <c r="E614" i="15"/>
  <c r="E615" i="15"/>
  <c r="E616" i="15"/>
  <c r="E617" i="15"/>
  <c r="E618" i="15"/>
  <c r="E619" i="15"/>
  <c r="E620" i="15"/>
  <c r="E621" i="15"/>
  <c r="E622" i="15"/>
  <c r="E623" i="15"/>
  <c r="E624" i="15"/>
  <c r="E625" i="15"/>
  <c r="E626" i="15"/>
  <c r="E627" i="15"/>
  <c r="E628" i="15"/>
  <c r="E629" i="15"/>
  <c r="E630" i="15"/>
  <c r="E631" i="15"/>
  <c r="E632" i="15"/>
  <c r="E633" i="15"/>
  <c r="E634" i="15"/>
  <c r="E635" i="15"/>
  <c r="E636" i="15"/>
  <c r="E637" i="15"/>
  <c r="E638" i="15"/>
  <c r="E639" i="15"/>
  <c r="E640" i="15"/>
  <c r="E641" i="15"/>
  <c r="E642" i="15"/>
  <c r="E643" i="15"/>
  <c r="E644" i="15"/>
  <c r="E645" i="15"/>
  <c r="E646" i="15"/>
  <c r="E647" i="15"/>
  <c r="E648" i="15"/>
  <c r="E649" i="15"/>
  <c r="E650" i="15"/>
  <c r="E651" i="15"/>
  <c r="E652" i="15"/>
  <c r="E653" i="15"/>
  <c r="E654" i="15"/>
  <c r="E655" i="15"/>
  <c r="E656" i="15"/>
  <c r="E657" i="15"/>
  <c r="E658" i="15"/>
  <c r="E659" i="15"/>
  <c r="E660" i="15"/>
  <c r="E661" i="15"/>
  <c r="E662" i="15"/>
  <c r="E663" i="15"/>
  <c r="E664" i="15"/>
  <c r="E665" i="15"/>
  <c r="E666" i="15"/>
  <c r="E667" i="15"/>
  <c r="E668" i="15"/>
  <c r="E669" i="15"/>
  <c r="E670" i="15"/>
  <c r="E671" i="15"/>
  <c r="E672" i="15"/>
  <c r="E673" i="15"/>
  <c r="E674" i="15"/>
  <c r="E675" i="15"/>
  <c r="E676" i="15"/>
  <c r="E677" i="15"/>
  <c r="E678" i="15"/>
  <c r="E679" i="15"/>
  <c r="E680" i="15"/>
  <c r="E681" i="15"/>
  <c r="E682" i="15"/>
  <c r="E683" i="15"/>
  <c r="E684" i="15"/>
  <c r="E685" i="15"/>
  <c r="E686" i="15"/>
  <c r="E687" i="15"/>
  <c r="E688" i="15"/>
  <c r="E689" i="15"/>
  <c r="E690" i="15"/>
  <c r="E691" i="15"/>
  <c r="E692" i="15"/>
  <c r="E693" i="15"/>
  <c r="E694" i="15"/>
  <c r="E695" i="15"/>
  <c r="E696" i="15"/>
  <c r="E697" i="15"/>
  <c r="E698" i="15"/>
  <c r="E699" i="15"/>
  <c r="E700" i="15"/>
  <c r="E701" i="15"/>
  <c r="E702" i="15"/>
  <c r="E703" i="15"/>
  <c r="E704" i="15"/>
  <c r="E705" i="15"/>
  <c r="E706" i="15"/>
  <c r="E707" i="15"/>
  <c r="E708" i="15"/>
  <c r="E709" i="15"/>
  <c r="E710" i="15"/>
  <c r="E711" i="15"/>
  <c r="E712" i="15"/>
  <c r="E713" i="15"/>
  <c r="E714" i="15"/>
  <c r="E715" i="15"/>
  <c r="E716" i="15"/>
  <c r="E717" i="15"/>
  <c r="E718" i="15"/>
  <c r="E719" i="15"/>
  <c r="E720" i="15"/>
  <c r="E721" i="15"/>
  <c r="E722" i="15"/>
  <c r="E723" i="15"/>
  <c r="E724" i="15"/>
  <c r="E725" i="15"/>
  <c r="E726" i="15"/>
  <c r="E727" i="15"/>
  <c r="E728" i="15"/>
  <c r="E729" i="15"/>
  <c r="E730" i="15"/>
  <c r="E731" i="15"/>
  <c r="E732" i="15"/>
  <c r="E733" i="15"/>
  <c r="E734" i="15"/>
  <c r="E735" i="15"/>
  <c r="E736" i="15"/>
  <c r="E737" i="15"/>
  <c r="E738" i="15"/>
  <c r="E739" i="15"/>
  <c r="E740" i="15"/>
  <c r="E741" i="15"/>
  <c r="E742" i="15"/>
  <c r="E743" i="15"/>
  <c r="E744" i="15"/>
  <c r="E745" i="15"/>
  <c r="E746" i="15"/>
  <c r="E747" i="15"/>
  <c r="E748" i="15"/>
  <c r="E749" i="15"/>
  <c r="E750" i="15"/>
  <c r="E751" i="15"/>
  <c r="E752" i="15"/>
  <c r="E753" i="15"/>
  <c r="E754" i="15"/>
  <c r="E755" i="15"/>
  <c r="E756" i="15"/>
  <c r="E757" i="15"/>
  <c r="E758" i="15"/>
  <c r="E759" i="15"/>
  <c r="E760" i="15"/>
  <c r="E761" i="15"/>
  <c r="E762" i="15"/>
  <c r="E763" i="15"/>
  <c r="E764" i="15"/>
  <c r="E765" i="15"/>
  <c r="E766" i="15"/>
  <c r="E767" i="15"/>
  <c r="E768" i="15"/>
  <c r="E769" i="15"/>
  <c r="E770" i="15"/>
  <c r="E771" i="15"/>
  <c r="E772" i="15"/>
  <c r="E773" i="15"/>
  <c r="E774" i="15"/>
  <c r="E775" i="15"/>
  <c r="E776" i="15"/>
  <c r="E777" i="15"/>
  <c r="E778" i="15"/>
  <c r="E779" i="15"/>
  <c r="E780" i="15"/>
  <c r="E781" i="15"/>
  <c r="E782" i="15"/>
  <c r="E783" i="15"/>
  <c r="E784" i="15"/>
  <c r="E785" i="15"/>
  <c r="E786" i="15"/>
  <c r="E787" i="15"/>
  <c r="E788" i="15"/>
  <c r="E789" i="15"/>
  <c r="E790" i="15"/>
  <c r="E791" i="15"/>
  <c r="E792" i="15"/>
  <c r="E793" i="15"/>
  <c r="E794" i="15"/>
  <c r="E795" i="15"/>
  <c r="E796" i="15"/>
  <c r="E797" i="15"/>
  <c r="E798" i="15"/>
  <c r="E799" i="15"/>
  <c r="E800" i="15"/>
  <c r="E801" i="15"/>
  <c r="E802" i="15"/>
  <c r="E803" i="15"/>
  <c r="E804" i="15"/>
  <c r="E805" i="15"/>
  <c r="E806" i="15"/>
  <c r="E807" i="15"/>
  <c r="E808" i="15"/>
  <c r="E809" i="15"/>
  <c r="E810" i="15"/>
  <c r="E811" i="15"/>
  <c r="E812" i="15"/>
  <c r="E813" i="15"/>
  <c r="E814" i="15"/>
  <c r="E815" i="15"/>
  <c r="E816" i="15"/>
  <c r="E817" i="15"/>
  <c r="E818" i="15"/>
  <c r="E819" i="15"/>
  <c r="E820" i="15"/>
  <c r="E821" i="15"/>
  <c r="E822" i="15"/>
  <c r="E823" i="15"/>
  <c r="E824" i="15"/>
  <c r="E825" i="15"/>
  <c r="E826" i="15"/>
  <c r="E827" i="15"/>
  <c r="E828" i="15"/>
  <c r="E829" i="15"/>
  <c r="E830" i="15"/>
  <c r="E831" i="15"/>
  <c r="E832" i="15"/>
  <c r="E833" i="15"/>
  <c r="E834" i="15"/>
  <c r="E835" i="15"/>
  <c r="E836" i="15"/>
  <c r="E837" i="15"/>
  <c r="E838" i="15"/>
  <c r="E839" i="15"/>
  <c r="E840" i="15"/>
  <c r="E841" i="15"/>
  <c r="E842" i="15"/>
  <c r="E843" i="15"/>
  <c r="E844" i="15"/>
  <c r="E845" i="15"/>
  <c r="E846" i="15"/>
  <c r="E847" i="15"/>
  <c r="E848" i="15"/>
  <c r="E849" i="15"/>
  <c r="E850" i="15"/>
  <c r="E851" i="15"/>
  <c r="E852" i="15"/>
  <c r="E853" i="15"/>
  <c r="E854" i="15"/>
  <c r="E855" i="15"/>
  <c r="E856" i="15"/>
  <c r="E857" i="15"/>
  <c r="E858" i="15"/>
  <c r="E859" i="15"/>
  <c r="E860" i="15"/>
  <c r="E861" i="15"/>
  <c r="E862" i="15"/>
  <c r="E863" i="15"/>
  <c r="E864" i="15"/>
  <c r="E865" i="15"/>
  <c r="E866" i="15"/>
  <c r="E867" i="15"/>
  <c r="E868" i="15"/>
  <c r="E869" i="15"/>
  <c r="E870" i="15"/>
  <c r="E871" i="15"/>
  <c r="E872" i="15"/>
  <c r="E873" i="15"/>
  <c r="E874" i="15"/>
  <c r="E875" i="15"/>
  <c r="E876" i="15"/>
  <c r="E877" i="15"/>
  <c r="E878" i="15"/>
  <c r="E879" i="15"/>
  <c r="E880" i="15"/>
  <c r="E881" i="15"/>
  <c r="E882" i="15"/>
  <c r="E883" i="15"/>
  <c r="E884" i="15"/>
  <c r="E885" i="15"/>
  <c r="E886" i="15"/>
  <c r="E887" i="15"/>
  <c r="E888" i="15"/>
  <c r="E889" i="15"/>
  <c r="E890" i="15"/>
  <c r="E891" i="15"/>
  <c r="E892" i="15"/>
  <c r="E893" i="15"/>
  <c r="E894" i="15"/>
  <c r="E895" i="15"/>
  <c r="E896" i="15"/>
  <c r="E897" i="15"/>
  <c r="E898" i="15"/>
  <c r="E899" i="15"/>
  <c r="E900" i="15"/>
  <c r="E901" i="15"/>
  <c r="E902" i="15"/>
  <c r="E903" i="15"/>
  <c r="E904" i="15"/>
  <c r="E905" i="15"/>
  <c r="E906" i="15"/>
  <c r="E907" i="15"/>
  <c r="E908" i="15"/>
  <c r="E909" i="15"/>
  <c r="E910" i="15"/>
  <c r="E911" i="15"/>
  <c r="E912" i="15"/>
  <c r="E913" i="15"/>
  <c r="E914" i="15"/>
  <c r="E915" i="15"/>
  <c r="E916" i="15"/>
  <c r="E917" i="15"/>
  <c r="E918" i="15"/>
  <c r="E919" i="15"/>
  <c r="E920" i="15"/>
  <c r="E921" i="15"/>
  <c r="E922" i="15"/>
  <c r="E923" i="15"/>
  <c r="E924" i="15"/>
  <c r="E925" i="15"/>
  <c r="E926" i="15"/>
  <c r="E927" i="15"/>
  <c r="E928" i="15"/>
  <c r="E929" i="15"/>
  <c r="E930" i="15"/>
  <c r="E931" i="15"/>
  <c r="E932" i="15"/>
  <c r="E933" i="15"/>
  <c r="E934" i="15"/>
  <c r="E935" i="15"/>
  <c r="E936" i="15"/>
  <c r="E937" i="15"/>
  <c r="E938" i="15"/>
  <c r="E939" i="15"/>
  <c r="E940" i="15"/>
  <c r="E941" i="15"/>
  <c r="E942" i="15"/>
  <c r="E943" i="15"/>
  <c r="E944" i="15"/>
  <c r="E945" i="15"/>
  <c r="E946" i="15"/>
  <c r="E947" i="15"/>
  <c r="E948" i="15"/>
  <c r="E949" i="15"/>
  <c r="E950" i="15"/>
  <c r="E951" i="15"/>
  <c r="E952" i="15"/>
  <c r="E953" i="15"/>
  <c r="E954" i="15"/>
  <c r="E955" i="15"/>
  <c r="E956" i="15"/>
  <c r="E957" i="15"/>
  <c r="E958" i="15"/>
  <c r="E959" i="15"/>
  <c r="E960" i="15"/>
  <c r="E961" i="15"/>
  <c r="E962" i="15"/>
  <c r="E963" i="15"/>
  <c r="E964" i="15"/>
  <c r="E965" i="15"/>
  <c r="E966" i="15"/>
  <c r="E967" i="15"/>
  <c r="E968" i="15"/>
  <c r="E969" i="15"/>
  <c r="E970" i="15"/>
  <c r="E971" i="15"/>
  <c r="E972" i="15"/>
  <c r="E973" i="15"/>
  <c r="E974" i="15"/>
  <c r="E975" i="15"/>
  <c r="E976" i="15"/>
  <c r="E977" i="15"/>
  <c r="E978" i="15"/>
  <c r="E979" i="15"/>
  <c r="E980" i="15"/>
  <c r="E981" i="15"/>
  <c r="E982" i="15"/>
  <c r="E983" i="15"/>
  <c r="E984" i="15"/>
  <c r="E985" i="15"/>
  <c r="E986" i="15"/>
  <c r="E987" i="15"/>
  <c r="E988" i="15"/>
  <c r="E989" i="15"/>
  <c r="E990" i="15"/>
  <c r="E991" i="15"/>
  <c r="E992" i="15"/>
  <c r="E993" i="15"/>
  <c r="E994" i="15"/>
  <c r="E995" i="15"/>
  <c r="E996" i="15"/>
  <c r="E997" i="15"/>
  <c r="E998" i="15"/>
  <c r="E999" i="15"/>
  <c r="E1000" i="15"/>
  <c r="E1001" i="15"/>
  <c r="E1002" i="15"/>
  <c r="E1003" i="15"/>
  <c r="E1004" i="15"/>
  <c r="E1005" i="15"/>
  <c r="D8" i="15"/>
  <c r="D9" i="15"/>
  <c r="D10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D214" i="15"/>
  <c r="D215" i="15"/>
  <c r="D216" i="15"/>
  <c r="D217" i="15"/>
  <c r="D218" i="15"/>
  <c r="D219" i="15"/>
  <c r="D220" i="15"/>
  <c r="D221" i="15"/>
  <c r="D222" i="15"/>
  <c r="D223" i="15"/>
  <c r="D224" i="15"/>
  <c r="D225" i="15"/>
  <c r="D226" i="15"/>
  <c r="D227" i="15"/>
  <c r="D228" i="15"/>
  <c r="D229" i="15"/>
  <c r="D230" i="15"/>
  <c r="D231" i="15"/>
  <c r="D232" i="15"/>
  <c r="D233" i="15"/>
  <c r="D234" i="15"/>
  <c r="D235" i="15"/>
  <c r="D236" i="15"/>
  <c r="D237" i="15"/>
  <c r="D238" i="15"/>
  <c r="D239" i="15"/>
  <c r="D240" i="15"/>
  <c r="D241" i="15"/>
  <c r="D242" i="15"/>
  <c r="D243" i="15"/>
  <c r="D244" i="15"/>
  <c r="D245" i="15"/>
  <c r="D246" i="15"/>
  <c r="D247" i="15"/>
  <c r="D248" i="15"/>
  <c r="D249" i="15"/>
  <c r="D250" i="15"/>
  <c r="D251" i="15"/>
  <c r="D252" i="15"/>
  <c r="D253" i="15"/>
  <c r="D254" i="15"/>
  <c r="D255" i="15"/>
  <c r="D256" i="15"/>
  <c r="D257" i="15"/>
  <c r="D258" i="15"/>
  <c r="D259" i="15"/>
  <c r="D260" i="15"/>
  <c r="D261" i="15"/>
  <c r="D262" i="15"/>
  <c r="D263" i="15"/>
  <c r="D264" i="15"/>
  <c r="D265" i="15"/>
  <c r="D266" i="15"/>
  <c r="D267" i="15"/>
  <c r="D268" i="15"/>
  <c r="D269" i="15"/>
  <c r="D270" i="15"/>
  <c r="D271" i="15"/>
  <c r="D272" i="15"/>
  <c r="D273" i="15"/>
  <c r="D274" i="15"/>
  <c r="D275" i="15"/>
  <c r="D276" i="15"/>
  <c r="D277" i="15"/>
  <c r="D278" i="15"/>
  <c r="D279" i="15"/>
  <c r="D280" i="15"/>
  <c r="D281" i="15"/>
  <c r="D282" i="15"/>
  <c r="D283" i="15"/>
  <c r="D284" i="15"/>
  <c r="D285" i="15"/>
  <c r="D286" i="15"/>
  <c r="D287" i="15"/>
  <c r="D288" i="15"/>
  <c r="D289" i="15"/>
  <c r="D290" i="15"/>
  <c r="D291" i="15"/>
  <c r="D292" i="15"/>
  <c r="D293" i="15"/>
  <c r="D294" i="15"/>
  <c r="D295" i="15"/>
  <c r="D296" i="15"/>
  <c r="D297" i="15"/>
  <c r="D298" i="15"/>
  <c r="D299" i="15"/>
  <c r="D300" i="15"/>
  <c r="D301" i="15"/>
  <c r="D302" i="15"/>
  <c r="D303" i="15"/>
  <c r="D304" i="15"/>
  <c r="D305" i="15"/>
  <c r="D306" i="15"/>
  <c r="D307" i="15"/>
  <c r="D308" i="15"/>
  <c r="D309" i="15"/>
  <c r="D310" i="15"/>
  <c r="D311" i="15"/>
  <c r="D312" i="15"/>
  <c r="D313" i="15"/>
  <c r="D314" i="15"/>
  <c r="D315" i="15"/>
  <c r="D316" i="15"/>
  <c r="D317" i="15"/>
  <c r="D318" i="15"/>
  <c r="D319" i="15"/>
  <c r="D320" i="15"/>
  <c r="D321" i="15"/>
  <c r="D322" i="15"/>
  <c r="D323" i="15"/>
  <c r="D324" i="15"/>
  <c r="D325" i="15"/>
  <c r="D326" i="15"/>
  <c r="D327" i="15"/>
  <c r="D328" i="15"/>
  <c r="D329" i="15"/>
  <c r="D330" i="15"/>
  <c r="D331" i="15"/>
  <c r="D332" i="15"/>
  <c r="D333" i="15"/>
  <c r="D334" i="15"/>
  <c r="D335" i="15"/>
  <c r="D336" i="15"/>
  <c r="D337" i="15"/>
  <c r="D338" i="15"/>
  <c r="D339" i="15"/>
  <c r="D340" i="15"/>
  <c r="D341" i="15"/>
  <c r="D342" i="15"/>
  <c r="D343" i="15"/>
  <c r="D344" i="15"/>
  <c r="D345" i="15"/>
  <c r="D346" i="15"/>
  <c r="D347" i="15"/>
  <c r="D348" i="15"/>
  <c r="D349" i="15"/>
  <c r="D350" i="15"/>
  <c r="D351" i="15"/>
  <c r="D352" i="15"/>
  <c r="D353" i="15"/>
  <c r="D354" i="15"/>
  <c r="D355" i="15"/>
  <c r="D356" i="15"/>
  <c r="D357" i="15"/>
  <c r="D358" i="15"/>
  <c r="D359" i="15"/>
  <c r="D360" i="15"/>
  <c r="D361" i="15"/>
  <c r="D362" i="15"/>
  <c r="D363" i="15"/>
  <c r="D364" i="15"/>
  <c r="D365" i="15"/>
  <c r="D366" i="15"/>
  <c r="D367" i="15"/>
  <c r="D368" i="15"/>
  <c r="D369" i="15"/>
  <c r="D370" i="15"/>
  <c r="D371" i="15"/>
  <c r="D372" i="15"/>
  <c r="D373" i="15"/>
  <c r="D374" i="15"/>
  <c r="D375" i="15"/>
  <c r="D376" i="15"/>
  <c r="D377" i="15"/>
  <c r="D378" i="15"/>
  <c r="D379" i="15"/>
  <c r="D380" i="15"/>
  <c r="D381" i="15"/>
  <c r="D382" i="15"/>
  <c r="D383" i="15"/>
  <c r="D384" i="15"/>
  <c r="D385" i="15"/>
  <c r="D386" i="15"/>
  <c r="D387" i="15"/>
  <c r="D388" i="15"/>
  <c r="D389" i="15"/>
  <c r="D390" i="15"/>
  <c r="D391" i="15"/>
  <c r="D392" i="15"/>
  <c r="D393" i="15"/>
  <c r="D394" i="15"/>
  <c r="D395" i="15"/>
  <c r="D396" i="15"/>
  <c r="D397" i="15"/>
  <c r="D398" i="15"/>
  <c r="D399" i="15"/>
  <c r="D400" i="15"/>
  <c r="D401" i="15"/>
  <c r="D402" i="15"/>
  <c r="D403" i="15"/>
  <c r="D404" i="15"/>
  <c r="D405" i="15"/>
  <c r="D406" i="15"/>
  <c r="D407" i="15"/>
  <c r="D408" i="15"/>
  <c r="D409" i="15"/>
  <c r="D410" i="15"/>
  <c r="D411" i="15"/>
  <c r="D412" i="15"/>
  <c r="D413" i="15"/>
  <c r="D414" i="15"/>
  <c r="D415" i="15"/>
  <c r="D416" i="15"/>
  <c r="D417" i="15"/>
  <c r="D418" i="15"/>
  <c r="D419" i="15"/>
  <c r="D420" i="15"/>
  <c r="D421" i="15"/>
  <c r="D422" i="15"/>
  <c r="D423" i="15"/>
  <c r="D424" i="15"/>
  <c r="D425" i="15"/>
  <c r="D426" i="15"/>
  <c r="D427" i="15"/>
  <c r="D428" i="15"/>
  <c r="D429" i="15"/>
  <c r="D430" i="15"/>
  <c r="D431" i="15"/>
  <c r="D432" i="15"/>
  <c r="D433" i="15"/>
  <c r="D434" i="15"/>
  <c r="D435" i="15"/>
  <c r="D436" i="15"/>
  <c r="D437" i="15"/>
  <c r="D438" i="15"/>
  <c r="D439" i="15"/>
  <c r="D440" i="15"/>
  <c r="D441" i="15"/>
  <c r="D442" i="15"/>
  <c r="D443" i="15"/>
  <c r="D444" i="15"/>
  <c r="D445" i="15"/>
  <c r="D446" i="15"/>
  <c r="D447" i="15"/>
  <c r="D448" i="15"/>
  <c r="D449" i="15"/>
  <c r="D450" i="15"/>
  <c r="D451" i="15"/>
  <c r="D452" i="15"/>
  <c r="D453" i="15"/>
  <c r="D454" i="15"/>
  <c r="D455" i="15"/>
  <c r="D456" i="15"/>
  <c r="D457" i="15"/>
  <c r="D458" i="15"/>
  <c r="D459" i="15"/>
  <c r="D460" i="15"/>
  <c r="D461" i="15"/>
  <c r="D462" i="15"/>
  <c r="D463" i="15"/>
  <c r="D464" i="15"/>
  <c r="D465" i="15"/>
  <c r="D466" i="15"/>
  <c r="D467" i="15"/>
  <c r="D468" i="15"/>
  <c r="D469" i="15"/>
  <c r="D470" i="15"/>
  <c r="D471" i="15"/>
  <c r="D472" i="15"/>
  <c r="D473" i="15"/>
  <c r="D474" i="15"/>
  <c r="D475" i="15"/>
  <c r="D476" i="15"/>
  <c r="D477" i="15"/>
  <c r="D478" i="15"/>
  <c r="D479" i="15"/>
  <c r="D480" i="15"/>
  <c r="D481" i="15"/>
  <c r="D482" i="15"/>
  <c r="D483" i="15"/>
  <c r="D484" i="15"/>
  <c r="D485" i="15"/>
  <c r="D486" i="15"/>
  <c r="D487" i="15"/>
  <c r="D488" i="15"/>
  <c r="D489" i="15"/>
  <c r="D490" i="15"/>
  <c r="D491" i="15"/>
  <c r="D492" i="15"/>
  <c r="D493" i="15"/>
  <c r="D494" i="15"/>
  <c r="D495" i="15"/>
  <c r="D496" i="15"/>
  <c r="D497" i="15"/>
  <c r="D498" i="15"/>
  <c r="D499" i="15"/>
  <c r="D500" i="15"/>
  <c r="D501" i="15"/>
  <c r="D502" i="15"/>
  <c r="D503" i="15"/>
  <c r="D504" i="15"/>
  <c r="D505" i="15"/>
  <c r="D506" i="15"/>
  <c r="D507" i="15"/>
  <c r="D508" i="15"/>
  <c r="D509" i="15"/>
  <c r="D510" i="15"/>
  <c r="D511" i="15"/>
  <c r="D512" i="15"/>
  <c r="D513" i="15"/>
  <c r="D514" i="15"/>
  <c r="D515" i="15"/>
  <c r="D516" i="15"/>
  <c r="D517" i="15"/>
  <c r="D518" i="15"/>
  <c r="D519" i="15"/>
  <c r="D520" i="15"/>
  <c r="D521" i="15"/>
  <c r="D522" i="15"/>
  <c r="D523" i="15"/>
  <c r="D524" i="15"/>
  <c r="D525" i="15"/>
  <c r="D526" i="15"/>
  <c r="D527" i="15"/>
  <c r="D528" i="15"/>
  <c r="D529" i="15"/>
  <c r="D530" i="15"/>
  <c r="D531" i="15"/>
  <c r="D532" i="15"/>
  <c r="D533" i="15"/>
  <c r="D534" i="15"/>
  <c r="D535" i="15"/>
  <c r="D536" i="15"/>
  <c r="D537" i="15"/>
  <c r="D538" i="15"/>
  <c r="D539" i="15"/>
  <c r="D540" i="15"/>
  <c r="D541" i="15"/>
  <c r="D542" i="15"/>
  <c r="D543" i="15"/>
  <c r="D544" i="15"/>
  <c r="D545" i="15"/>
  <c r="D546" i="15"/>
  <c r="D547" i="15"/>
  <c r="D548" i="15"/>
  <c r="D549" i="15"/>
  <c r="D550" i="15"/>
  <c r="D551" i="15"/>
  <c r="D552" i="15"/>
  <c r="D553" i="15"/>
  <c r="D554" i="15"/>
  <c r="D555" i="15"/>
  <c r="D556" i="15"/>
  <c r="D557" i="15"/>
  <c r="D558" i="15"/>
  <c r="D559" i="15"/>
  <c r="D560" i="15"/>
  <c r="D561" i="15"/>
  <c r="D562" i="15"/>
  <c r="D563" i="15"/>
  <c r="D564" i="15"/>
  <c r="D565" i="15"/>
  <c r="D566" i="15"/>
  <c r="D567" i="15"/>
  <c r="D568" i="15"/>
  <c r="D569" i="15"/>
  <c r="D570" i="15"/>
  <c r="D571" i="15"/>
  <c r="D572" i="15"/>
  <c r="D573" i="15"/>
  <c r="D574" i="15"/>
  <c r="D575" i="15"/>
  <c r="D576" i="15"/>
  <c r="D577" i="15"/>
  <c r="D578" i="15"/>
  <c r="D579" i="15"/>
  <c r="D580" i="15"/>
  <c r="D581" i="15"/>
  <c r="D582" i="15"/>
  <c r="D583" i="15"/>
  <c r="D584" i="15"/>
  <c r="D585" i="15"/>
  <c r="D586" i="15"/>
  <c r="D587" i="15"/>
  <c r="D588" i="15"/>
  <c r="D589" i="15"/>
  <c r="D590" i="15"/>
  <c r="D591" i="15"/>
  <c r="D592" i="15"/>
  <c r="D593" i="15"/>
  <c r="D594" i="15"/>
  <c r="D595" i="15"/>
  <c r="D596" i="15"/>
  <c r="D597" i="15"/>
  <c r="D598" i="15"/>
  <c r="D599" i="15"/>
  <c r="D600" i="15"/>
  <c r="D601" i="15"/>
  <c r="D602" i="15"/>
  <c r="D603" i="15"/>
  <c r="D604" i="15"/>
  <c r="D605" i="15"/>
  <c r="D606" i="15"/>
  <c r="D607" i="15"/>
  <c r="D608" i="15"/>
  <c r="D609" i="15"/>
  <c r="D610" i="15"/>
  <c r="D611" i="15"/>
  <c r="D612" i="15"/>
  <c r="D613" i="15"/>
  <c r="D614" i="15"/>
  <c r="D615" i="15"/>
  <c r="D616" i="15"/>
  <c r="D617" i="15"/>
  <c r="D618" i="15"/>
  <c r="D619" i="15"/>
  <c r="D620" i="15"/>
  <c r="D621" i="15"/>
  <c r="D622" i="15"/>
  <c r="D623" i="15"/>
  <c r="D624" i="15"/>
  <c r="D625" i="15"/>
  <c r="D626" i="15"/>
  <c r="D627" i="15"/>
  <c r="D628" i="15"/>
  <c r="D629" i="15"/>
  <c r="D630" i="15"/>
  <c r="D631" i="15"/>
  <c r="D632" i="15"/>
  <c r="D633" i="15"/>
  <c r="D634" i="15"/>
  <c r="D635" i="15"/>
  <c r="D636" i="15"/>
  <c r="D637" i="15"/>
  <c r="D638" i="15"/>
  <c r="D639" i="15"/>
  <c r="D640" i="15"/>
  <c r="D641" i="15"/>
  <c r="D642" i="15"/>
  <c r="D643" i="15"/>
  <c r="D644" i="15"/>
  <c r="D645" i="15"/>
  <c r="D646" i="15"/>
  <c r="D647" i="15"/>
  <c r="D648" i="15"/>
  <c r="D649" i="15"/>
  <c r="D650" i="15"/>
  <c r="D651" i="15"/>
  <c r="D652" i="15"/>
  <c r="D653" i="15"/>
  <c r="D654" i="15"/>
  <c r="D655" i="15"/>
  <c r="D656" i="15"/>
  <c r="D657" i="15"/>
  <c r="D658" i="15"/>
  <c r="D659" i="15"/>
  <c r="D660" i="15"/>
  <c r="D661" i="15"/>
  <c r="D662" i="15"/>
  <c r="D663" i="15"/>
  <c r="D664" i="15"/>
  <c r="D665" i="15"/>
  <c r="D666" i="15"/>
  <c r="D667" i="15"/>
  <c r="D668" i="15"/>
  <c r="D669" i="15"/>
  <c r="D670" i="15"/>
  <c r="D671" i="15"/>
  <c r="D672" i="15"/>
  <c r="D673" i="15"/>
  <c r="D674" i="15"/>
  <c r="D675" i="15"/>
  <c r="D676" i="15"/>
  <c r="D677" i="15"/>
  <c r="D678" i="15"/>
  <c r="D679" i="15"/>
  <c r="D680" i="15"/>
  <c r="D681" i="15"/>
  <c r="D682" i="15"/>
  <c r="D683" i="15"/>
  <c r="D684" i="15"/>
  <c r="D685" i="15"/>
  <c r="D686" i="15"/>
  <c r="D687" i="15"/>
  <c r="D688" i="15"/>
  <c r="D689" i="15"/>
  <c r="D690" i="15"/>
  <c r="D691" i="15"/>
  <c r="D692" i="15"/>
  <c r="D693" i="15"/>
  <c r="D694" i="15"/>
  <c r="D695" i="15"/>
  <c r="D696" i="15"/>
  <c r="D697" i="15"/>
  <c r="D698" i="15"/>
  <c r="D699" i="15"/>
  <c r="D700" i="15"/>
  <c r="D701" i="15"/>
  <c r="D702" i="15"/>
  <c r="D703" i="15"/>
  <c r="D704" i="15"/>
  <c r="D705" i="15"/>
  <c r="D706" i="15"/>
  <c r="D707" i="15"/>
  <c r="D708" i="15"/>
  <c r="D709" i="15"/>
  <c r="D710" i="15"/>
  <c r="D711" i="15"/>
  <c r="D712" i="15"/>
  <c r="D713" i="15"/>
  <c r="D714" i="15"/>
  <c r="D715" i="15"/>
  <c r="D716" i="15"/>
  <c r="D717" i="15"/>
  <c r="D718" i="15"/>
  <c r="D719" i="15"/>
  <c r="D720" i="15"/>
  <c r="D721" i="15"/>
  <c r="D722" i="15"/>
  <c r="D723" i="15"/>
  <c r="D724" i="15"/>
  <c r="D725" i="15"/>
  <c r="D726" i="15"/>
  <c r="D727" i="15"/>
  <c r="D728" i="15"/>
  <c r="D729" i="15"/>
  <c r="D730" i="15"/>
  <c r="D731" i="15"/>
  <c r="D732" i="15"/>
  <c r="D733" i="15"/>
  <c r="D734" i="15"/>
  <c r="D735" i="15"/>
  <c r="D736" i="15"/>
  <c r="D737" i="15"/>
  <c r="D738" i="15"/>
  <c r="D739" i="15"/>
  <c r="D740" i="15"/>
  <c r="D741" i="15"/>
  <c r="D742" i="15"/>
  <c r="D743" i="15"/>
  <c r="D744" i="15"/>
  <c r="D745" i="15"/>
  <c r="D746" i="15"/>
  <c r="D747" i="15"/>
  <c r="D748" i="15"/>
  <c r="D749" i="15"/>
  <c r="D750" i="15"/>
  <c r="D751" i="15"/>
  <c r="D752" i="15"/>
  <c r="D753" i="15"/>
  <c r="D754" i="15"/>
  <c r="D755" i="15"/>
  <c r="D756" i="15"/>
  <c r="D757" i="15"/>
  <c r="D758" i="15"/>
  <c r="D759" i="15"/>
  <c r="D760" i="15"/>
  <c r="D761" i="15"/>
  <c r="D762" i="15"/>
  <c r="D763" i="15"/>
  <c r="D764" i="15"/>
  <c r="D765" i="15"/>
  <c r="D766" i="15"/>
  <c r="D767" i="15"/>
  <c r="D768" i="15"/>
  <c r="D769" i="15"/>
  <c r="D770" i="15"/>
  <c r="D771" i="15"/>
  <c r="D772" i="15"/>
  <c r="D773" i="15"/>
  <c r="D774" i="15"/>
  <c r="D775" i="15"/>
  <c r="D776" i="15"/>
  <c r="D777" i="15"/>
  <c r="D778" i="15"/>
  <c r="D779" i="15"/>
  <c r="D780" i="15"/>
  <c r="D781" i="15"/>
  <c r="D782" i="15"/>
  <c r="D783" i="15"/>
  <c r="D784" i="15"/>
  <c r="D785" i="15"/>
  <c r="D786" i="15"/>
  <c r="D787" i="15"/>
  <c r="D788" i="15"/>
  <c r="D789" i="15"/>
  <c r="D790" i="15"/>
  <c r="D791" i="15"/>
  <c r="D792" i="15"/>
  <c r="D793" i="15"/>
  <c r="D794" i="15"/>
  <c r="D795" i="15"/>
  <c r="D796" i="15"/>
  <c r="D797" i="15"/>
  <c r="D798" i="15"/>
  <c r="D799" i="15"/>
  <c r="D800" i="15"/>
  <c r="D801" i="15"/>
  <c r="D802" i="15"/>
  <c r="D803" i="15"/>
  <c r="D804" i="15"/>
  <c r="D805" i="15"/>
  <c r="D806" i="15"/>
  <c r="D807" i="15"/>
  <c r="D808" i="15"/>
  <c r="D809" i="15"/>
  <c r="D810" i="15"/>
  <c r="D811" i="15"/>
  <c r="D812" i="15"/>
  <c r="D813" i="15"/>
  <c r="D814" i="15"/>
  <c r="D815" i="15"/>
  <c r="D816" i="15"/>
  <c r="D817" i="15"/>
  <c r="D818" i="15"/>
  <c r="D819" i="15"/>
  <c r="D820" i="15"/>
  <c r="D821" i="15"/>
  <c r="D822" i="15"/>
  <c r="D823" i="15"/>
  <c r="D824" i="15"/>
  <c r="D825" i="15"/>
  <c r="D826" i="15"/>
  <c r="D827" i="15"/>
  <c r="D828" i="15"/>
  <c r="D829" i="15"/>
  <c r="D830" i="15"/>
  <c r="D831" i="15"/>
  <c r="D832" i="15"/>
  <c r="D833" i="15"/>
  <c r="D834" i="15"/>
  <c r="D835" i="15"/>
  <c r="D836" i="15"/>
  <c r="D837" i="15"/>
  <c r="D838" i="15"/>
  <c r="D839" i="15"/>
  <c r="D840" i="15"/>
  <c r="D841" i="15"/>
  <c r="D842" i="15"/>
  <c r="D843" i="15"/>
  <c r="D844" i="15"/>
  <c r="D845" i="15"/>
  <c r="D846" i="15"/>
  <c r="D847" i="15"/>
  <c r="D848" i="15"/>
  <c r="D849" i="15"/>
  <c r="D850" i="15"/>
  <c r="D851" i="15"/>
  <c r="D852" i="15"/>
  <c r="D853" i="15"/>
  <c r="D854" i="15"/>
  <c r="D855" i="15"/>
  <c r="D856" i="15"/>
  <c r="D857" i="15"/>
  <c r="D858" i="15"/>
  <c r="D859" i="15"/>
  <c r="D860" i="15"/>
  <c r="D861" i="15"/>
  <c r="D862" i="15"/>
  <c r="D863" i="15"/>
  <c r="D864" i="15"/>
  <c r="D865" i="15"/>
  <c r="D866" i="15"/>
  <c r="D867" i="15"/>
  <c r="D868" i="15"/>
  <c r="D869" i="15"/>
  <c r="D870" i="15"/>
  <c r="D871" i="15"/>
  <c r="D872" i="15"/>
  <c r="D873" i="15"/>
  <c r="D874" i="15"/>
  <c r="D875" i="15"/>
  <c r="D876" i="15"/>
  <c r="D877" i="15"/>
  <c r="D878" i="15"/>
  <c r="D879" i="15"/>
  <c r="D880" i="15"/>
  <c r="D881" i="15"/>
  <c r="D882" i="15"/>
  <c r="D883" i="15"/>
  <c r="D884" i="15"/>
  <c r="D885" i="15"/>
  <c r="D886" i="15"/>
  <c r="D887" i="15"/>
  <c r="D888" i="15"/>
  <c r="D889" i="15"/>
  <c r="D890" i="15"/>
  <c r="D891" i="15"/>
  <c r="D892" i="15"/>
  <c r="D893" i="15"/>
  <c r="D894" i="15"/>
  <c r="D895" i="15"/>
  <c r="D896" i="15"/>
  <c r="D897" i="15"/>
  <c r="D898" i="15"/>
  <c r="D899" i="15"/>
  <c r="D900" i="15"/>
  <c r="D901" i="15"/>
  <c r="D902" i="15"/>
  <c r="D903" i="15"/>
  <c r="D904" i="15"/>
  <c r="D905" i="15"/>
  <c r="D906" i="15"/>
  <c r="D907" i="15"/>
  <c r="D908" i="15"/>
  <c r="D909" i="15"/>
  <c r="D910" i="15"/>
  <c r="D911" i="15"/>
  <c r="D912" i="15"/>
  <c r="D913" i="15"/>
  <c r="D914" i="15"/>
  <c r="D915" i="15"/>
  <c r="D916" i="15"/>
  <c r="D917" i="15"/>
  <c r="D918" i="15"/>
  <c r="D919" i="15"/>
  <c r="D920" i="15"/>
  <c r="D921" i="15"/>
  <c r="D922" i="15"/>
  <c r="D923" i="15"/>
  <c r="D924" i="15"/>
  <c r="D925" i="15"/>
  <c r="D926" i="15"/>
  <c r="D927" i="15"/>
  <c r="D928" i="15"/>
  <c r="D929" i="15"/>
  <c r="D930" i="15"/>
  <c r="D931" i="15"/>
  <c r="D932" i="15"/>
  <c r="D933" i="15"/>
  <c r="D934" i="15"/>
  <c r="D935" i="15"/>
  <c r="D936" i="15"/>
  <c r="D937" i="15"/>
  <c r="D938" i="15"/>
  <c r="D939" i="15"/>
  <c r="D940" i="15"/>
  <c r="D941" i="15"/>
  <c r="D942" i="15"/>
  <c r="D943" i="15"/>
  <c r="D944" i="15"/>
  <c r="D945" i="15"/>
  <c r="D946" i="15"/>
  <c r="D947" i="15"/>
  <c r="D948" i="15"/>
  <c r="D949" i="15"/>
  <c r="D950" i="15"/>
  <c r="D951" i="15"/>
  <c r="D952" i="15"/>
  <c r="D953" i="15"/>
  <c r="D954" i="15"/>
  <c r="D955" i="15"/>
  <c r="D956" i="15"/>
  <c r="D957" i="15"/>
  <c r="D958" i="15"/>
  <c r="D959" i="15"/>
  <c r="D960" i="15"/>
  <c r="D961" i="15"/>
  <c r="D962" i="15"/>
  <c r="D963" i="15"/>
  <c r="D964" i="15"/>
  <c r="D965" i="15"/>
  <c r="D966" i="15"/>
  <c r="D967" i="15"/>
  <c r="D968" i="15"/>
  <c r="D969" i="15"/>
  <c r="D970" i="15"/>
  <c r="D971" i="15"/>
  <c r="D972" i="15"/>
  <c r="D973" i="15"/>
  <c r="D974" i="15"/>
  <c r="D975" i="15"/>
  <c r="D976" i="15"/>
  <c r="D977" i="15"/>
  <c r="D978" i="15"/>
  <c r="D979" i="15"/>
  <c r="D980" i="15"/>
  <c r="D981" i="15"/>
  <c r="D982" i="15"/>
  <c r="D983" i="15"/>
  <c r="D984" i="15"/>
  <c r="D985" i="15"/>
  <c r="D986" i="15"/>
  <c r="D987" i="15"/>
  <c r="D988" i="15"/>
  <c r="D989" i="15"/>
  <c r="D990" i="15"/>
  <c r="D991" i="15"/>
  <c r="D992" i="15"/>
  <c r="D993" i="15"/>
  <c r="D994" i="15"/>
  <c r="D995" i="15"/>
  <c r="D996" i="15"/>
  <c r="D997" i="15"/>
  <c r="D998" i="15"/>
  <c r="D999" i="15"/>
  <c r="D1000" i="15"/>
  <c r="D1001" i="15"/>
  <c r="D1002" i="15"/>
  <c r="D1003" i="15"/>
  <c r="D1004" i="15"/>
  <c r="D1005" i="15"/>
  <c r="D6" i="15"/>
  <c r="E6" i="15"/>
  <c r="G6" i="15"/>
  <c r="H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C141" i="15"/>
  <c r="C142" i="15"/>
  <c r="C143" i="15"/>
  <c r="C144" i="15"/>
  <c r="C145" i="15"/>
  <c r="C146" i="15"/>
  <c r="C147" i="15"/>
  <c r="C148" i="15"/>
  <c r="C149" i="15"/>
  <c r="C150" i="15"/>
  <c r="C151" i="15"/>
  <c r="C152" i="15"/>
  <c r="C153" i="15"/>
  <c r="C154" i="15"/>
  <c r="C155" i="15"/>
  <c r="C156" i="15"/>
  <c r="C157" i="15"/>
  <c r="C158" i="15"/>
  <c r="C159" i="15"/>
  <c r="C160" i="15"/>
  <c r="C161" i="15"/>
  <c r="C162" i="15"/>
  <c r="C163" i="15"/>
  <c r="C164" i="15"/>
  <c r="C165" i="15"/>
  <c r="C166" i="15"/>
  <c r="C167" i="15"/>
  <c r="C168" i="15"/>
  <c r="C169" i="15"/>
  <c r="C170" i="15"/>
  <c r="C171" i="15"/>
  <c r="C172" i="15"/>
  <c r="C173" i="15"/>
  <c r="C174" i="15"/>
  <c r="C175" i="15"/>
  <c r="C176" i="15"/>
  <c r="C177" i="15"/>
  <c r="C178" i="15"/>
  <c r="C179" i="15"/>
  <c r="C180" i="15"/>
  <c r="C181" i="15"/>
  <c r="C182" i="15"/>
  <c r="C183" i="15"/>
  <c r="C184" i="15"/>
  <c r="C185" i="15"/>
  <c r="C186" i="15"/>
  <c r="C187" i="15"/>
  <c r="C188" i="15"/>
  <c r="C189" i="15"/>
  <c r="C190" i="15"/>
  <c r="C191" i="15"/>
  <c r="C192" i="15"/>
  <c r="C193" i="15"/>
  <c r="C194" i="15"/>
  <c r="C195" i="15"/>
  <c r="C196" i="15"/>
  <c r="C197" i="15"/>
  <c r="C198" i="15"/>
  <c r="C199" i="15"/>
  <c r="C200" i="15"/>
  <c r="C201" i="15"/>
  <c r="C202" i="15"/>
  <c r="C203" i="15"/>
  <c r="C204" i="15"/>
  <c r="C205" i="15"/>
  <c r="C206" i="15"/>
  <c r="C207" i="15"/>
  <c r="C208" i="15"/>
  <c r="C209" i="15"/>
  <c r="C210" i="15"/>
  <c r="C211" i="15"/>
  <c r="C212" i="15"/>
  <c r="C213" i="15"/>
  <c r="C214" i="15"/>
  <c r="C215" i="15"/>
  <c r="C216" i="15"/>
  <c r="C217" i="15"/>
  <c r="C218" i="15"/>
  <c r="C219" i="15"/>
  <c r="C220" i="15"/>
  <c r="C221" i="15"/>
  <c r="C222" i="15"/>
  <c r="C223" i="15"/>
  <c r="C224" i="15"/>
  <c r="C225" i="15"/>
  <c r="C226" i="15"/>
  <c r="C227" i="15"/>
  <c r="C228" i="15"/>
  <c r="C229" i="15"/>
  <c r="C230" i="15"/>
  <c r="C231" i="15"/>
  <c r="C232" i="15"/>
  <c r="C233" i="15"/>
  <c r="C234" i="15"/>
  <c r="C235" i="15"/>
  <c r="C236" i="15"/>
  <c r="C237" i="15"/>
  <c r="C238" i="15"/>
  <c r="C239" i="15"/>
  <c r="C240" i="15"/>
  <c r="C241" i="15"/>
  <c r="C242" i="15"/>
  <c r="C243" i="15"/>
  <c r="C244" i="15"/>
  <c r="C245" i="15"/>
  <c r="C246" i="15"/>
  <c r="C247" i="15"/>
  <c r="C248" i="15"/>
  <c r="C249" i="15"/>
  <c r="C250" i="15"/>
  <c r="C251" i="15"/>
  <c r="C252" i="15"/>
  <c r="C253" i="15"/>
  <c r="C254" i="15"/>
  <c r="C255" i="15"/>
  <c r="C256" i="15"/>
  <c r="C257" i="15"/>
  <c r="C258" i="15"/>
  <c r="C259" i="15"/>
  <c r="C260" i="15"/>
  <c r="C261" i="15"/>
  <c r="C262" i="15"/>
  <c r="C263" i="15"/>
  <c r="C264" i="15"/>
  <c r="C265" i="15"/>
  <c r="C266" i="15"/>
  <c r="C267" i="15"/>
  <c r="C268" i="15"/>
  <c r="C269" i="15"/>
  <c r="C270" i="15"/>
  <c r="C271" i="15"/>
  <c r="C272" i="15"/>
  <c r="C273" i="15"/>
  <c r="C274" i="15"/>
  <c r="C275" i="15"/>
  <c r="C276" i="15"/>
  <c r="C277" i="15"/>
  <c r="C278" i="15"/>
  <c r="C279" i="15"/>
  <c r="C280" i="15"/>
  <c r="C281" i="15"/>
  <c r="C282" i="15"/>
  <c r="C283" i="15"/>
  <c r="C284" i="15"/>
  <c r="C285" i="15"/>
  <c r="C286" i="15"/>
  <c r="C287" i="15"/>
  <c r="C288" i="15"/>
  <c r="C289" i="15"/>
  <c r="C290" i="15"/>
  <c r="C291" i="15"/>
  <c r="C292" i="15"/>
  <c r="C293" i="15"/>
  <c r="C294" i="15"/>
  <c r="C295" i="15"/>
  <c r="C296" i="15"/>
  <c r="C297" i="15"/>
  <c r="C298" i="15"/>
  <c r="C299" i="15"/>
  <c r="C300" i="15"/>
  <c r="C301" i="15"/>
  <c r="C302" i="15"/>
  <c r="C303" i="15"/>
  <c r="C304" i="15"/>
  <c r="C305" i="15"/>
  <c r="C306" i="15"/>
  <c r="C307" i="15"/>
  <c r="C308" i="15"/>
  <c r="C309" i="15"/>
  <c r="C310" i="15"/>
  <c r="C311" i="15"/>
  <c r="C312" i="15"/>
  <c r="C313" i="15"/>
  <c r="C314" i="15"/>
  <c r="C315" i="15"/>
  <c r="C316" i="15"/>
  <c r="C317" i="15"/>
  <c r="C318" i="15"/>
  <c r="C319" i="15"/>
  <c r="C320" i="15"/>
  <c r="C321" i="15"/>
  <c r="C322" i="15"/>
  <c r="C323" i="15"/>
  <c r="C324" i="15"/>
  <c r="C325" i="15"/>
  <c r="C326" i="15"/>
  <c r="C327" i="15"/>
  <c r="C328" i="15"/>
  <c r="C329" i="15"/>
  <c r="C330" i="15"/>
  <c r="C331" i="15"/>
  <c r="C332" i="15"/>
  <c r="C333" i="15"/>
  <c r="C334" i="15"/>
  <c r="C335" i="15"/>
  <c r="C336" i="15"/>
  <c r="C337" i="15"/>
  <c r="C338" i="15"/>
  <c r="C339" i="15"/>
  <c r="C340" i="15"/>
  <c r="C341" i="15"/>
  <c r="C342" i="15"/>
  <c r="C343" i="15"/>
  <c r="C344" i="15"/>
  <c r="C345" i="15"/>
  <c r="C346" i="15"/>
  <c r="C347" i="15"/>
  <c r="C348" i="15"/>
  <c r="C349" i="15"/>
  <c r="C350" i="15"/>
  <c r="C351" i="15"/>
  <c r="C352" i="15"/>
  <c r="C353" i="15"/>
  <c r="C354" i="15"/>
  <c r="C355" i="15"/>
  <c r="C356" i="15"/>
  <c r="C357" i="15"/>
  <c r="C358" i="15"/>
  <c r="C359" i="15"/>
  <c r="C360" i="15"/>
  <c r="C361" i="15"/>
  <c r="C362" i="15"/>
  <c r="C363" i="15"/>
  <c r="C364" i="15"/>
  <c r="C365" i="15"/>
  <c r="C366" i="15"/>
  <c r="C367" i="15"/>
  <c r="C368" i="15"/>
  <c r="C369" i="15"/>
  <c r="C370" i="15"/>
  <c r="C371" i="15"/>
  <c r="C372" i="15"/>
  <c r="C373" i="15"/>
  <c r="C374" i="15"/>
  <c r="C375" i="15"/>
  <c r="C376" i="15"/>
  <c r="C377" i="15"/>
  <c r="C378" i="15"/>
  <c r="C379" i="15"/>
  <c r="C380" i="15"/>
  <c r="C381" i="15"/>
  <c r="C382" i="15"/>
  <c r="C383" i="15"/>
  <c r="C384" i="15"/>
  <c r="C385" i="15"/>
  <c r="C386" i="15"/>
  <c r="C387" i="15"/>
  <c r="C388" i="15"/>
  <c r="C389" i="15"/>
  <c r="C390" i="15"/>
  <c r="C391" i="15"/>
  <c r="C392" i="15"/>
  <c r="C393" i="15"/>
  <c r="C394" i="15"/>
  <c r="C395" i="15"/>
  <c r="C396" i="15"/>
  <c r="C397" i="15"/>
  <c r="C398" i="15"/>
  <c r="C399" i="15"/>
  <c r="C400" i="15"/>
  <c r="C401" i="15"/>
  <c r="C402" i="15"/>
  <c r="C403" i="15"/>
  <c r="C404" i="15"/>
  <c r="C405" i="15"/>
  <c r="C406" i="15"/>
  <c r="C407" i="15"/>
  <c r="C408" i="15"/>
  <c r="C409" i="15"/>
  <c r="C410" i="15"/>
  <c r="C411" i="15"/>
  <c r="C412" i="15"/>
  <c r="C413" i="15"/>
  <c r="C414" i="15"/>
  <c r="C415" i="15"/>
  <c r="C416" i="15"/>
  <c r="C417" i="15"/>
  <c r="C418" i="15"/>
  <c r="C419" i="15"/>
  <c r="C420" i="15"/>
  <c r="C421" i="15"/>
  <c r="C422" i="15"/>
  <c r="C423" i="15"/>
  <c r="C424" i="15"/>
  <c r="C425" i="15"/>
  <c r="C426" i="15"/>
  <c r="C427" i="15"/>
  <c r="C428" i="15"/>
  <c r="C429" i="15"/>
  <c r="C430" i="15"/>
  <c r="C431" i="15"/>
  <c r="C432" i="15"/>
  <c r="C433" i="15"/>
  <c r="C434" i="15"/>
  <c r="C435" i="15"/>
  <c r="C436" i="15"/>
  <c r="C437" i="15"/>
  <c r="C438" i="15"/>
  <c r="C439" i="15"/>
  <c r="C440" i="15"/>
  <c r="C441" i="15"/>
  <c r="C442" i="15"/>
  <c r="C443" i="15"/>
  <c r="C444" i="15"/>
  <c r="C445" i="15"/>
  <c r="C446" i="15"/>
  <c r="C447" i="15"/>
  <c r="C448" i="15"/>
  <c r="C449" i="15"/>
  <c r="C450" i="15"/>
  <c r="C451" i="15"/>
  <c r="C452" i="15"/>
  <c r="C453" i="15"/>
  <c r="C454" i="15"/>
  <c r="C455" i="15"/>
  <c r="C456" i="15"/>
  <c r="C457" i="15"/>
  <c r="C458" i="15"/>
  <c r="C459" i="15"/>
  <c r="C460" i="15"/>
  <c r="C461" i="15"/>
  <c r="C462" i="15"/>
  <c r="C463" i="15"/>
  <c r="C464" i="15"/>
  <c r="C465" i="15"/>
  <c r="C466" i="15"/>
  <c r="C467" i="15"/>
  <c r="C468" i="15"/>
  <c r="C469" i="15"/>
  <c r="C470" i="15"/>
  <c r="C471" i="15"/>
  <c r="C472" i="15"/>
  <c r="C473" i="15"/>
  <c r="C474" i="15"/>
  <c r="C475" i="15"/>
  <c r="C476" i="15"/>
  <c r="C477" i="15"/>
  <c r="C478" i="15"/>
  <c r="C479" i="15"/>
  <c r="C480" i="15"/>
  <c r="C481" i="15"/>
  <c r="C482" i="15"/>
  <c r="C483" i="15"/>
  <c r="C484" i="15"/>
  <c r="C485" i="15"/>
  <c r="C486" i="15"/>
  <c r="C487" i="15"/>
  <c r="C488" i="15"/>
  <c r="C489" i="15"/>
  <c r="C490" i="15"/>
  <c r="C491" i="15"/>
  <c r="C492" i="15"/>
  <c r="C493" i="15"/>
  <c r="C494" i="15"/>
  <c r="C495" i="15"/>
  <c r="C496" i="15"/>
  <c r="C497" i="15"/>
  <c r="C498" i="15"/>
  <c r="C499" i="15"/>
  <c r="C500" i="15"/>
  <c r="C501" i="15"/>
  <c r="C502" i="15"/>
  <c r="C503" i="15"/>
  <c r="C504" i="15"/>
  <c r="C505" i="15"/>
  <c r="C506" i="15"/>
  <c r="C507" i="15"/>
  <c r="C508" i="15"/>
  <c r="C509" i="15"/>
  <c r="C510" i="15"/>
  <c r="C511" i="15"/>
  <c r="C512" i="15"/>
  <c r="C513" i="15"/>
  <c r="C514" i="15"/>
  <c r="C515" i="15"/>
  <c r="C516" i="15"/>
  <c r="C517" i="15"/>
  <c r="C518" i="15"/>
  <c r="C519" i="15"/>
  <c r="C520" i="15"/>
  <c r="C521" i="15"/>
  <c r="C522" i="15"/>
  <c r="C523" i="15"/>
  <c r="C524" i="15"/>
  <c r="C525" i="15"/>
  <c r="C526" i="15"/>
  <c r="C527" i="15"/>
  <c r="C528" i="15"/>
  <c r="C529" i="15"/>
  <c r="C530" i="15"/>
  <c r="C531" i="15"/>
  <c r="C532" i="15"/>
  <c r="C533" i="15"/>
  <c r="C534" i="15"/>
  <c r="C535" i="15"/>
  <c r="C536" i="15"/>
  <c r="C537" i="15"/>
  <c r="C538" i="15"/>
  <c r="C539" i="15"/>
  <c r="C540" i="15"/>
  <c r="C541" i="15"/>
  <c r="C542" i="15"/>
  <c r="C543" i="15"/>
  <c r="C544" i="15"/>
  <c r="C545" i="15"/>
  <c r="C546" i="15"/>
  <c r="C547" i="15"/>
  <c r="C548" i="15"/>
  <c r="C549" i="15"/>
  <c r="C550" i="15"/>
  <c r="C551" i="15"/>
  <c r="C552" i="15"/>
  <c r="C553" i="15"/>
  <c r="C554" i="15"/>
  <c r="C555" i="15"/>
  <c r="C556" i="15"/>
  <c r="C557" i="15"/>
  <c r="C558" i="15"/>
  <c r="C559" i="15"/>
  <c r="C560" i="15"/>
  <c r="C561" i="15"/>
  <c r="C562" i="15"/>
  <c r="C563" i="15"/>
  <c r="C564" i="15"/>
  <c r="C565" i="15"/>
  <c r="C566" i="15"/>
  <c r="C567" i="15"/>
  <c r="C568" i="15"/>
  <c r="C569" i="15"/>
  <c r="C570" i="15"/>
  <c r="C571" i="15"/>
  <c r="C572" i="15"/>
  <c r="C573" i="15"/>
  <c r="C574" i="15"/>
  <c r="C575" i="15"/>
  <c r="C576" i="15"/>
  <c r="C577" i="15"/>
  <c r="C578" i="15"/>
  <c r="C579" i="15"/>
  <c r="C580" i="15"/>
  <c r="C581" i="15"/>
  <c r="C582" i="15"/>
  <c r="C583" i="15"/>
  <c r="C584" i="15"/>
  <c r="C585" i="15"/>
  <c r="C586" i="15"/>
  <c r="C587" i="15"/>
  <c r="C588" i="15"/>
  <c r="C589" i="15"/>
  <c r="C590" i="15"/>
  <c r="C591" i="15"/>
  <c r="C592" i="15"/>
  <c r="C593" i="15"/>
  <c r="C594" i="15"/>
  <c r="C595" i="15"/>
  <c r="C596" i="15"/>
  <c r="C597" i="15"/>
  <c r="C598" i="15"/>
  <c r="C599" i="15"/>
  <c r="C600" i="15"/>
  <c r="C601" i="15"/>
  <c r="C602" i="15"/>
  <c r="C603" i="15"/>
  <c r="C604" i="15"/>
  <c r="C605" i="15"/>
  <c r="C606" i="15"/>
  <c r="C607" i="15"/>
  <c r="C608" i="15"/>
  <c r="C609" i="15"/>
  <c r="C610" i="15"/>
  <c r="C611" i="15"/>
  <c r="C612" i="15"/>
  <c r="C613" i="15"/>
  <c r="C614" i="15"/>
  <c r="C615" i="15"/>
  <c r="C616" i="15"/>
  <c r="C617" i="15"/>
  <c r="C618" i="15"/>
  <c r="C619" i="15"/>
  <c r="C620" i="15"/>
  <c r="C621" i="15"/>
  <c r="C622" i="15"/>
  <c r="C623" i="15"/>
  <c r="C624" i="15"/>
  <c r="C625" i="15"/>
  <c r="C626" i="15"/>
  <c r="C627" i="15"/>
  <c r="C628" i="15"/>
  <c r="C629" i="15"/>
  <c r="C630" i="15"/>
  <c r="C631" i="15"/>
  <c r="C632" i="15"/>
  <c r="C633" i="15"/>
  <c r="C634" i="15"/>
  <c r="C635" i="15"/>
  <c r="C636" i="15"/>
  <c r="C637" i="15"/>
  <c r="C638" i="15"/>
  <c r="C639" i="15"/>
  <c r="C640" i="15"/>
  <c r="C641" i="15"/>
  <c r="C642" i="15"/>
  <c r="C643" i="15"/>
  <c r="C644" i="15"/>
  <c r="C645" i="15"/>
  <c r="C646" i="15"/>
  <c r="C647" i="15"/>
  <c r="C648" i="15"/>
  <c r="C649" i="15"/>
  <c r="C650" i="15"/>
  <c r="C651" i="15"/>
  <c r="C652" i="15"/>
  <c r="C653" i="15"/>
  <c r="C654" i="15"/>
  <c r="C655" i="15"/>
  <c r="C656" i="15"/>
  <c r="C657" i="15"/>
  <c r="C658" i="15"/>
  <c r="C659" i="15"/>
  <c r="C660" i="15"/>
  <c r="C661" i="15"/>
  <c r="C662" i="15"/>
  <c r="C663" i="15"/>
  <c r="C664" i="15"/>
  <c r="C665" i="15"/>
  <c r="C666" i="15"/>
  <c r="C667" i="15"/>
  <c r="C668" i="15"/>
  <c r="C669" i="15"/>
  <c r="C670" i="15"/>
  <c r="C671" i="15"/>
  <c r="C672" i="15"/>
  <c r="C673" i="15"/>
  <c r="C674" i="15"/>
  <c r="C675" i="15"/>
  <c r="C676" i="15"/>
  <c r="C677" i="15"/>
  <c r="C678" i="15"/>
  <c r="C679" i="15"/>
  <c r="C680" i="15"/>
  <c r="C681" i="15"/>
  <c r="C682" i="15"/>
  <c r="C683" i="15"/>
  <c r="C684" i="15"/>
  <c r="C685" i="15"/>
  <c r="C686" i="15"/>
  <c r="C687" i="15"/>
  <c r="C688" i="15"/>
  <c r="C689" i="15"/>
  <c r="C690" i="15"/>
  <c r="C691" i="15"/>
  <c r="C692" i="15"/>
  <c r="C693" i="15"/>
  <c r="C694" i="15"/>
  <c r="C695" i="15"/>
  <c r="C696" i="15"/>
  <c r="C697" i="15"/>
  <c r="C698" i="15"/>
  <c r="C699" i="15"/>
  <c r="C700" i="15"/>
  <c r="C701" i="15"/>
  <c r="C702" i="15"/>
  <c r="C703" i="15"/>
  <c r="C704" i="15"/>
  <c r="C705" i="15"/>
  <c r="C706" i="15"/>
  <c r="C707" i="15"/>
  <c r="C708" i="15"/>
  <c r="C709" i="15"/>
  <c r="C710" i="15"/>
  <c r="C711" i="15"/>
  <c r="C712" i="15"/>
  <c r="C713" i="15"/>
  <c r="C714" i="15"/>
  <c r="C715" i="15"/>
  <c r="C716" i="15"/>
  <c r="C717" i="15"/>
  <c r="C718" i="15"/>
  <c r="C719" i="15"/>
  <c r="C720" i="15"/>
  <c r="C721" i="15"/>
  <c r="C722" i="15"/>
  <c r="C723" i="15"/>
  <c r="C724" i="15"/>
  <c r="C725" i="15"/>
  <c r="C726" i="15"/>
  <c r="C727" i="15"/>
  <c r="C728" i="15"/>
  <c r="C729" i="15"/>
  <c r="C730" i="15"/>
  <c r="C731" i="15"/>
  <c r="C732" i="15"/>
  <c r="C733" i="15"/>
  <c r="C734" i="15"/>
  <c r="C735" i="15"/>
  <c r="C736" i="15"/>
  <c r="C737" i="15"/>
  <c r="C738" i="15"/>
  <c r="C739" i="15"/>
  <c r="C740" i="15"/>
  <c r="C741" i="15"/>
  <c r="C742" i="15"/>
  <c r="C743" i="15"/>
  <c r="C744" i="15"/>
  <c r="C745" i="15"/>
  <c r="C746" i="15"/>
  <c r="C747" i="15"/>
  <c r="C748" i="15"/>
  <c r="C749" i="15"/>
  <c r="C750" i="15"/>
  <c r="C751" i="15"/>
  <c r="C752" i="15"/>
  <c r="C753" i="15"/>
  <c r="C754" i="15"/>
  <c r="C755" i="15"/>
  <c r="C756" i="15"/>
  <c r="C757" i="15"/>
  <c r="C758" i="15"/>
  <c r="C759" i="15"/>
  <c r="C760" i="15"/>
  <c r="C761" i="15"/>
  <c r="C762" i="15"/>
  <c r="C763" i="15"/>
  <c r="C764" i="15"/>
  <c r="C765" i="15"/>
  <c r="C766" i="15"/>
  <c r="C767" i="15"/>
  <c r="C768" i="15"/>
  <c r="C769" i="15"/>
  <c r="C770" i="15"/>
  <c r="C771" i="15"/>
  <c r="C772" i="15"/>
  <c r="C773" i="15"/>
  <c r="C774" i="15"/>
  <c r="C775" i="15"/>
  <c r="C776" i="15"/>
  <c r="C777" i="15"/>
  <c r="C778" i="15"/>
  <c r="C779" i="15"/>
  <c r="C780" i="15"/>
  <c r="C781" i="15"/>
  <c r="C782" i="15"/>
  <c r="C783" i="15"/>
  <c r="C784" i="15"/>
  <c r="C785" i="15"/>
  <c r="C786" i="15"/>
  <c r="C787" i="15"/>
  <c r="C788" i="15"/>
  <c r="C789" i="15"/>
  <c r="C790" i="15"/>
  <c r="C791" i="15"/>
  <c r="C792" i="15"/>
  <c r="C793" i="15"/>
  <c r="C794" i="15"/>
  <c r="C795" i="15"/>
  <c r="C796" i="15"/>
  <c r="C797" i="15"/>
  <c r="C798" i="15"/>
  <c r="C799" i="15"/>
  <c r="C800" i="15"/>
  <c r="C801" i="15"/>
  <c r="C802" i="15"/>
  <c r="C803" i="15"/>
  <c r="C804" i="15"/>
  <c r="C805" i="15"/>
  <c r="C806" i="15"/>
  <c r="C807" i="15"/>
  <c r="C808" i="15"/>
  <c r="C809" i="15"/>
  <c r="C810" i="15"/>
  <c r="C811" i="15"/>
  <c r="C812" i="15"/>
  <c r="C813" i="15"/>
  <c r="C814" i="15"/>
  <c r="C815" i="15"/>
  <c r="C816" i="15"/>
  <c r="C817" i="15"/>
  <c r="C818" i="15"/>
  <c r="C819" i="15"/>
  <c r="C820" i="15"/>
  <c r="C821" i="15"/>
  <c r="C822" i="15"/>
  <c r="C823" i="15"/>
  <c r="C824" i="15"/>
  <c r="C825" i="15"/>
  <c r="C826" i="15"/>
  <c r="C827" i="15"/>
  <c r="C828" i="15"/>
  <c r="C829" i="15"/>
  <c r="C830" i="15"/>
  <c r="C831" i="15"/>
  <c r="C832" i="15"/>
  <c r="C833" i="15"/>
  <c r="C834" i="15"/>
  <c r="C835" i="15"/>
  <c r="C836" i="15"/>
  <c r="C837" i="15"/>
  <c r="C838" i="15"/>
  <c r="C839" i="15"/>
  <c r="C840" i="15"/>
  <c r="C841" i="15"/>
  <c r="C842" i="15"/>
  <c r="C843" i="15"/>
  <c r="C844" i="15"/>
  <c r="C845" i="15"/>
  <c r="C846" i="15"/>
  <c r="C847" i="15"/>
  <c r="C848" i="15"/>
  <c r="C849" i="15"/>
  <c r="C850" i="15"/>
  <c r="C851" i="15"/>
  <c r="C852" i="15"/>
  <c r="C853" i="15"/>
  <c r="C854" i="15"/>
  <c r="C855" i="15"/>
  <c r="C856" i="15"/>
  <c r="C857" i="15"/>
  <c r="C858" i="15"/>
  <c r="C859" i="15"/>
  <c r="C860" i="15"/>
  <c r="C861" i="15"/>
  <c r="C862" i="15"/>
  <c r="C863" i="15"/>
  <c r="C864" i="15"/>
  <c r="C865" i="15"/>
  <c r="C866" i="15"/>
  <c r="C867" i="15"/>
  <c r="C868" i="15"/>
  <c r="C869" i="15"/>
  <c r="C870" i="15"/>
  <c r="C871" i="15"/>
  <c r="C872" i="15"/>
  <c r="C873" i="15"/>
  <c r="C874" i="15"/>
  <c r="C875" i="15"/>
  <c r="C876" i="15"/>
  <c r="C877" i="15"/>
  <c r="C878" i="15"/>
  <c r="C879" i="15"/>
  <c r="C880" i="15"/>
  <c r="C881" i="15"/>
  <c r="C882" i="15"/>
  <c r="C883" i="15"/>
  <c r="C884" i="15"/>
  <c r="C885" i="15"/>
  <c r="C886" i="15"/>
  <c r="C887" i="15"/>
  <c r="C888" i="15"/>
  <c r="C889" i="15"/>
  <c r="C890" i="15"/>
  <c r="C891" i="15"/>
  <c r="C892" i="15"/>
  <c r="C893" i="15"/>
  <c r="C894" i="15"/>
  <c r="C895" i="15"/>
  <c r="C896" i="15"/>
  <c r="C897" i="15"/>
  <c r="C898" i="15"/>
  <c r="C899" i="15"/>
  <c r="C900" i="15"/>
  <c r="C901" i="15"/>
  <c r="C902" i="15"/>
  <c r="C903" i="15"/>
  <c r="C904" i="15"/>
  <c r="C905" i="15"/>
  <c r="C906" i="15"/>
  <c r="C907" i="15"/>
  <c r="C908" i="15"/>
  <c r="C909" i="15"/>
  <c r="C910" i="15"/>
  <c r="C911" i="15"/>
  <c r="C912" i="15"/>
  <c r="C913" i="15"/>
  <c r="C914" i="15"/>
  <c r="C915" i="15"/>
  <c r="C916" i="15"/>
  <c r="C917" i="15"/>
  <c r="C918" i="15"/>
  <c r="C919" i="15"/>
  <c r="C920" i="15"/>
  <c r="C921" i="15"/>
  <c r="C922" i="15"/>
  <c r="C923" i="15"/>
  <c r="C924" i="15"/>
  <c r="C925" i="15"/>
  <c r="C926" i="15"/>
  <c r="C927" i="15"/>
  <c r="C928" i="15"/>
  <c r="C929" i="15"/>
  <c r="C930" i="15"/>
  <c r="C931" i="15"/>
  <c r="C932" i="15"/>
  <c r="C933" i="15"/>
  <c r="C934" i="15"/>
  <c r="C935" i="15"/>
  <c r="C936" i="15"/>
  <c r="C937" i="15"/>
  <c r="C938" i="15"/>
  <c r="C939" i="15"/>
  <c r="C940" i="15"/>
  <c r="C941" i="15"/>
  <c r="C942" i="15"/>
  <c r="C943" i="15"/>
  <c r="C944" i="15"/>
  <c r="C945" i="15"/>
  <c r="C946" i="15"/>
  <c r="C947" i="15"/>
  <c r="C948" i="15"/>
  <c r="C949" i="15"/>
  <c r="C950" i="15"/>
  <c r="C951" i="15"/>
  <c r="C952" i="15"/>
  <c r="C953" i="15"/>
  <c r="C954" i="15"/>
  <c r="C955" i="15"/>
  <c r="C956" i="15"/>
  <c r="C957" i="15"/>
  <c r="C958" i="15"/>
  <c r="C959" i="15"/>
  <c r="C960" i="15"/>
  <c r="C961" i="15"/>
  <c r="C962" i="15"/>
  <c r="C963" i="15"/>
  <c r="C964" i="15"/>
  <c r="C965" i="15"/>
  <c r="C966" i="15"/>
  <c r="C967" i="15"/>
  <c r="C968" i="15"/>
  <c r="C969" i="15"/>
  <c r="C970" i="15"/>
  <c r="C971" i="15"/>
  <c r="C972" i="15"/>
  <c r="C973" i="15"/>
  <c r="C974" i="15"/>
  <c r="C975" i="15"/>
  <c r="C976" i="15"/>
  <c r="C977" i="15"/>
  <c r="C978" i="15"/>
  <c r="C979" i="15"/>
  <c r="C980" i="15"/>
  <c r="C981" i="15"/>
  <c r="C982" i="15"/>
  <c r="C983" i="15"/>
  <c r="C984" i="15"/>
  <c r="C985" i="15"/>
  <c r="C986" i="15"/>
  <c r="C987" i="15"/>
  <c r="C988" i="15"/>
  <c r="C989" i="15"/>
  <c r="C990" i="15"/>
  <c r="C991" i="15"/>
  <c r="C992" i="15"/>
  <c r="C993" i="15"/>
  <c r="C994" i="15"/>
  <c r="C995" i="15"/>
  <c r="C996" i="15"/>
  <c r="C997" i="15"/>
  <c r="C998" i="15"/>
  <c r="C999" i="15"/>
  <c r="C1000" i="15"/>
  <c r="C1001" i="15"/>
  <c r="C1002" i="15"/>
  <c r="C1003" i="15"/>
  <c r="C1004" i="15"/>
  <c r="C1005" i="15"/>
  <c r="C6" i="15"/>
  <c r="H17" i="16" l="1"/>
  <c r="H13" i="16"/>
  <c r="H16" i="16"/>
  <c r="H14" i="16"/>
  <c r="H18" i="16"/>
  <c r="I19" i="16"/>
  <c r="I55" i="15"/>
  <c r="I103" i="15"/>
  <c r="I151" i="15"/>
  <c r="I199" i="15"/>
  <c r="I247" i="15"/>
  <c r="I295" i="15"/>
  <c r="I336" i="15"/>
  <c r="I360" i="15"/>
  <c r="I372" i="15"/>
  <c r="I379" i="15"/>
  <c r="I427" i="15"/>
  <c r="I444" i="15"/>
  <c r="I468" i="15"/>
  <c r="I505" i="15"/>
  <c r="I528" i="15"/>
  <c r="I552" i="15"/>
  <c r="I565" i="15"/>
  <c r="I582" i="15"/>
  <c r="I606" i="15"/>
  <c r="I619" i="15"/>
  <c r="I636" i="15"/>
  <c r="I660" i="15"/>
  <c r="I673" i="15"/>
  <c r="I690" i="15"/>
  <c r="I714" i="15"/>
  <c r="I727" i="15"/>
  <c r="I744" i="15"/>
  <c r="I768" i="15"/>
  <c r="I791" i="15"/>
  <c r="I798" i="15"/>
  <c r="I813" i="15"/>
  <c r="I822" i="15"/>
  <c r="I837" i="15"/>
  <c r="I852" i="15"/>
  <c r="I859" i="15"/>
  <c r="I867" i="15"/>
  <c r="I877" i="15"/>
  <c r="I899" i="15"/>
  <c r="I906" i="15"/>
  <c r="I921" i="15"/>
  <c r="I930" i="15"/>
  <c r="I937" i="15"/>
  <c r="I945" i="15"/>
  <c r="I960" i="15"/>
  <c r="I975" i="15"/>
  <c r="I8" i="15"/>
  <c r="I9" i="15"/>
  <c r="I10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I86" i="15"/>
  <c r="I87" i="15"/>
  <c r="I88" i="15"/>
  <c r="I89" i="15"/>
  <c r="I90" i="15"/>
  <c r="I91" i="15"/>
  <c r="I92" i="15"/>
  <c r="I93" i="15"/>
  <c r="I94" i="15"/>
  <c r="I95" i="15"/>
  <c r="I96" i="15"/>
  <c r="I97" i="15"/>
  <c r="I98" i="15"/>
  <c r="I99" i="15"/>
  <c r="I100" i="15"/>
  <c r="I101" i="15"/>
  <c r="I102" i="15"/>
  <c r="I104" i="15"/>
  <c r="I105" i="15"/>
  <c r="I106" i="15"/>
  <c r="I107" i="15"/>
  <c r="I108" i="15"/>
  <c r="I109" i="15"/>
  <c r="I110" i="15"/>
  <c r="I111" i="15"/>
  <c r="I112" i="15"/>
  <c r="I113" i="15"/>
  <c r="I114" i="15"/>
  <c r="I115" i="15"/>
  <c r="I116" i="15"/>
  <c r="I117" i="15"/>
  <c r="I118" i="15"/>
  <c r="I119" i="15"/>
  <c r="I120" i="15"/>
  <c r="I121" i="15"/>
  <c r="I122" i="15"/>
  <c r="I123" i="15"/>
  <c r="I124" i="15"/>
  <c r="I125" i="15"/>
  <c r="I126" i="15"/>
  <c r="I127" i="15"/>
  <c r="I128" i="15"/>
  <c r="I129" i="15"/>
  <c r="I130" i="15"/>
  <c r="I131" i="15"/>
  <c r="I132" i="15"/>
  <c r="I133" i="15"/>
  <c r="I134" i="15"/>
  <c r="I135" i="15"/>
  <c r="I136" i="15"/>
  <c r="I137" i="15"/>
  <c r="I138" i="15"/>
  <c r="I139" i="15"/>
  <c r="I140" i="15"/>
  <c r="I141" i="15"/>
  <c r="I142" i="15"/>
  <c r="I143" i="15"/>
  <c r="I144" i="15"/>
  <c r="I145" i="15"/>
  <c r="I146" i="15"/>
  <c r="I147" i="15"/>
  <c r="I148" i="15"/>
  <c r="I149" i="15"/>
  <c r="I150" i="15"/>
  <c r="I152" i="15"/>
  <c r="I153" i="15"/>
  <c r="I154" i="15"/>
  <c r="I155" i="15"/>
  <c r="I156" i="15"/>
  <c r="I157" i="15"/>
  <c r="I158" i="15"/>
  <c r="I159" i="15"/>
  <c r="I160" i="15"/>
  <c r="I161" i="15"/>
  <c r="I162" i="15"/>
  <c r="I163" i="15"/>
  <c r="I164" i="15"/>
  <c r="I165" i="15"/>
  <c r="I166" i="15"/>
  <c r="I167" i="15"/>
  <c r="I168" i="15"/>
  <c r="I169" i="15"/>
  <c r="I170" i="15"/>
  <c r="I171" i="15"/>
  <c r="I172" i="15"/>
  <c r="I173" i="15"/>
  <c r="I174" i="15"/>
  <c r="I175" i="15"/>
  <c r="I176" i="15"/>
  <c r="I177" i="15"/>
  <c r="I178" i="15"/>
  <c r="I179" i="15"/>
  <c r="I180" i="15"/>
  <c r="I181" i="15"/>
  <c r="I182" i="15"/>
  <c r="I183" i="15"/>
  <c r="I184" i="15"/>
  <c r="I185" i="15"/>
  <c r="I186" i="15"/>
  <c r="I187" i="15"/>
  <c r="I188" i="15"/>
  <c r="I189" i="15"/>
  <c r="I190" i="15"/>
  <c r="I191" i="15"/>
  <c r="I192" i="15"/>
  <c r="I193" i="15"/>
  <c r="I194" i="15"/>
  <c r="I195" i="15"/>
  <c r="I196" i="15"/>
  <c r="I197" i="15"/>
  <c r="I198" i="15"/>
  <c r="I200" i="15"/>
  <c r="I201" i="15"/>
  <c r="I202" i="15"/>
  <c r="I203" i="15"/>
  <c r="I204" i="15"/>
  <c r="I205" i="15"/>
  <c r="I206" i="15"/>
  <c r="I207" i="15"/>
  <c r="I208" i="15"/>
  <c r="I209" i="15"/>
  <c r="I210" i="15"/>
  <c r="I211" i="15"/>
  <c r="I212" i="15"/>
  <c r="I213" i="15"/>
  <c r="I214" i="15"/>
  <c r="I215" i="15"/>
  <c r="I216" i="15"/>
  <c r="I217" i="15"/>
  <c r="I218" i="15"/>
  <c r="I219" i="15"/>
  <c r="I220" i="15"/>
  <c r="I221" i="15"/>
  <c r="I222" i="15"/>
  <c r="I223" i="15"/>
  <c r="I224" i="15"/>
  <c r="I225" i="15"/>
  <c r="I226" i="15"/>
  <c r="I227" i="15"/>
  <c r="I228" i="15"/>
  <c r="I229" i="15"/>
  <c r="I230" i="15"/>
  <c r="I231" i="15"/>
  <c r="I232" i="15"/>
  <c r="I233" i="15"/>
  <c r="I234" i="15"/>
  <c r="I235" i="15"/>
  <c r="I236" i="15"/>
  <c r="I237" i="15"/>
  <c r="I238" i="15"/>
  <c r="I239" i="15"/>
  <c r="I240" i="15"/>
  <c r="I241" i="15"/>
  <c r="I242" i="15"/>
  <c r="I243" i="15"/>
  <c r="I244" i="15"/>
  <c r="I245" i="15"/>
  <c r="I246" i="15"/>
  <c r="I248" i="15"/>
  <c r="I249" i="15"/>
  <c r="I250" i="15"/>
  <c r="I251" i="15"/>
  <c r="I252" i="15"/>
  <c r="I253" i="15"/>
  <c r="I254" i="15"/>
  <c r="I255" i="15"/>
  <c r="I256" i="15"/>
  <c r="I257" i="15"/>
  <c r="I258" i="15"/>
  <c r="I259" i="15"/>
  <c r="I260" i="15"/>
  <c r="I261" i="15"/>
  <c r="I262" i="15"/>
  <c r="I263" i="15"/>
  <c r="I264" i="15"/>
  <c r="I265" i="15"/>
  <c r="I266" i="15"/>
  <c r="I267" i="15"/>
  <c r="I268" i="15"/>
  <c r="I269" i="15"/>
  <c r="I270" i="15"/>
  <c r="I271" i="15"/>
  <c r="I272" i="15"/>
  <c r="I273" i="15"/>
  <c r="I274" i="15"/>
  <c r="I275" i="15"/>
  <c r="I276" i="15"/>
  <c r="I277" i="15"/>
  <c r="I278" i="15"/>
  <c r="I279" i="15"/>
  <c r="I280" i="15"/>
  <c r="I281" i="15"/>
  <c r="I282" i="15"/>
  <c r="I283" i="15"/>
  <c r="I284" i="15"/>
  <c r="I285" i="15"/>
  <c r="I286" i="15"/>
  <c r="I287" i="15"/>
  <c r="I288" i="15"/>
  <c r="I289" i="15"/>
  <c r="I290" i="15"/>
  <c r="I291" i="15"/>
  <c r="I292" i="15"/>
  <c r="I293" i="15"/>
  <c r="I294" i="15"/>
  <c r="I296" i="15"/>
  <c r="I297" i="15"/>
  <c r="I298" i="15"/>
  <c r="I299" i="15"/>
  <c r="I300" i="15"/>
  <c r="I301" i="15"/>
  <c r="I302" i="15"/>
  <c r="I303" i="15"/>
  <c r="I304" i="15"/>
  <c r="I305" i="15"/>
  <c r="I306" i="15"/>
  <c r="I307" i="15"/>
  <c r="I308" i="15"/>
  <c r="I309" i="15"/>
  <c r="I310" i="15"/>
  <c r="I311" i="15"/>
  <c r="I312" i="15"/>
  <c r="I313" i="15"/>
  <c r="I314" i="15"/>
  <c r="I315" i="15"/>
  <c r="I316" i="15"/>
  <c r="I317" i="15"/>
  <c r="I318" i="15"/>
  <c r="I319" i="15"/>
  <c r="I320" i="15"/>
  <c r="I321" i="15"/>
  <c r="I322" i="15"/>
  <c r="I323" i="15"/>
  <c r="I324" i="15"/>
  <c r="I325" i="15"/>
  <c r="I326" i="15"/>
  <c r="I327" i="15"/>
  <c r="I328" i="15"/>
  <c r="I329" i="15"/>
  <c r="I330" i="15"/>
  <c r="I331" i="15"/>
  <c r="I332" i="15"/>
  <c r="I333" i="15"/>
  <c r="I334" i="15"/>
  <c r="I335" i="15"/>
  <c r="I337" i="15"/>
  <c r="I338" i="15"/>
  <c r="I339" i="15"/>
  <c r="I340" i="15"/>
  <c r="I341" i="15"/>
  <c r="I342" i="15"/>
  <c r="I343" i="15"/>
  <c r="I344" i="15"/>
  <c r="I345" i="15"/>
  <c r="I346" i="15"/>
  <c r="I347" i="15"/>
  <c r="I348" i="15"/>
  <c r="I349" i="15"/>
  <c r="I350" i="15"/>
  <c r="I351" i="15"/>
  <c r="I352" i="15"/>
  <c r="I353" i="15"/>
  <c r="I354" i="15"/>
  <c r="I355" i="15"/>
  <c r="I356" i="15"/>
  <c r="I357" i="15"/>
  <c r="I358" i="15"/>
  <c r="I359" i="15"/>
  <c r="I361" i="15"/>
  <c r="I362" i="15"/>
  <c r="I363" i="15"/>
  <c r="I364" i="15"/>
  <c r="I365" i="15"/>
  <c r="I366" i="15"/>
  <c r="I367" i="15"/>
  <c r="I368" i="15"/>
  <c r="I369" i="15"/>
  <c r="I370" i="15"/>
  <c r="I371" i="15"/>
  <c r="I373" i="15"/>
  <c r="I374" i="15"/>
  <c r="I375" i="15"/>
  <c r="I376" i="15"/>
  <c r="I377" i="15"/>
  <c r="I378" i="15"/>
  <c r="I380" i="15"/>
  <c r="I381" i="15"/>
  <c r="I382" i="15"/>
  <c r="I383" i="15"/>
  <c r="I384" i="15"/>
  <c r="I385" i="15"/>
  <c r="I386" i="15"/>
  <c r="I387" i="15"/>
  <c r="I388" i="15"/>
  <c r="I389" i="15"/>
  <c r="I390" i="15"/>
  <c r="I391" i="15"/>
  <c r="I392" i="15"/>
  <c r="I393" i="15"/>
  <c r="I394" i="15"/>
  <c r="I395" i="15"/>
  <c r="I396" i="15"/>
  <c r="I397" i="15"/>
  <c r="I398" i="15"/>
  <c r="I399" i="15"/>
  <c r="I400" i="15"/>
  <c r="I401" i="15"/>
  <c r="I402" i="15"/>
  <c r="I403" i="15"/>
  <c r="I404" i="15"/>
  <c r="I405" i="15"/>
  <c r="I406" i="15"/>
  <c r="I407" i="15"/>
  <c r="I408" i="15"/>
  <c r="I409" i="15"/>
  <c r="I410" i="15"/>
  <c r="I411" i="15"/>
  <c r="I412" i="15"/>
  <c r="I413" i="15"/>
  <c r="I414" i="15"/>
  <c r="I415" i="15"/>
  <c r="I416" i="15"/>
  <c r="I417" i="15"/>
  <c r="I418" i="15"/>
  <c r="I419" i="15"/>
  <c r="I420" i="15"/>
  <c r="I421" i="15"/>
  <c r="I422" i="15"/>
  <c r="I423" i="15"/>
  <c r="I424" i="15"/>
  <c r="I425" i="15"/>
  <c r="I426" i="15"/>
  <c r="I428" i="15"/>
  <c r="I429" i="15"/>
  <c r="I430" i="15"/>
  <c r="I431" i="15"/>
  <c r="I432" i="15"/>
  <c r="I433" i="15"/>
  <c r="I434" i="15"/>
  <c r="I435" i="15"/>
  <c r="I436" i="15"/>
  <c r="I437" i="15"/>
  <c r="I438" i="15"/>
  <c r="I439" i="15"/>
  <c r="I440" i="15"/>
  <c r="I441" i="15"/>
  <c r="I442" i="15"/>
  <c r="I443" i="15"/>
  <c r="I445" i="15"/>
  <c r="I446" i="15"/>
  <c r="I447" i="15"/>
  <c r="I448" i="15"/>
  <c r="I449" i="15"/>
  <c r="I450" i="15"/>
  <c r="I451" i="15"/>
  <c r="I452" i="15"/>
  <c r="I453" i="15"/>
  <c r="I454" i="15"/>
  <c r="I455" i="15"/>
  <c r="I456" i="15"/>
  <c r="I457" i="15"/>
  <c r="I458" i="15"/>
  <c r="I459" i="15"/>
  <c r="I460" i="15"/>
  <c r="I461" i="15"/>
  <c r="I462" i="15"/>
  <c r="I463" i="15"/>
  <c r="I464" i="15"/>
  <c r="I465" i="15"/>
  <c r="I466" i="15"/>
  <c r="I467" i="15"/>
  <c r="I469" i="15"/>
  <c r="I470" i="15"/>
  <c r="I471" i="15"/>
  <c r="I472" i="15"/>
  <c r="I473" i="15"/>
  <c r="I474" i="15"/>
  <c r="I475" i="15"/>
  <c r="I476" i="15"/>
  <c r="I477" i="15"/>
  <c r="I478" i="15"/>
  <c r="I479" i="15"/>
  <c r="I480" i="15"/>
  <c r="I481" i="15"/>
  <c r="I482" i="15"/>
  <c r="I483" i="15"/>
  <c r="I484" i="15"/>
  <c r="I485" i="15"/>
  <c r="I486" i="15"/>
  <c r="I487" i="15"/>
  <c r="I488" i="15"/>
  <c r="I489" i="15"/>
  <c r="I490" i="15"/>
  <c r="I491" i="15"/>
  <c r="I492" i="15"/>
  <c r="I493" i="15"/>
  <c r="I494" i="15"/>
  <c r="I495" i="15"/>
  <c r="I496" i="15"/>
  <c r="I497" i="15"/>
  <c r="I498" i="15"/>
  <c r="I499" i="15"/>
  <c r="I500" i="15"/>
  <c r="I501" i="15"/>
  <c r="I502" i="15"/>
  <c r="I503" i="15"/>
  <c r="I504" i="15"/>
  <c r="I506" i="15"/>
  <c r="I507" i="15"/>
  <c r="I508" i="15"/>
  <c r="I509" i="15"/>
  <c r="I510" i="15"/>
  <c r="I511" i="15"/>
  <c r="I512" i="15"/>
  <c r="I513" i="15"/>
  <c r="I514" i="15"/>
  <c r="I515" i="15"/>
  <c r="I516" i="15"/>
  <c r="I517" i="15"/>
  <c r="I518" i="15"/>
  <c r="I519" i="15"/>
  <c r="I520" i="15"/>
  <c r="I521" i="15"/>
  <c r="I522" i="15"/>
  <c r="I523" i="15"/>
  <c r="I524" i="15"/>
  <c r="I525" i="15"/>
  <c r="I526" i="15"/>
  <c r="I527" i="15"/>
  <c r="I529" i="15"/>
  <c r="I530" i="15"/>
  <c r="I531" i="15"/>
  <c r="I532" i="15"/>
  <c r="I533" i="15"/>
  <c r="I534" i="15"/>
  <c r="I535" i="15"/>
  <c r="I536" i="15"/>
  <c r="I537" i="15"/>
  <c r="I538" i="15"/>
  <c r="I539" i="15"/>
  <c r="I540" i="15"/>
  <c r="I541" i="15"/>
  <c r="I542" i="15"/>
  <c r="I543" i="15"/>
  <c r="I544" i="15"/>
  <c r="I545" i="15"/>
  <c r="I546" i="15"/>
  <c r="I547" i="15"/>
  <c r="I548" i="15"/>
  <c r="I549" i="15"/>
  <c r="I550" i="15"/>
  <c r="I551" i="15"/>
  <c r="I553" i="15"/>
  <c r="I554" i="15"/>
  <c r="I555" i="15"/>
  <c r="I556" i="15"/>
  <c r="I557" i="15"/>
  <c r="I558" i="15"/>
  <c r="I559" i="15"/>
  <c r="I560" i="15"/>
  <c r="I561" i="15"/>
  <c r="I562" i="15"/>
  <c r="I563" i="15"/>
  <c r="I564" i="15"/>
  <c r="I566" i="15"/>
  <c r="I567" i="15"/>
  <c r="I568" i="15"/>
  <c r="I569" i="15"/>
  <c r="I570" i="15"/>
  <c r="I571" i="15"/>
  <c r="I572" i="15"/>
  <c r="I573" i="15"/>
  <c r="I574" i="15"/>
  <c r="I575" i="15"/>
  <c r="I576" i="15"/>
  <c r="I577" i="15"/>
  <c r="I578" i="15"/>
  <c r="I579" i="15"/>
  <c r="I580" i="15"/>
  <c r="I581" i="15"/>
  <c r="I583" i="15"/>
  <c r="I584" i="15"/>
  <c r="I585" i="15"/>
  <c r="I586" i="15"/>
  <c r="I587" i="15"/>
  <c r="I588" i="15"/>
  <c r="I589" i="15"/>
  <c r="I590" i="15"/>
  <c r="I591" i="15"/>
  <c r="I592" i="15"/>
  <c r="I593" i="15"/>
  <c r="I594" i="15"/>
  <c r="I595" i="15"/>
  <c r="I596" i="15"/>
  <c r="I597" i="15"/>
  <c r="I598" i="15"/>
  <c r="I599" i="15"/>
  <c r="I600" i="15"/>
  <c r="I601" i="15"/>
  <c r="I602" i="15"/>
  <c r="I603" i="15"/>
  <c r="I604" i="15"/>
  <c r="I605" i="15"/>
  <c r="I607" i="15"/>
  <c r="I608" i="15"/>
  <c r="I609" i="15"/>
  <c r="I610" i="15"/>
  <c r="I611" i="15"/>
  <c r="I612" i="15"/>
  <c r="I613" i="15"/>
  <c r="I614" i="15"/>
  <c r="I615" i="15"/>
  <c r="I616" i="15"/>
  <c r="I617" i="15"/>
  <c r="I618" i="15"/>
  <c r="I620" i="15"/>
  <c r="I621" i="15"/>
  <c r="I622" i="15"/>
  <c r="I623" i="15"/>
  <c r="I624" i="15"/>
  <c r="I625" i="15"/>
  <c r="I626" i="15"/>
  <c r="I627" i="15"/>
  <c r="I628" i="15"/>
  <c r="I629" i="15"/>
  <c r="I630" i="15"/>
  <c r="I631" i="15"/>
  <c r="I632" i="15"/>
  <c r="I633" i="15"/>
  <c r="I634" i="15"/>
  <c r="I635" i="15"/>
  <c r="I637" i="15"/>
  <c r="I638" i="15"/>
  <c r="I639" i="15"/>
  <c r="I640" i="15"/>
  <c r="I641" i="15"/>
  <c r="I642" i="15"/>
  <c r="I643" i="15"/>
  <c r="I644" i="15"/>
  <c r="I645" i="15"/>
  <c r="I646" i="15"/>
  <c r="I647" i="15"/>
  <c r="I648" i="15"/>
  <c r="I649" i="15"/>
  <c r="I650" i="15"/>
  <c r="I651" i="15"/>
  <c r="I652" i="15"/>
  <c r="I653" i="15"/>
  <c r="I654" i="15"/>
  <c r="I655" i="15"/>
  <c r="I656" i="15"/>
  <c r="I657" i="15"/>
  <c r="I658" i="15"/>
  <c r="I659" i="15"/>
  <c r="I661" i="15"/>
  <c r="I662" i="15"/>
  <c r="I663" i="15"/>
  <c r="I664" i="15"/>
  <c r="I665" i="15"/>
  <c r="I666" i="15"/>
  <c r="I667" i="15"/>
  <c r="I668" i="15"/>
  <c r="I669" i="15"/>
  <c r="I670" i="15"/>
  <c r="I671" i="15"/>
  <c r="I672" i="15"/>
  <c r="I674" i="15"/>
  <c r="I675" i="15"/>
  <c r="I676" i="15"/>
  <c r="I677" i="15"/>
  <c r="I678" i="15"/>
  <c r="I679" i="15"/>
  <c r="I680" i="15"/>
  <c r="I681" i="15"/>
  <c r="I682" i="15"/>
  <c r="I683" i="15"/>
  <c r="I684" i="15"/>
  <c r="I685" i="15"/>
  <c r="I686" i="15"/>
  <c r="I687" i="15"/>
  <c r="I688" i="15"/>
  <c r="I689" i="15"/>
  <c r="I691" i="15"/>
  <c r="I692" i="15"/>
  <c r="I693" i="15"/>
  <c r="I694" i="15"/>
  <c r="I695" i="15"/>
  <c r="I696" i="15"/>
  <c r="I697" i="15"/>
  <c r="I698" i="15"/>
  <c r="I699" i="15"/>
  <c r="I700" i="15"/>
  <c r="I701" i="15"/>
  <c r="I702" i="15"/>
  <c r="I703" i="15"/>
  <c r="I704" i="15"/>
  <c r="I705" i="15"/>
  <c r="I706" i="15"/>
  <c r="I707" i="15"/>
  <c r="I708" i="15"/>
  <c r="I709" i="15"/>
  <c r="I710" i="15"/>
  <c r="I711" i="15"/>
  <c r="I712" i="15"/>
  <c r="I713" i="15"/>
  <c r="I715" i="15"/>
  <c r="I716" i="15"/>
  <c r="I717" i="15"/>
  <c r="I718" i="15"/>
  <c r="I719" i="15"/>
  <c r="I720" i="15"/>
  <c r="I721" i="15"/>
  <c r="I722" i="15"/>
  <c r="I723" i="15"/>
  <c r="I724" i="15"/>
  <c r="I725" i="15"/>
  <c r="I726" i="15"/>
  <c r="I728" i="15"/>
  <c r="I729" i="15"/>
  <c r="I730" i="15"/>
  <c r="I731" i="15"/>
  <c r="I732" i="15"/>
  <c r="I733" i="15"/>
  <c r="I734" i="15"/>
  <c r="I735" i="15"/>
  <c r="I736" i="15"/>
  <c r="I737" i="15"/>
  <c r="I738" i="15"/>
  <c r="I739" i="15"/>
  <c r="I740" i="15"/>
  <c r="I741" i="15"/>
  <c r="I742" i="15"/>
  <c r="I743" i="15"/>
  <c r="I745" i="15"/>
  <c r="I746" i="15"/>
  <c r="I747" i="15"/>
  <c r="I748" i="15"/>
  <c r="I749" i="15"/>
  <c r="I750" i="15"/>
  <c r="I751" i="15"/>
  <c r="I752" i="15"/>
  <c r="I753" i="15"/>
  <c r="I754" i="15"/>
  <c r="I755" i="15"/>
  <c r="I756" i="15"/>
  <c r="I757" i="15"/>
  <c r="I758" i="15"/>
  <c r="I759" i="15"/>
  <c r="I760" i="15"/>
  <c r="I761" i="15"/>
  <c r="I762" i="15"/>
  <c r="I763" i="15"/>
  <c r="I764" i="15"/>
  <c r="I765" i="15"/>
  <c r="I766" i="15"/>
  <c r="I767" i="15"/>
  <c r="I769" i="15"/>
  <c r="I770" i="15"/>
  <c r="I771" i="15"/>
  <c r="I772" i="15"/>
  <c r="I773" i="15"/>
  <c r="I774" i="15"/>
  <c r="I775" i="15"/>
  <c r="I776" i="15"/>
  <c r="I777" i="15"/>
  <c r="I778" i="15"/>
  <c r="I779" i="15"/>
  <c r="I780" i="15"/>
  <c r="I781" i="15"/>
  <c r="I782" i="15"/>
  <c r="I783" i="15"/>
  <c r="I784" i="15"/>
  <c r="I785" i="15"/>
  <c r="I786" i="15"/>
  <c r="I787" i="15"/>
  <c r="I788" i="15"/>
  <c r="I789" i="15"/>
  <c r="I790" i="15"/>
  <c r="I792" i="15"/>
  <c r="I793" i="15"/>
  <c r="I794" i="15"/>
  <c r="I795" i="15"/>
  <c r="I796" i="15"/>
  <c r="I797" i="15"/>
  <c r="I799" i="15"/>
  <c r="I800" i="15"/>
  <c r="I801" i="15"/>
  <c r="I802" i="15"/>
  <c r="I803" i="15"/>
  <c r="I804" i="15"/>
  <c r="I805" i="15"/>
  <c r="I806" i="15"/>
  <c r="I807" i="15"/>
  <c r="I808" i="15"/>
  <c r="I809" i="15"/>
  <c r="I810" i="15"/>
  <c r="I811" i="15"/>
  <c r="I812" i="15"/>
  <c r="I814" i="15"/>
  <c r="I815" i="15"/>
  <c r="I816" i="15"/>
  <c r="I817" i="15"/>
  <c r="I818" i="15"/>
  <c r="I819" i="15"/>
  <c r="I820" i="15"/>
  <c r="I821" i="15"/>
  <c r="I823" i="15"/>
  <c r="I824" i="15"/>
  <c r="I825" i="15"/>
  <c r="I826" i="15"/>
  <c r="I827" i="15"/>
  <c r="I828" i="15"/>
  <c r="I829" i="15"/>
  <c r="I830" i="15"/>
  <c r="I831" i="15"/>
  <c r="I832" i="15"/>
  <c r="I833" i="15"/>
  <c r="I834" i="15"/>
  <c r="I835" i="15"/>
  <c r="I836" i="15"/>
  <c r="I838" i="15"/>
  <c r="I839" i="15"/>
  <c r="I840" i="15"/>
  <c r="I841" i="15"/>
  <c r="I842" i="15"/>
  <c r="I843" i="15"/>
  <c r="I844" i="15"/>
  <c r="I845" i="15"/>
  <c r="I846" i="15"/>
  <c r="I847" i="15"/>
  <c r="I848" i="15"/>
  <c r="I849" i="15"/>
  <c r="I850" i="15"/>
  <c r="I851" i="15"/>
  <c r="I853" i="15"/>
  <c r="I854" i="15"/>
  <c r="I855" i="15"/>
  <c r="I856" i="15"/>
  <c r="I857" i="15"/>
  <c r="I858" i="15"/>
  <c r="I860" i="15"/>
  <c r="I861" i="15"/>
  <c r="I862" i="15"/>
  <c r="I863" i="15"/>
  <c r="I864" i="15"/>
  <c r="I865" i="15"/>
  <c r="I866" i="15"/>
  <c r="I868" i="15"/>
  <c r="I869" i="15"/>
  <c r="I870" i="15"/>
  <c r="I871" i="15"/>
  <c r="I872" i="15"/>
  <c r="I873" i="15"/>
  <c r="I874" i="15"/>
  <c r="I875" i="15"/>
  <c r="I876" i="15"/>
  <c r="I878" i="15"/>
  <c r="I879" i="15"/>
  <c r="I880" i="15"/>
  <c r="I881" i="15"/>
  <c r="I882" i="15"/>
  <c r="I883" i="15"/>
  <c r="I884" i="15"/>
  <c r="I885" i="15"/>
  <c r="I886" i="15"/>
  <c r="I887" i="15"/>
  <c r="I888" i="15"/>
  <c r="I889" i="15"/>
  <c r="I890" i="15"/>
  <c r="I891" i="15"/>
  <c r="I892" i="15"/>
  <c r="I893" i="15"/>
  <c r="I894" i="15"/>
  <c r="I895" i="15"/>
  <c r="I896" i="15"/>
  <c r="I897" i="15"/>
  <c r="I898" i="15"/>
  <c r="I900" i="15"/>
  <c r="I901" i="15"/>
  <c r="I902" i="15"/>
  <c r="I903" i="15"/>
  <c r="I904" i="15"/>
  <c r="I905" i="15"/>
  <c r="I907" i="15"/>
  <c r="I908" i="15"/>
  <c r="I909" i="15"/>
  <c r="I910" i="15"/>
  <c r="I911" i="15"/>
  <c r="I912" i="15"/>
  <c r="I913" i="15"/>
  <c r="I914" i="15"/>
  <c r="I915" i="15"/>
  <c r="I916" i="15"/>
  <c r="I917" i="15"/>
  <c r="I918" i="15"/>
  <c r="I919" i="15"/>
  <c r="I920" i="15"/>
  <c r="I922" i="15"/>
  <c r="I923" i="15"/>
  <c r="I924" i="15"/>
  <c r="I925" i="15"/>
  <c r="I926" i="15"/>
  <c r="I927" i="15"/>
  <c r="I928" i="15"/>
  <c r="I929" i="15"/>
  <c r="I931" i="15"/>
  <c r="I932" i="15"/>
  <c r="I933" i="15"/>
  <c r="I934" i="15"/>
  <c r="I935" i="15"/>
  <c r="I936" i="15"/>
  <c r="I938" i="15"/>
  <c r="I939" i="15"/>
  <c r="I940" i="15"/>
  <c r="I941" i="15"/>
  <c r="I942" i="15"/>
  <c r="I943" i="15"/>
  <c r="I944" i="15"/>
  <c r="I946" i="15"/>
  <c r="I947" i="15"/>
  <c r="I948" i="15"/>
  <c r="I949" i="15"/>
  <c r="I950" i="15"/>
  <c r="I951" i="15"/>
  <c r="I952" i="15"/>
  <c r="I953" i="15"/>
  <c r="I954" i="15"/>
  <c r="I955" i="15"/>
  <c r="I956" i="15"/>
  <c r="I957" i="15"/>
  <c r="I958" i="15"/>
  <c r="I959" i="15"/>
  <c r="I961" i="15"/>
  <c r="I962" i="15"/>
  <c r="I963" i="15"/>
  <c r="I964" i="15"/>
  <c r="I965" i="15"/>
  <c r="I966" i="15"/>
  <c r="I967" i="15"/>
  <c r="I968" i="15"/>
  <c r="I969" i="15"/>
  <c r="I970" i="15"/>
  <c r="I971" i="15"/>
  <c r="I972" i="15"/>
  <c r="I973" i="15"/>
  <c r="I974" i="15"/>
  <c r="I976" i="15"/>
  <c r="I977" i="15"/>
  <c r="I978" i="15"/>
  <c r="I979" i="15"/>
  <c r="I980" i="15"/>
  <c r="I981" i="15"/>
  <c r="I982" i="15"/>
  <c r="I983" i="15"/>
  <c r="I984" i="15"/>
  <c r="I985" i="15"/>
  <c r="I986" i="15"/>
  <c r="I987" i="15"/>
  <c r="I988" i="15"/>
  <c r="I989" i="15"/>
  <c r="I990" i="15"/>
  <c r="I991" i="15"/>
  <c r="I992" i="15"/>
  <c r="I993" i="15"/>
  <c r="I994" i="15"/>
  <c r="I995" i="15"/>
  <c r="I996" i="15"/>
  <c r="I997" i="15"/>
  <c r="I998" i="15"/>
  <c r="I999" i="15"/>
  <c r="I1000" i="15"/>
  <c r="I1001" i="15"/>
  <c r="I1002" i="15"/>
  <c r="I1003" i="15"/>
  <c r="I1004" i="15"/>
  <c r="I1005" i="15"/>
  <c r="B4" i="15"/>
  <c r="I7" i="15" s="1"/>
  <c r="C57" i="9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G9" i="13"/>
  <c r="G10" i="13"/>
  <c r="F16" i="13"/>
  <c r="B58" i="9"/>
  <c r="B59" i="9" s="1"/>
  <c r="H38" i="13"/>
  <c r="G21" i="13"/>
  <c r="F21" i="13"/>
  <c r="F20" i="13"/>
  <c r="J20" i="13" s="1"/>
  <c r="I38" i="13"/>
  <c r="A18" i="13"/>
  <c r="A17" i="13"/>
  <c r="I7" i="13"/>
  <c r="A21" i="13"/>
  <c r="B21" i="13" s="1"/>
  <c r="B20" i="13"/>
  <c r="G20" i="13" s="1"/>
  <c r="G13" i="13"/>
  <c r="G14" i="13"/>
  <c r="F12" i="13"/>
  <c r="F11" i="13"/>
  <c r="G11" i="13"/>
  <c r="F10" i="13"/>
  <c r="F9" i="13"/>
  <c r="F8" i="13"/>
  <c r="F7" i="13"/>
  <c r="F6" i="13"/>
  <c r="B14" i="5"/>
  <c r="D14" i="5" s="1"/>
  <c r="A17" i="10"/>
  <c r="F16" i="10" s="1"/>
  <c r="F38" i="10"/>
  <c r="I38" i="10"/>
  <c r="H7" i="10"/>
  <c r="E6" i="5"/>
  <c r="ALN57" i="9"/>
  <c r="ALM57" i="9"/>
  <c r="ALL57" i="9"/>
  <c r="ALK57" i="9"/>
  <c r="ALJ57" i="9"/>
  <c r="ALI57" i="9"/>
  <c r="ALH57" i="9"/>
  <c r="ALG57" i="9"/>
  <c r="ALF57" i="9"/>
  <c r="ALE57" i="9"/>
  <c r="ALD57" i="9"/>
  <c r="ALC57" i="9"/>
  <c r="ALB57" i="9"/>
  <c r="ALA57" i="9"/>
  <c r="AKZ57" i="9"/>
  <c r="AKY57" i="9"/>
  <c r="AKX57" i="9"/>
  <c r="AKW57" i="9"/>
  <c r="AKV57" i="9"/>
  <c r="AKU57" i="9"/>
  <c r="AKT57" i="9"/>
  <c r="AKS57" i="9"/>
  <c r="AKR57" i="9"/>
  <c r="AKQ57" i="9"/>
  <c r="AKP57" i="9"/>
  <c r="AKO57" i="9"/>
  <c r="AKN57" i="9"/>
  <c r="AKM57" i="9"/>
  <c r="AKL57" i="9"/>
  <c r="AKK57" i="9"/>
  <c r="AKJ57" i="9"/>
  <c r="AKI57" i="9"/>
  <c r="AKH57" i="9"/>
  <c r="AKG57" i="9"/>
  <c r="AKF57" i="9"/>
  <c r="AKE57" i="9"/>
  <c r="AKD57" i="9"/>
  <c r="AKC57" i="9"/>
  <c r="AKB57" i="9"/>
  <c r="AKA57" i="9"/>
  <c r="AJZ57" i="9"/>
  <c r="AJY57" i="9"/>
  <c r="AJX57" i="9"/>
  <c r="AJW57" i="9"/>
  <c r="AJV57" i="9"/>
  <c r="AJU57" i="9"/>
  <c r="AJT57" i="9"/>
  <c r="AJS57" i="9"/>
  <c r="AJR57" i="9"/>
  <c r="AJQ57" i="9"/>
  <c r="AJP57" i="9"/>
  <c r="AJO57" i="9"/>
  <c r="AJN57" i="9"/>
  <c r="AJM57" i="9"/>
  <c r="AJL57" i="9"/>
  <c r="AJK57" i="9"/>
  <c r="AJJ57" i="9"/>
  <c r="AJI57" i="9"/>
  <c r="AJH57" i="9"/>
  <c r="AJG57" i="9"/>
  <c r="AJF57" i="9"/>
  <c r="AJE57" i="9"/>
  <c r="AJD57" i="9"/>
  <c r="AJC57" i="9"/>
  <c r="AJB57" i="9"/>
  <c r="AJA57" i="9"/>
  <c r="AIZ57" i="9"/>
  <c r="AIY57" i="9"/>
  <c r="AIX57" i="9"/>
  <c r="AIW57" i="9"/>
  <c r="AIV57" i="9"/>
  <c r="AIU57" i="9"/>
  <c r="AIT57" i="9"/>
  <c r="AIS57" i="9"/>
  <c r="AIR57" i="9"/>
  <c r="AIQ57" i="9"/>
  <c r="AIP57" i="9"/>
  <c r="AIO57" i="9"/>
  <c r="AIN57" i="9"/>
  <c r="AIM57" i="9"/>
  <c r="AIL57" i="9"/>
  <c r="AIK57" i="9"/>
  <c r="AIJ57" i="9"/>
  <c r="AII57" i="9"/>
  <c r="AIH57" i="9"/>
  <c r="AIG57" i="9"/>
  <c r="AIF57" i="9"/>
  <c r="AIE57" i="9"/>
  <c r="AID57" i="9"/>
  <c r="AIC57" i="9"/>
  <c r="AIB57" i="9"/>
  <c r="AIA57" i="9"/>
  <c r="AHZ57" i="9"/>
  <c r="AHY57" i="9"/>
  <c r="AHX57" i="9"/>
  <c r="AHW57" i="9"/>
  <c r="AHV57" i="9"/>
  <c r="AHU57" i="9"/>
  <c r="AHT57" i="9"/>
  <c r="AHS57" i="9"/>
  <c r="AHR57" i="9"/>
  <c r="AHQ57" i="9"/>
  <c r="AHP57" i="9"/>
  <c r="AHO57" i="9"/>
  <c r="AHN57" i="9"/>
  <c r="AHM57" i="9"/>
  <c r="AHL57" i="9"/>
  <c r="AHK57" i="9"/>
  <c r="AHJ57" i="9"/>
  <c r="AHI57" i="9"/>
  <c r="AHH57" i="9"/>
  <c r="AHG57" i="9"/>
  <c r="AHF57" i="9"/>
  <c r="AHE57" i="9"/>
  <c r="AHD57" i="9"/>
  <c r="AHC57" i="9"/>
  <c r="AHB57" i="9"/>
  <c r="AHA57" i="9"/>
  <c r="AGZ57" i="9"/>
  <c r="AGY57" i="9"/>
  <c r="AGX57" i="9"/>
  <c r="AGW57" i="9"/>
  <c r="AGV57" i="9"/>
  <c r="AGU57" i="9"/>
  <c r="AGT57" i="9"/>
  <c r="AGS57" i="9"/>
  <c r="AGR57" i="9"/>
  <c r="AGQ57" i="9"/>
  <c r="AGP57" i="9"/>
  <c r="AGO57" i="9"/>
  <c r="AGN57" i="9"/>
  <c r="AGM57" i="9"/>
  <c r="AGL57" i="9"/>
  <c r="AGK57" i="9"/>
  <c r="AGJ57" i="9"/>
  <c r="AGI57" i="9"/>
  <c r="AGH57" i="9"/>
  <c r="AGG57" i="9"/>
  <c r="AGF57" i="9"/>
  <c r="AGE57" i="9"/>
  <c r="AGD57" i="9"/>
  <c r="AGC57" i="9"/>
  <c r="AGB57" i="9"/>
  <c r="AGA57" i="9"/>
  <c r="AFZ57" i="9"/>
  <c r="AFY57" i="9"/>
  <c r="AFX57" i="9"/>
  <c r="AFW57" i="9"/>
  <c r="AFV57" i="9"/>
  <c r="AFU57" i="9"/>
  <c r="AFT57" i="9"/>
  <c r="AFS57" i="9"/>
  <c r="AFR57" i="9"/>
  <c r="AFQ57" i="9"/>
  <c r="AFP57" i="9"/>
  <c r="AFO57" i="9"/>
  <c r="AFN57" i="9"/>
  <c r="AFM57" i="9"/>
  <c r="AFL57" i="9"/>
  <c r="AFK57" i="9"/>
  <c r="AFJ57" i="9"/>
  <c r="AFI57" i="9"/>
  <c r="AFH57" i="9"/>
  <c r="AFG57" i="9"/>
  <c r="AFF57" i="9"/>
  <c r="AFE57" i="9"/>
  <c r="AFD57" i="9"/>
  <c r="AFC57" i="9"/>
  <c r="AFB57" i="9"/>
  <c r="AFA57" i="9"/>
  <c r="AEZ57" i="9"/>
  <c r="AEY57" i="9"/>
  <c r="AEX57" i="9"/>
  <c r="AEW57" i="9"/>
  <c r="AEV57" i="9"/>
  <c r="AEU57" i="9"/>
  <c r="AET57" i="9"/>
  <c r="AES57" i="9"/>
  <c r="AER57" i="9"/>
  <c r="AEQ57" i="9"/>
  <c r="AEP57" i="9"/>
  <c r="AEO57" i="9"/>
  <c r="AEN57" i="9"/>
  <c r="AEM57" i="9"/>
  <c r="AEL57" i="9"/>
  <c r="AEK57" i="9"/>
  <c r="AEJ57" i="9"/>
  <c r="AEI57" i="9"/>
  <c r="AEH57" i="9"/>
  <c r="AEG57" i="9"/>
  <c r="AEF57" i="9"/>
  <c r="AEE57" i="9"/>
  <c r="AED57" i="9"/>
  <c r="AEC57" i="9"/>
  <c r="AEB57" i="9"/>
  <c r="AEA57" i="9"/>
  <c r="ADZ57" i="9"/>
  <c r="ADY57" i="9"/>
  <c r="ADX57" i="9"/>
  <c r="ADW57" i="9"/>
  <c r="ADV57" i="9"/>
  <c r="ADU57" i="9"/>
  <c r="ADT57" i="9"/>
  <c r="ADS57" i="9"/>
  <c r="ADR57" i="9"/>
  <c r="ADQ57" i="9"/>
  <c r="ADP57" i="9"/>
  <c r="ADO57" i="9"/>
  <c r="ADN57" i="9"/>
  <c r="ADM57" i="9"/>
  <c r="ADL57" i="9"/>
  <c r="ADK57" i="9"/>
  <c r="ADJ57" i="9"/>
  <c r="ADI57" i="9"/>
  <c r="ADH57" i="9"/>
  <c r="ADG57" i="9"/>
  <c r="ADF57" i="9"/>
  <c r="ADE57" i="9"/>
  <c r="ADD57" i="9"/>
  <c r="ADC57" i="9"/>
  <c r="ADB57" i="9"/>
  <c r="ADA57" i="9"/>
  <c r="ACZ57" i="9"/>
  <c r="ACY57" i="9"/>
  <c r="ACX57" i="9"/>
  <c r="ACW57" i="9"/>
  <c r="ACV57" i="9"/>
  <c r="ACU57" i="9"/>
  <c r="ACT57" i="9"/>
  <c r="ACS57" i="9"/>
  <c r="ACR57" i="9"/>
  <c r="ACQ57" i="9"/>
  <c r="ACP57" i="9"/>
  <c r="ACO57" i="9"/>
  <c r="ACN57" i="9"/>
  <c r="ACM57" i="9"/>
  <c r="ACL57" i="9"/>
  <c r="ACK57" i="9"/>
  <c r="ACJ57" i="9"/>
  <c r="ACI57" i="9"/>
  <c r="ACH57" i="9"/>
  <c r="ACG57" i="9"/>
  <c r="ACF57" i="9"/>
  <c r="ACE57" i="9"/>
  <c r="ACD57" i="9"/>
  <c r="ACC57" i="9"/>
  <c r="ACB57" i="9"/>
  <c r="ACA57" i="9"/>
  <c r="ABZ57" i="9"/>
  <c r="ABY57" i="9"/>
  <c r="ABX57" i="9"/>
  <c r="ABW57" i="9"/>
  <c r="ABV57" i="9"/>
  <c r="ABU57" i="9"/>
  <c r="ABT57" i="9"/>
  <c r="ABS57" i="9"/>
  <c r="ABR57" i="9"/>
  <c r="ABQ57" i="9"/>
  <c r="ABP57" i="9"/>
  <c r="ABO57" i="9"/>
  <c r="ABN57" i="9"/>
  <c r="ABM57" i="9"/>
  <c r="ABL57" i="9"/>
  <c r="ABK57" i="9"/>
  <c r="ABJ57" i="9"/>
  <c r="ABI57" i="9"/>
  <c r="ABH57" i="9"/>
  <c r="ABG57" i="9"/>
  <c r="ABF57" i="9"/>
  <c r="ABE57" i="9"/>
  <c r="ABD57" i="9"/>
  <c r="ABC57" i="9"/>
  <c r="ABB57" i="9"/>
  <c r="ABA57" i="9"/>
  <c r="AAZ57" i="9"/>
  <c r="AAY57" i="9"/>
  <c r="AAX57" i="9"/>
  <c r="AAW57" i="9"/>
  <c r="AAV57" i="9"/>
  <c r="AAU57" i="9"/>
  <c r="AAT57" i="9"/>
  <c r="AAS57" i="9"/>
  <c r="AAR57" i="9"/>
  <c r="AAQ57" i="9"/>
  <c r="AAP57" i="9"/>
  <c r="AAO57" i="9"/>
  <c r="AAN57" i="9"/>
  <c r="AAM57" i="9"/>
  <c r="AAL57" i="9"/>
  <c r="AAK57" i="9"/>
  <c r="AAJ57" i="9"/>
  <c r="AAI57" i="9"/>
  <c r="AAH57" i="9"/>
  <c r="AAG57" i="9"/>
  <c r="AAF57" i="9"/>
  <c r="AAE57" i="9"/>
  <c r="AAD57" i="9"/>
  <c r="AAC57" i="9"/>
  <c r="AAB57" i="9"/>
  <c r="AAA57" i="9"/>
  <c r="ZZ57" i="9"/>
  <c r="ZY57" i="9"/>
  <c r="ZX57" i="9"/>
  <c r="ZW57" i="9"/>
  <c r="ZV57" i="9"/>
  <c r="ZU57" i="9"/>
  <c r="ZT57" i="9"/>
  <c r="ZS57" i="9"/>
  <c r="ZR57" i="9"/>
  <c r="ZQ57" i="9"/>
  <c r="ZP57" i="9"/>
  <c r="ZO57" i="9"/>
  <c r="ZN57" i="9"/>
  <c r="ZM57" i="9"/>
  <c r="ZL57" i="9"/>
  <c r="ZK57" i="9"/>
  <c r="ZJ57" i="9"/>
  <c r="ZI57" i="9"/>
  <c r="ZH57" i="9"/>
  <c r="ZG57" i="9"/>
  <c r="ZF57" i="9"/>
  <c r="ZE57" i="9"/>
  <c r="ZD57" i="9"/>
  <c r="ZC57" i="9"/>
  <c r="ZB57" i="9"/>
  <c r="ZA57" i="9"/>
  <c r="YZ57" i="9"/>
  <c r="YY57" i="9"/>
  <c r="YX57" i="9"/>
  <c r="YW57" i="9"/>
  <c r="YV57" i="9"/>
  <c r="YU57" i="9"/>
  <c r="YT57" i="9"/>
  <c r="YS57" i="9"/>
  <c r="YR57" i="9"/>
  <c r="YQ57" i="9"/>
  <c r="YP57" i="9"/>
  <c r="YO57" i="9"/>
  <c r="YN57" i="9"/>
  <c r="YM57" i="9"/>
  <c r="YL57" i="9"/>
  <c r="YK57" i="9"/>
  <c r="YJ57" i="9"/>
  <c r="YI57" i="9"/>
  <c r="YH57" i="9"/>
  <c r="YG57" i="9"/>
  <c r="YF57" i="9"/>
  <c r="YE57" i="9"/>
  <c r="YD57" i="9"/>
  <c r="YC57" i="9"/>
  <c r="YB57" i="9"/>
  <c r="YA57" i="9"/>
  <c r="XZ57" i="9"/>
  <c r="XY57" i="9"/>
  <c r="XX57" i="9"/>
  <c r="XW57" i="9"/>
  <c r="XV57" i="9"/>
  <c r="XU57" i="9"/>
  <c r="XT57" i="9"/>
  <c r="XS57" i="9"/>
  <c r="XR57" i="9"/>
  <c r="XQ57" i="9"/>
  <c r="XP57" i="9"/>
  <c r="XO57" i="9"/>
  <c r="XN57" i="9"/>
  <c r="XM57" i="9"/>
  <c r="XL57" i="9"/>
  <c r="XK57" i="9"/>
  <c r="XJ57" i="9"/>
  <c r="XI57" i="9"/>
  <c r="XH57" i="9"/>
  <c r="XG57" i="9"/>
  <c r="XF57" i="9"/>
  <c r="XE57" i="9"/>
  <c r="XD57" i="9"/>
  <c r="XC57" i="9"/>
  <c r="XB57" i="9"/>
  <c r="XA57" i="9"/>
  <c r="WZ57" i="9"/>
  <c r="WY57" i="9"/>
  <c r="WX57" i="9"/>
  <c r="WW57" i="9"/>
  <c r="WV57" i="9"/>
  <c r="WU57" i="9"/>
  <c r="WT57" i="9"/>
  <c r="WS57" i="9"/>
  <c r="WR57" i="9"/>
  <c r="WQ57" i="9"/>
  <c r="WP57" i="9"/>
  <c r="WO57" i="9"/>
  <c r="WN57" i="9"/>
  <c r="WM57" i="9"/>
  <c r="WL57" i="9"/>
  <c r="WK57" i="9"/>
  <c r="WJ57" i="9"/>
  <c r="WI57" i="9"/>
  <c r="WH57" i="9"/>
  <c r="WG57" i="9"/>
  <c r="WF57" i="9"/>
  <c r="WE57" i="9"/>
  <c r="WD57" i="9"/>
  <c r="WC57" i="9"/>
  <c r="WB57" i="9"/>
  <c r="WA57" i="9"/>
  <c r="VZ57" i="9"/>
  <c r="VY57" i="9"/>
  <c r="VX57" i="9"/>
  <c r="VW57" i="9"/>
  <c r="VV57" i="9"/>
  <c r="VU57" i="9"/>
  <c r="VT57" i="9"/>
  <c r="VS57" i="9"/>
  <c r="VR57" i="9"/>
  <c r="VQ57" i="9"/>
  <c r="VP57" i="9"/>
  <c r="VO57" i="9"/>
  <c r="VN57" i="9"/>
  <c r="VM57" i="9"/>
  <c r="VL57" i="9"/>
  <c r="VK57" i="9"/>
  <c r="VJ57" i="9"/>
  <c r="VI57" i="9"/>
  <c r="VH57" i="9"/>
  <c r="VG57" i="9"/>
  <c r="VF57" i="9"/>
  <c r="VE57" i="9"/>
  <c r="VD57" i="9"/>
  <c r="VC57" i="9"/>
  <c r="VB57" i="9"/>
  <c r="VA57" i="9"/>
  <c r="UZ57" i="9"/>
  <c r="UY57" i="9"/>
  <c r="UX57" i="9"/>
  <c r="UW57" i="9"/>
  <c r="UV57" i="9"/>
  <c r="UU57" i="9"/>
  <c r="UT57" i="9"/>
  <c r="US57" i="9"/>
  <c r="UR57" i="9"/>
  <c r="UQ57" i="9"/>
  <c r="UP57" i="9"/>
  <c r="UO57" i="9"/>
  <c r="UN57" i="9"/>
  <c r="UM57" i="9"/>
  <c r="UL57" i="9"/>
  <c r="UK57" i="9"/>
  <c r="UJ57" i="9"/>
  <c r="UI57" i="9"/>
  <c r="UH57" i="9"/>
  <c r="UG57" i="9"/>
  <c r="UF57" i="9"/>
  <c r="UE57" i="9"/>
  <c r="UD57" i="9"/>
  <c r="UC57" i="9"/>
  <c r="UB57" i="9"/>
  <c r="UA57" i="9"/>
  <c r="TZ57" i="9"/>
  <c r="TY57" i="9"/>
  <c r="TX57" i="9"/>
  <c r="TW57" i="9"/>
  <c r="TV57" i="9"/>
  <c r="TU57" i="9"/>
  <c r="TT57" i="9"/>
  <c r="TS57" i="9"/>
  <c r="TR57" i="9"/>
  <c r="TQ57" i="9"/>
  <c r="TP57" i="9"/>
  <c r="TO57" i="9"/>
  <c r="TN57" i="9"/>
  <c r="TM57" i="9"/>
  <c r="TL57" i="9"/>
  <c r="TK57" i="9"/>
  <c r="TJ57" i="9"/>
  <c r="TI57" i="9"/>
  <c r="TH57" i="9"/>
  <c r="TG57" i="9"/>
  <c r="TF57" i="9"/>
  <c r="TE57" i="9"/>
  <c r="TD57" i="9"/>
  <c r="TC57" i="9"/>
  <c r="TB57" i="9"/>
  <c r="TA57" i="9"/>
  <c r="SZ57" i="9"/>
  <c r="SY57" i="9"/>
  <c r="SX57" i="9"/>
  <c r="SW57" i="9"/>
  <c r="SV57" i="9"/>
  <c r="SU57" i="9"/>
  <c r="ST57" i="9"/>
  <c r="SS57" i="9"/>
  <c r="SR57" i="9"/>
  <c r="SQ57" i="9"/>
  <c r="SP57" i="9"/>
  <c r="SO57" i="9"/>
  <c r="SN57" i="9"/>
  <c r="SM57" i="9"/>
  <c r="SL57" i="9"/>
  <c r="SK57" i="9"/>
  <c r="SJ57" i="9"/>
  <c r="SI57" i="9"/>
  <c r="SH57" i="9"/>
  <c r="SG57" i="9"/>
  <c r="SF57" i="9"/>
  <c r="SE57" i="9"/>
  <c r="SD57" i="9"/>
  <c r="SC57" i="9"/>
  <c r="SB57" i="9"/>
  <c r="SA57" i="9"/>
  <c r="RZ57" i="9"/>
  <c r="RY57" i="9"/>
  <c r="RX57" i="9"/>
  <c r="RW57" i="9"/>
  <c r="RV57" i="9"/>
  <c r="RU57" i="9"/>
  <c r="RT57" i="9"/>
  <c r="RS57" i="9"/>
  <c r="RR57" i="9"/>
  <c r="RQ57" i="9"/>
  <c r="RP57" i="9"/>
  <c r="RO57" i="9"/>
  <c r="RN57" i="9"/>
  <c r="RM57" i="9"/>
  <c r="RL57" i="9"/>
  <c r="RK57" i="9"/>
  <c r="RJ57" i="9"/>
  <c r="RI57" i="9"/>
  <c r="RH57" i="9"/>
  <c r="RG57" i="9"/>
  <c r="RF57" i="9"/>
  <c r="RE57" i="9"/>
  <c r="RD57" i="9"/>
  <c r="RC57" i="9"/>
  <c r="RB57" i="9"/>
  <c r="RA57" i="9"/>
  <c r="QZ57" i="9"/>
  <c r="QY57" i="9"/>
  <c r="QX57" i="9"/>
  <c r="QW57" i="9"/>
  <c r="QV57" i="9"/>
  <c r="QU57" i="9"/>
  <c r="QT57" i="9"/>
  <c r="QS57" i="9"/>
  <c r="QR57" i="9"/>
  <c r="QQ57" i="9"/>
  <c r="QP57" i="9"/>
  <c r="QO57" i="9"/>
  <c r="QN57" i="9"/>
  <c r="QM57" i="9"/>
  <c r="QL57" i="9"/>
  <c r="QK57" i="9"/>
  <c r="QJ57" i="9"/>
  <c r="QI57" i="9"/>
  <c r="QH57" i="9"/>
  <c r="QG57" i="9"/>
  <c r="QF57" i="9"/>
  <c r="QE57" i="9"/>
  <c r="QD57" i="9"/>
  <c r="QC57" i="9"/>
  <c r="QB57" i="9"/>
  <c r="QA57" i="9"/>
  <c r="PZ57" i="9"/>
  <c r="PY57" i="9"/>
  <c r="PX57" i="9"/>
  <c r="PW57" i="9"/>
  <c r="PV57" i="9"/>
  <c r="PU57" i="9"/>
  <c r="PT57" i="9"/>
  <c r="PS57" i="9"/>
  <c r="PR57" i="9"/>
  <c r="PQ57" i="9"/>
  <c r="PP57" i="9"/>
  <c r="PO57" i="9"/>
  <c r="PN57" i="9"/>
  <c r="PM57" i="9"/>
  <c r="PL57" i="9"/>
  <c r="PK57" i="9"/>
  <c r="PJ57" i="9"/>
  <c r="PI57" i="9"/>
  <c r="PH57" i="9"/>
  <c r="PG57" i="9"/>
  <c r="PF57" i="9"/>
  <c r="PE57" i="9"/>
  <c r="PD57" i="9"/>
  <c r="PC57" i="9"/>
  <c r="PB57" i="9"/>
  <c r="PA57" i="9"/>
  <c r="OZ57" i="9"/>
  <c r="OY57" i="9"/>
  <c r="OX57" i="9"/>
  <c r="OW57" i="9"/>
  <c r="OV57" i="9"/>
  <c r="OU57" i="9"/>
  <c r="OT57" i="9"/>
  <c r="OS57" i="9"/>
  <c r="OR57" i="9"/>
  <c r="OQ57" i="9"/>
  <c r="OP57" i="9"/>
  <c r="OO57" i="9"/>
  <c r="ON57" i="9"/>
  <c r="OM57" i="9"/>
  <c r="OL57" i="9"/>
  <c r="OK57" i="9"/>
  <c r="OJ57" i="9"/>
  <c r="OI57" i="9"/>
  <c r="OH57" i="9"/>
  <c r="OG57" i="9"/>
  <c r="OF57" i="9"/>
  <c r="OE57" i="9"/>
  <c r="OD57" i="9"/>
  <c r="OC57" i="9"/>
  <c r="OB57" i="9"/>
  <c r="OA57" i="9"/>
  <c r="NZ57" i="9"/>
  <c r="NY57" i="9"/>
  <c r="NX57" i="9"/>
  <c r="NW57" i="9"/>
  <c r="NV57" i="9"/>
  <c r="NU57" i="9"/>
  <c r="NT57" i="9"/>
  <c r="NS57" i="9"/>
  <c r="NR57" i="9"/>
  <c r="NQ57" i="9"/>
  <c r="NP57" i="9"/>
  <c r="NO57" i="9"/>
  <c r="NN57" i="9"/>
  <c r="NM57" i="9"/>
  <c r="NL57" i="9"/>
  <c r="NK57" i="9"/>
  <c r="NJ57" i="9"/>
  <c r="NI57" i="9"/>
  <c r="NH57" i="9"/>
  <c r="NG57" i="9"/>
  <c r="NF57" i="9"/>
  <c r="NE57" i="9"/>
  <c r="ND57" i="9"/>
  <c r="NC57" i="9"/>
  <c r="NB57" i="9"/>
  <c r="NA57" i="9"/>
  <c r="MZ57" i="9"/>
  <c r="MY57" i="9"/>
  <c r="MX57" i="9"/>
  <c r="MW57" i="9"/>
  <c r="MV57" i="9"/>
  <c r="MU57" i="9"/>
  <c r="MT57" i="9"/>
  <c r="MS57" i="9"/>
  <c r="MR57" i="9"/>
  <c r="MQ57" i="9"/>
  <c r="MP57" i="9"/>
  <c r="MO57" i="9"/>
  <c r="MN57" i="9"/>
  <c r="MM57" i="9"/>
  <c r="ML57" i="9"/>
  <c r="MK57" i="9"/>
  <c r="MJ57" i="9"/>
  <c r="MI57" i="9"/>
  <c r="MH57" i="9"/>
  <c r="MG57" i="9"/>
  <c r="MF57" i="9"/>
  <c r="ME57" i="9"/>
  <c r="MD57" i="9"/>
  <c r="MC57" i="9"/>
  <c r="MB57" i="9"/>
  <c r="MA57" i="9"/>
  <c r="LZ57" i="9"/>
  <c r="LY57" i="9"/>
  <c r="LX57" i="9"/>
  <c r="LW57" i="9"/>
  <c r="LV57" i="9"/>
  <c r="LU57" i="9"/>
  <c r="LT57" i="9"/>
  <c r="LS57" i="9"/>
  <c r="LR57" i="9"/>
  <c r="LQ57" i="9"/>
  <c r="LP57" i="9"/>
  <c r="LO57" i="9"/>
  <c r="LN57" i="9"/>
  <c r="LM57" i="9"/>
  <c r="LL57" i="9"/>
  <c r="LK57" i="9"/>
  <c r="LJ57" i="9"/>
  <c r="LI57" i="9"/>
  <c r="LH57" i="9"/>
  <c r="LG57" i="9"/>
  <c r="LF57" i="9"/>
  <c r="LE57" i="9"/>
  <c r="LD57" i="9"/>
  <c r="LC57" i="9"/>
  <c r="LB57" i="9"/>
  <c r="LA57" i="9"/>
  <c r="KZ57" i="9"/>
  <c r="KY57" i="9"/>
  <c r="KX57" i="9"/>
  <c r="KW57" i="9"/>
  <c r="KV57" i="9"/>
  <c r="KU57" i="9"/>
  <c r="KT57" i="9"/>
  <c r="KS57" i="9"/>
  <c r="KR57" i="9"/>
  <c r="KQ57" i="9"/>
  <c r="KP57" i="9"/>
  <c r="KO57" i="9"/>
  <c r="KN57" i="9"/>
  <c r="KM57" i="9"/>
  <c r="KL57" i="9"/>
  <c r="KK57" i="9"/>
  <c r="KJ57" i="9"/>
  <c r="KI57" i="9"/>
  <c r="KH57" i="9"/>
  <c r="KG57" i="9"/>
  <c r="KF57" i="9"/>
  <c r="KE57" i="9"/>
  <c r="KD57" i="9"/>
  <c r="KC57" i="9"/>
  <c r="KB57" i="9"/>
  <c r="KA57" i="9"/>
  <c r="JZ57" i="9"/>
  <c r="JY57" i="9"/>
  <c r="JX57" i="9"/>
  <c r="JW57" i="9"/>
  <c r="JV57" i="9"/>
  <c r="JU57" i="9"/>
  <c r="JT57" i="9"/>
  <c r="JS57" i="9"/>
  <c r="JR57" i="9"/>
  <c r="JQ57" i="9"/>
  <c r="JP57" i="9"/>
  <c r="JO57" i="9"/>
  <c r="JN57" i="9"/>
  <c r="JM57" i="9"/>
  <c r="JL57" i="9"/>
  <c r="JK57" i="9"/>
  <c r="JJ57" i="9"/>
  <c r="JI57" i="9"/>
  <c r="JH57" i="9"/>
  <c r="JG57" i="9"/>
  <c r="JF57" i="9"/>
  <c r="JE57" i="9"/>
  <c r="JD57" i="9"/>
  <c r="JC57" i="9"/>
  <c r="JB57" i="9"/>
  <c r="JA57" i="9"/>
  <c r="IZ57" i="9"/>
  <c r="IY57" i="9"/>
  <c r="IX57" i="9"/>
  <c r="IW57" i="9"/>
  <c r="IV57" i="9"/>
  <c r="IU57" i="9"/>
  <c r="IT57" i="9"/>
  <c r="IS57" i="9"/>
  <c r="IR57" i="9"/>
  <c r="IQ57" i="9"/>
  <c r="IP57" i="9"/>
  <c r="IO57" i="9"/>
  <c r="IN57" i="9"/>
  <c r="IM57" i="9"/>
  <c r="IL57" i="9"/>
  <c r="IK57" i="9"/>
  <c r="IJ57" i="9"/>
  <c r="II57" i="9"/>
  <c r="IH57" i="9"/>
  <c r="IG57" i="9"/>
  <c r="IF57" i="9"/>
  <c r="IE57" i="9"/>
  <c r="ID57" i="9"/>
  <c r="IC57" i="9"/>
  <c r="IB57" i="9"/>
  <c r="IA57" i="9"/>
  <c r="HZ57" i="9"/>
  <c r="HY57" i="9"/>
  <c r="HX57" i="9"/>
  <c r="HW57" i="9"/>
  <c r="HV57" i="9"/>
  <c r="HU57" i="9"/>
  <c r="HT57" i="9"/>
  <c r="HS57" i="9"/>
  <c r="HR57" i="9"/>
  <c r="HQ57" i="9"/>
  <c r="HP57" i="9"/>
  <c r="HO57" i="9"/>
  <c r="HN57" i="9"/>
  <c r="HM57" i="9"/>
  <c r="HL57" i="9"/>
  <c r="HK57" i="9"/>
  <c r="HJ57" i="9"/>
  <c r="HI57" i="9"/>
  <c r="HH57" i="9"/>
  <c r="HG57" i="9"/>
  <c r="HF57" i="9"/>
  <c r="HE57" i="9"/>
  <c r="HD57" i="9"/>
  <c r="HC57" i="9"/>
  <c r="HB57" i="9"/>
  <c r="HA57" i="9"/>
  <c r="GZ57" i="9"/>
  <c r="GY57" i="9"/>
  <c r="GX57" i="9"/>
  <c r="GW57" i="9"/>
  <c r="GV57" i="9"/>
  <c r="GU57" i="9"/>
  <c r="GT57" i="9"/>
  <c r="GS57" i="9"/>
  <c r="GR57" i="9"/>
  <c r="GQ57" i="9"/>
  <c r="GP57" i="9"/>
  <c r="GO57" i="9"/>
  <c r="GN57" i="9"/>
  <c r="GM57" i="9"/>
  <c r="GL57" i="9"/>
  <c r="GK57" i="9"/>
  <c r="GJ57" i="9"/>
  <c r="GI57" i="9"/>
  <c r="GH57" i="9"/>
  <c r="GG57" i="9"/>
  <c r="GF57" i="9"/>
  <c r="GE57" i="9"/>
  <c r="GD57" i="9"/>
  <c r="GC57" i="9"/>
  <c r="GB57" i="9"/>
  <c r="GA57" i="9"/>
  <c r="FZ57" i="9"/>
  <c r="FY57" i="9"/>
  <c r="FX57" i="9"/>
  <c r="FW57" i="9"/>
  <c r="FV57" i="9"/>
  <c r="FU57" i="9"/>
  <c r="FT57" i="9"/>
  <c r="FS57" i="9"/>
  <c r="FR57" i="9"/>
  <c r="FQ57" i="9"/>
  <c r="FP57" i="9"/>
  <c r="FO57" i="9"/>
  <c r="FN57" i="9"/>
  <c r="FM57" i="9"/>
  <c r="FL57" i="9"/>
  <c r="FK57" i="9"/>
  <c r="FJ57" i="9"/>
  <c r="FI57" i="9"/>
  <c r="FH57" i="9"/>
  <c r="FG57" i="9"/>
  <c r="FF57" i="9"/>
  <c r="FE57" i="9"/>
  <c r="FD57" i="9"/>
  <c r="FC57" i="9"/>
  <c r="FB57" i="9"/>
  <c r="FA57" i="9"/>
  <c r="EZ57" i="9"/>
  <c r="EY57" i="9"/>
  <c r="EX57" i="9"/>
  <c r="EW57" i="9"/>
  <c r="EV57" i="9"/>
  <c r="EU57" i="9"/>
  <c r="ET57" i="9"/>
  <c r="ES57" i="9"/>
  <c r="ER57" i="9"/>
  <c r="EQ57" i="9"/>
  <c r="EP57" i="9"/>
  <c r="EO57" i="9"/>
  <c r="EN57" i="9"/>
  <c r="EM57" i="9"/>
  <c r="EL57" i="9"/>
  <c r="EK57" i="9"/>
  <c r="EJ57" i="9"/>
  <c r="EI57" i="9"/>
  <c r="EH57" i="9"/>
  <c r="EG57" i="9"/>
  <c r="EF57" i="9"/>
  <c r="EE57" i="9"/>
  <c r="ED57" i="9"/>
  <c r="EC57" i="9"/>
  <c r="EB57" i="9"/>
  <c r="EA57" i="9"/>
  <c r="DZ57" i="9"/>
  <c r="DY57" i="9"/>
  <c r="DX57" i="9"/>
  <c r="DW57" i="9"/>
  <c r="DV57" i="9"/>
  <c r="DU57" i="9"/>
  <c r="DT57" i="9"/>
  <c r="DS57" i="9"/>
  <c r="DR57" i="9"/>
  <c r="DQ57" i="9"/>
  <c r="DP57" i="9"/>
  <c r="DO57" i="9"/>
  <c r="DN57" i="9"/>
  <c r="DM57" i="9"/>
  <c r="DL57" i="9"/>
  <c r="DK57" i="9"/>
  <c r="DJ57" i="9"/>
  <c r="DI57" i="9"/>
  <c r="DH57" i="9"/>
  <c r="DG57" i="9"/>
  <c r="DF57" i="9"/>
  <c r="DE57" i="9"/>
  <c r="DD57" i="9"/>
  <c r="DC57" i="9"/>
  <c r="DB57" i="9"/>
  <c r="DA57" i="9"/>
  <c r="CZ57" i="9"/>
  <c r="CY57" i="9"/>
  <c r="CX57" i="9"/>
  <c r="CW57" i="9"/>
  <c r="CV57" i="9"/>
  <c r="CU57" i="9"/>
  <c r="CT57" i="9"/>
  <c r="CS57" i="9"/>
  <c r="CR57" i="9"/>
  <c r="CQ57" i="9"/>
  <c r="CP57" i="9"/>
  <c r="CO57" i="9"/>
  <c r="CN57" i="9"/>
  <c r="CM57" i="9"/>
  <c r="CL57" i="9"/>
  <c r="CK57" i="9"/>
  <c r="CJ57" i="9"/>
  <c r="CI57" i="9"/>
  <c r="CH57" i="9"/>
  <c r="CG57" i="9"/>
  <c r="CF57" i="9"/>
  <c r="CE57" i="9"/>
  <c r="CD57" i="9"/>
  <c r="CC57" i="9"/>
  <c r="CB57" i="9"/>
  <c r="CA57" i="9"/>
  <c r="BZ57" i="9"/>
  <c r="BY57" i="9"/>
  <c r="BX57" i="9"/>
  <c r="BW57" i="9"/>
  <c r="BV57" i="9"/>
  <c r="BU57" i="9"/>
  <c r="BT57" i="9"/>
  <c r="BS57" i="9"/>
  <c r="BR57" i="9"/>
  <c r="BQ57" i="9"/>
  <c r="BP57" i="9"/>
  <c r="BO57" i="9"/>
  <c r="BN57" i="9"/>
  <c r="BM57" i="9"/>
  <c r="BL57" i="9"/>
  <c r="BK57" i="9"/>
  <c r="BJ57" i="9"/>
  <c r="BI57" i="9"/>
  <c r="BH57" i="9"/>
  <c r="BG57" i="9"/>
  <c r="BF57" i="9"/>
  <c r="BE57" i="9"/>
  <c r="BD57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ALN58" i="9"/>
  <c r="ALN59" i="9" s="1"/>
  <c r="ALM58" i="9"/>
  <c r="ALM59" i="9" s="1"/>
  <c r="ALL58" i="9"/>
  <c r="ALL59" i="9" s="1"/>
  <c r="ALK58" i="9"/>
  <c r="ALK59" i="9" s="1"/>
  <c r="ALJ58" i="9"/>
  <c r="ALJ59" i="9" s="1"/>
  <c r="ALI58" i="9"/>
  <c r="ALI59" i="9" s="1"/>
  <c r="ALH58" i="9"/>
  <c r="ALH59" i="9" s="1"/>
  <c r="ALG58" i="9"/>
  <c r="ALG59" i="9" s="1"/>
  <c r="ALF58" i="9"/>
  <c r="ALF59" i="9" s="1"/>
  <c r="ALE58" i="9"/>
  <c r="ALE59" i="9" s="1"/>
  <c r="ALD58" i="9"/>
  <c r="ALD59" i="9" s="1"/>
  <c r="ALC58" i="9"/>
  <c r="ALC59" i="9" s="1"/>
  <c r="ALB58" i="9"/>
  <c r="ALB59" i="9" s="1"/>
  <c r="ALA58" i="9"/>
  <c r="ALA59" i="9" s="1"/>
  <c r="AKZ58" i="9"/>
  <c r="AKZ59" i="9" s="1"/>
  <c r="AKY58" i="9"/>
  <c r="AKY59" i="9" s="1"/>
  <c r="AKX58" i="9"/>
  <c r="AKX59" i="9" s="1"/>
  <c r="AKW58" i="9"/>
  <c r="AKW59" i="9" s="1"/>
  <c r="AKV58" i="9"/>
  <c r="AKV59" i="9" s="1"/>
  <c r="AKU58" i="9"/>
  <c r="AKU59" i="9" s="1"/>
  <c r="AKT58" i="9"/>
  <c r="AKT59" i="9" s="1"/>
  <c r="AKS58" i="9"/>
  <c r="AKS59" i="9" s="1"/>
  <c r="AKR58" i="9"/>
  <c r="AKR59" i="9" s="1"/>
  <c r="AKQ58" i="9"/>
  <c r="AKQ59" i="9" s="1"/>
  <c r="AKP58" i="9"/>
  <c r="AKP59" i="9" s="1"/>
  <c r="AKO58" i="9"/>
  <c r="AKO59" i="9" s="1"/>
  <c r="AKN58" i="9"/>
  <c r="AKN59" i="9" s="1"/>
  <c r="AKM58" i="9"/>
  <c r="AKM59" i="9" s="1"/>
  <c r="AKL58" i="9"/>
  <c r="AKL59" i="9" s="1"/>
  <c r="AKK58" i="9"/>
  <c r="AKK59" i="9" s="1"/>
  <c r="AKJ58" i="9"/>
  <c r="AKJ59" i="9" s="1"/>
  <c r="AKI58" i="9"/>
  <c r="AKI59" i="9" s="1"/>
  <c r="AKH58" i="9"/>
  <c r="AKH59" i="9" s="1"/>
  <c r="AKG58" i="9"/>
  <c r="AKG59" i="9" s="1"/>
  <c r="AKF58" i="9"/>
  <c r="AKF59" i="9" s="1"/>
  <c r="AKE58" i="9"/>
  <c r="AKE59" i="9" s="1"/>
  <c r="AKD58" i="9"/>
  <c r="AKD59" i="9" s="1"/>
  <c r="AKC58" i="9"/>
  <c r="AKC59" i="9" s="1"/>
  <c r="AKB58" i="9"/>
  <c r="AKB59" i="9" s="1"/>
  <c r="AKA58" i="9"/>
  <c r="AKA59" i="9" s="1"/>
  <c r="AJZ58" i="9"/>
  <c r="AJZ59" i="9" s="1"/>
  <c r="AJY58" i="9"/>
  <c r="AJY59" i="9" s="1"/>
  <c r="AJX58" i="9"/>
  <c r="AJX59" i="9" s="1"/>
  <c r="AJW58" i="9"/>
  <c r="AJW59" i="9" s="1"/>
  <c r="AJV58" i="9"/>
  <c r="AJV59" i="9" s="1"/>
  <c r="AJU58" i="9"/>
  <c r="AJU59" i="9" s="1"/>
  <c r="AJT58" i="9"/>
  <c r="AJT59" i="9" s="1"/>
  <c r="AJS58" i="9"/>
  <c r="AJS59" i="9" s="1"/>
  <c r="AJR58" i="9"/>
  <c r="AJR59" i="9" s="1"/>
  <c r="AJQ58" i="9"/>
  <c r="AJQ59" i="9" s="1"/>
  <c r="AJP58" i="9"/>
  <c r="AJP59" i="9" s="1"/>
  <c r="AJO58" i="9"/>
  <c r="AJO59" i="9" s="1"/>
  <c r="AJN58" i="9"/>
  <c r="AJN59" i="9" s="1"/>
  <c r="AJM58" i="9"/>
  <c r="AJM59" i="9" s="1"/>
  <c r="AJL58" i="9"/>
  <c r="AJL59" i="9" s="1"/>
  <c r="AJK58" i="9"/>
  <c r="AJK59" i="9" s="1"/>
  <c r="AJJ58" i="9"/>
  <c r="AJJ59" i="9" s="1"/>
  <c r="AJI58" i="9"/>
  <c r="AJI59" i="9" s="1"/>
  <c r="AJH58" i="9"/>
  <c r="AJH59" i="9" s="1"/>
  <c r="AJG58" i="9"/>
  <c r="AJG59" i="9" s="1"/>
  <c r="AJF58" i="9"/>
  <c r="AJF59" i="9" s="1"/>
  <c r="AJE58" i="9"/>
  <c r="AJE59" i="9" s="1"/>
  <c r="AJD58" i="9"/>
  <c r="AJD59" i="9" s="1"/>
  <c r="AJC58" i="9"/>
  <c r="AJC59" i="9" s="1"/>
  <c r="AJB58" i="9"/>
  <c r="AJB59" i="9" s="1"/>
  <c r="AJA58" i="9"/>
  <c r="AJA59" i="9" s="1"/>
  <c r="AIZ58" i="9"/>
  <c r="AIZ59" i="9" s="1"/>
  <c r="AIY58" i="9"/>
  <c r="AIY59" i="9" s="1"/>
  <c r="AIX58" i="9"/>
  <c r="AIX59" i="9" s="1"/>
  <c r="AIW58" i="9"/>
  <c r="AIW59" i="9" s="1"/>
  <c r="AIV58" i="9"/>
  <c r="AIV59" i="9" s="1"/>
  <c r="AIU58" i="9"/>
  <c r="AIU59" i="9" s="1"/>
  <c r="AIT58" i="9"/>
  <c r="AIT59" i="9" s="1"/>
  <c r="AIS58" i="9"/>
  <c r="AIS59" i="9" s="1"/>
  <c r="AIR58" i="9"/>
  <c r="AIR59" i="9" s="1"/>
  <c r="AIQ58" i="9"/>
  <c r="AIQ59" i="9" s="1"/>
  <c r="AIP58" i="9"/>
  <c r="AIP59" i="9" s="1"/>
  <c r="AIO58" i="9"/>
  <c r="AIO59" i="9" s="1"/>
  <c r="AIN58" i="9"/>
  <c r="AIN59" i="9" s="1"/>
  <c r="AIM58" i="9"/>
  <c r="AIM59" i="9" s="1"/>
  <c r="AIL58" i="9"/>
  <c r="AIL59" i="9" s="1"/>
  <c r="AIK58" i="9"/>
  <c r="AIK59" i="9" s="1"/>
  <c r="AIJ58" i="9"/>
  <c r="AIJ59" i="9" s="1"/>
  <c r="AII58" i="9"/>
  <c r="AII59" i="9" s="1"/>
  <c r="AIH58" i="9"/>
  <c r="AIH59" i="9" s="1"/>
  <c r="AIG58" i="9"/>
  <c r="AIG59" i="9" s="1"/>
  <c r="AIF58" i="9"/>
  <c r="AIF59" i="9" s="1"/>
  <c r="AIE58" i="9"/>
  <c r="AIE59" i="9" s="1"/>
  <c r="AID58" i="9"/>
  <c r="AID59" i="9" s="1"/>
  <c r="AIC58" i="9"/>
  <c r="AIC59" i="9" s="1"/>
  <c r="AIB58" i="9"/>
  <c r="AIB59" i="9" s="1"/>
  <c r="AIA58" i="9"/>
  <c r="AIA59" i="9" s="1"/>
  <c r="AHZ58" i="9"/>
  <c r="AHZ59" i="9" s="1"/>
  <c r="AHY58" i="9"/>
  <c r="AHY59" i="9" s="1"/>
  <c r="AHX58" i="9"/>
  <c r="AHX59" i="9" s="1"/>
  <c r="AHW58" i="9"/>
  <c r="AHW59" i="9" s="1"/>
  <c r="AHV58" i="9"/>
  <c r="AHV59" i="9" s="1"/>
  <c r="AHU58" i="9"/>
  <c r="AHU59" i="9" s="1"/>
  <c r="AHT58" i="9"/>
  <c r="AHT59" i="9" s="1"/>
  <c r="AHS58" i="9"/>
  <c r="AHS59" i="9" s="1"/>
  <c r="AHR58" i="9"/>
  <c r="AHR59" i="9" s="1"/>
  <c r="AHQ58" i="9"/>
  <c r="AHQ59" i="9" s="1"/>
  <c r="AHP58" i="9"/>
  <c r="AHP59" i="9" s="1"/>
  <c r="AHO58" i="9"/>
  <c r="AHO59" i="9" s="1"/>
  <c r="AHN58" i="9"/>
  <c r="AHN59" i="9" s="1"/>
  <c r="AHM58" i="9"/>
  <c r="AHM59" i="9" s="1"/>
  <c r="AHL58" i="9"/>
  <c r="AHL59" i="9" s="1"/>
  <c r="AHK58" i="9"/>
  <c r="AHK59" i="9" s="1"/>
  <c r="AHJ58" i="9"/>
  <c r="AHJ59" i="9" s="1"/>
  <c r="AHI58" i="9"/>
  <c r="AHI59" i="9" s="1"/>
  <c r="AHH58" i="9"/>
  <c r="AHH59" i="9" s="1"/>
  <c r="AHG58" i="9"/>
  <c r="AHG59" i="9" s="1"/>
  <c r="AHF58" i="9"/>
  <c r="AHF59" i="9" s="1"/>
  <c r="AHE58" i="9"/>
  <c r="AHE59" i="9" s="1"/>
  <c r="AHD58" i="9"/>
  <c r="AHD59" i="9" s="1"/>
  <c r="AHC58" i="9"/>
  <c r="AHC59" i="9" s="1"/>
  <c r="AHB58" i="9"/>
  <c r="AHB59" i="9" s="1"/>
  <c r="AHA58" i="9"/>
  <c r="AHA59" i="9" s="1"/>
  <c r="AGZ58" i="9"/>
  <c r="AGZ59" i="9" s="1"/>
  <c r="AGY58" i="9"/>
  <c r="AGY59" i="9" s="1"/>
  <c r="AGX58" i="9"/>
  <c r="AGX59" i="9" s="1"/>
  <c r="AGW58" i="9"/>
  <c r="AGW59" i="9" s="1"/>
  <c r="AGV58" i="9"/>
  <c r="AGV59" i="9" s="1"/>
  <c r="AGU58" i="9"/>
  <c r="AGU59" i="9" s="1"/>
  <c r="AGT58" i="9"/>
  <c r="AGT59" i="9" s="1"/>
  <c r="AGS58" i="9"/>
  <c r="AGS59" i="9" s="1"/>
  <c r="AGR58" i="9"/>
  <c r="AGR59" i="9" s="1"/>
  <c r="AGQ58" i="9"/>
  <c r="AGQ59" i="9" s="1"/>
  <c r="AGP58" i="9"/>
  <c r="AGP59" i="9" s="1"/>
  <c r="AGO58" i="9"/>
  <c r="AGO59" i="9" s="1"/>
  <c r="AGN58" i="9"/>
  <c r="AGN59" i="9" s="1"/>
  <c r="AGM58" i="9"/>
  <c r="AGM59" i="9" s="1"/>
  <c r="AGL58" i="9"/>
  <c r="AGL59" i="9" s="1"/>
  <c r="AGK58" i="9"/>
  <c r="AGK59" i="9" s="1"/>
  <c r="AGJ58" i="9"/>
  <c r="AGJ59" i="9" s="1"/>
  <c r="AGI58" i="9"/>
  <c r="AGI59" i="9" s="1"/>
  <c r="AGH58" i="9"/>
  <c r="AGH59" i="9" s="1"/>
  <c r="AGG58" i="9"/>
  <c r="AGG59" i="9" s="1"/>
  <c r="AGF58" i="9"/>
  <c r="AGF59" i="9" s="1"/>
  <c r="AGE58" i="9"/>
  <c r="AGE59" i="9" s="1"/>
  <c r="AGD58" i="9"/>
  <c r="AGD59" i="9" s="1"/>
  <c r="AGC58" i="9"/>
  <c r="AGC59" i="9" s="1"/>
  <c r="AGB58" i="9"/>
  <c r="AGB59" i="9" s="1"/>
  <c r="AGA58" i="9"/>
  <c r="AGA59" i="9" s="1"/>
  <c r="AFZ58" i="9"/>
  <c r="AFZ59" i="9" s="1"/>
  <c r="AFY58" i="9"/>
  <c r="AFY59" i="9" s="1"/>
  <c r="AFX58" i="9"/>
  <c r="AFX59" i="9" s="1"/>
  <c r="AFW58" i="9"/>
  <c r="AFW59" i="9" s="1"/>
  <c r="AFV58" i="9"/>
  <c r="AFV59" i="9" s="1"/>
  <c r="AFU58" i="9"/>
  <c r="AFU59" i="9" s="1"/>
  <c r="AFT58" i="9"/>
  <c r="AFT59" i="9" s="1"/>
  <c r="AFS58" i="9"/>
  <c r="AFS59" i="9" s="1"/>
  <c r="AFR58" i="9"/>
  <c r="AFR59" i="9" s="1"/>
  <c r="AFQ58" i="9"/>
  <c r="AFQ59" i="9" s="1"/>
  <c r="AFP58" i="9"/>
  <c r="AFP59" i="9" s="1"/>
  <c r="AFO58" i="9"/>
  <c r="AFO59" i="9" s="1"/>
  <c r="AFN58" i="9"/>
  <c r="AFN59" i="9" s="1"/>
  <c r="AFM58" i="9"/>
  <c r="AFM59" i="9" s="1"/>
  <c r="AFL58" i="9"/>
  <c r="AFL59" i="9" s="1"/>
  <c r="AFK58" i="9"/>
  <c r="AFK59" i="9" s="1"/>
  <c r="AFJ58" i="9"/>
  <c r="AFJ59" i="9" s="1"/>
  <c r="AFI58" i="9"/>
  <c r="AFI59" i="9" s="1"/>
  <c r="AFH58" i="9"/>
  <c r="AFH59" i="9" s="1"/>
  <c r="AFG58" i="9"/>
  <c r="AFG59" i="9" s="1"/>
  <c r="AFF58" i="9"/>
  <c r="AFF59" i="9" s="1"/>
  <c r="AFE58" i="9"/>
  <c r="AFE59" i="9" s="1"/>
  <c r="AFD58" i="9"/>
  <c r="AFD59" i="9" s="1"/>
  <c r="AFC58" i="9"/>
  <c r="AFC59" i="9" s="1"/>
  <c r="AFB58" i="9"/>
  <c r="AFB59" i="9" s="1"/>
  <c r="AFA58" i="9"/>
  <c r="AFA59" i="9" s="1"/>
  <c r="AEZ58" i="9"/>
  <c r="AEZ59" i="9" s="1"/>
  <c r="AEY58" i="9"/>
  <c r="AEY59" i="9" s="1"/>
  <c r="AEX58" i="9"/>
  <c r="AEX59" i="9" s="1"/>
  <c r="AEW58" i="9"/>
  <c r="AEW59" i="9" s="1"/>
  <c r="AEV58" i="9"/>
  <c r="AEV59" i="9" s="1"/>
  <c r="AEU58" i="9"/>
  <c r="AEU59" i="9" s="1"/>
  <c r="AET58" i="9"/>
  <c r="AET59" i="9" s="1"/>
  <c r="AES58" i="9"/>
  <c r="AES59" i="9" s="1"/>
  <c r="AER58" i="9"/>
  <c r="AER59" i="9" s="1"/>
  <c r="AEQ58" i="9"/>
  <c r="AEQ59" i="9" s="1"/>
  <c r="AEP58" i="9"/>
  <c r="AEP59" i="9" s="1"/>
  <c r="AEO58" i="9"/>
  <c r="AEO59" i="9" s="1"/>
  <c r="AEN58" i="9"/>
  <c r="AEN59" i="9" s="1"/>
  <c r="AEM58" i="9"/>
  <c r="AEM59" i="9" s="1"/>
  <c r="AEL58" i="9"/>
  <c r="AEL59" i="9" s="1"/>
  <c r="AEK58" i="9"/>
  <c r="AEK59" i="9" s="1"/>
  <c r="AEJ58" i="9"/>
  <c r="AEJ59" i="9" s="1"/>
  <c r="AEI58" i="9"/>
  <c r="AEI59" i="9" s="1"/>
  <c r="AEH58" i="9"/>
  <c r="AEH59" i="9" s="1"/>
  <c r="AEG58" i="9"/>
  <c r="AEG59" i="9" s="1"/>
  <c r="AEF58" i="9"/>
  <c r="AEF59" i="9" s="1"/>
  <c r="AEE58" i="9"/>
  <c r="AEE59" i="9" s="1"/>
  <c r="AED58" i="9"/>
  <c r="AED59" i="9" s="1"/>
  <c r="AEC58" i="9"/>
  <c r="AEC59" i="9" s="1"/>
  <c r="AEB58" i="9"/>
  <c r="AEB59" i="9" s="1"/>
  <c r="AEA58" i="9"/>
  <c r="AEA59" i="9" s="1"/>
  <c r="ADZ58" i="9"/>
  <c r="ADZ59" i="9" s="1"/>
  <c r="ADY58" i="9"/>
  <c r="ADY59" i="9" s="1"/>
  <c r="ADX58" i="9"/>
  <c r="ADX59" i="9" s="1"/>
  <c r="ADW58" i="9"/>
  <c r="ADW59" i="9" s="1"/>
  <c r="ADV58" i="9"/>
  <c r="ADV59" i="9" s="1"/>
  <c r="ADU58" i="9"/>
  <c r="ADU59" i="9" s="1"/>
  <c r="ADT58" i="9"/>
  <c r="ADT59" i="9" s="1"/>
  <c r="ADS58" i="9"/>
  <c r="ADS59" i="9" s="1"/>
  <c r="ADR58" i="9"/>
  <c r="ADR59" i="9" s="1"/>
  <c r="ADQ58" i="9"/>
  <c r="ADQ59" i="9" s="1"/>
  <c r="ADP58" i="9"/>
  <c r="ADP59" i="9" s="1"/>
  <c r="ADO58" i="9"/>
  <c r="ADO59" i="9" s="1"/>
  <c r="ADN58" i="9"/>
  <c r="ADN59" i="9" s="1"/>
  <c r="ADM58" i="9"/>
  <c r="ADM59" i="9" s="1"/>
  <c r="ADL58" i="9"/>
  <c r="ADL59" i="9" s="1"/>
  <c r="ADK58" i="9"/>
  <c r="ADK59" i="9" s="1"/>
  <c r="ADJ58" i="9"/>
  <c r="ADJ59" i="9" s="1"/>
  <c r="ADI58" i="9"/>
  <c r="ADI59" i="9" s="1"/>
  <c r="ADH58" i="9"/>
  <c r="ADH59" i="9" s="1"/>
  <c r="ADG58" i="9"/>
  <c r="ADG59" i="9" s="1"/>
  <c r="ADF58" i="9"/>
  <c r="ADF59" i="9" s="1"/>
  <c r="ADE58" i="9"/>
  <c r="ADE59" i="9" s="1"/>
  <c r="ADD58" i="9"/>
  <c r="ADD59" i="9" s="1"/>
  <c r="ADC58" i="9"/>
  <c r="ADC59" i="9" s="1"/>
  <c r="ADB58" i="9"/>
  <c r="ADB59" i="9" s="1"/>
  <c r="ADA58" i="9"/>
  <c r="ADA59" i="9" s="1"/>
  <c r="ACZ58" i="9"/>
  <c r="ACZ59" i="9" s="1"/>
  <c r="ACY58" i="9"/>
  <c r="ACY59" i="9" s="1"/>
  <c r="ACX58" i="9"/>
  <c r="ACX59" i="9" s="1"/>
  <c r="ACW58" i="9"/>
  <c r="ACW59" i="9" s="1"/>
  <c r="ACV58" i="9"/>
  <c r="ACV59" i="9" s="1"/>
  <c r="ACU58" i="9"/>
  <c r="ACU59" i="9" s="1"/>
  <c r="ACT58" i="9"/>
  <c r="ACT59" i="9" s="1"/>
  <c r="ACS58" i="9"/>
  <c r="ACS59" i="9" s="1"/>
  <c r="ACR58" i="9"/>
  <c r="ACR59" i="9" s="1"/>
  <c r="ACQ58" i="9"/>
  <c r="ACQ59" i="9" s="1"/>
  <c r="ACP58" i="9"/>
  <c r="ACP59" i="9" s="1"/>
  <c r="ACO58" i="9"/>
  <c r="ACO59" i="9" s="1"/>
  <c r="ACN58" i="9"/>
  <c r="ACN59" i="9" s="1"/>
  <c r="ACM58" i="9"/>
  <c r="ACM59" i="9" s="1"/>
  <c r="ACL58" i="9"/>
  <c r="ACL59" i="9" s="1"/>
  <c r="ACK58" i="9"/>
  <c r="ACK59" i="9" s="1"/>
  <c r="ACJ58" i="9"/>
  <c r="ACJ59" i="9" s="1"/>
  <c r="ACI58" i="9"/>
  <c r="ACI59" i="9" s="1"/>
  <c r="ACH58" i="9"/>
  <c r="ACH59" i="9" s="1"/>
  <c r="ACG58" i="9"/>
  <c r="ACG59" i="9" s="1"/>
  <c r="ACF58" i="9"/>
  <c r="ACF59" i="9" s="1"/>
  <c r="ACE58" i="9"/>
  <c r="ACE59" i="9" s="1"/>
  <c r="ACD58" i="9"/>
  <c r="ACD59" i="9" s="1"/>
  <c r="ACC58" i="9"/>
  <c r="ACC59" i="9" s="1"/>
  <c r="ACB58" i="9"/>
  <c r="ACB59" i="9" s="1"/>
  <c r="ACA58" i="9"/>
  <c r="ACA59" i="9" s="1"/>
  <c r="ABZ58" i="9"/>
  <c r="ABZ59" i="9" s="1"/>
  <c r="ABY58" i="9"/>
  <c r="ABY59" i="9" s="1"/>
  <c r="ABX58" i="9"/>
  <c r="ABX59" i="9" s="1"/>
  <c r="ABW58" i="9"/>
  <c r="ABW59" i="9" s="1"/>
  <c r="ABV58" i="9"/>
  <c r="ABV59" i="9" s="1"/>
  <c r="ABU58" i="9"/>
  <c r="ABU59" i="9" s="1"/>
  <c r="ABT58" i="9"/>
  <c r="ABT59" i="9" s="1"/>
  <c r="ABS58" i="9"/>
  <c r="ABS59" i="9" s="1"/>
  <c r="ABR58" i="9"/>
  <c r="ABR59" i="9" s="1"/>
  <c r="ABQ58" i="9"/>
  <c r="ABQ59" i="9" s="1"/>
  <c r="ABP58" i="9"/>
  <c r="ABP59" i="9" s="1"/>
  <c r="ABO58" i="9"/>
  <c r="ABO59" i="9" s="1"/>
  <c r="ABN58" i="9"/>
  <c r="ABN59" i="9" s="1"/>
  <c r="ABM58" i="9"/>
  <c r="ABM59" i="9" s="1"/>
  <c r="ABL58" i="9"/>
  <c r="ABL59" i="9" s="1"/>
  <c r="ABK58" i="9"/>
  <c r="ABK59" i="9" s="1"/>
  <c r="ABJ58" i="9"/>
  <c r="ABJ59" i="9" s="1"/>
  <c r="ABI58" i="9"/>
  <c r="ABI59" i="9" s="1"/>
  <c r="ABH58" i="9"/>
  <c r="ABH59" i="9" s="1"/>
  <c r="ABG58" i="9"/>
  <c r="ABG59" i="9" s="1"/>
  <c r="ABF58" i="9"/>
  <c r="ABF59" i="9" s="1"/>
  <c r="ABE58" i="9"/>
  <c r="ABE59" i="9" s="1"/>
  <c r="ABD58" i="9"/>
  <c r="ABD59" i="9" s="1"/>
  <c r="ABC58" i="9"/>
  <c r="ABC59" i="9" s="1"/>
  <c r="ABB58" i="9"/>
  <c r="ABB59" i="9" s="1"/>
  <c r="ABA58" i="9"/>
  <c r="ABA59" i="9" s="1"/>
  <c r="AAZ58" i="9"/>
  <c r="AAZ59" i="9" s="1"/>
  <c r="AAY58" i="9"/>
  <c r="AAY59" i="9" s="1"/>
  <c r="AAX58" i="9"/>
  <c r="AAX59" i="9" s="1"/>
  <c r="AAW58" i="9"/>
  <c r="AAW59" i="9" s="1"/>
  <c r="AAV58" i="9"/>
  <c r="AAV59" i="9" s="1"/>
  <c r="AAU58" i="9"/>
  <c r="AAU59" i="9" s="1"/>
  <c r="AAT58" i="9"/>
  <c r="AAT59" i="9" s="1"/>
  <c r="AAS58" i="9"/>
  <c r="AAS59" i="9" s="1"/>
  <c r="AAR58" i="9"/>
  <c r="AAR59" i="9" s="1"/>
  <c r="AAQ58" i="9"/>
  <c r="AAQ59" i="9" s="1"/>
  <c r="AAP58" i="9"/>
  <c r="AAP59" i="9" s="1"/>
  <c r="AAO58" i="9"/>
  <c r="AAO59" i="9" s="1"/>
  <c r="AAN58" i="9"/>
  <c r="AAN59" i="9" s="1"/>
  <c r="AAM58" i="9"/>
  <c r="AAM59" i="9" s="1"/>
  <c r="AAL58" i="9"/>
  <c r="AAL59" i="9" s="1"/>
  <c r="AAK58" i="9"/>
  <c r="AAK59" i="9" s="1"/>
  <c r="AAJ58" i="9"/>
  <c r="AAJ59" i="9" s="1"/>
  <c r="AAI58" i="9"/>
  <c r="AAI59" i="9" s="1"/>
  <c r="AAH58" i="9"/>
  <c r="AAH59" i="9" s="1"/>
  <c r="AAG58" i="9"/>
  <c r="AAG59" i="9" s="1"/>
  <c r="AAF58" i="9"/>
  <c r="AAF59" i="9" s="1"/>
  <c r="AAE58" i="9"/>
  <c r="AAE59" i="9" s="1"/>
  <c r="AAD58" i="9"/>
  <c r="AAD59" i="9" s="1"/>
  <c r="AAC58" i="9"/>
  <c r="AAC59" i="9" s="1"/>
  <c r="AAB58" i="9"/>
  <c r="AAB59" i="9" s="1"/>
  <c r="AAA58" i="9"/>
  <c r="AAA59" i="9" s="1"/>
  <c r="ZZ58" i="9"/>
  <c r="ZZ59" i="9" s="1"/>
  <c r="ZY58" i="9"/>
  <c r="ZY59" i="9" s="1"/>
  <c r="ZX58" i="9"/>
  <c r="ZX59" i="9" s="1"/>
  <c r="ZW58" i="9"/>
  <c r="ZW59" i="9" s="1"/>
  <c r="ZV58" i="9"/>
  <c r="ZV59" i="9" s="1"/>
  <c r="ZU58" i="9"/>
  <c r="ZU59" i="9" s="1"/>
  <c r="ZT58" i="9"/>
  <c r="ZT59" i="9" s="1"/>
  <c r="ZS58" i="9"/>
  <c r="ZS59" i="9" s="1"/>
  <c r="ZR58" i="9"/>
  <c r="ZR59" i="9" s="1"/>
  <c r="ZQ58" i="9"/>
  <c r="ZQ59" i="9" s="1"/>
  <c r="ZP58" i="9"/>
  <c r="ZP59" i="9" s="1"/>
  <c r="ZO58" i="9"/>
  <c r="ZO59" i="9" s="1"/>
  <c r="ZN58" i="9"/>
  <c r="ZN59" i="9" s="1"/>
  <c r="ZM58" i="9"/>
  <c r="ZM59" i="9" s="1"/>
  <c r="ZL58" i="9"/>
  <c r="ZL59" i="9" s="1"/>
  <c r="ZK58" i="9"/>
  <c r="ZK59" i="9" s="1"/>
  <c r="ZJ58" i="9"/>
  <c r="ZJ59" i="9" s="1"/>
  <c r="ZI58" i="9"/>
  <c r="ZI59" i="9" s="1"/>
  <c r="ZH58" i="9"/>
  <c r="ZH59" i="9" s="1"/>
  <c r="ZG58" i="9"/>
  <c r="ZG59" i="9" s="1"/>
  <c r="ZF58" i="9"/>
  <c r="ZF59" i="9" s="1"/>
  <c r="ZE58" i="9"/>
  <c r="ZE59" i="9" s="1"/>
  <c r="ZD58" i="9"/>
  <c r="ZD59" i="9" s="1"/>
  <c r="ZC58" i="9"/>
  <c r="ZC59" i="9" s="1"/>
  <c r="ZB58" i="9"/>
  <c r="ZB59" i="9" s="1"/>
  <c r="ZA58" i="9"/>
  <c r="ZA59" i="9" s="1"/>
  <c r="YZ58" i="9"/>
  <c r="YZ59" i="9" s="1"/>
  <c r="YY58" i="9"/>
  <c r="YY59" i="9" s="1"/>
  <c r="YX58" i="9"/>
  <c r="YX59" i="9" s="1"/>
  <c r="YW58" i="9"/>
  <c r="YW59" i="9" s="1"/>
  <c r="YV58" i="9"/>
  <c r="YV59" i="9" s="1"/>
  <c r="YU58" i="9"/>
  <c r="YU59" i="9" s="1"/>
  <c r="YT58" i="9"/>
  <c r="YT59" i="9" s="1"/>
  <c r="YS58" i="9"/>
  <c r="YS59" i="9" s="1"/>
  <c r="YR58" i="9"/>
  <c r="YR59" i="9" s="1"/>
  <c r="YQ58" i="9"/>
  <c r="YQ59" i="9" s="1"/>
  <c r="YP58" i="9"/>
  <c r="YP59" i="9" s="1"/>
  <c r="YO58" i="9"/>
  <c r="YO59" i="9" s="1"/>
  <c r="YN58" i="9"/>
  <c r="YN59" i="9" s="1"/>
  <c r="YM58" i="9"/>
  <c r="YM59" i="9" s="1"/>
  <c r="YL58" i="9"/>
  <c r="YL59" i="9" s="1"/>
  <c r="YK58" i="9"/>
  <c r="YK59" i="9" s="1"/>
  <c r="YJ58" i="9"/>
  <c r="YJ59" i="9" s="1"/>
  <c r="YI58" i="9"/>
  <c r="YI59" i="9" s="1"/>
  <c r="YH58" i="9"/>
  <c r="YH59" i="9" s="1"/>
  <c r="YG58" i="9"/>
  <c r="YG59" i="9" s="1"/>
  <c r="YF58" i="9"/>
  <c r="YF59" i="9" s="1"/>
  <c r="YE58" i="9"/>
  <c r="YE59" i="9" s="1"/>
  <c r="YD58" i="9"/>
  <c r="YD59" i="9" s="1"/>
  <c r="YC58" i="9"/>
  <c r="YC59" i="9" s="1"/>
  <c r="YB58" i="9"/>
  <c r="YB59" i="9" s="1"/>
  <c r="YA58" i="9"/>
  <c r="YA59" i="9" s="1"/>
  <c r="XZ58" i="9"/>
  <c r="XZ59" i="9" s="1"/>
  <c r="XY58" i="9"/>
  <c r="XY59" i="9" s="1"/>
  <c r="XX58" i="9"/>
  <c r="XX59" i="9" s="1"/>
  <c r="XW58" i="9"/>
  <c r="XW59" i="9" s="1"/>
  <c r="XV58" i="9"/>
  <c r="XV59" i="9" s="1"/>
  <c r="XU58" i="9"/>
  <c r="XU59" i="9" s="1"/>
  <c r="XT58" i="9"/>
  <c r="XT59" i="9" s="1"/>
  <c r="XS58" i="9"/>
  <c r="XS59" i="9" s="1"/>
  <c r="XR58" i="9"/>
  <c r="XR59" i="9" s="1"/>
  <c r="XQ58" i="9"/>
  <c r="XQ59" i="9" s="1"/>
  <c r="XP58" i="9"/>
  <c r="XP59" i="9" s="1"/>
  <c r="XO58" i="9"/>
  <c r="XO59" i="9" s="1"/>
  <c r="XN58" i="9"/>
  <c r="XN59" i="9" s="1"/>
  <c r="XM58" i="9"/>
  <c r="XM59" i="9" s="1"/>
  <c r="XL58" i="9"/>
  <c r="XL59" i="9" s="1"/>
  <c r="XK58" i="9"/>
  <c r="XK59" i="9" s="1"/>
  <c r="XJ58" i="9"/>
  <c r="XJ59" i="9" s="1"/>
  <c r="XI58" i="9"/>
  <c r="XI59" i="9" s="1"/>
  <c r="XH58" i="9"/>
  <c r="XH59" i="9" s="1"/>
  <c r="XG58" i="9"/>
  <c r="XG59" i="9" s="1"/>
  <c r="XF58" i="9"/>
  <c r="XF59" i="9" s="1"/>
  <c r="XE58" i="9"/>
  <c r="XE59" i="9" s="1"/>
  <c r="XD58" i="9"/>
  <c r="XD59" i="9" s="1"/>
  <c r="XC58" i="9"/>
  <c r="XC59" i="9" s="1"/>
  <c r="XB58" i="9"/>
  <c r="XB59" i="9" s="1"/>
  <c r="XA58" i="9"/>
  <c r="XA59" i="9" s="1"/>
  <c r="WZ58" i="9"/>
  <c r="WZ59" i="9" s="1"/>
  <c r="WY58" i="9"/>
  <c r="WY59" i="9" s="1"/>
  <c r="WX58" i="9"/>
  <c r="WX59" i="9" s="1"/>
  <c r="WW58" i="9"/>
  <c r="WW59" i="9" s="1"/>
  <c r="WV58" i="9"/>
  <c r="WV59" i="9" s="1"/>
  <c r="WU58" i="9"/>
  <c r="WU59" i="9" s="1"/>
  <c r="WT58" i="9"/>
  <c r="WT59" i="9" s="1"/>
  <c r="WS58" i="9"/>
  <c r="WS59" i="9" s="1"/>
  <c r="WR58" i="9"/>
  <c r="WR59" i="9" s="1"/>
  <c r="WQ58" i="9"/>
  <c r="WQ59" i="9" s="1"/>
  <c r="WP58" i="9"/>
  <c r="WP59" i="9" s="1"/>
  <c r="WO58" i="9"/>
  <c r="WO59" i="9" s="1"/>
  <c r="WN58" i="9"/>
  <c r="WN59" i="9" s="1"/>
  <c r="WM58" i="9"/>
  <c r="WM59" i="9" s="1"/>
  <c r="WL58" i="9"/>
  <c r="WL59" i="9" s="1"/>
  <c r="WK58" i="9"/>
  <c r="WK59" i="9" s="1"/>
  <c r="WJ58" i="9"/>
  <c r="WJ59" i="9" s="1"/>
  <c r="WI58" i="9"/>
  <c r="WI59" i="9" s="1"/>
  <c r="WH58" i="9"/>
  <c r="WH59" i="9" s="1"/>
  <c r="WG58" i="9"/>
  <c r="WG59" i="9" s="1"/>
  <c r="WF58" i="9"/>
  <c r="WF59" i="9" s="1"/>
  <c r="WE58" i="9"/>
  <c r="WE59" i="9" s="1"/>
  <c r="WD58" i="9"/>
  <c r="WD59" i="9" s="1"/>
  <c r="WC58" i="9"/>
  <c r="WC59" i="9" s="1"/>
  <c r="WB58" i="9"/>
  <c r="WB59" i="9" s="1"/>
  <c r="WA58" i="9"/>
  <c r="WA59" i="9" s="1"/>
  <c r="VZ58" i="9"/>
  <c r="VZ59" i="9" s="1"/>
  <c r="VY58" i="9"/>
  <c r="VY59" i="9" s="1"/>
  <c r="VX58" i="9"/>
  <c r="VX59" i="9" s="1"/>
  <c r="VW58" i="9"/>
  <c r="VW59" i="9" s="1"/>
  <c r="VV58" i="9"/>
  <c r="VV59" i="9" s="1"/>
  <c r="VU58" i="9"/>
  <c r="VU59" i="9" s="1"/>
  <c r="VT58" i="9"/>
  <c r="VT59" i="9" s="1"/>
  <c r="VS58" i="9"/>
  <c r="VS59" i="9" s="1"/>
  <c r="VR58" i="9"/>
  <c r="VR59" i="9" s="1"/>
  <c r="VQ58" i="9"/>
  <c r="VQ59" i="9" s="1"/>
  <c r="VP58" i="9"/>
  <c r="VP59" i="9" s="1"/>
  <c r="VO58" i="9"/>
  <c r="VO59" i="9" s="1"/>
  <c r="VN58" i="9"/>
  <c r="VN59" i="9" s="1"/>
  <c r="VM58" i="9"/>
  <c r="VM59" i="9" s="1"/>
  <c r="VL58" i="9"/>
  <c r="VL59" i="9" s="1"/>
  <c r="VK58" i="9"/>
  <c r="VK59" i="9" s="1"/>
  <c r="VJ58" i="9"/>
  <c r="VJ59" i="9" s="1"/>
  <c r="VI58" i="9"/>
  <c r="VI59" i="9" s="1"/>
  <c r="VH58" i="9"/>
  <c r="VH59" i="9" s="1"/>
  <c r="VG58" i="9"/>
  <c r="VG59" i="9" s="1"/>
  <c r="VF58" i="9"/>
  <c r="VF59" i="9" s="1"/>
  <c r="VE58" i="9"/>
  <c r="VE59" i="9" s="1"/>
  <c r="VD58" i="9"/>
  <c r="VD59" i="9" s="1"/>
  <c r="VC58" i="9"/>
  <c r="VC59" i="9" s="1"/>
  <c r="VB58" i="9"/>
  <c r="VB59" i="9" s="1"/>
  <c r="VA58" i="9"/>
  <c r="VA59" i="9" s="1"/>
  <c r="UZ58" i="9"/>
  <c r="UZ59" i="9" s="1"/>
  <c r="UY58" i="9"/>
  <c r="UY59" i="9" s="1"/>
  <c r="UX58" i="9"/>
  <c r="UX59" i="9" s="1"/>
  <c r="UW58" i="9"/>
  <c r="UW59" i="9" s="1"/>
  <c r="UV58" i="9"/>
  <c r="UV59" i="9" s="1"/>
  <c r="UU58" i="9"/>
  <c r="UU59" i="9" s="1"/>
  <c r="UT58" i="9"/>
  <c r="UT59" i="9" s="1"/>
  <c r="US58" i="9"/>
  <c r="US59" i="9" s="1"/>
  <c r="UR58" i="9"/>
  <c r="UR59" i="9" s="1"/>
  <c r="UQ58" i="9"/>
  <c r="UQ59" i="9" s="1"/>
  <c r="UP58" i="9"/>
  <c r="UP59" i="9" s="1"/>
  <c r="UO58" i="9"/>
  <c r="UO59" i="9" s="1"/>
  <c r="UN58" i="9"/>
  <c r="UN59" i="9" s="1"/>
  <c r="UM58" i="9"/>
  <c r="UM59" i="9" s="1"/>
  <c r="UL58" i="9"/>
  <c r="UL59" i="9" s="1"/>
  <c r="UK58" i="9"/>
  <c r="UK59" i="9" s="1"/>
  <c r="UJ58" i="9"/>
  <c r="UJ59" i="9" s="1"/>
  <c r="UI58" i="9"/>
  <c r="UI59" i="9" s="1"/>
  <c r="UH58" i="9"/>
  <c r="UH59" i="9" s="1"/>
  <c r="UG58" i="9"/>
  <c r="UG59" i="9" s="1"/>
  <c r="UF58" i="9"/>
  <c r="UF59" i="9" s="1"/>
  <c r="UE58" i="9"/>
  <c r="UE59" i="9" s="1"/>
  <c r="UD58" i="9"/>
  <c r="UD59" i="9" s="1"/>
  <c r="UC58" i="9"/>
  <c r="UC59" i="9" s="1"/>
  <c r="UB58" i="9"/>
  <c r="UB59" i="9" s="1"/>
  <c r="UA58" i="9"/>
  <c r="UA59" i="9" s="1"/>
  <c r="TZ58" i="9"/>
  <c r="TZ59" i="9" s="1"/>
  <c r="TY58" i="9"/>
  <c r="TY59" i="9" s="1"/>
  <c r="TX58" i="9"/>
  <c r="TX59" i="9" s="1"/>
  <c r="TW58" i="9"/>
  <c r="TW59" i="9" s="1"/>
  <c r="TV58" i="9"/>
  <c r="TV59" i="9" s="1"/>
  <c r="TU58" i="9"/>
  <c r="TU59" i="9" s="1"/>
  <c r="TT58" i="9"/>
  <c r="TT59" i="9" s="1"/>
  <c r="TS58" i="9"/>
  <c r="TS59" i="9" s="1"/>
  <c r="TR58" i="9"/>
  <c r="TR59" i="9" s="1"/>
  <c r="TQ58" i="9"/>
  <c r="TQ59" i="9" s="1"/>
  <c r="TP58" i="9"/>
  <c r="TP59" i="9" s="1"/>
  <c r="TO58" i="9"/>
  <c r="TO59" i="9" s="1"/>
  <c r="TN58" i="9"/>
  <c r="TN59" i="9" s="1"/>
  <c r="TM58" i="9"/>
  <c r="TM59" i="9" s="1"/>
  <c r="TL58" i="9"/>
  <c r="TL59" i="9" s="1"/>
  <c r="TK58" i="9"/>
  <c r="TK59" i="9" s="1"/>
  <c r="TJ58" i="9"/>
  <c r="TJ59" i="9" s="1"/>
  <c r="TI58" i="9"/>
  <c r="TI59" i="9" s="1"/>
  <c r="TH58" i="9"/>
  <c r="TH59" i="9" s="1"/>
  <c r="TG58" i="9"/>
  <c r="TG59" i="9" s="1"/>
  <c r="TF58" i="9"/>
  <c r="TF59" i="9" s="1"/>
  <c r="TE58" i="9"/>
  <c r="TE59" i="9" s="1"/>
  <c r="TD58" i="9"/>
  <c r="TD59" i="9" s="1"/>
  <c r="TC58" i="9"/>
  <c r="TC59" i="9" s="1"/>
  <c r="TB58" i="9"/>
  <c r="TB59" i="9" s="1"/>
  <c r="TA58" i="9"/>
  <c r="TA59" i="9" s="1"/>
  <c r="SZ58" i="9"/>
  <c r="SZ59" i="9" s="1"/>
  <c r="SY58" i="9"/>
  <c r="SY59" i="9" s="1"/>
  <c r="SX58" i="9"/>
  <c r="SX59" i="9" s="1"/>
  <c r="SW58" i="9"/>
  <c r="SW59" i="9" s="1"/>
  <c r="SV58" i="9"/>
  <c r="SV59" i="9" s="1"/>
  <c r="SU58" i="9"/>
  <c r="SU59" i="9" s="1"/>
  <c r="ST58" i="9"/>
  <c r="ST59" i="9" s="1"/>
  <c r="SS58" i="9"/>
  <c r="SS59" i="9" s="1"/>
  <c r="SR58" i="9"/>
  <c r="SR59" i="9" s="1"/>
  <c r="SQ58" i="9"/>
  <c r="SQ59" i="9" s="1"/>
  <c r="SP58" i="9"/>
  <c r="SP59" i="9" s="1"/>
  <c r="SO58" i="9"/>
  <c r="SO59" i="9" s="1"/>
  <c r="SN58" i="9"/>
  <c r="SN59" i="9" s="1"/>
  <c r="SM58" i="9"/>
  <c r="SM59" i="9" s="1"/>
  <c r="SL58" i="9"/>
  <c r="SL59" i="9" s="1"/>
  <c r="SK58" i="9"/>
  <c r="SK59" i="9" s="1"/>
  <c r="SJ58" i="9"/>
  <c r="SJ59" i="9" s="1"/>
  <c r="SI58" i="9"/>
  <c r="SI59" i="9" s="1"/>
  <c r="SH58" i="9"/>
  <c r="SH59" i="9" s="1"/>
  <c r="SG58" i="9"/>
  <c r="SG59" i="9" s="1"/>
  <c r="SF58" i="9"/>
  <c r="SF59" i="9" s="1"/>
  <c r="SE58" i="9"/>
  <c r="SE59" i="9" s="1"/>
  <c r="SD58" i="9"/>
  <c r="SD59" i="9" s="1"/>
  <c r="SC58" i="9"/>
  <c r="SC59" i="9" s="1"/>
  <c r="SB58" i="9"/>
  <c r="SB59" i="9" s="1"/>
  <c r="SA58" i="9"/>
  <c r="SA59" i="9" s="1"/>
  <c r="RZ58" i="9"/>
  <c r="RZ59" i="9" s="1"/>
  <c r="RY58" i="9"/>
  <c r="RY59" i="9" s="1"/>
  <c r="RX58" i="9"/>
  <c r="RX59" i="9" s="1"/>
  <c r="RW58" i="9"/>
  <c r="RW59" i="9" s="1"/>
  <c r="RV58" i="9"/>
  <c r="RV59" i="9" s="1"/>
  <c r="RU58" i="9"/>
  <c r="RU59" i="9" s="1"/>
  <c r="RT58" i="9"/>
  <c r="RT59" i="9" s="1"/>
  <c r="RS58" i="9"/>
  <c r="RS59" i="9" s="1"/>
  <c r="RR58" i="9"/>
  <c r="RR59" i="9" s="1"/>
  <c r="RQ58" i="9"/>
  <c r="RQ59" i="9" s="1"/>
  <c r="RP58" i="9"/>
  <c r="RP59" i="9" s="1"/>
  <c r="RO58" i="9"/>
  <c r="RO59" i="9" s="1"/>
  <c r="RN58" i="9"/>
  <c r="RN59" i="9" s="1"/>
  <c r="RM58" i="9"/>
  <c r="RM59" i="9" s="1"/>
  <c r="RL58" i="9"/>
  <c r="RL59" i="9" s="1"/>
  <c r="RK58" i="9"/>
  <c r="RK59" i="9" s="1"/>
  <c r="RJ58" i="9"/>
  <c r="RJ59" i="9" s="1"/>
  <c r="RI58" i="9"/>
  <c r="RI59" i="9" s="1"/>
  <c r="RH58" i="9"/>
  <c r="RH59" i="9" s="1"/>
  <c r="RG58" i="9"/>
  <c r="RG59" i="9" s="1"/>
  <c r="RF58" i="9"/>
  <c r="RF59" i="9" s="1"/>
  <c r="RE58" i="9"/>
  <c r="RE59" i="9" s="1"/>
  <c r="RD58" i="9"/>
  <c r="RD59" i="9" s="1"/>
  <c r="RC58" i="9"/>
  <c r="RC59" i="9" s="1"/>
  <c r="RB58" i="9"/>
  <c r="RB59" i="9" s="1"/>
  <c r="RA58" i="9"/>
  <c r="RA59" i="9" s="1"/>
  <c r="QZ58" i="9"/>
  <c r="QZ59" i="9" s="1"/>
  <c r="QY58" i="9"/>
  <c r="QY59" i="9" s="1"/>
  <c r="QX58" i="9"/>
  <c r="QX59" i="9" s="1"/>
  <c r="QW58" i="9"/>
  <c r="QW59" i="9" s="1"/>
  <c r="QV58" i="9"/>
  <c r="QV59" i="9" s="1"/>
  <c r="QU58" i="9"/>
  <c r="QU59" i="9" s="1"/>
  <c r="QT58" i="9"/>
  <c r="QT59" i="9" s="1"/>
  <c r="QS58" i="9"/>
  <c r="QS59" i="9" s="1"/>
  <c r="QR58" i="9"/>
  <c r="QR59" i="9" s="1"/>
  <c r="QQ58" i="9"/>
  <c r="QQ59" i="9" s="1"/>
  <c r="QP58" i="9"/>
  <c r="QP59" i="9" s="1"/>
  <c r="QO58" i="9"/>
  <c r="QO59" i="9" s="1"/>
  <c r="QN58" i="9"/>
  <c r="QN59" i="9" s="1"/>
  <c r="QM58" i="9"/>
  <c r="QM59" i="9" s="1"/>
  <c r="QL58" i="9"/>
  <c r="QL59" i="9" s="1"/>
  <c r="QK58" i="9"/>
  <c r="QK59" i="9" s="1"/>
  <c r="QJ58" i="9"/>
  <c r="QJ59" i="9" s="1"/>
  <c r="QI58" i="9"/>
  <c r="QI59" i="9" s="1"/>
  <c r="QH58" i="9"/>
  <c r="QH59" i="9" s="1"/>
  <c r="QG58" i="9"/>
  <c r="QG59" i="9" s="1"/>
  <c r="QF58" i="9"/>
  <c r="QF59" i="9" s="1"/>
  <c r="QE58" i="9"/>
  <c r="QE59" i="9" s="1"/>
  <c r="QD58" i="9"/>
  <c r="QD59" i="9" s="1"/>
  <c r="QC58" i="9"/>
  <c r="QC59" i="9" s="1"/>
  <c r="QB58" i="9"/>
  <c r="QB59" i="9" s="1"/>
  <c r="QA58" i="9"/>
  <c r="QA59" i="9" s="1"/>
  <c r="PZ58" i="9"/>
  <c r="PZ59" i="9" s="1"/>
  <c r="PY58" i="9"/>
  <c r="PY59" i="9" s="1"/>
  <c r="PX58" i="9"/>
  <c r="PX59" i="9" s="1"/>
  <c r="PW58" i="9"/>
  <c r="PW59" i="9" s="1"/>
  <c r="PV58" i="9"/>
  <c r="PV59" i="9" s="1"/>
  <c r="PU58" i="9"/>
  <c r="PU59" i="9" s="1"/>
  <c r="PT58" i="9"/>
  <c r="PT59" i="9" s="1"/>
  <c r="PS58" i="9"/>
  <c r="PS59" i="9" s="1"/>
  <c r="PR58" i="9"/>
  <c r="PR59" i="9" s="1"/>
  <c r="PQ58" i="9"/>
  <c r="PQ59" i="9" s="1"/>
  <c r="PP58" i="9"/>
  <c r="PP59" i="9" s="1"/>
  <c r="PO58" i="9"/>
  <c r="PO59" i="9" s="1"/>
  <c r="PN58" i="9"/>
  <c r="PN59" i="9" s="1"/>
  <c r="PM58" i="9"/>
  <c r="PM59" i="9" s="1"/>
  <c r="PL58" i="9"/>
  <c r="PL59" i="9" s="1"/>
  <c r="PK58" i="9"/>
  <c r="PK59" i="9" s="1"/>
  <c r="PJ58" i="9"/>
  <c r="PJ59" i="9" s="1"/>
  <c r="PI58" i="9"/>
  <c r="PI59" i="9" s="1"/>
  <c r="PH58" i="9"/>
  <c r="PH59" i="9" s="1"/>
  <c r="PG58" i="9"/>
  <c r="PG59" i="9" s="1"/>
  <c r="PF58" i="9"/>
  <c r="PF59" i="9" s="1"/>
  <c r="PE58" i="9"/>
  <c r="PE59" i="9" s="1"/>
  <c r="PD58" i="9"/>
  <c r="PD59" i="9" s="1"/>
  <c r="PC58" i="9"/>
  <c r="PC59" i="9" s="1"/>
  <c r="PB58" i="9"/>
  <c r="PB59" i="9" s="1"/>
  <c r="PA58" i="9"/>
  <c r="PA59" i="9" s="1"/>
  <c r="OZ58" i="9"/>
  <c r="OZ59" i="9" s="1"/>
  <c r="OY58" i="9"/>
  <c r="OY59" i="9" s="1"/>
  <c r="OX58" i="9"/>
  <c r="OX59" i="9" s="1"/>
  <c r="OW58" i="9"/>
  <c r="OW59" i="9" s="1"/>
  <c r="OV58" i="9"/>
  <c r="OV59" i="9" s="1"/>
  <c r="OU58" i="9"/>
  <c r="OU59" i="9" s="1"/>
  <c r="OT58" i="9"/>
  <c r="OT59" i="9" s="1"/>
  <c r="OS58" i="9"/>
  <c r="OS59" i="9" s="1"/>
  <c r="OR58" i="9"/>
  <c r="OR59" i="9" s="1"/>
  <c r="OQ58" i="9"/>
  <c r="OQ59" i="9" s="1"/>
  <c r="OP58" i="9"/>
  <c r="OP59" i="9" s="1"/>
  <c r="OO58" i="9"/>
  <c r="OO59" i="9" s="1"/>
  <c r="ON58" i="9"/>
  <c r="ON59" i="9" s="1"/>
  <c r="OM58" i="9"/>
  <c r="OM59" i="9" s="1"/>
  <c r="OL58" i="9"/>
  <c r="OL59" i="9" s="1"/>
  <c r="OK58" i="9"/>
  <c r="OK59" i="9" s="1"/>
  <c r="OJ58" i="9"/>
  <c r="OJ59" i="9" s="1"/>
  <c r="OI58" i="9"/>
  <c r="OI59" i="9" s="1"/>
  <c r="OH58" i="9"/>
  <c r="OH59" i="9" s="1"/>
  <c r="OG58" i="9"/>
  <c r="OG59" i="9" s="1"/>
  <c r="OF58" i="9"/>
  <c r="OF59" i="9" s="1"/>
  <c r="OE58" i="9"/>
  <c r="OE59" i="9" s="1"/>
  <c r="OD58" i="9"/>
  <c r="OD59" i="9" s="1"/>
  <c r="OC58" i="9"/>
  <c r="OC59" i="9" s="1"/>
  <c r="OB58" i="9"/>
  <c r="OB59" i="9" s="1"/>
  <c r="OA58" i="9"/>
  <c r="OA59" i="9" s="1"/>
  <c r="NZ58" i="9"/>
  <c r="NZ59" i="9" s="1"/>
  <c r="NY58" i="9"/>
  <c r="NY59" i="9" s="1"/>
  <c r="NX58" i="9"/>
  <c r="NX59" i="9" s="1"/>
  <c r="NW58" i="9"/>
  <c r="NW59" i="9" s="1"/>
  <c r="NV58" i="9"/>
  <c r="NV59" i="9" s="1"/>
  <c r="NU58" i="9"/>
  <c r="NU59" i="9" s="1"/>
  <c r="NT58" i="9"/>
  <c r="NT59" i="9" s="1"/>
  <c r="NS58" i="9"/>
  <c r="NS59" i="9" s="1"/>
  <c r="NR58" i="9"/>
  <c r="NR59" i="9" s="1"/>
  <c r="NQ58" i="9"/>
  <c r="NQ59" i="9" s="1"/>
  <c r="NP58" i="9"/>
  <c r="NP59" i="9" s="1"/>
  <c r="NO58" i="9"/>
  <c r="NO59" i="9" s="1"/>
  <c r="NN58" i="9"/>
  <c r="NN59" i="9" s="1"/>
  <c r="NM58" i="9"/>
  <c r="NM59" i="9" s="1"/>
  <c r="NL58" i="9"/>
  <c r="NL59" i="9" s="1"/>
  <c r="NK58" i="9"/>
  <c r="NK59" i="9" s="1"/>
  <c r="NJ58" i="9"/>
  <c r="NJ59" i="9" s="1"/>
  <c r="NI58" i="9"/>
  <c r="NI59" i="9" s="1"/>
  <c r="NH58" i="9"/>
  <c r="NH59" i="9" s="1"/>
  <c r="NG58" i="9"/>
  <c r="NG59" i="9" s="1"/>
  <c r="NF58" i="9"/>
  <c r="NF59" i="9" s="1"/>
  <c r="NE58" i="9"/>
  <c r="NE59" i="9" s="1"/>
  <c r="ND58" i="9"/>
  <c r="ND59" i="9" s="1"/>
  <c r="NC58" i="9"/>
  <c r="NC59" i="9" s="1"/>
  <c r="NB58" i="9"/>
  <c r="NB59" i="9" s="1"/>
  <c r="NA58" i="9"/>
  <c r="NA59" i="9" s="1"/>
  <c r="MZ58" i="9"/>
  <c r="MZ59" i="9" s="1"/>
  <c r="MY58" i="9"/>
  <c r="MY59" i="9" s="1"/>
  <c r="MX58" i="9"/>
  <c r="MX59" i="9" s="1"/>
  <c r="MW58" i="9"/>
  <c r="MW59" i="9" s="1"/>
  <c r="MV58" i="9"/>
  <c r="MV59" i="9" s="1"/>
  <c r="MU58" i="9"/>
  <c r="MU59" i="9" s="1"/>
  <c r="MT58" i="9"/>
  <c r="MT59" i="9" s="1"/>
  <c r="MS58" i="9"/>
  <c r="MS59" i="9" s="1"/>
  <c r="MR58" i="9"/>
  <c r="MR59" i="9" s="1"/>
  <c r="MQ58" i="9"/>
  <c r="MQ59" i="9" s="1"/>
  <c r="MP58" i="9"/>
  <c r="MP59" i="9" s="1"/>
  <c r="MO58" i="9"/>
  <c r="MO59" i="9" s="1"/>
  <c r="MN58" i="9"/>
  <c r="MN59" i="9" s="1"/>
  <c r="MM58" i="9"/>
  <c r="MM59" i="9" s="1"/>
  <c r="ML58" i="9"/>
  <c r="ML59" i="9" s="1"/>
  <c r="MK58" i="9"/>
  <c r="MK59" i="9" s="1"/>
  <c r="MJ58" i="9"/>
  <c r="MJ59" i="9" s="1"/>
  <c r="MI58" i="9"/>
  <c r="MI59" i="9" s="1"/>
  <c r="MH58" i="9"/>
  <c r="MH59" i="9" s="1"/>
  <c r="MG58" i="9"/>
  <c r="MG59" i="9" s="1"/>
  <c r="MF58" i="9"/>
  <c r="MF59" i="9" s="1"/>
  <c r="ME58" i="9"/>
  <c r="ME59" i="9" s="1"/>
  <c r="MD58" i="9"/>
  <c r="MD59" i="9" s="1"/>
  <c r="MC58" i="9"/>
  <c r="MC59" i="9" s="1"/>
  <c r="MB58" i="9"/>
  <c r="MB59" i="9" s="1"/>
  <c r="MA58" i="9"/>
  <c r="MA59" i="9" s="1"/>
  <c r="LZ58" i="9"/>
  <c r="LZ59" i="9" s="1"/>
  <c r="LY58" i="9"/>
  <c r="LY59" i="9" s="1"/>
  <c r="LX58" i="9"/>
  <c r="LX59" i="9" s="1"/>
  <c r="LW58" i="9"/>
  <c r="LW59" i="9" s="1"/>
  <c r="LV58" i="9"/>
  <c r="LV59" i="9" s="1"/>
  <c r="LU58" i="9"/>
  <c r="LU59" i="9" s="1"/>
  <c r="LT58" i="9"/>
  <c r="LT59" i="9" s="1"/>
  <c r="LS58" i="9"/>
  <c r="LS59" i="9" s="1"/>
  <c r="LR58" i="9"/>
  <c r="LR59" i="9" s="1"/>
  <c r="LQ58" i="9"/>
  <c r="LQ59" i="9" s="1"/>
  <c r="LP58" i="9"/>
  <c r="LP59" i="9" s="1"/>
  <c r="LO58" i="9"/>
  <c r="LO59" i="9" s="1"/>
  <c r="LN58" i="9"/>
  <c r="LN59" i="9" s="1"/>
  <c r="LM58" i="9"/>
  <c r="LM59" i="9" s="1"/>
  <c r="LL58" i="9"/>
  <c r="LL59" i="9" s="1"/>
  <c r="LK58" i="9"/>
  <c r="LK59" i="9" s="1"/>
  <c r="LJ58" i="9"/>
  <c r="LJ59" i="9" s="1"/>
  <c r="LI58" i="9"/>
  <c r="LI59" i="9" s="1"/>
  <c r="LH58" i="9"/>
  <c r="LH59" i="9" s="1"/>
  <c r="LG58" i="9"/>
  <c r="LG59" i="9" s="1"/>
  <c r="LF58" i="9"/>
  <c r="LF59" i="9" s="1"/>
  <c r="LE58" i="9"/>
  <c r="LE59" i="9" s="1"/>
  <c r="LD58" i="9"/>
  <c r="LD59" i="9" s="1"/>
  <c r="LC58" i="9"/>
  <c r="LC59" i="9" s="1"/>
  <c r="LB58" i="9"/>
  <c r="LB59" i="9" s="1"/>
  <c r="LA58" i="9"/>
  <c r="LA59" i="9" s="1"/>
  <c r="KZ58" i="9"/>
  <c r="KZ59" i="9" s="1"/>
  <c r="KY58" i="9"/>
  <c r="KY59" i="9" s="1"/>
  <c r="KX58" i="9"/>
  <c r="KX59" i="9" s="1"/>
  <c r="KW58" i="9"/>
  <c r="KW59" i="9" s="1"/>
  <c r="KV58" i="9"/>
  <c r="KV59" i="9" s="1"/>
  <c r="KU58" i="9"/>
  <c r="KU59" i="9" s="1"/>
  <c r="KT58" i="9"/>
  <c r="KT59" i="9" s="1"/>
  <c r="KS58" i="9"/>
  <c r="KS59" i="9" s="1"/>
  <c r="KR58" i="9"/>
  <c r="KR59" i="9" s="1"/>
  <c r="KQ58" i="9"/>
  <c r="KQ59" i="9" s="1"/>
  <c r="KP58" i="9"/>
  <c r="KP59" i="9" s="1"/>
  <c r="KO58" i="9"/>
  <c r="KO59" i="9" s="1"/>
  <c r="KN58" i="9"/>
  <c r="KN59" i="9" s="1"/>
  <c r="KM58" i="9"/>
  <c r="KM59" i="9" s="1"/>
  <c r="KL58" i="9"/>
  <c r="KL59" i="9" s="1"/>
  <c r="KK58" i="9"/>
  <c r="KK59" i="9" s="1"/>
  <c r="KJ58" i="9"/>
  <c r="KJ59" i="9" s="1"/>
  <c r="KI58" i="9"/>
  <c r="KI59" i="9" s="1"/>
  <c r="KH58" i="9"/>
  <c r="KH59" i="9" s="1"/>
  <c r="KG58" i="9"/>
  <c r="KG59" i="9" s="1"/>
  <c r="KF58" i="9"/>
  <c r="KF59" i="9" s="1"/>
  <c r="KE58" i="9"/>
  <c r="KE59" i="9" s="1"/>
  <c r="KD58" i="9"/>
  <c r="KD59" i="9" s="1"/>
  <c r="KC58" i="9"/>
  <c r="KC59" i="9" s="1"/>
  <c r="KB58" i="9"/>
  <c r="KB59" i="9" s="1"/>
  <c r="KA58" i="9"/>
  <c r="KA59" i="9" s="1"/>
  <c r="JZ58" i="9"/>
  <c r="JZ59" i="9" s="1"/>
  <c r="JY58" i="9"/>
  <c r="JY59" i="9" s="1"/>
  <c r="JX58" i="9"/>
  <c r="JX59" i="9" s="1"/>
  <c r="JW58" i="9"/>
  <c r="JW59" i="9" s="1"/>
  <c r="JV58" i="9"/>
  <c r="JV59" i="9" s="1"/>
  <c r="JU58" i="9"/>
  <c r="JU59" i="9" s="1"/>
  <c r="JT58" i="9"/>
  <c r="JT59" i="9" s="1"/>
  <c r="JS58" i="9"/>
  <c r="JS59" i="9" s="1"/>
  <c r="JR58" i="9"/>
  <c r="JR59" i="9" s="1"/>
  <c r="JQ58" i="9"/>
  <c r="JQ59" i="9" s="1"/>
  <c r="JP58" i="9"/>
  <c r="JP59" i="9" s="1"/>
  <c r="JO58" i="9"/>
  <c r="JO59" i="9" s="1"/>
  <c r="JN58" i="9"/>
  <c r="JN59" i="9" s="1"/>
  <c r="JM58" i="9"/>
  <c r="JM59" i="9" s="1"/>
  <c r="JL58" i="9"/>
  <c r="JL59" i="9" s="1"/>
  <c r="JK58" i="9"/>
  <c r="JK59" i="9" s="1"/>
  <c r="JJ58" i="9"/>
  <c r="JJ59" i="9" s="1"/>
  <c r="JI58" i="9"/>
  <c r="JI59" i="9" s="1"/>
  <c r="JH58" i="9"/>
  <c r="JH59" i="9" s="1"/>
  <c r="JG58" i="9"/>
  <c r="JG59" i="9" s="1"/>
  <c r="JF58" i="9"/>
  <c r="JF59" i="9" s="1"/>
  <c r="JE58" i="9"/>
  <c r="JE59" i="9" s="1"/>
  <c r="JD58" i="9"/>
  <c r="JD59" i="9" s="1"/>
  <c r="JC58" i="9"/>
  <c r="JC59" i="9" s="1"/>
  <c r="JB58" i="9"/>
  <c r="JB59" i="9" s="1"/>
  <c r="JA58" i="9"/>
  <c r="JA59" i="9" s="1"/>
  <c r="IZ58" i="9"/>
  <c r="IZ59" i="9" s="1"/>
  <c r="IY58" i="9"/>
  <c r="IY59" i="9" s="1"/>
  <c r="IX58" i="9"/>
  <c r="IX59" i="9" s="1"/>
  <c r="IW58" i="9"/>
  <c r="IW59" i="9" s="1"/>
  <c r="IV58" i="9"/>
  <c r="IV59" i="9" s="1"/>
  <c r="IU58" i="9"/>
  <c r="IU59" i="9" s="1"/>
  <c r="IT58" i="9"/>
  <c r="IT59" i="9" s="1"/>
  <c r="IS58" i="9"/>
  <c r="IS59" i="9" s="1"/>
  <c r="IR58" i="9"/>
  <c r="IR59" i="9" s="1"/>
  <c r="IQ58" i="9"/>
  <c r="IQ59" i="9" s="1"/>
  <c r="IP58" i="9"/>
  <c r="IP59" i="9" s="1"/>
  <c r="IO58" i="9"/>
  <c r="IO59" i="9" s="1"/>
  <c r="IN58" i="9"/>
  <c r="IN59" i="9" s="1"/>
  <c r="IM58" i="9"/>
  <c r="IM59" i="9" s="1"/>
  <c r="IL58" i="9"/>
  <c r="IL59" i="9" s="1"/>
  <c r="IK58" i="9"/>
  <c r="IK59" i="9" s="1"/>
  <c r="IJ58" i="9"/>
  <c r="IJ59" i="9" s="1"/>
  <c r="II58" i="9"/>
  <c r="II59" i="9" s="1"/>
  <c r="IH58" i="9"/>
  <c r="IH59" i="9" s="1"/>
  <c r="IG58" i="9"/>
  <c r="IG59" i="9" s="1"/>
  <c r="IF58" i="9"/>
  <c r="IF59" i="9" s="1"/>
  <c r="IE58" i="9"/>
  <c r="IE59" i="9" s="1"/>
  <c r="ID58" i="9"/>
  <c r="ID59" i="9" s="1"/>
  <c r="IC58" i="9"/>
  <c r="IC59" i="9" s="1"/>
  <c r="IB58" i="9"/>
  <c r="IB59" i="9" s="1"/>
  <c r="IA58" i="9"/>
  <c r="IA59" i="9" s="1"/>
  <c r="HZ58" i="9"/>
  <c r="HZ59" i="9" s="1"/>
  <c r="HY58" i="9"/>
  <c r="HY59" i="9" s="1"/>
  <c r="HX58" i="9"/>
  <c r="HX59" i="9" s="1"/>
  <c r="HW58" i="9"/>
  <c r="HW59" i="9" s="1"/>
  <c r="HV58" i="9"/>
  <c r="HV59" i="9" s="1"/>
  <c r="HU58" i="9"/>
  <c r="HU59" i="9" s="1"/>
  <c r="HT58" i="9"/>
  <c r="HT59" i="9" s="1"/>
  <c r="HS58" i="9"/>
  <c r="HS59" i="9" s="1"/>
  <c r="HR58" i="9"/>
  <c r="HR59" i="9" s="1"/>
  <c r="HQ58" i="9"/>
  <c r="HQ59" i="9" s="1"/>
  <c r="HP58" i="9"/>
  <c r="HP59" i="9" s="1"/>
  <c r="HO58" i="9"/>
  <c r="HO59" i="9" s="1"/>
  <c r="HN58" i="9"/>
  <c r="HN59" i="9" s="1"/>
  <c r="HM58" i="9"/>
  <c r="HM59" i="9" s="1"/>
  <c r="HL58" i="9"/>
  <c r="HL59" i="9" s="1"/>
  <c r="HK58" i="9"/>
  <c r="HK59" i="9" s="1"/>
  <c r="HJ58" i="9"/>
  <c r="HJ59" i="9" s="1"/>
  <c r="HI58" i="9"/>
  <c r="HI59" i="9" s="1"/>
  <c r="HH58" i="9"/>
  <c r="HH59" i="9" s="1"/>
  <c r="HG58" i="9"/>
  <c r="HG59" i="9" s="1"/>
  <c r="HF58" i="9"/>
  <c r="HF59" i="9" s="1"/>
  <c r="HE58" i="9"/>
  <c r="HE59" i="9" s="1"/>
  <c r="HD58" i="9"/>
  <c r="HD59" i="9" s="1"/>
  <c r="HC58" i="9"/>
  <c r="HC59" i="9" s="1"/>
  <c r="HB58" i="9"/>
  <c r="HB59" i="9" s="1"/>
  <c r="HA58" i="9"/>
  <c r="HA59" i="9" s="1"/>
  <c r="GZ58" i="9"/>
  <c r="GZ59" i="9" s="1"/>
  <c r="GY58" i="9"/>
  <c r="GY59" i="9" s="1"/>
  <c r="GX58" i="9"/>
  <c r="GX59" i="9" s="1"/>
  <c r="GW58" i="9"/>
  <c r="GW59" i="9" s="1"/>
  <c r="GV58" i="9"/>
  <c r="GV59" i="9" s="1"/>
  <c r="GU58" i="9"/>
  <c r="GU59" i="9" s="1"/>
  <c r="GT58" i="9"/>
  <c r="GT59" i="9" s="1"/>
  <c r="GS58" i="9"/>
  <c r="GS59" i="9" s="1"/>
  <c r="GR58" i="9"/>
  <c r="GR59" i="9" s="1"/>
  <c r="GQ58" i="9"/>
  <c r="GQ59" i="9" s="1"/>
  <c r="GP58" i="9"/>
  <c r="GP59" i="9" s="1"/>
  <c r="GO58" i="9"/>
  <c r="GO59" i="9" s="1"/>
  <c r="GN58" i="9"/>
  <c r="GN59" i="9" s="1"/>
  <c r="GM58" i="9"/>
  <c r="GM59" i="9" s="1"/>
  <c r="GL58" i="9"/>
  <c r="GL59" i="9" s="1"/>
  <c r="GK58" i="9"/>
  <c r="GK59" i="9" s="1"/>
  <c r="GJ58" i="9"/>
  <c r="GJ59" i="9" s="1"/>
  <c r="GI58" i="9"/>
  <c r="GI59" i="9" s="1"/>
  <c r="GH58" i="9"/>
  <c r="GH59" i="9" s="1"/>
  <c r="GG58" i="9"/>
  <c r="GG59" i="9" s="1"/>
  <c r="GF58" i="9"/>
  <c r="GF59" i="9" s="1"/>
  <c r="GE58" i="9"/>
  <c r="GE59" i="9" s="1"/>
  <c r="GD58" i="9"/>
  <c r="GD59" i="9" s="1"/>
  <c r="GC58" i="9"/>
  <c r="GC59" i="9" s="1"/>
  <c r="GB58" i="9"/>
  <c r="GB59" i="9" s="1"/>
  <c r="GA58" i="9"/>
  <c r="GA59" i="9" s="1"/>
  <c r="FZ58" i="9"/>
  <c r="FZ59" i="9" s="1"/>
  <c r="FY58" i="9"/>
  <c r="FY59" i="9" s="1"/>
  <c r="FX58" i="9"/>
  <c r="FX59" i="9" s="1"/>
  <c r="FW58" i="9"/>
  <c r="FW59" i="9" s="1"/>
  <c r="FV58" i="9"/>
  <c r="FV59" i="9" s="1"/>
  <c r="FU58" i="9"/>
  <c r="FU59" i="9" s="1"/>
  <c r="FT58" i="9"/>
  <c r="FT59" i="9" s="1"/>
  <c r="FS58" i="9"/>
  <c r="FS59" i="9" s="1"/>
  <c r="FR58" i="9"/>
  <c r="FR59" i="9" s="1"/>
  <c r="FQ58" i="9"/>
  <c r="FQ59" i="9" s="1"/>
  <c r="FP58" i="9"/>
  <c r="FP59" i="9" s="1"/>
  <c r="FO58" i="9"/>
  <c r="FO59" i="9" s="1"/>
  <c r="FN58" i="9"/>
  <c r="FN59" i="9" s="1"/>
  <c r="FM58" i="9"/>
  <c r="FM59" i="9" s="1"/>
  <c r="FL58" i="9"/>
  <c r="FL59" i="9" s="1"/>
  <c r="FK58" i="9"/>
  <c r="FK59" i="9" s="1"/>
  <c r="FJ58" i="9"/>
  <c r="FJ59" i="9" s="1"/>
  <c r="FI58" i="9"/>
  <c r="FI59" i="9" s="1"/>
  <c r="FH58" i="9"/>
  <c r="FH59" i="9" s="1"/>
  <c r="FG58" i="9"/>
  <c r="FG59" i="9" s="1"/>
  <c r="FF58" i="9"/>
  <c r="FF59" i="9" s="1"/>
  <c r="FE58" i="9"/>
  <c r="FE59" i="9" s="1"/>
  <c r="FD58" i="9"/>
  <c r="FD59" i="9" s="1"/>
  <c r="FC58" i="9"/>
  <c r="FC59" i="9" s="1"/>
  <c r="FB58" i="9"/>
  <c r="FB59" i="9" s="1"/>
  <c r="FA58" i="9"/>
  <c r="FA59" i="9" s="1"/>
  <c r="EZ58" i="9"/>
  <c r="EZ59" i="9" s="1"/>
  <c r="EY58" i="9"/>
  <c r="EY59" i="9" s="1"/>
  <c r="EX58" i="9"/>
  <c r="EX59" i="9" s="1"/>
  <c r="EW58" i="9"/>
  <c r="EW59" i="9" s="1"/>
  <c r="EV58" i="9"/>
  <c r="EV59" i="9" s="1"/>
  <c r="EU58" i="9"/>
  <c r="EU59" i="9" s="1"/>
  <c r="ET58" i="9"/>
  <c r="ET59" i="9" s="1"/>
  <c r="ES58" i="9"/>
  <c r="ES59" i="9" s="1"/>
  <c r="ER58" i="9"/>
  <c r="ER59" i="9" s="1"/>
  <c r="EQ58" i="9"/>
  <c r="EQ59" i="9" s="1"/>
  <c r="EP58" i="9"/>
  <c r="EP59" i="9" s="1"/>
  <c r="EO58" i="9"/>
  <c r="EO59" i="9" s="1"/>
  <c r="EN58" i="9"/>
  <c r="EN59" i="9" s="1"/>
  <c r="EM58" i="9"/>
  <c r="EM59" i="9" s="1"/>
  <c r="EL58" i="9"/>
  <c r="EL59" i="9" s="1"/>
  <c r="EK58" i="9"/>
  <c r="EK59" i="9" s="1"/>
  <c r="EJ58" i="9"/>
  <c r="EJ59" i="9" s="1"/>
  <c r="EI58" i="9"/>
  <c r="EI59" i="9" s="1"/>
  <c r="EH58" i="9"/>
  <c r="EH59" i="9" s="1"/>
  <c r="EG58" i="9"/>
  <c r="EG59" i="9" s="1"/>
  <c r="EF58" i="9"/>
  <c r="EF59" i="9" s="1"/>
  <c r="EE58" i="9"/>
  <c r="EE59" i="9" s="1"/>
  <c r="ED58" i="9"/>
  <c r="ED59" i="9" s="1"/>
  <c r="EC58" i="9"/>
  <c r="EC59" i="9" s="1"/>
  <c r="EB58" i="9"/>
  <c r="EB59" i="9" s="1"/>
  <c r="EA58" i="9"/>
  <c r="EA59" i="9" s="1"/>
  <c r="DZ58" i="9"/>
  <c r="DZ59" i="9" s="1"/>
  <c r="DY58" i="9"/>
  <c r="DY59" i="9" s="1"/>
  <c r="DX58" i="9"/>
  <c r="DX59" i="9" s="1"/>
  <c r="DW58" i="9"/>
  <c r="DW59" i="9" s="1"/>
  <c r="DV58" i="9"/>
  <c r="DV59" i="9" s="1"/>
  <c r="DU58" i="9"/>
  <c r="DU59" i="9" s="1"/>
  <c r="DT58" i="9"/>
  <c r="DT59" i="9" s="1"/>
  <c r="DS58" i="9"/>
  <c r="DS59" i="9" s="1"/>
  <c r="DR58" i="9"/>
  <c r="DR59" i="9" s="1"/>
  <c r="DQ58" i="9"/>
  <c r="DQ59" i="9" s="1"/>
  <c r="DP58" i="9"/>
  <c r="DP59" i="9" s="1"/>
  <c r="DO58" i="9"/>
  <c r="DO59" i="9" s="1"/>
  <c r="DN58" i="9"/>
  <c r="DN59" i="9" s="1"/>
  <c r="DM58" i="9"/>
  <c r="DM59" i="9" s="1"/>
  <c r="DL58" i="9"/>
  <c r="DL59" i="9" s="1"/>
  <c r="DK58" i="9"/>
  <c r="DK59" i="9" s="1"/>
  <c r="DJ58" i="9"/>
  <c r="DJ59" i="9" s="1"/>
  <c r="DI58" i="9"/>
  <c r="DI59" i="9" s="1"/>
  <c r="DH58" i="9"/>
  <c r="DH59" i="9" s="1"/>
  <c r="DG58" i="9"/>
  <c r="DG59" i="9" s="1"/>
  <c r="DF58" i="9"/>
  <c r="DF59" i="9" s="1"/>
  <c r="DE58" i="9"/>
  <c r="DE59" i="9" s="1"/>
  <c r="DD58" i="9"/>
  <c r="DD59" i="9" s="1"/>
  <c r="DC58" i="9"/>
  <c r="DC59" i="9" s="1"/>
  <c r="DB58" i="9"/>
  <c r="DB59" i="9" s="1"/>
  <c r="DA58" i="9"/>
  <c r="DA59" i="9" s="1"/>
  <c r="CZ58" i="9"/>
  <c r="CZ59" i="9" s="1"/>
  <c r="CY58" i="9"/>
  <c r="CY59" i="9" s="1"/>
  <c r="CX58" i="9"/>
  <c r="CX59" i="9" s="1"/>
  <c r="CW58" i="9"/>
  <c r="CW59" i="9" s="1"/>
  <c r="CV58" i="9"/>
  <c r="CV59" i="9" s="1"/>
  <c r="CU58" i="9"/>
  <c r="CU59" i="9" s="1"/>
  <c r="CT58" i="9"/>
  <c r="CT59" i="9" s="1"/>
  <c r="CS58" i="9"/>
  <c r="CS59" i="9" s="1"/>
  <c r="CR58" i="9"/>
  <c r="CR59" i="9" s="1"/>
  <c r="CQ58" i="9"/>
  <c r="CQ59" i="9" s="1"/>
  <c r="CP58" i="9"/>
  <c r="CP59" i="9" s="1"/>
  <c r="CO58" i="9"/>
  <c r="CO59" i="9" s="1"/>
  <c r="CN58" i="9"/>
  <c r="CN59" i="9" s="1"/>
  <c r="CM58" i="9"/>
  <c r="CM59" i="9" s="1"/>
  <c r="CL58" i="9"/>
  <c r="CL59" i="9" s="1"/>
  <c r="CK58" i="9"/>
  <c r="CK59" i="9" s="1"/>
  <c r="CJ58" i="9"/>
  <c r="CJ59" i="9" s="1"/>
  <c r="CI58" i="9"/>
  <c r="CI59" i="9" s="1"/>
  <c r="CH58" i="9"/>
  <c r="CH59" i="9" s="1"/>
  <c r="CG58" i="9"/>
  <c r="CG59" i="9" s="1"/>
  <c r="CF58" i="9"/>
  <c r="CF59" i="9" s="1"/>
  <c r="CE58" i="9"/>
  <c r="CE59" i="9" s="1"/>
  <c r="CD58" i="9"/>
  <c r="CD59" i="9" s="1"/>
  <c r="CC58" i="9"/>
  <c r="CC59" i="9" s="1"/>
  <c r="CB58" i="9"/>
  <c r="CB59" i="9" s="1"/>
  <c r="CA58" i="9"/>
  <c r="CA59" i="9" s="1"/>
  <c r="BZ58" i="9"/>
  <c r="BZ59" i="9" s="1"/>
  <c r="BY58" i="9"/>
  <c r="BY59" i="9" s="1"/>
  <c r="BX58" i="9"/>
  <c r="BX59" i="9" s="1"/>
  <c r="BW58" i="9"/>
  <c r="BW59" i="9" s="1"/>
  <c r="BV58" i="9"/>
  <c r="BV59" i="9" s="1"/>
  <c r="BU58" i="9"/>
  <c r="BU59" i="9" s="1"/>
  <c r="BT58" i="9"/>
  <c r="BT59" i="9" s="1"/>
  <c r="BS58" i="9"/>
  <c r="BS59" i="9" s="1"/>
  <c r="BR58" i="9"/>
  <c r="BR59" i="9" s="1"/>
  <c r="BQ58" i="9"/>
  <c r="BQ59" i="9" s="1"/>
  <c r="BP58" i="9"/>
  <c r="BP59" i="9" s="1"/>
  <c r="BO58" i="9"/>
  <c r="BO59" i="9" s="1"/>
  <c r="BN58" i="9"/>
  <c r="BN59" i="9" s="1"/>
  <c r="BM58" i="9"/>
  <c r="BM59" i="9" s="1"/>
  <c r="BL58" i="9"/>
  <c r="BL59" i="9" s="1"/>
  <c r="BK58" i="9"/>
  <c r="BK59" i="9" s="1"/>
  <c r="BJ58" i="9"/>
  <c r="BJ59" i="9" s="1"/>
  <c r="BI58" i="9"/>
  <c r="BI59" i="9" s="1"/>
  <c r="BH58" i="9"/>
  <c r="BH59" i="9" s="1"/>
  <c r="BG58" i="9"/>
  <c r="BG59" i="9" s="1"/>
  <c r="BF58" i="9"/>
  <c r="BF59" i="9" s="1"/>
  <c r="BE58" i="9"/>
  <c r="BE59" i="9" s="1"/>
  <c r="BD58" i="9"/>
  <c r="BD59" i="9" s="1"/>
  <c r="BC58" i="9"/>
  <c r="BC59" i="9" s="1"/>
  <c r="BB58" i="9"/>
  <c r="BB59" i="9" s="1"/>
  <c r="BA58" i="9"/>
  <c r="BA59" i="9" s="1"/>
  <c r="AZ58" i="9"/>
  <c r="AZ59" i="9" s="1"/>
  <c r="AY58" i="9"/>
  <c r="AY59" i="9" s="1"/>
  <c r="AX58" i="9"/>
  <c r="AX59" i="9" s="1"/>
  <c r="AW58" i="9"/>
  <c r="AW59" i="9" s="1"/>
  <c r="AV58" i="9"/>
  <c r="AV59" i="9" s="1"/>
  <c r="AU58" i="9"/>
  <c r="AU59" i="9" s="1"/>
  <c r="AT58" i="9"/>
  <c r="AT59" i="9" s="1"/>
  <c r="AS58" i="9"/>
  <c r="AS59" i="9" s="1"/>
  <c r="AR58" i="9"/>
  <c r="AR59" i="9" s="1"/>
  <c r="AQ58" i="9"/>
  <c r="AQ59" i="9" s="1"/>
  <c r="AP58" i="9"/>
  <c r="AP59" i="9" s="1"/>
  <c r="AO58" i="9"/>
  <c r="AO59" i="9" s="1"/>
  <c r="AN58" i="9"/>
  <c r="AN59" i="9" s="1"/>
  <c r="AM58" i="9"/>
  <c r="AM59" i="9" s="1"/>
  <c r="AL58" i="9"/>
  <c r="AL59" i="9" s="1"/>
  <c r="AK58" i="9"/>
  <c r="AK59" i="9" s="1"/>
  <c r="AJ58" i="9"/>
  <c r="AJ59" i="9" s="1"/>
  <c r="AI58" i="9"/>
  <c r="AI59" i="9" s="1"/>
  <c r="AH58" i="9"/>
  <c r="AH59" i="9" s="1"/>
  <c r="AG58" i="9"/>
  <c r="AG59" i="9" s="1"/>
  <c r="AF58" i="9"/>
  <c r="AF59" i="9" s="1"/>
  <c r="AE58" i="9"/>
  <c r="AE59" i="9" s="1"/>
  <c r="AD58" i="9"/>
  <c r="AD59" i="9" s="1"/>
  <c r="AC58" i="9"/>
  <c r="AC59" i="9" s="1"/>
  <c r="AB58" i="9"/>
  <c r="AB59" i="9" s="1"/>
  <c r="AA58" i="9"/>
  <c r="AA59" i="9" s="1"/>
  <c r="Z58" i="9"/>
  <c r="Z59" i="9" s="1"/>
  <c r="Y58" i="9"/>
  <c r="Y59" i="9" s="1"/>
  <c r="X58" i="9"/>
  <c r="X59" i="9" s="1"/>
  <c r="W58" i="9"/>
  <c r="W59" i="9" s="1"/>
  <c r="V58" i="9"/>
  <c r="V59" i="9" s="1"/>
  <c r="U58" i="9"/>
  <c r="U59" i="9" s="1"/>
  <c r="T58" i="9"/>
  <c r="T59" i="9" s="1"/>
  <c r="S58" i="9"/>
  <c r="S59" i="9" s="1"/>
  <c r="R58" i="9"/>
  <c r="R59" i="9" s="1"/>
  <c r="Q58" i="9"/>
  <c r="Q59" i="9" s="1"/>
  <c r="P58" i="9"/>
  <c r="P59" i="9" s="1"/>
  <c r="O58" i="9"/>
  <c r="O59" i="9" s="1"/>
  <c r="N58" i="9"/>
  <c r="N59" i="9" s="1"/>
  <c r="M58" i="9"/>
  <c r="M59" i="9" s="1"/>
  <c r="L58" i="9"/>
  <c r="L59" i="9" s="1"/>
  <c r="K58" i="9"/>
  <c r="K59" i="9" s="1"/>
  <c r="J58" i="9"/>
  <c r="J59" i="9" s="1"/>
  <c r="I58" i="9"/>
  <c r="I59" i="9" s="1"/>
  <c r="H58" i="9"/>
  <c r="H59" i="9" s="1"/>
  <c r="G58" i="9"/>
  <c r="G59" i="9" s="1"/>
  <c r="F58" i="9"/>
  <c r="F59" i="9" s="1"/>
  <c r="E58" i="9"/>
  <c r="E59" i="9" s="1"/>
  <c r="D58" i="9"/>
  <c r="D59" i="9" s="1"/>
  <c r="C58" i="9"/>
  <c r="C59" i="9" s="1"/>
  <c r="H38" i="10"/>
  <c r="F20" i="10"/>
  <c r="J20" i="10" s="1"/>
  <c r="B20" i="10"/>
  <c r="G20" i="10" s="1"/>
  <c r="A21" i="10"/>
  <c r="A22" i="10" s="1"/>
  <c r="F22" i="10" s="1"/>
  <c r="J22" i="10" s="1"/>
  <c r="F9" i="10"/>
  <c r="ALN7" i="9"/>
  <c r="ALM7" i="9"/>
  <c r="ALL7" i="9"/>
  <c r="ALK7" i="9"/>
  <c r="ALJ7" i="9"/>
  <c r="ALI7" i="9"/>
  <c r="ALH7" i="9"/>
  <c r="ALG7" i="9"/>
  <c r="ALF7" i="9"/>
  <c r="ALE7" i="9"/>
  <c r="ALD7" i="9"/>
  <c r="ALC7" i="9"/>
  <c r="ALB7" i="9"/>
  <c r="ALA7" i="9"/>
  <c r="AKZ7" i="9"/>
  <c r="AKY7" i="9"/>
  <c r="AKX7" i="9"/>
  <c r="AKW7" i="9"/>
  <c r="AKV7" i="9"/>
  <c r="AKU7" i="9"/>
  <c r="AKT7" i="9"/>
  <c r="AKS7" i="9"/>
  <c r="AKR7" i="9"/>
  <c r="AKQ7" i="9"/>
  <c r="AKP7" i="9"/>
  <c r="AKO7" i="9"/>
  <c r="AKN7" i="9"/>
  <c r="AKM7" i="9"/>
  <c r="AKL7" i="9"/>
  <c r="AKK7" i="9"/>
  <c r="AKJ7" i="9"/>
  <c r="AKI7" i="9"/>
  <c r="AKH7" i="9"/>
  <c r="AKG7" i="9"/>
  <c r="AKF7" i="9"/>
  <c r="AKE7" i="9"/>
  <c r="AKD7" i="9"/>
  <c r="AKC7" i="9"/>
  <c r="AKB7" i="9"/>
  <c r="AKA7" i="9"/>
  <c r="AJZ7" i="9"/>
  <c r="AJY7" i="9"/>
  <c r="AJX7" i="9"/>
  <c r="AJW7" i="9"/>
  <c r="AJV7" i="9"/>
  <c r="AJU7" i="9"/>
  <c r="AJT7" i="9"/>
  <c r="AJS7" i="9"/>
  <c r="AJR7" i="9"/>
  <c r="AJQ7" i="9"/>
  <c r="AJP7" i="9"/>
  <c r="AJO7" i="9"/>
  <c r="AJN7" i="9"/>
  <c r="AJM7" i="9"/>
  <c r="AJL7" i="9"/>
  <c r="AJK7" i="9"/>
  <c r="AJJ7" i="9"/>
  <c r="AJI7" i="9"/>
  <c r="AJH7" i="9"/>
  <c r="AJG7" i="9"/>
  <c r="AJF7" i="9"/>
  <c r="AJE7" i="9"/>
  <c r="AJD7" i="9"/>
  <c r="AJC7" i="9"/>
  <c r="AJB7" i="9"/>
  <c r="AJA7" i="9"/>
  <c r="AIZ7" i="9"/>
  <c r="AIY7" i="9"/>
  <c r="AIX7" i="9"/>
  <c r="AIW7" i="9"/>
  <c r="AIV7" i="9"/>
  <c r="AIU7" i="9"/>
  <c r="AIT7" i="9"/>
  <c r="AIS7" i="9"/>
  <c r="AIR7" i="9"/>
  <c r="AIQ7" i="9"/>
  <c r="AIP7" i="9"/>
  <c r="AIO7" i="9"/>
  <c r="AIN7" i="9"/>
  <c r="AIM7" i="9"/>
  <c r="AIL7" i="9"/>
  <c r="AIK7" i="9"/>
  <c r="AIJ7" i="9"/>
  <c r="AII7" i="9"/>
  <c r="AIH7" i="9"/>
  <c r="AIG7" i="9"/>
  <c r="AIF7" i="9"/>
  <c r="AIE7" i="9"/>
  <c r="AID7" i="9"/>
  <c r="AIC7" i="9"/>
  <c r="AIB7" i="9"/>
  <c r="AIA7" i="9"/>
  <c r="AHZ7" i="9"/>
  <c r="AHY7" i="9"/>
  <c r="AHX7" i="9"/>
  <c r="AHW7" i="9"/>
  <c r="AHV7" i="9"/>
  <c r="AHU7" i="9"/>
  <c r="AHT7" i="9"/>
  <c r="AHS7" i="9"/>
  <c r="AHR7" i="9"/>
  <c r="AHQ7" i="9"/>
  <c r="AHP7" i="9"/>
  <c r="AHO7" i="9"/>
  <c r="AHN7" i="9"/>
  <c r="AHM7" i="9"/>
  <c r="AHL7" i="9"/>
  <c r="AHK7" i="9"/>
  <c r="AHJ7" i="9"/>
  <c r="AHI7" i="9"/>
  <c r="AHH7" i="9"/>
  <c r="AHG7" i="9"/>
  <c r="AHF7" i="9"/>
  <c r="AHE7" i="9"/>
  <c r="AHD7" i="9"/>
  <c r="AHC7" i="9"/>
  <c r="AHB7" i="9"/>
  <c r="AHA7" i="9"/>
  <c r="AGZ7" i="9"/>
  <c r="AGY7" i="9"/>
  <c r="AGX7" i="9"/>
  <c r="AGW7" i="9"/>
  <c r="AGV7" i="9"/>
  <c r="AGU7" i="9"/>
  <c r="AGT7" i="9"/>
  <c r="AGS7" i="9"/>
  <c r="AGR7" i="9"/>
  <c r="AGQ7" i="9"/>
  <c r="AGP7" i="9"/>
  <c r="AGO7" i="9"/>
  <c r="AGN7" i="9"/>
  <c r="AGM7" i="9"/>
  <c r="AGL7" i="9"/>
  <c r="AGK7" i="9"/>
  <c r="AGJ7" i="9"/>
  <c r="AGI7" i="9"/>
  <c r="AGH7" i="9"/>
  <c r="AGG7" i="9"/>
  <c r="AGF7" i="9"/>
  <c r="AGE7" i="9"/>
  <c r="AGD7" i="9"/>
  <c r="AGC7" i="9"/>
  <c r="AGB7" i="9"/>
  <c r="AGA7" i="9"/>
  <c r="AFZ7" i="9"/>
  <c r="AFY7" i="9"/>
  <c r="AFX7" i="9"/>
  <c r="AFW7" i="9"/>
  <c r="AFV7" i="9"/>
  <c r="AFU7" i="9"/>
  <c r="AFT7" i="9"/>
  <c r="AFS7" i="9"/>
  <c r="AFR7" i="9"/>
  <c r="AFQ7" i="9"/>
  <c r="AFP7" i="9"/>
  <c r="AFO7" i="9"/>
  <c r="AFN7" i="9"/>
  <c r="AFM7" i="9"/>
  <c r="AFL7" i="9"/>
  <c r="AFK7" i="9"/>
  <c r="AFJ7" i="9"/>
  <c r="AFI7" i="9"/>
  <c r="AFH7" i="9"/>
  <c r="AFG7" i="9"/>
  <c r="AFF7" i="9"/>
  <c r="AFE7" i="9"/>
  <c r="AFD7" i="9"/>
  <c r="AFC7" i="9"/>
  <c r="AFB7" i="9"/>
  <c r="AFA7" i="9"/>
  <c r="AEZ7" i="9"/>
  <c r="AEY7" i="9"/>
  <c r="AEX7" i="9"/>
  <c r="AEW7" i="9"/>
  <c r="AEV7" i="9"/>
  <c r="AEU7" i="9"/>
  <c r="AET7" i="9"/>
  <c r="AES7" i="9"/>
  <c r="AER7" i="9"/>
  <c r="AEQ7" i="9"/>
  <c r="AEP7" i="9"/>
  <c r="AEO7" i="9"/>
  <c r="AEN7" i="9"/>
  <c r="AEM7" i="9"/>
  <c r="AEL7" i="9"/>
  <c r="AEK7" i="9"/>
  <c r="AEJ7" i="9"/>
  <c r="AEI7" i="9"/>
  <c r="AEH7" i="9"/>
  <c r="AEG7" i="9"/>
  <c r="AEF7" i="9"/>
  <c r="AEE7" i="9"/>
  <c r="AED7" i="9"/>
  <c r="AEC7" i="9"/>
  <c r="AEB7" i="9"/>
  <c r="AEA7" i="9"/>
  <c r="ADZ7" i="9"/>
  <c r="ADY7" i="9"/>
  <c r="ADX7" i="9"/>
  <c r="ADW7" i="9"/>
  <c r="ADV7" i="9"/>
  <c r="ADU7" i="9"/>
  <c r="ADT7" i="9"/>
  <c r="ADS7" i="9"/>
  <c r="ADR7" i="9"/>
  <c r="ADQ7" i="9"/>
  <c r="ADP7" i="9"/>
  <c r="ADO7" i="9"/>
  <c r="ADN7" i="9"/>
  <c r="ADM7" i="9"/>
  <c r="ADL7" i="9"/>
  <c r="ADK7" i="9"/>
  <c r="ADJ7" i="9"/>
  <c r="ADI7" i="9"/>
  <c r="ADH7" i="9"/>
  <c r="ADG7" i="9"/>
  <c r="ADF7" i="9"/>
  <c r="ADE7" i="9"/>
  <c r="ADD7" i="9"/>
  <c r="ADC7" i="9"/>
  <c r="ADB7" i="9"/>
  <c r="ADA7" i="9"/>
  <c r="ACZ7" i="9"/>
  <c r="ACY7" i="9"/>
  <c r="ACX7" i="9"/>
  <c r="ACW7" i="9"/>
  <c r="ACV7" i="9"/>
  <c r="ACU7" i="9"/>
  <c r="ACT7" i="9"/>
  <c r="ACS7" i="9"/>
  <c r="ACR7" i="9"/>
  <c r="ACQ7" i="9"/>
  <c r="ACP7" i="9"/>
  <c r="ACO7" i="9"/>
  <c r="ACN7" i="9"/>
  <c r="ACM7" i="9"/>
  <c r="ACL7" i="9"/>
  <c r="ACK7" i="9"/>
  <c r="ACJ7" i="9"/>
  <c r="ACI7" i="9"/>
  <c r="ACH7" i="9"/>
  <c r="ACG7" i="9"/>
  <c r="ACF7" i="9"/>
  <c r="ACE7" i="9"/>
  <c r="ACD7" i="9"/>
  <c r="ACC7" i="9"/>
  <c r="ACB7" i="9"/>
  <c r="ACA7" i="9"/>
  <c r="ABZ7" i="9"/>
  <c r="ABY7" i="9"/>
  <c r="ABX7" i="9"/>
  <c r="ABW7" i="9"/>
  <c r="ABV7" i="9"/>
  <c r="ABU7" i="9"/>
  <c r="ABT7" i="9"/>
  <c r="ABS7" i="9"/>
  <c r="ABR7" i="9"/>
  <c r="ABQ7" i="9"/>
  <c r="ABP7" i="9"/>
  <c r="ABO7" i="9"/>
  <c r="ABN7" i="9"/>
  <c r="ABM7" i="9"/>
  <c r="ABL7" i="9"/>
  <c r="ABK7" i="9"/>
  <c r="ABJ7" i="9"/>
  <c r="ABI7" i="9"/>
  <c r="ABH7" i="9"/>
  <c r="ABG7" i="9"/>
  <c r="ABF7" i="9"/>
  <c r="ABE7" i="9"/>
  <c r="ABD7" i="9"/>
  <c r="ABC7" i="9"/>
  <c r="ABB7" i="9"/>
  <c r="ABA7" i="9"/>
  <c r="AAZ7" i="9"/>
  <c r="AAY7" i="9"/>
  <c r="AAX7" i="9"/>
  <c r="AAW7" i="9"/>
  <c r="AAV7" i="9"/>
  <c r="AAU7" i="9"/>
  <c r="AAT7" i="9"/>
  <c r="AAS7" i="9"/>
  <c r="AAR7" i="9"/>
  <c r="AAQ7" i="9"/>
  <c r="AAP7" i="9"/>
  <c r="AAO7" i="9"/>
  <c r="AAN7" i="9"/>
  <c r="AAM7" i="9"/>
  <c r="AAL7" i="9"/>
  <c r="AAK7" i="9"/>
  <c r="AAJ7" i="9"/>
  <c r="AAI7" i="9"/>
  <c r="AAH7" i="9"/>
  <c r="AAG7" i="9"/>
  <c r="AAF7" i="9"/>
  <c r="AAE7" i="9"/>
  <c r="AAD7" i="9"/>
  <c r="AAC7" i="9"/>
  <c r="AAB7" i="9"/>
  <c r="AAA7" i="9"/>
  <c r="ZZ7" i="9"/>
  <c r="ZY7" i="9"/>
  <c r="ZX7" i="9"/>
  <c r="ZW7" i="9"/>
  <c r="ZV7" i="9"/>
  <c r="ZU7" i="9"/>
  <c r="ZT7" i="9"/>
  <c r="ZS7" i="9"/>
  <c r="ZR7" i="9"/>
  <c r="ZQ7" i="9"/>
  <c r="ZP7" i="9"/>
  <c r="ZO7" i="9"/>
  <c r="ZN7" i="9"/>
  <c r="ZM7" i="9"/>
  <c r="ZL7" i="9"/>
  <c r="ZK7" i="9"/>
  <c r="ZJ7" i="9"/>
  <c r="ZI7" i="9"/>
  <c r="ZH7" i="9"/>
  <c r="ZG7" i="9"/>
  <c r="ZF7" i="9"/>
  <c r="ZE7" i="9"/>
  <c r="ZD7" i="9"/>
  <c r="ZC7" i="9"/>
  <c r="ZB7" i="9"/>
  <c r="ZA7" i="9"/>
  <c r="YZ7" i="9"/>
  <c r="YY7" i="9"/>
  <c r="YX7" i="9"/>
  <c r="YW7" i="9"/>
  <c r="YV7" i="9"/>
  <c r="YU7" i="9"/>
  <c r="YT7" i="9"/>
  <c r="YS7" i="9"/>
  <c r="YR7" i="9"/>
  <c r="YQ7" i="9"/>
  <c r="YP7" i="9"/>
  <c r="YO7" i="9"/>
  <c r="YN7" i="9"/>
  <c r="YM7" i="9"/>
  <c r="YL7" i="9"/>
  <c r="YK7" i="9"/>
  <c r="YJ7" i="9"/>
  <c r="YI7" i="9"/>
  <c r="YH7" i="9"/>
  <c r="YG7" i="9"/>
  <c r="YF7" i="9"/>
  <c r="YE7" i="9"/>
  <c r="YD7" i="9"/>
  <c r="YC7" i="9"/>
  <c r="YB7" i="9"/>
  <c r="YA7" i="9"/>
  <c r="XZ7" i="9"/>
  <c r="XY7" i="9"/>
  <c r="XX7" i="9"/>
  <c r="XW7" i="9"/>
  <c r="XV7" i="9"/>
  <c r="XU7" i="9"/>
  <c r="XT7" i="9"/>
  <c r="XS7" i="9"/>
  <c r="XR7" i="9"/>
  <c r="XQ7" i="9"/>
  <c r="XP7" i="9"/>
  <c r="XO7" i="9"/>
  <c r="XN7" i="9"/>
  <c r="XM7" i="9"/>
  <c r="XL7" i="9"/>
  <c r="XK7" i="9"/>
  <c r="XJ7" i="9"/>
  <c r="XI7" i="9"/>
  <c r="XH7" i="9"/>
  <c r="XG7" i="9"/>
  <c r="XF7" i="9"/>
  <c r="XE7" i="9"/>
  <c r="XD7" i="9"/>
  <c r="XC7" i="9"/>
  <c r="XB7" i="9"/>
  <c r="XA7" i="9"/>
  <c r="WZ7" i="9"/>
  <c r="WY7" i="9"/>
  <c r="WX7" i="9"/>
  <c r="WW7" i="9"/>
  <c r="WV7" i="9"/>
  <c r="WU7" i="9"/>
  <c r="WT7" i="9"/>
  <c r="WS7" i="9"/>
  <c r="WR7" i="9"/>
  <c r="WQ7" i="9"/>
  <c r="WP7" i="9"/>
  <c r="WO7" i="9"/>
  <c r="WN7" i="9"/>
  <c r="WM7" i="9"/>
  <c r="WL7" i="9"/>
  <c r="WK7" i="9"/>
  <c r="WJ7" i="9"/>
  <c r="WI7" i="9"/>
  <c r="WH7" i="9"/>
  <c r="WG7" i="9"/>
  <c r="WF7" i="9"/>
  <c r="WE7" i="9"/>
  <c r="WD7" i="9"/>
  <c r="WC7" i="9"/>
  <c r="WB7" i="9"/>
  <c r="WA7" i="9"/>
  <c r="VZ7" i="9"/>
  <c r="VY7" i="9"/>
  <c r="VX7" i="9"/>
  <c r="VW7" i="9"/>
  <c r="VV7" i="9"/>
  <c r="VU7" i="9"/>
  <c r="VT7" i="9"/>
  <c r="VS7" i="9"/>
  <c r="VR7" i="9"/>
  <c r="VQ7" i="9"/>
  <c r="VP7" i="9"/>
  <c r="VO7" i="9"/>
  <c r="VN7" i="9"/>
  <c r="VM7" i="9"/>
  <c r="VL7" i="9"/>
  <c r="VK7" i="9"/>
  <c r="VJ7" i="9"/>
  <c r="VI7" i="9"/>
  <c r="VH7" i="9"/>
  <c r="VG7" i="9"/>
  <c r="VF7" i="9"/>
  <c r="VE7" i="9"/>
  <c r="VD7" i="9"/>
  <c r="VC7" i="9"/>
  <c r="VB7" i="9"/>
  <c r="VA7" i="9"/>
  <c r="UZ7" i="9"/>
  <c r="UY7" i="9"/>
  <c r="UX7" i="9"/>
  <c r="UW7" i="9"/>
  <c r="UV7" i="9"/>
  <c r="UU7" i="9"/>
  <c r="UT7" i="9"/>
  <c r="US7" i="9"/>
  <c r="UR7" i="9"/>
  <c r="UQ7" i="9"/>
  <c r="UP7" i="9"/>
  <c r="UO7" i="9"/>
  <c r="UN7" i="9"/>
  <c r="UM7" i="9"/>
  <c r="UL7" i="9"/>
  <c r="UK7" i="9"/>
  <c r="UJ7" i="9"/>
  <c r="UI7" i="9"/>
  <c r="UH7" i="9"/>
  <c r="UG7" i="9"/>
  <c r="UF7" i="9"/>
  <c r="UE7" i="9"/>
  <c r="UD7" i="9"/>
  <c r="UC7" i="9"/>
  <c r="UB7" i="9"/>
  <c r="UA7" i="9"/>
  <c r="TZ7" i="9"/>
  <c r="TY7" i="9"/>
  <c r="TX7" i="9"/>
  <c r="TW7" i="9"/>
  <c r="TV7" i="9"/>
  <c r="TU7" i="9"/>
  <c r="TT7" i="9"/>
  <c r="TS7" i="9"/>
  <c r="TR7" i="9"/>
  <c r="TQ7" i="9"/>
  <c r="TP7" i="9"/>
  <c r="TO7" i="9"/>
  <c r="TN7" i="9"/>
  <c r="TM7" i="9"/>
  <c r="TL7" i="9"/>
  <c r="TK7" i="9"/>
  <c r="TJ7" i="9"/>
  <c r="TI7" i="9"/>
  <c r="TH7" i="9"/>
  <c r="TG7" i="9"/>
  <c r="TF7" i="9"/>
  <c r="TE7" i="9"/>
  <c r="TD7" i="9"/>
  <c r="TC7" i="9"/>
  <c r="TB7" i="9"/>
  <c r="TA7" i="9"/>
  <c r="SZ7" i="9"/>
  <c r="SY7" i="9"/>
  <c r="SX7" i="9"/>
  <c r="SW7" i="9"/>
  <c r="SV7" i="9"/>
  <c r="SU7" i="9"/>
  <c r="ST7" i="9"/>
  <c r="SS7" i="9"/>
  <c r="SR7" i="9"/>
  <c r="SQ7" i="9"/>
  <c r="SP7" i="9"/>
  <c r="SO7" i="9"/>
  <c r="SN7" i="9"/>
  <c r="SM7" i="9"/>
  <c r="SL7" i="9"/>
  <c r="SK7" i="9"/>
  <c r="SJ7" i="9"/>
  <c r="SI7" i="9"/>
  <c r="SH7" i="9"/>
  <c r="SG7" i="9"/>
  <c r="SF7" i="9"/>
  <c r="SE7" i="9"/>
  <c r="SD7" i="9"/>
  <c r="SC7" i="9"/>
  <c r="SB7" i="9"/>
  <c r="SA7" i="9"/>
  <c r="RZ7" i="9"/>
  <c r="RY7" i="9"/>
  <c r="RX7" i="9"/>
  <c r="RW7" i="9"/>
  <c r="RV7" i="9"/>
  <c r="RU7" i="9"/>
  <c r="RT7" i="9"/>
  <c r="RS7" i="9"/>
  <c r="RR7" i="9"/>
  <c r="RQ7" i="9"/>
  <c r="RP7" i="9"/>
  <c r="RO7" i="9"/>
  <c r="RN7" i="9"/>
  <c r="RM7" i="9"/>
  <c r="RL7" i="9"/>
  <c r="RK7" i="9"/>
  <c r="RJ7" i="9"/>
  <c r="RI7" i="9"/>
  <c r="RH7" i="9"/>
  <c r="RG7" i="9"/>
  <c r="RF7" i="9"/>
  <c r="RE7" i="9"/>
  <c r="RD7" i="9"/>
  <c r="RC7" i="9"/>
  <c r="RB7" i="9"/>
  <c r="RA7" i="9"/>
  <c r="QZ7" i="9"/>
  <c r="QY7" i="9"/>
  <c r="QX7" i="9"/>
  <c r="QW7" i="9"/>
  <c r="QV7" i="9"/>
  <c r="QU7" i="9"/>
  <c r="QT7" i="9"/>
  <c r="QS7" i="9"/>
  <c r="QR7" i="9"/>
  <c r="QQ7" i="9"/>
  <c r="QP7" i="9"/>
  <c r="QO7" i="9"/>
  <c r="QN7" i="9"/>
  <c r="QM7" i="9"/>
  <c r="QL7" i="9"/>
  <c r="QK7" i="9"/>
  <c r="QJ7" i="9"/>
  <c r="QI7" i="9"/>
  <c r="QH7" i="9"/>
  <c r="QG7" i="9"/>
  <c r="QF7" i="9"/>
  <c r="QE7" i="9"/>
  <c r="QD7" i="9"/>
  <c r="QC7" i="9"/>
  <c r="QB7" i="9"/>
  <c r="QA7" i="9"/>
  <c r="PZ7" i="9"/>
  <c r="PY7" i="9"/>
  <c r="PX7" i="9"/>
  <c r="PW7" i="9"/>
  <c r="PV7" i="9"/>
  <c r="PU7" i="9"/>
  <c r="PT7" i="9"/>
  <c r="PS7" i="9"/>
  <c r="PR7" i="9"/>
  <c r="PQ7" i="9"/>
  <c r="PP7" i="9"/>
  <c r="PO7" i="9"/>
  <c r="PN7" i="9"/>
  <c r="PM7" i="9"/>
  <c r="PL7" i="9"/>
  <c r="PK7" i="9"/>
  <c r="PJ7" i="9"/>
  <c r="PI7" i="9"/>
  <c r="PH7" i="9"/>
  <c r="PG7" i="9"/>
  <c r="PF7" i="9"/>
  <c r="PE7" i="9"/>
  <c r="PD7" i="9"/>
  <c r="PC7" i="9"/>
  <c r="PB7" i="9"/>
  <c r="PA7" i="9"/>
  <c r="OZ7" i="9"/>
  <c r="OY7" i="9"/>
  <c r="OX7" i="9"/>
  <c r="OW7" i="9"/>
  <c r="OV7" i="9"/>
  <c r="OU7" i="9"/>
  <c r="OT7" i="9"/>
  <c r="OS7" i="9"/>
  <c r="OR7" i="9"/>
  <c r="OQ7" i="9"/>
  <c r="OP7" i="9"/>
  <c r="OO7" i="9"/>
  <c r="ON7" i="9"/>
  <c r="OM7" i="9"/>
  <c r="OL7" i="9"/>
  <c r="OK7" i="9"/>
  <c r="OJ7" i="9"/>
  <c r="OI7" i="9"/>
  <c r="OH7" i="9"/>
  <c r="OG7" i="9"/>
  <c r="OF7" i="9"/>
  <c r="OE7" i="9"/>
  <c r="OD7" i="9"/>
  <c r="OC7" i="9"/>
  <c r="OB7" i="9"/>
  <c r="OA7" i="9"/>
  <c r="NZ7" i="9"/>
  <c r="NY7" i="9"/>
  <c r="NX7" i="9"/>
  <c r="NW7" i="9"/>
  <c r="NV7" i="9"/>
  <c r="NU7" i="9"/>
  <c r="NT7" i="9"/>
  <c r="NS7" i="9"/>
  <c r="NR7" i="9"/>
  <c r="NQ7" i="9"/>
  <c r="NP7" i="9"/>
  <c r="NO7" i="9"/>
  <c r="NN7" i="9"/>
  <c r="NM7" i="9"/>
  <c r="NL7" i="9"/>
  <c r="NK7" i="9"/>
  <c r="NJ7" i="9"/>
  <c r="NI7" i="9"/>
  <c r="NH7" i="9"/>
  <c r="NG7" i="9"/>
  <c r="NF7" i="9"/>
  <c r="NE7" i="9"/>
  <c r="ND7" i="9"/>
  <c r="NC7" i="9"/>
  <c r="NB7" i="9"/>
  <c r="NA7" i="9"/>
  <c r="MZ7" i="9"/>
  <c r="MY7" i="9"/>
  <c r="MX7" i="9"/>
  <c r="MW7" i="9"/>
  <c r="MV7" i="9"/>
  <c r="MU7" i="9"/>
  <c r="MT7" i="9"/>
  <c r="MS7" i="9"/>
  <c r="MR7" i="9"/>
  <c r="MQ7" i="9"/>
  <c r="MP7" i="9"/>
  <c r="MO7" i="9"/>
  <c r="MN7" i="9"/>
  <c r="MM7" i="9"/>
  <c r="ML7" i="9"/>
  <c r="MK7" i="9"/>
  <c r="MJ7" i="9"/>
  <c r="MI7" i="9"/>
  <c r="MH7" i="9"/>
  <c r="MG7" i="9"/>
  <c r="MF7" i="9"/>
  <c r="ME7" i="9"/>
  <c r="MD7" i="9"/>
  <c r="MC7" i="9"/>
  <c r="MB7" i="9"/>
  <c r="MA7" i="9"/>
  <c r="LZ7" i="9"/>
  <c r="LY7" i="9"/>
  <c r="LX7" i="9"/>
  <c r="LW7" i="9"/>
  <c r="LV7" i="9"/>
  <c r="LU7" i="9"/>
  <c r="LT7" i="9"/>
  <c r="LS7" i="9"/>
  <c r="LR7" i="9"/>
  <c r="LQ7" i="9"/>
  <c r="LP7" i="9"/>
  <c r="LO7" i="9"/>
  <c r="LN7" i="9"/>
  <c r="LM7" i="9"/>
  <c r="LL7" i="9"/>
  <c r="LK7" i="9"/>
  <c r="LJ7" i="9"/>
  <c r="LI7" i="9"/>
  <c r="LH7" i="9"/>
  <c r="LG7" i="9"/>
  <c r="LF7" i="9"/>
  <c r="LE7" i="9"/>
  <c r="LD7" i="9"/>
  <c r="LC7" i="9"/>
  <c r="LB7" i="9"/>
  <c r="LA7" i="9"/>
  <c r="KZ7" i="9"/>
  <c r="KY7" i="9"/>
  <c r="KX7" i="9"/>
  <c r="KW7" i="9"/>
  <c r="KV7" i="9"/>
  <c r="KU7" i="9"/>
  <c r="KT7" i="9"/>
  <c r="KS7" i="9"/>
  <c r="KR7" i="9"/>
  <c r="KQ7" i="9"/>
  <c r="KP7" i="9"/>
  <c r="KO7" i="9"/>
  <c r="KN7" i="9"/>
  <c r="KM7" i="9"/>
  <c r="KL7" i="9"/>
  <c r="KK7" i="9"/>
  <c r="KJ7" i="9"/>
  <c r="KI7" i="9"/>
  <c r="KH7" i="9"/>
  <c r="KG7" i="9"/>
  <c r="KF7" i="9"/>
  <c r="KE7" i="9"/>
  <c r="KD7" i="9"/>
  <c r="KC7" i="9"/>
  <c r="KB7" i="9"/>
  <c r="KA7" i="9"/>
  <c r="JZ7" i="9"/>
  <c r="JY7" i="9"/>
  <c r="JX7" i="9"/>
  <c r="JW7" i="9"/>
  <c r="JV7" i="9"/>
  <c r="JU7" i="9"/>
  <c r="JT7" i="9"/>
  <c r="JS7" i="9"/>
  <c r="JR7" i="9"/>
  <c r="JQ7" i="9"/>
  <c r="JP7" i="9"/>
  <c r="JO7" i="9"/>
  <c r="JN7" i="9"/>
  <c r="JM7" i="9"/>
  <c r="JL7" i="9"/>
  <c r="JK7" i="9"/>
  <c r="JJ7" i="9"/>
  <c r="JI7" i="9"/>
  <c r="JH7" i="9"/>
  <c r="JG7" i="9"/>
  <c r="JF7" i="9"/>
  <c r="JE7" i="9"/>
  <c r="JD7" i="9"/>
  <c r="JC7" i="9"/>
  <c r="JB7" i="9"/>
  <c r="JA7" i="9"/>
  <c r="IZ7" i="9"/>
  <c r="IY7" i="9"/>
  <c r="IX7" i="9"/>
  <c r="IW7" i="9"/>
  <c r="IV7" i="9"/>
  <c r="IU7" i="9"/>
  <c r="IT7" i="9"/>
  <c r="IS7" i="9"/>
  <c r="IR7" i="9"/>
  <c r="IQ7" i="9"/>
  <c r="IP7" i="9"/>
  <c r="IO7" i="9"/>
  <c r="IN7" i="9"/>
  <c r="IM7" i="9"/>
  <c r="IL7" i="9"/>
  <c r="IK7" i="9"/>
  <c r="IJ7" i="9"/>
  <c r="II7" i="9"/>
  <c r="IH7" i="9"/>
  <c r="IG7" i="9"/>
  <c r="IF7" i="9"/>
  <c r="IE7" i="9"/>
  <c r="ID7" i="9"/>
  <c r="IC7" i="9"/>
  <c r="IB7" i="9"/>
  <c r="IA7" i="9"/>
  <c r="HZ7" i="9"/>
  <c r="HY7" i="9"/>
  <c r="HX7" i="9"/>
  <c r="HW7" i="9"/>
  <c r="HV7" i="9"/>
  <c r="HU7" i="9"/>
  <c r="HT7" i="9"/>
  <c r="HS7" i="9"/>
  <c r="HR7" i="9"/>
  <c r="HQ7" i="9"/>
  <c r="HP7" i="9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D11" i="15" s="1"/>
  <c r="G7" i="9"/>
  <c r="F7" i="9"/>
  <c r="E7" i="9"/>
  <c r="D7" i="9"/>
  <c r="D7" i="15" s="1"/>
  <c r="C7" i="9"/>
  <c r="B7" i="9"/>
  <c r="F12" i="10"/>
  <c r="F11" i="10"/>
  <c r="F10" i="10"/>
  <c r="F8" i="10"/>
  <c r="F7" i="10"/>
  <c r="F6" i="10"/>
  <c r="I6" i="10"/>
  <c r="A18" i="10"/>
  <c r="G9" i="10" s="1"/>
  <c r="G37" i="16" l="1"/>
  <c r="F6" i="15"/>
  <c r="I11" i="15"/>
  <c r="K7" i="1"/>
  <c r="I6" i="15"/>
  <c r="G10" i="10"/>
  <c r="C20" i="13"/>
  <c r="H20" i="13" s="1"/>
  <c r="I20" i="13" s="1"/>
  <c r="M20" i="13" s="1"/>
  <c r="N20" i="13" s="1"/>
  <c r="G12" i="13"/>
  <c r="H15" i="13"/>
  <c r="C21" i="13"/>
  <c r="H21" i="13" s="1"/>
  <c r="J21" i="13"/>
  <c r="A22" i="13"/>
  <c r="F22" i="13" s="1"/>
  <c r="B18" i="5"/>
  <c r="B21" i="5"/>
  <c r="E21" i="5" s="1"/>
  <c r="B26" i="5"/>
  <c r="E26" i="5" s="1"/>
  <c r="B20" i="5"/>
  <c r="E20" i="5" s="1"/>
  <c r="B25" i="5"/>
  <c r="E25" i="5" s="1"/>
  <c r="B19" i="5"/>
  <c r="E19" i="5" s="1"/>
  <c r="B24" i="5"/>
  <c r="E24" i="5" s="1"/>
  <c r="B23" i="5"/>
  <c r="E23" i="5" s="1"/>
  <c r="B17" i="5"/>
  <c r="E17" i="5" s="1"/>
  <c r="B22" i="5"/>
  <c r="E22" i="5" s="1"/>
  <c r="B16" i="5"/>
  <c r="E16" i="5" s="1"/>
  <c r="B15" i="5"/>
  <c r="E15" i="5" s="1"/>
  <c r="B21" i="10"/>
  <c r="C21" i="10" s="1"/>
  <c r="H21" i="10" s="1"/>
  <c r="F21" i="10"/>
  <c r="J21" i="10" s="1"/>
  <c r="A23" i="10"/>
  <c r="F23" i="10" s="1"/>
  <c r="J23" i="10" s="1"/>
  <c r="B22" i="10"/>
  <c r="C20" i="10"/>
  <c r="H20" i="10" s="1"/>
  <c r="I20" i="10" s="1"/>
  <c r="M20" i="10" s="1"/>
  <c r="N20" i="10" s="1"/>
  <c r="G12" i="10"/>
  <c r="G11" i="10"/>
  <c r="G13" i="10"/>
  <c r="G14" i="10"/>
  <c r="H15" i="10"/>
  <c r="A23" i="13" l="1"/>
  <c r="F23" i="13" s="1"/>
  <c r="J22" i="13"/>
  <c r="B22" i="13"/>
  <c r="G22" i="13" s="1"/>
  <c r="I21" i="13"/>
  <c r="E18" i="5"/>
  <c r="G21" i="10"/>
  <c r="I21" i="10" s="1"/>
  <c r="M21" i="10" s="1"/>
  <c r="N21" i="10" s="1"/>
  <c r="C22" i="10"/>
  <c r="H22" i="10" s="1"/>
  <c r="G22" i="10"/>
  <c r="A24" i="10"/>
  <c r="F24" i="10" s="1"/>
  <c r="J24" i="10" s="1"/>
  <c r="B23" i="10"/>
  <c r="M21" i="13" l="1"/>
  <c r="N21" i="13" s="1"/>
  <c r="C22" i="13"/>
  <c r="H22" i="13" s="1"/>
  <c r="B23" i="13"/>
  <c r="G23" i="13" s="1"/>
  <c r="A24" i="13"/>
  <c r="F24" i="13" s="1"/>
  <c r="J23" i="13"/>
  <c r="E28" i="5"/>
  <c r="I22" i="10"/>
  <c r="M22" i="10" s="1"/>
  <c r="N22" i="10" s="1"/>
  <c r="C23" i="10"/>
  <c r="H23" i="10" s="1"/>
  <c r="G23" i="10"/>
  <c r="A25" i="10"/>
  <c r="F25" i="10" s="1"/>
  <c r="J25" i="10" s="1"/>
  <c r="B24" i="10"/>
  <c r="I22" i="13" l="1"/>
  <c r="M22" i="13" s="1"/>
  <c r="N22" i="13" s="1"/>
  <c r="A25" i="13"/>
  <c r="F25" i="13" s="1"/>
  <c r="J24" i="13"/>
  <c r="B24" i="13"/>
  <c r="G24" i="13" s="1"/>
  <c r="C23" i="13"/>
  <c r="H23" i="13" s="1"/>
  <c r="I23" i="10"/>
  <c r="M23" i="10" s="1"/>
  <c r="N23" i="10" s="1"/>
  <c r="C24" i="10"/>
  <c r="H24" i="10" s="1"/>
  <c r="G24" i="10"/>
  <c r="A26" i="10"/>
  <c r="F26" i="10" s="1"/>
  <c r="J26" i="10" s="1"/>
  <c r="B25" i="10"/>
  <c r="I23" i="13" l="1"/>
  <c r="M23" i="13" s="1"/>
  <c r="N23" i="13" s="1"/>
  <c r="B25" i="13"/>
  <c r="G25" i="13" s="1"/>
  <c r="A26" i="13"/>
  <c r="F26" i="13" s="1"/>
  <c r="J25" i="13"/>
  <c r="C24" i="13"/>
  <c r="H24" i="13" s="1"/>
  <c r="I24" i="10"/>
  <c r="M24" i="10" s="1"/>
  <c r="N24" i="10" s="1"/>
  <c r="C25" i="10"/>
  <c r="H25" i="10" s="1"/>
  <c r="G25" i="10"/>
  <c r="A27" i="10"/>
  <c r="F27" i="10" s="1"/>
  <c r="J27" i="10" s="1"/>
  <c r="B26" i="10"/>
  <c r="C7" i="7"/>
  <c r="C8" i="7"/>
  <c r="C9" i="7"/>
  <c r="C10" i="7"/>
  <c r="C11" i="7"/>
  <c r="C12" i="7"/>
  <c r="C13" i="7"/>
  <c r="C14" i="7"/>
  <c r="C15" i="7"/>
  <c r="C17" i="7"/>
  <c r="C18" i="7"/>
  <c r="C19" i="7"/>
  <c r="C20" i="7"/>
  <c r="C21" i="7"/>
  <c r="C6" i="7"/>
  <c r="E8" i="5"/>
  <c r="E7" i="5"/>
  <c r="E9" i="5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L2279" i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L2415" i="1"/>
  <c r="L2416" i="1"/>
  <c r="L2417" i="1"/>
  <c r="L2418" i="1"/>
  <c r="L2419" i="1"/>
  <c r="L2420" i="1"/>
  <c r="L2421" i="1"/>
  <c r="L2422" i="1"/>
  <c r="L2423" i="1"/>
  <c r="L2424" i="1"/>
  <c r="L2425" i="1"/>
  <c r="L2426" i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L2443" i="1"/>
  <c r="L2444" i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2497" i="1"/>
  <c r="L2498" i="1"/>
  <c r="L2499" i="1"/>
  <c r="L2500" i="1"/>
  <c r="L2501" i="1"/>
  <c r="L2502" i="1"/>
  <c r="L2503" i="1"/>
  <c r="L2504" i="1"/>
  <c r="L2505" i="1"/>
  <c r="L2506" i="1"/>
  <c r="L2507" i="1"/>
  <c r="L2508" i="1"/>
  <c r="L2509" i="1"/>
  <c r="L2510" i="1"/>
  <c r="L2511" i="1"/>
  <c r="L2512" i="1"/>
  <c r="L2513" i="1"/>
  <c r="L2514" i="1"/>
  <c r="L2515" i="1"/>
  <c r="L2516" i="1"/>
  <c r="L2517" i="1"/>
  <c r="L2518" i="1"/>
  <c r="L2519" i="1"/>
  <c r="L2520" i="1"/>
  <c r="L2521" i="1"/>
  <c r="L2522" i="1"/>
  <c r="L2523" i="1"/>
  <c r="L2524" i="1"/>
  <c r="L2525" i="1"/>
  <c r="L2526" i="1"/>
  <c r="L2527" i="1"/>
  <c r="L2528" i="1"/>
  <c r="L2529" i="1"/>
  <c r="L2530" i="1"/>
  <c r="L2531" i="1"/>
  <c r="L2532" i="1"/>
  <c r="L2533" i="1"/>
  <c r="L2534" i="1"/>
  <c r="L2535" i="1"/>
  <c r="L2536" i="1"/>
  <c r="L2537" i="1"/>
  <c r="L2538" i="1"/>
  <c r="L2539" i="1"/>
  <c r="L2540" i="1"/>
  <c r="L2541" i="1"/>
  <c r="L2542" i="1"/>
  <c r="L2543" i="1"/>
  <c r="L2544" i="1"/>
  <c r="L2545" i="1"/>
  <c r="L2546" i="1"/>
  <c r="L2547" i="1"/>
  <c r="L2548" i="1"/>
  <c r="L2549" i="1"/>
  <c r="L2550" i="1"/>
  <c r="L2551" i="1"/>
  <c r="L2552" i="1"/>
  <c r="L2553" i="1"/>
  <c r="L2554" i="1"/>
  <c r="L2555" i="1"/>
  <c r="L2556" i="1"/>
  <c r="L2557" i="1"/>
  <c r="L2558" i="1"/>
  <c r="L2559" i="1"/>
  <c r="L2560" i="1"/>
  <c r="L2561" i="1"/>
  <c r="L2562" i="1"/>
  <c r="L2563" i="1"/>
  <c r="L2564" i="1"/>
  <c r="L2565" i="1"/>
  <c r="L2566" i="1"/>
  <c r="L2567" i="1"/>
  <c r="L2568" i="1"/>
  <c r="L2569" i="1"/>
  <c r="L2570" i="1"/>
  <c r="L2571" i="1"/>
  <c r="L2572" i="1"/>
  <c r="L2573" i="1"/>
  <c r="L2574" i="1"/>
  <c r="L2575" i="1"/>
  <c r="L2576" i="1"/>
  <c r="L2577" i="1"/>
  <c r="L2578" i="1"/>
  <c r="L2579" i="1"/>
  <c r="L2580" i="1"/>
  <c r="L2581" i="1"/>
  <c r="L2582" i="1"/>
  <c r="L2583" i="1"/>
  <c r="L2584" i="1"/>
  <c r="L2585" i="1"/>
  <c r="L2586" i="1"/>
  <c r="L2587" i="1"/>
  <c r="L2588" i="1"/>
  <c r="L2589" i="1"/>
  <c r="L2590" i="1"/>
  <c r="L2591" i="1"/>
  <c r="L2592" i="1"/>
  <c r="L2593" i="1"/>
  <c r="L2594" i="1"/>
  <c r="L2595" i="1"/>
  <c r="L2596" i="1"/>
  <c r="L2597" i="1"/>
  <c r="L2598" i="1"/>
  <c r="L2599" i="1"/>
  <c r="L2600" i="1"/>
  <c r="L2601" i="1"/>
  <c r="L2602" i="1"/>
  <c r="L2603" i="1"/>
  <c r="L2604" i="1"/>
  <c r="L2605" i="1"/>
  <c r="L2606" i="1"/>
  <c r="L2607" i="1"/>
  <c r="L2608" i="1"/>
  <c r="L2609" i="1"/>
  <c r="L2610" i="1"/>
  <c r="L2611" i="1"/>
  <c r="L2612" i="1"/>
  <c r="L2613" i="1"/>
  <c r="L2614" i="1"/>
  <c r="L2615" i="1"/>
  <c r="L2616" i="1"/>
  <c r="L2617" i="1"/>
  <c r="L2618" i="1"/>
  <c r="L2619" i="1"/>
  <c r="L2620" i="1"/>
  <c r="L2621" i="1"/>
  <c r="L2622" i="1"/>
  <c r="L2623" i="1"/>
  <c r="L2624" i="1"/>
  <c r="L2625" i="1"/>
  <c r="L2626" i="1"/>
  <c r="L2627" i="1"/>
  <c r="L2628" i="1"/>
  <c r="L2629" i="1"/>
  <c r="L2630" i="1"/>
  <c r="L2631" i="1"/>
  <c r="L2632" i="1"/>
  <c r="L2633" i="1"/>
  <c r="L2634" i="1"/>
  <c r="L2635" i="1"/>
  <c r="L2636" i="1"/>
  <c r="L2637" i="1"/>
  <c r="L2638" i="1"/>
  <c r="L2639" i="1"/>
  <c r="L2640" i="1"/>
  <c r="L2641" i="1"/>
  <c r="L2642" i="1"/>
  <c r="L2643" i="1"/>
  <c r="L2644" i="1"/>
  <c r="L2645" i="1"/>
  <c r="L2646" i="1"/>
  <c r="L2647" i="1"/>
  <c r="L2648" i="1"/>
  <c r="L2649" i="1"/>
  <c r="L2650" i="1"/>
  <c r="L2651" i="1"/>
  <c r="L2652" i="1"/>
  <c r="L2653" i="1"/>
  <c r="L2654" i="1"/>
  <c r="L2655" i="1"/>
  <c r="L2656" i="1"/>
  <c r="L2657" i="1"/>
  <c r="L2658" i="1"/>
  <c r="L2659" i="1"/>
  <c r="L2660" i="1"/>
  <c r="L2661" i="1"/>
  <c r="L2662" i="1"/>
  <c r="L2663" i="1"/>
  <c r="L2664" i="1"/>
  <c r="L2665" i="1"/>
  <c r="L2666" i="1"/>
  <c r="L2667" i="1"/>
  <c r="L2668" i="1"/>
  <c r="L2669" i="1"/>
  <c r="L2670" i="1"/>
  <c r="L2671" i="1"/>
  <c r="L2672" i="1"/>
  <c r="L2673" i="1"/>
  <c r="L2674" i="1"/>
  <c r="L2675" i="1"/>
  <c r="L2676" i="1"/>
  <c r="L2677" i="1"/>
  <c r="L2678" i="1"/>
  <c r="L2679" i="1"/>
  <c r="L2680" i="1"/>
  <c r="L2681" i="1"/>
  <c r="L2682" i="1"/>
  <c r="L2683" i="1"/>
  <c r="L2684" i="1"/>
  <c r="L2685" i="1"/>
  <c r="L2686" i="1"/>
  <c r="L2687" i="1"/>
  <c r="L2688" i="1"/>
  <c r="L2689" i="1"/>
  <c r="L2690" i="1"/>
  <c r="L2691" i="1"/>
  <c r="L7" i="1"/>
  <c r="C16" i="7" s="1"/>
  <c r="I24" i="13" l="1"/>
  <c r="A27" i="13"/>
  <c r="F27" i="13" s="1"/>
  <c r="J26" i="13"/>
  <c r="B26" i="13"/>
  <c r="G26" i="13" s="1"/>
  <c r="C25" i="13"/>
  <c r="H25" i="13" s="1"/>
  <c r="C26" i="10"/>
  <c r="H26" i="10" s="1"/>
  <c r="G26" i="10"/>
  <c r="I25" i="10"/>
  <c r="M25" i="10" s="1"/>
  <c r="N25" i="10" s="1"/>
  <c r="A28" i="10"/>
  <c r="F28" i="10" s="1"/>
  <c r="J28" i="10" s="1"/>
  <c r="B27" i="10"/>
  <c r="E10" i="5"/>
  <c r="C26" i="13" l="1"/>
  <c r="H26" i="13" s="1"/>
  <c r="B27" i="13"/>
  <c r="G27" i="13" s="1"/>
  <c r="A28" i="13"/>
  <c r="F28" i="13" s="1"/>
  <c r="J27" i="13"/>
  <c r="M24" i="13"/>
  <c r="N24" i="13" s="1"/>
  <c r="I25" i="13"/>
  <c r="M25" i="13" s="1"/>
  <c r="N25" i="13" s="1"/>
  <c r="I26" i="10"/>
  <c r="M26" i="10" s="1"/>
  <c r="N26" i="10" s="1"/>
  <c r="C27" i="10"/>
  <c r="H27" i="10" s="1"/>
  <c r="G27" i="10"/>
  <c r="A29" i="10"/>
  <c r="F29" i="10" s="1"/>
  <c r="J29" i="10" s="1"/>
  <c r="B28" i="10"/>
  <c r="C27" i="13" l="1"/>
  <c r="H27" i="13" s="1"/>
  <c r="I27" i="13" s="1"/>
  <c r="M27" i="13" s="1"/>
  <c r="N27" i="13" s="1"/>
  <c r="A29" i="13"/>
  <c r="F29" i="13" s="1"/>
  <c r="J28" i="13"/>
  <c r="B28" i="13"/>
  <c r="G28" i="13" s="1"/>
  <c r="I26" i="13"/>
  <c r="M26" i="13" s="1"/>
  <c r="N26" i="13" s="1"/>
  <c r="I27" i="10"/>
  <c r="M27" i="10" s="1"/>
  <c r="N27" i="10" s="1"/>
  <c r="C28" i="10"/>
  <c r="H28" i="10" s="1"/>
  <c r="G28" i="10"/>
  <c r="A30" i="10"/>
  <c r="F30" i="10" s="1"/>
  <c r="J30" i="10" s="1"/>
  <c r="B29" i="10"/>
  <c r="C28" i="13" l="1"/>
  <c r="H28" i="13" s="1"/>
  <c r="B29" i="13"/>
  <c r="G29" i="13" s="1"/>
  <c r="A30" i="13"/>
  <c r="F30" i="13" s="1"/>
  <c r="J29" i="13"/>
  <c r="I28" i="10"/>
  <c r="M28" i="10" s="1"/>
  <c r="N28" i="10" s="1"/>
  <c r="C29" i="10"/>
  <c r="H29" i="10" s="1"/>
  <c r="G29" i="10"/>
  <c r="A31" i="10"/>
  <c r="F31" i="10" s="1"/>
  <c r="J31" i="10" s="1"/>
  <c r="B30" i="10"/>
  <c r="I28" i="13" l="1"/>
  <c r="M28" i="13" s="1"/>
  <c r="N28" i="13" s="1"/>
  <c r="A31" i="13"/>
  <c r="F31" i="13" s="1"/>
  <c r="J30" i="13"/>
  <c r="B30" i="13"/>
  <c r="G30" i="13" s="1"/>
  <c r="C29" i="13"/>
  <c r="H29" i="13" s="1"/>
  <c r="I29" i="10"/>
  <c r="M29" i="10" s="1"/>
  <c r="N29" i="10" s="1"/>
  <c r="C30" i="10"/>
  <c r="H30" i="10" s="1"/>
  <c r="G30" i="10"/>
  <c r="A32" i="10"/>
  <c r="F32" i="10" s="1"/>
  <c r="J32" i="10" s="1"/>
  <c r="B31" i="10"/>
  <c r="I29" i="13" l="1"/>
  <c r="M29" i="13" s="1"/>
  <c r="N29" i="13" s="1"/>
  <c r="C30" i="13"/>
  <c r="H30" i="13" s="1"/>
  <c r="B31" i="13"/>
  <c r="G31" i="13" s="1"/>
  <c r="A32" i="13"/>
  <c r="F32" i="13" s="1"/>
  <c r="J31" i="13"/>
  <c r="I30" i="10"/>
  <c r="M30" i="10" s="1"/>
  <c r="N30" i="10" s="1"/>
  <c r="C31" i="10"/>
  <c r="H31" i="10" s="1"/>
  <c r="G31" i="10"/>
  <c r="A33" i="10"/>
  <c r="F33" i="10" s="1"/>
  <c r="J33" i="10" s="1"/>
  <c r="B32" i="10"/>
  <c r="I30" i="13" l="1"/>
  <c r="M30" i="13" s="1"/>
  <c r="N30" i="13" s="1"/>
  <c r="A33" i="13"/>
  <c r="F33" i="13" s="1"/>
  <c r="J32" i="13"/>
  <c r="B32" i="13"/>
  <c r="G32" i="13" s="1"/>
  <c r="C31" i="13"/>
  <c r="H31" i="13" s="1"/>
  <c r="I31" i="10"/>
  <c r="M31" i="10" s="1"/>
  <c r="N31" i="10" s="1"/>
  <c r="C32" i="10"/>
  <c r="H32" i="10" s="1"/>
  <c r="G32" i="10"/>
  <c r="A34" i="10"/>
  <c r="B33" i="10"/>
  <c r="C32" i="13" l="1"/>
  <c r="H32" i="13" s="1"/>
  <c r="B33" i="13"/>
  <c r="G33" i="13" s="1"/>
  <c r="A34" i="13"/>
  <c r="F34" i="13" s="1"/>
  <c r="J33" i="13"/>
  <c r="I31" i="13"/>
  <c r="M31" i="13" s="1"/>
  <c r="N31" i="13" s="1"/>
  <c r="I32" i="10"/>
  <c r="M32" i="10" s="1"/>
  <c r="N32" i="10" s="1"/>
  <c r="C33" i="10"/>
  <c r="H33" i="10" s="1"/>
  <c r="G33" i="10"/>
  <c r="B34" i="10"/>
  <c r="F34" i="10"/>
  <c r="J34" i="10" s="1"/>
  <c r="I32" i="13" l="1"/>
  <c r="M32" i="13" s="1"/>
  <c r="N32" i="13" s="1"/>
  <c r="J34" i="13"/>
  <c r="B34" i="13"/>
  <c r="G34" i="13" s="1"/>
  <c r="C33" i="13"/>
  <c r="H33" i="13" s="1"/>
  <c r="I33" i="13" s="1"/>
  <c r="M33" i="13" s="1"/>
  <c r="N33" i="13" s="1"/>
  <c r="I33" i="10"/>
  <c r="M33" i="10" s="1"/>
  <c r="N33" i="10" s="1"/>
  <c r="C34" i="10"/>
  <c r="H34" i="10" s="1"/>
  <c r="G34" i="10"/>
  <c r="C34" i="13" l="1"/>
  <c r="H34" i="13" s="1"/>
  <c r="I34" i="10"/>
  <c r="M34" i="10" s="1"/>
  <c r="N34" i="10" l="1"/>
  <c r="I40" i="10" s="1"/>
  <c r="I34" i="13"/>
  <c r="I37" i="10"/>
  <c r="I39" i="10" s="1"/>
  <c r="F48" i="10" s="1"/>
  <c r="M34" i="13" l="1"/>
  <c r="I37" i="13"/>
  <c r="I39" i="13" s="1"/>
  <c r="F48" i="13" s="1"/>
  <c r="I41" i="10"/>
  <c r="N34" i="13" l="1"/>
  <c r="I41" i="13"/>
</calcChain>
</file>

<file path=xl/sharedStrings.xml><?xml version="1.0" encoding="utf-8"?>
<sst xmlns="http://schemas.openxmlformats.org/spreadsheetml/2006/main" count="4941" uniqueCount="3896">
  <si>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</si>
  <si>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</si>
  <si>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</si>
  <si>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</si>
  <si>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</si>
  <si>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</si>
  <si>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Mots-clés</t>
  </si>
  <si>
    <t>Statistiques</t>
  </si>
  <si>
    <t>Onglet non modifiable</t>
  </si>
  <si>
    <t>Droit pénal</t>
  </si>
  <si>
    <t>Droit du commerce</t>
  </si>
  <si>
    <t>PER-000045</t>
  </si>
  <si>
    <t>Martine Rouzies</t>
  </si>
  <si>
    <t>Interne + partie représentée</t>
  </si>
  <si>
    <r>
      <t xml:space="preserve">Description 
</t>
    </r>
    <r>
      <rPr>
        <sz val="10"/>
        <color theme="0"/>
        <rFont val="Calibri"/>
        <family val="2"/>
        <scheme val="minor"/>
      </rPr>
      <t>(contenu, résumé...)</t>
    </r>
  </si>
  <si>
    <r>
      <t xml:space="preserve">Date création </t>
    </r>
    <r>
      <rPr>
        <sz val="10"/>
        <color theme="0"/>
        <rFont val="Calibri"/>
        <family val="2"/>
        <scheme val="minor"/>
      </rPr>
      <t>(CTRL + point-virgule)</t>
    </r>
  </si>
  <si>
    <t>FACTURATION</t>
  </si>
  <si>
    <t>Autres remarques</t>
  </si>
  <si>
    <t>Droit de la propriété intellectuelle</t>
  </si>
  <si>
    <t>Action en contrefaçon</t>
  </si>
  <si>
    <t>Logo, marque, contrefaçon</t>
  </si>
  <si>
    <t>Montant HT</t>
  </si>
  <si>
    <t>Date de signature</t>
  </si>
  <si>
    <t>Montant déjà facturé HT</t>
  </si>
  <si>
    <t>Reste à facturer</t>
  </si>
  <si>
    <t>Attente client</t>
  </si>
  <si>
    <t>En cours</t>
  </si>
  <si>
    <t>Terminé</t>
  </si>
  <si>
    <t>F0005</t>
  </si>
  <si>
    <t>Emplacement du dossier et autorisation d'accès</t>
  </si>
  <si>
    <t>Prénom et nom</t>
  </si>
  <si>
    <t>Adresse</t>
  </si>
  <si>
    <t>Code postal</t>
  </si>
  <si>
    <t>Ville</t>
  </si>
  <si>
    <t>E-mail</t>
  </si>
  <si>
    <t>C0001</t>
  </si>
  <si>
    <t>Remarques</t>
  </si>
  <si>
    <t>Dubard SAS</t>
  </si>
  <si>
    <t>78 rue de la Loge, bât. B étg 4</t>
  </si>
  <si>
    <t>21000</t>
  </si>
  <si>
    <t>Dijon</t>
  </si>
  <si>
    <t>Téléphone pro</t>
  </si>
  <si>
    <t>Téléphone portable</t>
  </si>
  <si>
    <t>Base clients</t>
  </si>
  <si>
    <t>Réf.</t>
  </si>
  <si>
    <t>Montant reste à facturer :</t>
  </si>
  <si>
    <t>Numéros des factures correspondantes</t>
  </si>
  <si>
    <t>Reste à faire</t>
  </si>
  <si>
    <t>Attente éléments clients</t>
  </si>
  <si>
    <t>Affaire DUBARD / LESSUEUR phase 1</t>
  </si>
  <si>
    <t>Nom client ou société</t>
  </si>
  <si>
    <r>
      <t xml:space="preserve">Client
</t>
    </r>
    <r>
      <rPr>
        <sz val="11"/>
        <color theme="0"/>
        <rFont val="Calibri"/>
        <family val="2"/>
        <scheme val="minor"/>
      </rPr>
      <t>(sélectionner)</t>
    </r>
  </si>
  <si>
    <t>Nombre total de clients :</t>
  </si>
  <si>
    <t>Emplacement du dossier et autorisations</t>
  </si>
  <si>
    <t>PER-000046</t>
  </si>
  <si>
    <t>Client</t>
  </si>
  <si>
    <t xml:space="preserve">Description </t>
  </si>
  <si>
    <t>Date de création</t>
  </si>
  <si>
    <t>Type / Objet</t>
  </si>
  <si>
    <t>C0002</t>
  </si>
  <si>
    <t>C0003</t>
  </si>
  <si>
    <t>C0004</t>
  </si>
  <si>
    <t>C0005</t>
  </si>
  <si>
    <t>C0006</t>
  </si>
  <si>
    <t>C0007</t>
  </si>
  <si>
    <t>C0008</t>
  </si>
  <si>
    <t>C0009</t>
  </si>
  <si>
    <t>C0010</t>
  </si>
  <si>
    <t>C0011</t>
  </si>
  <si>
    <t>C0012</t>
  </si>
  <si>
    <t>C0013</t>
  </si>
  <si>
    <t>C0014</t>
  </si>
  <si>
    <t>C0015</t>
  </si>
  <si>
    <t>C0016</t>
  </si>
  <si>
    <t>C0017</t>
  </si>
  <si>
    <t>C0018</t>
  </si>
  <si>
    <t>C0019</t>
  </si>
  <si>
    <t>C0020</t>
  </si>
  <si>
    <t>C0021</t>
  </si>
  <si>
    <t>C0022</t>
  </si>
  <si>
    <t>C0023</t>
  </si>
  <si>
    <t>C0024</t>
  </si>
  <si>
    <t>C0025</t>
  </si>
  <si>
    <t>C0026</t>
  </si>
  <si>
    <t>C0027</t>
  </si>
  <si>
    <t>C0028</t>
  </si>
  <si>
    <t>C0029</t>
  </si>
  <si>
    <t>C0030</t>
  </si>
  <si>
    <t>C0031</t>
  </si>
  <si>
    <t>C0032</t>
  </si>
  <si>
    <t>C0033</t>
  </si>
  <si>
    <t>C0034</t>
  </si>
  <si>
    <t>C0035</t>
  </si>
  <si>
    <t>C0036</t>
  </si>
  <si>
    <t>C0037</t>
  </si>
  <si>
    <t>C0038</t>
  </si>
  <si>
    <t>C0039</t>
  </si>
  <si>
    <t>C0040</t>
  </si>
  <si>
    <t>C0041</t>
  </si>
  <si>
    <t>C0042</t>
  </si>
  <si>
    <t>C0043</t>
  </si>
  <si>
    <t>C0044</t>
  </si>
  <si>
    <t>C0045</t>
  </si>
  <si>
    <t>C0046</t>
  </si>
  <si>
    <t>C0047</t>
  </si>
  <si>
    <t>C0048</t>
  </si>
  <si>
    <t>C0049</t>
  </si>
  <si>
    <t>C0050</t>
  </si>
  <si>
    <t>C0051</t>
  </si>
  <si>
    <t>C0052</t>
  </si>
  <si>
    <t>C0053</t>
  </si>
  <si>
    <t>C0054</t>
  </si>
  <si>
    <t>C0055</t>
  </si>
  <si>
    <t>C0056</t>
  </si>
  <si>
    <t>C0057</t>
  </si>
  <si>
    <t>C0058</t>
  </si>
  <si>
    <t>C0059</t>
  </si>
  <si>
    <t>C0060</t>
  </si>
  <si>
    <t>C0061</t>
  </si>
  <si>
    <t>C0062</t>
  </si>
  <si>
    <t>C0063</t>
  </si>
  <si>
    <t>C0064</t>
  </si>
  <si>
    <t>C0065</t>
  </si>
  <si>
    <t>C0066</t>
  </si>
  <si>
    <t>C0067</t>
  </si>
  <si>
    <t>C0068</t>
  </si>
  <si>
    <t>C0069</t>
  </si>
  <si>
    <t>C0070</t>
  </si>
  <si>
    <t>C0071</t>
  </si>
  <si>
    <t>C0072</t>
  </si>
  <si>
    <t>C0073</t>
  </si>
  <si>
    <t>C0074</t>
  </si>
  <si>
    <t>C0075</t>
  </si>
  <si>
    <t>C0076</t>
  </si>
  <si>
    <t>C0077</t>
  </si>
  <si>
    <t>C0078</t>
  </si>
  <si>
    <t>C0079</t>
  </si>
  <si>
    <t>C0080</t>
  </si>
  <si>
    <t>C0081</t>
  </si>
  <si>
    <t>C0082</t>
  </si>
  <si>
    <t>C0083</t>
  </si>
  <si>
    <t>C0084</t>
  </si>
  <si>
    <t>C0085</t>
  </si>
  <si>
    <t>C0086</t>
  </si>
  <si>
    <t>C0087</t>
  </si>
  <si>
    <t>C0088</t>
  </si>
  <si>
    <t>C0089</t>
  </si>
  <si>
    <t>C0090</t>
  </si>
  <si>
    <t>C0091</t>
  </si>
  <si>
    <t>C0092</t>
  </si>
  <si>
    <t>C0093</t>
  </si>
  <si>
    <t>C0094</t>
  </si>
  <si>
    <t>C0095</t>
  </si>
  <si>
    <t>C0096</t>
  </si>
  <si>
    <t>C0097</t>
  </si>
  <si>
    <t>C0098</t>
  </si>
  <si>
    <t>C0099</t>
  </si>
  <si>
    <t>C0100</t>
  </si>
  <si>
    <t>C0101</t>
  </si>
  <si>
    <t>C0102</t>
  </si>
  <si>
    <t>C0103</t>
  </si>
  <si>
    <t>C0104</t>
  </si>
  <si>
    <t>C0105</t>
  </si>
  <si>
    <t>C0106</t>
  </si>
  <si>
    <t>C0107</t>
  </si>
  <si>
    <t>C0108</t>
  </si>
  <si>
    <t>C0109</t>
  </si>
  <si>
    <t>C0110</t>
  </si>
  <si>
    <t>C0111</t>
  </si>
  <si>
    <t>C0112</t>
  </si>
  <si>
    <t>C0113</t>
  </si>
  <si>
    <t>C0114</t>
  </si>
  <si>
    <t>C0115</t>
  </si>
  <si>
    <t>C0116</t>
  </si>
  <si>
    <t>C0117</t>
  </si>
  <si>
    <t>C0118</t>
  </si>
  <si>
    <t>C0119</t>
  </si>
  <si>
    <t>C0120</t>
  </si>
  <si>
    <t>C0121</t>
  </si>
  <si>
    <t>C0122</t>
  </si>
  <si>
    <t>C0123</t>
  </si>
  <si>
    <t>C0124</t>
  </si>
  <si>
    <t>C0125</t>
  </si>
  <si>
    <t>C0126</t>
  </si>
  <si>
    <t>C0127</t>
  </si>
  <si>
    <t>C0128</t>
  </si>
  <si>
    <t>C0129</t>
  </si>
  <si>
    <t>C0130</t>
  </si>
  <si>
    <t>C0131</t>
  </si>
  <si>
    <t>C0132</t>
  </si>
  <si>
    <t>C0133</t>
  </si>
  <si>
    <t>C0134</t>
  </si>
  <si>
    <t>C0135</t>
  </si>
  <si>
    <t>C0136</t>
  </si>
  <si>
    <t>C0137</t>
  </si>
  <si>
    <t>C0138</t>
  </si>
  <si>
    <t>C0139</t>
  </si>
  <si>
    <t>C0140</t>
  </si>
  <si>
    <t>C0141</t>
  </si>
  <si>
    <t>C0142</t>
  </si>
  <si>
    <t>C0143</t>
  </si>
  <si>
    <t>C0144</t>
  </si>
  <si>
    <t>C0145</t>
  </si>
  <si>
    <t>C0146</t>
  </si>
  <si>
    <t>C0147</t>
  </si>
  <si>
    <t>C0148</t>
  </si>
  <si>
    <t>C0149</t>
  </si>
  <si>
    <t>C0150</t>
  </si>
  <si>
    <t>C0151</t>
  </si>
  <si>
    <t>C0152</t>
  </si>
  <si>
    <t>C0153</t>
  </si>
  <si>
    <t>C0154</t>
  </si>
  <si>
    <t>C0155</t>
  </si>
  <si>
    <t>C0156</t>
  </si>
  <si>
    <t>C0157</t>
  </si>
  <si>
    <t>C0158</t>
  </si>
  <si>
    <t>C0159</t>
  </si>
  <si>
    <t>C0160</t>
  </si>
  <si>
    <t>C0161</t>
  </si>
  <si>
    <t>C0162</t>
  </si>
  <si>
    <t>C0163</t>
  </si>
  <si>
    <t>C0164</t>
  </si>
  <si>
    <t>C0165</t>
  </si>
  <si>
    <t>C0166</t>
  </si>
  <si>
    <t>C0167</t>
  </si>
  <si>
    <t>C0168</t>
  </si>
  <si>
    <t>C0169</t>
  </si>
  <si>
    <t>C0170</t>
  </si>
  <si>
    <t>C0171</t>
  </si>
  <si>
    <t>C0172</t>
  </si>
  <si>
    <t>C0173</t>
  </si>
  <si>
    <t>C0174</t>
  </si>
  <si>
    <t>C0175</t>
  </si>
  <si>
    <t>C0176</t>
  </si>
  <si>
    <t>C0177</t>
  </si>
  <si>
    <t>C0178</t>
  </si>
  <si>
    <t>C0179</t>
  </si>
  <si>
    <t>C0180</t>
  </si>
  <si>
    <t>C0181</t>
  </si>
  <si>
    <t>C0182</t>
  </si>
  <si>
    <t>C0183</t>
  </si>
  <si>
    <t>C0184</t>
  </si>
  <si>
    <t>C0185</t>
  </si>
  <si>
    <t>C0186</t>
  </si>
  <si>
    <t>C0187</t>
  </si>
  <si>
    <t>C0188</t>
  </si>
  <si>
    <t>C0189</t>
  </si>
  <si>
    <t>C0190</t>
  </si>
  <si>
    <t>C0191</t>
  </si>
  <si>
    <t>C0192</t>
  </si>
  <si>
    <t>C0193</t>
  </si>
  <si>
    <t>C0194</t>
  </si>
  <si>
    <t>C0195</t>
  </si>
  <si>
    <t>C0196</t>
  </si>
  <si>
    <t>C0197</t>
  </si>
  <si>
    <t>C0198</t>
  </si>
  <si>
    <t>C0199</t>
  </si>
  <si>
    <t>C0200</t>
  </si>
  <si>
    <t>C0201</t>
  </si>
  <si>
    <t>C0202</t>
  </si>
  <si>
    <t>C0203</t>
  </si>
  <si>
    <t>C0204</t>
  </si>
  <si>
    <t>C0205</t>
  </si>
  <si>
    <t>C0206</t>
  </si>
  <si>
    <t>C0207</t>
  </si>
  <si>
    <t>C0208</t>
  </si>
  <si>
    <t>C0209</t>
  </si>
  <si>
    <t>C0210</t>
  </si>
  <si>
    <t>C0211</t>
  </si>
  <si>
    <t>C0212</t>
  </si>
  <si>
    <t>C0213</t>
  </si>
  <si>
    <t>C0214</t>
  </si>
  <si>
    <t>C0215</t>
  </si>
  <si>
    <t>C0216</t>
  </si>
  <si>
    <t>C0217</t>
  </si>
  <si>
    <t>C0218</t>
  </si>
  <si>
    <t>C0219</t>
  </si>
  <si>
    <t>C0220</t>
  </si>
  <si>
    <t>C0221</t>
  </si>
  <si>
    <t>C0222</t>
  </si>
  <si>
    <t>C0223</t>
  </si>
  <si>
    <t>C0224</t>
  </si>
  <si>
    <t>C0225</t>
  </si>
  <si>
    <t>C0226</t>
  </si>
  <si>
    <t>C0227</t>
  </si>
  <si>
    <t>C0228</t>
  </si>
  <si>
    <t>C0229</t>
  </si>
  <si>
    <t>C0230</t>
  </si>
  <si>
    <t>C0231</t>
  </si>
  <si>
    <t>C0232</t>
  </si>
  <si>
    <t>C0233</t>
  </si>
  <si>
    <t>C0234</t>
  </si>
  <si>
    <t>C0235</t>
  </si>
  <si>
    <t>C0236</t>
  </si>
  <si>
    <t>C0237</t>
  </si>
  <si>
    <t>C0238</t>
  </si>
  <si>
    <t>C0239</t>
  </si>
  <si>
    <t>C0240</t>
  </si>
  <si>
    <t>C0241</t>
  </si>
  <si>
    <t>C0242</t>
  </si>
  <si>
    <t>C0243</t>
  </si>
  <si>
    <t>C0244</t>
  </si>
  <si>
    <t>C0245</t>
  </si>
  <si>
    <t>C0246</t>
  </si>
  <si>
    <t>C0247</t>
  </si>
  <si>
    <t>C0248</t>
  </si>
  <si>
    <t>C0249</t>
  </si>
  <si>
    <t>C0250</t>
  </si>
  <si>
    <t>C0251</t>
  </si>
  <si>
    <t>C0252</t>
  </si>
  <si>
    <t>C0253</t>
  </si>
  <si>
    <t>C0254</t>
  </si>
  <si>
    <t>C0255</t>
  </si>
  <si>
    <t>C0256</t>
  </si>
  <si>
    <t>C0257</t>
  </si>
  <si>
    <t>C0258</t>
  </si>
  <si>
    <t>C0259</t>
  </si>
  <si>
    <t>C0260</t>
  </si>
  <si>
    <t>C0261</t>
  </si>
  <si>
    <t>C0262</t>
  </si>
  <si>
    <t>C0263</t>
  </si>
  <si>
    <t>C0264</t>
  </si>
  <si>
    <t>C0265</t>
  </si>
  <si>
    <t>C0266</t>
  </si>
  <si>
    <t>C0267</t>
  </si>
  <si>
    <t>C0268</t>
  </si>
  <si>
    <t>C0269</t>
  </si>
  <si>
    <t>C0270</t>
  </si>
  <si>
    <t>C0271</t>
  </si>
  <si>
    <t>C0272</t>
  </si>
  <si>
    <t>C0273</t>
  </si>
  <si>
    <t>C0274</t>
  </si>
  <si>
    <t>C0275</t>
  </si>
  <si>
    <t>C0276</t>
  </si>
  <si>
    <t>C0277</t>
  </si>
  <si>
    <t>C0278</t>
  </si>
  <si>
    <t>C0279</t>
  </si>
  <si>
    <t>C0280</t>
  </si>
  <si>
    <t>C0281</t>
  </si>
  <si>
    <t>C0282</t>
  </si>
  <si>
    <t>C0283</t>
  </si>
  <si>
    <t>C0284</t>
  </si>
  <si>
    <t>C0285</t>
  </si>
  <si>
    <t>C0286</t>
  </si>
  <si>
    <t>C0287</t>
  </si>
  <si>
    <t>C0288</t>
  </si>
  <si>
    <t>C0289</t>
  </si>
  <si>
    <t>C0290</t>
  </si>
  <si>
    <t>C0291</t>
  </si>
  <si>
    <t>C0292</t>
  </si>
  <si>
    <t>C0293</t>
  </si>
  <si>
    <t>C0294</t>
  </si>
  <si>
    <t>C0295</t>
  </si>
  <si>
    <t>C0296</t>
  </si>
  <si>
    <t>C0297</t>
  </si>
  <si>
    <t>C0298</t>
  </si>
  <si>
    <t>C0299</t>
  </si>
  <si>
    <t>C0300</t>
  </si>
  <si>
    <t>C0301</t>
  </si>
  <si>
    <t>C0302</t>
  </si>
  <si>
    <t>C0303</t>
  </si>
  <si>
    <t>C0304</t>
  </si>
  <si>
    <t>C0305</t>
  </si>
  <si>
    <t>C0306</t>
  </si>
  <si>
    <t>C0307</t>
  </si>
  <si>
    <t>C0308</t>
  </si>
  <si>
    <t>C0309</t>
  </si>
  <si>
    <t>C0310</t>
  </si>
  <si>
    <t>C0311</t>
  </si>
  <si>
    <t>C0312</t>
  </si>
  <si>
    <t>C0313</t>
  </si>
  <si>
    <t>C0314</t>
  </si>
  <si>
    <t>C0315</t>
  </si>
  <si>
    <t>C0316</t>
  </si>
  <si>
    <t>C0317</t>
  </si>
  <si>
    <t>C0318</t>
  </si>
  <si>
    <t>C0319</t>
  </si>
  <si>
    <t>C0320</t>
  </si>
  <si>
    <t>C0321</t>
  </si>
  <si>
    <t>C0322</t>
  </si>
  <si>
    <t>C0323</t>
  </si>
  <si>
    <t>C0324</t>
  </si>
  <si>
    <t>C0325</t>
  </si>
  <si>
    <t>C0326</t>
  </si>
  <si>
    <t>C0327</t>
  </si>
  <si>
    <t>C0328</t>
  </si>
  <si>
    <t>C0329</t>
  </si>
  <si>
    <t>C0330</t>
  </si>
  <si>
    <t>C0331</t>
  </si>
  <si>
    <t>C0332</t>
  </si>
  <si>
    <t>C0333</t>
  </si>
  <si>
    <t>C0334</t>
  </si>
  <si>
    <t>C0335</t>
  </si>
  <si>
    <t>C0336</t>
  </si>
  <si>
    <t>C0337</t>
  </si>
  <si>
    <t>C0338</t>
  </si>
  <si>
    <t>C0339</t>
  </si>
  <si>
    <t>C0340</t>
  </si>
  <si>
    <t>C0341</t>
  </si>
  <si>
    <t>C0342</t>
  </si>
  <si>
    <t>C0343</t>
  </si>
  <si>
    <t>C0344</t>
  </si>
  <si>
    <t>C0345</t>
  </si>
  <si>
    <t>C0346</t>
  </si>
  <si>
    <t>C0347</t>
  </si>
  <si>
    <t>C0348</t>
  </si>
  <si>
    <t>C0349</t>
  </si>
  <si>
    <t>C0350</t>
  </si>
  <si>
    <t>C0351</t>
  </si>
  <si>
    <t>C0352</t>
  </si>
  <si>
    <t>C0353</t>
  </si>
  <si>
    <t>C0354</t>
  </si>
  <si>
    <t>C0355</t>
  </si>
  <si>
    <t>C0356</t>
  </si>
  <si>
    <t>C0357</t>
  </si>
  <si>
    <t>C0358</t>
  </si>
  <si>
    <t>C0359</t>
  </si>
  <si>
    <t>C0360</t>
  </si>
  <si>
    <t>C0361</t>
  </si>
  <si>
    <t>C0362</t>
  </si>
  <si>
    <t>C0363</t>
  </si>
  <si>
    <t>C0364</t>
  </si>
  <si>
    <t>C0365</t>
  </si>
  <si>
    <t>C0366</t>
  </si>
  <si>
    <t>C0367</t>
  </si>
  <si>
    <t>C0368</t>
  </si>
  <si>
    <t>C0369</t>
  </si>
  <si>
    <t>C0370</t>
  </si>
  <si>
    <t>C0371</t>
  </si>
  <si>
    <t>C0372</t>
  </si>
  <si>
    <t>C0373</t>
  </si>
  <si>
    <t>C0374</t>
  </si>
  <si>
    <t>C0375</t>
  </si>
  <si>
    <t>C0376</t>
  </si>
  <si>
    <t>C0377</t>
  </si>
  <si>
    <t>C0378</t>
  </si>
  <si>
    <t>C0379</t>
  </si>
  <si>
    <t>C0380</t>
  </si>
  <si>
    <t>C0381</t>
  </si>
  <si>
    <t>C0382</t>
  </si>
  <si>
    <t>C0383</t>
  </si>
  <si>
    <t>C0384</t>
  </si>
  <si>
    <t>C0385</t>
  </si>
  <si>
    <t>C0386</t>
  </si>
  <si>
    <t>C0387</t>
  </si>
  <si>
    <t>C0388</t>
  </si>
  <si>
    <t>C0389</t>
  </si>
  <si>
    <t>C0390</t>
  </si>
  <si>
    <t>C0391</t>
  </si>
  <si>
    <t>C0392</t>
  </si>
  <si>
    <t>C0393</t>
  </si>
  <si>
    <t>C0394</t>
  </si>
  <si>
    <t>C0395</t>
  </si>
  <si>
    <t>C0396</t>
  </si>
  <si>
    <t>C0397</t>
  </si>
  <si>
    <t>C0398</t>
  </si>
  <si>
    <t>C0399</t>
  </si>
  <si>
    <t>C0400</t>
  </si>
  <si>
    <t>C0401</t>
  </si>
  <si>
    <t>C0402</t>
  </si>
  <si>
    <t>C0403</t>
  </si>
  <si>
    <t>C0404</t>
  </si>
  <si>
    <t>C0405</t>
  </si>
  <si>
    <t>C0406</t>
  </si>
  <si>
    <t>C0407</t>
  </si>
  <si>
    <t>C0408</t>
  </si>
  <si>
    <t>C0409</t>
  </si>
  <si>
    <t>C0410</t>
  </si>
  <si>
    <t>C0411</t>
  </si>
  <si>
    <t>C0412</t>
  </si>
  <si>
    <t>C0413</t>
  </si>
  <si>
    <t>C0414</t>
  </si>
  <si>
    <t>C0415</t>
  </si>
  <si>
    <t>C0416</t>
  </si>
  <si>
    <t>C0417</t>
  </si>
  <si>
    <t>C0418</t>
  </si>
  <si>
    <t>C0419</t>
  </si>
  <si>
    <t>C0420</t>
  </si>
  <si>
    <t>C0421</t>
  </si>
  <si>
    <t>C0422</t>
  </si>
  <si>
    <t>C0423</t>
  </si>
  <si>
    <t>C0424</t>
  </si>
  <si>
    <t>C0425</t>
  </si>
  <si>
    <t>C0426</t>
  </si>
  <si>
    <t>C0427</t>
  </si>
  <si>
    <t>C0428</t>
  </si>
  <si>
    <t>C0429</t>
  </si>
  <si>
    <t>C0430</t>
  </si>
  <si>
    <t>C0431</t>
  </si>
  <si>
    <t>C0432</t>
  </si>
  <si>
    <t>C0433</t>
  </si>
  <si>
    <t>C0434</t>
  </si>
  <si>
    <t>C0435</t>
  </si>
  <si>
    <t>C0436</t>
  </si>
  <si>
    <t>C0437</t>
  </si>
  <si>
    <t>C0438</t>
  </si>
  <si>
    <t>C0439</t>
  </si>
  <si>
    <t>C0440</t>
  </si>
  <si>
    <t>C0441</t>
  </si>
  <si>
    <t>C0442</t>
  </si>
  <si>
    <t>C0443</t>
  </si>
  <si>
    <t>C0444</t>
  </si>
  <si>
    <t>C0445</t>
  </si>
  <si>
    <t>C0446</t>
  </si>
  <si>
    <t>C0447</t>
  </si>
  <si>
    <t>C0448</t>
  </si>
  <si>
    <t>C0449</t>
  </si>
  <si>
    <t>C0450</t>
  </si>
  <si>
    <t>C0451</t>
  </si>
  <si>
    <t>C0452</t>
  </si>
  <si>
    <t>C0453</t>
  </si>
  <si>
    <t>C0454</t>
  </si>
  <si>
    <t>C0455</t>
  </si>
  <si>
    <t>C0456</t>
  </si>
  <si>
    <t>C0457</t>
  </si>
  <si>
    <t>C0458</t>
  </si>
  <si>
    <t>C0459</t>
  </si>
  <si>
    <t>C0460</t>
  </si>
  <si>
    <t>C0461</t>
  </si>
  <si>
    <t>C0462</t>
  </si>
  <si>
    <t>C0463</t>
  </si>
  <si>
    <t>C0464</t>
  </si>
  <si>
    <t>C0465</t>
  </si>
  <si>
    <t>C0466</t>
  </si>
  <si>
    <t>C0467</t>
  </si>
  <si>
    <t>C0468</t>
  </si>
  <si>
    <t>C0469</t>
  </si>
  <si>
    <t>C0470</t>
  </si>
  <si>
    <t>C0471</t>
  </si>
  <si>
    <t>C0472</t>
  </si>
  <si>
    <t>C0473</t>
  </si>
  <si>
    <t>C0474</t>
  </si>
  <si>
    <t>C0475</t>
  </si>
  <si>
    <t>C0476</t>
  </si>
  <si>
    <t>C0477</t>
  </si>
  <si>
    <t>C0478</t>
  </si>
  <si>
    <t>C0479</t>
  </si>
  <si>
    <t>C0480</t>
  </si>
  <si>
    <t>C0481</t>
  </si>
  <si>
    <t>C0482</t>
  </si>
  <si>
    <t>C0483</t>
  </si>
  <si>
    <t>C0484</t>
  </si>
  <si>
    <t>C0485</t>
  </si>
  <si>
    <t>C0486</t>
  </si>
  <si>
    <t>C0487</t>
  </si>
  <si>
    <t>C0488</t>
  </si>
  <si>
    <t>C0489</t>
  </si>
  <si>
    <t>C0490</t>
  </si>
  <si>
    <t>C0491</t>
  </si>
  <si>
    <t>C0492</t>
  </si>
  <si>
    <t>C0493</t>
  </si>
  <si>
    <t>C0494</t>
  </si>
  <si>
    <t>C0495</t>
  </si>
  <si>
    <t>C0496</t>
  </si>
  <si>
    <t>C0497</t>
  </si>
  <si>
    <t>C0498</t>
  </si>
  <si>
    <t>C0499</t>
  </si>
  <si>
    <t>C0500</t>
  </si>
  <si>
    <t>C0501</t>
  </si>
  <si>
    <t>C0502</t>
  </si>
  <si>
    <t>C0503</t>
  </si>
  <si>
    <t>C0504</t>
  </si>
  <si>
    <t>C0505</t>
  </si>
  <si>
    <t>C0506</t>
  </si>
  <si>
    <t>C0507</t>
  </si>
  <si>
    <t>C0508</t>
  </si>
  <si>
    <t>C0509</t>
  </si>
  <si>
    <t>C0510</t>
  </si>
  <si>
    <t>C0511</t>
  </si>
  <si>
    <t>C0512</t>
  </si>
  <si>
    <t>C0513</t>
  </si>
  <si>
    <t>C0514</t>
  </si>
  <si>
    <t>C0515</t>
  </si>
  <si>
    <t>C0516</t>
  </si>
  <si>
    <t>C0517</t>
  </si>
  <si>
    <t>C0518</t>
  </si>
  <si>
    <t>C0519</t>
  </si>
  <si>
    <t>C0520</t>
  </si>
  <si>
    <t>C0521</t>
  </si>
  <si>
    <t>C0522</t>
  </si>
  <si>
    <t>C0523</t>
  </si>
  <si>
    <t>C0524</t>
  </si>
  <si>
    <t>C0525</t>
  </si>
  <si>
    <t>C0526</t>
  </si>
  <si>
    <t>C0527</t>
  </si>
  <si>
    <t>C0528</t>
  </si>
  <si>
    <t>C0529</t>
  </si>
  <si>
    <t>C0530</t>
  </si>
  <si>
    <t>C0531</t>
  </si>
  <si>
    <t>C0532</t>
  </si>
  <si>
    <t>C0533</t>
  </si>
  <si>
    <t>C0534</t>
  </si>
  <si>
    <t>C0535</t>
  </si>
  <si>
    <t>C0536</t>
  </si>
  <si>
    <t>C0537</t>
  </si>
  <si>
    <t>C0538</t>
  </si>
  <si>
    <t>C0539</t>
  </si>
  <si>
    <t>C0540</t>
  </si>
  <si>
    <t>C0541</t>
  </si>
  <si>
    <t>C0542</t>
  </si>
  <si>
    <t>C0543</t>
  </si>
  <si>
    <t>C0544</t>
  </si>
  <si>
    <t>C0545</t>
  </si>
  <si>
    <t>C0546</t>
  </si>
  <si>
    <t>C0547</t>
  </si>
  <si>
    <t>C0548</t>
  </si>
  <si>
    <t>C0549</t>
  </si>
  <si>
    <t>C0550</t>
  </si>
  <si>
    <t>C0551</t>
  </si>
  <si>
    <t>C0552</t>
  </si>
  <si>
    <t>C0553</t>
  </si>
  <si>
    <t>C0554</t>
  </si>
  <si>
    <t>C0555</t>
  </si>
  <si>
    <t>C0556</t>
  </si>
  <si>
    <t>C0557</t>
  </si>
  <si>
    <t>C0558</t>
  </si>
  <si>
    <t>C0559</t>
  </si>
  <si>
    <t>C0560</t>
  </si>
  <si>
    <t>C0561</t>
  </si>
  <si>
    <t>C0562</t>
  </si>
  <si>
    <t>C0563</t>
  </si>
  <si>
    <t>C0564</t>
  </si>
  <si>
    <t>C0565</t>
  </si>
  <si>
    <t>C0566</t>
  </si>
  <si>
    <t>C0567</t>
  </si>
  <si>
    <t>C0568</t>
  </si>
  <si>
    <t>C0569</t>
  </si>
  <si>
    <t>C0570</t>
  </si>
  <si>
    <t>C0571</t>
  </si>
  <si>
    <t>C0572</t>
  </si>
  <si>
    <t>C0573</t>
  </si>
  <si>
    <t>C0574</t>
  </si>
  <si>
    <t>C0575</t>
  </si>
  <si>
    <t>C0576</t>
  </si>
  <si>
    <t>C0577</t>
  </si>
  <si>
    <t>C0578</t>
  </si>
  <si>
    <t>C0579</t>
  </si>
  <si>
    <t>C0580</t>
  </si>
  <si>
    <t>C0581</t>
  </si>
  <si>
    <t>C0582</t>
  </si>
  <si>
    <t>C0583</t>
  </si>
  <si>
    <t>C0584</t>
  </si>
  <si>
    <t>C0585</t>
  </si>
  <si>
    <t>C0586</t>
  </si>
  <si>
    <t>C0587</t>
  </si>
  <si>
    <t>C0588</t>
  </si>
  <si>
    <t>C0589</t>
  </si>
  <si>
    <t>C0590</t>
  </si>
  <si>
    <t>C0591</t>
  </si>
  <si>
    <t>C0592</t>
  </si>
  <si>
    <t>C0593</t>
  </si>
  <si>
    <t>C0594</t>
  </si>
  <si>
    <t>C0595</t>
  </si>
  <si>
    <t>C0596</t>
  </si>
  <si>
    <t>C0597</t>
  </si>
  <si>
    <t>C0598</t>
  </si>
  <si>
    <t>C0599</t>
  </si>
  <si>
    <t>C0600</t>
  </si>
  <si>
    <t>C0601</t>
  </si>
  <si>
    <t>C0602</t>
  </si>
  <si>
    <t>C0603</t>
  </si>
  <si>
    <t>C0604</t>
  </si>
  <si>
    <t>C0605</t>
  </si>
  <si>
    <t>C0606</t>
  </si>
  <si>
    <t>C0607</t>
  </si>
  <si>
    <t>C0608</t>
  </si>
  <si>
    <t>C0609</t>
  </si>
  <si>
    <t>C0610</t>
  </si>
  <si>
    <t>C0611</t>
  </si>
  <si>
    <t>C0612</t>
  </si>
  <si>
    <t>C0613</t>
  </si>
  <si>
    <t>C0614</t>
  </si>
  <si>
    <t>C0615</t>
  </si>
  <si>
    <t>C0616</t>
  </si>
  <si>
    <t>C0617</t>
  </si>
  <si>
    <t>C0618</t>
  </si>
  <si>
    <t>C0619</t>
  </si>
  <si>
    <t>C0620</t>
  </si>
  <si>
    <t>C0621</t>
  </si>
  <si>
    <t>C0622</t>
  </si>
  <si>
    <t>C0623</t>
  </si>
  <si>
    <t>C0624</t>
  </si>
  <si>
    <t>C0625</t>
  </si>
  <si>
    <t>C0626</t>
  </si>
  <si>
    <t>C0627</t>
  </si>
  <si>
    <t>C0628</t>
  </si>
  <si>
    <t>C0629</t>
  </si>
  <si>
    <t>C0630</t>
  </si>
  <si>
    <t>C0631</t>
  </si>
  <si>
    <t>C0632</t>
  </si>
  <si>
    <t>C0633</t>
  </si>
  <si>
    <t>C0634</t>
  </si>
  <si>
    <t>C0635</t>
  </si>
  <si>
    <t>C0636</t>
  </si>
  <si>
    <t>C0637</t>
  </si>
  <si>
    <t>C0638</t>
  </si>
  <si>
    <t>C0639</t>
  </si>
  <si>
    <t>C0640</t>
  </si>
  <si>
    <t>C0641</t>
  </si>
  <si>
    <t>C0642</t>
  </si>
  <si>
    <t>C0643</t>
  </si>
  <si>
    <t>C0644</t>
  </si>
  <si>
    <t>C0645</t>
  </si>
  <si>
    <t>C0646</t>
  </si>
  <si>
    <t>C0647</t>
  </si>
  <si>
    <t>C0648</t>
  </si>
  <si>
    <t>C0649</t>
  </si>
  <si>
    <t>C0650</t>
  </si>
  <si>
    <t>C0651</t>
  </si>
  <si>
    <t>C0652</t>
  </si>
  <si>
    <t>C0653</t>
  </si>
  <si>
    <t>C0654</t>
  </si>
  <si>
    <t>C0655</t>
  </si>
  <si>
    <t>C0656</t>
  </si>
  <si>
    <t>C0657</t>
  </si>
  <si>
    <t>C0658</t>
  </si>
  <si>
    <t>C0659</t>
  </si>
  <si>
    <t>C0660</t>
  </si>
  <si>
    <t>C0661</t>
  </si>
  <si>
    <t>C0662</t>
  </si>
  <si>
    <t>C0663</t>
  </si>
  <si>
    <t>C0664</t>
  </si>
  <si>
    <t>C0665</t>
  </si>
  <si>
    <t>C0666</t>
  </si>
  <si>
    <t>C0667</t>
  </si>
  <si>
    <t>C0668</t>
  </si>
  <si>
    <t>C0669</t>
  </si>
  <si>
    <t>C0670</t>
  </si>
  <si>
    <t>C0671</t>
  </si>
  <si>
    <t>C0672</t>
  </si>
  <si>
    <t>C0673</t>
  </si>
  <si>
    <t>C0674</t>
  </si>
  <si>
    <t>C0675</t>
  </si>
  <si>
    <t>C0676</t>
  </si>
  <si>
    <t>C0677</t>
  </si>
  <si>
    <t>C0678</t>
  </si>
  <si>
    <t>C0679</t>
  </si>
  <si>
    <t>C0680</t>
  </si>
  <si>
    <t>C0681</t>
  </si>
  <si>
    <t>C0682</t>
  </si>
  <si>
    <t>C0683</t>
  </si>
  <si>
    <t>C0684</t>
  </si>
  <si>
    <t>C0685</t>
  </si>
  <si>
    <t>C0686</t>
  </si>
  <si>
    <t>C0687</t>
  </si>
  <si>
    <t>C0688</t>
  </si>
  <si>
    <t>C0689</t>
  </si>
  <si>
    <t>C0690</t>
  </si>
  <si>
    <t>C0691</t>
  </si>
  <si>
    <t>C0692</t>
  </si>
  <si>
    <t>C0693</t>
  </si>
  <si>
    <t>C0694</t>
  </si>
  <si>
    <t>C0695</t>
  </si>
  <si>
    <t>C0696</t>
  </si>
  <si>
    <t>C0697</t>
  </si>
  <si>
    <t>C0698</t>
  </si>
  <si>
    <t>C0699</t>
  </si>
  <si>
    <t>C0700</t>
  </si>
  <si>
    <t>C0701</t>
  </si>
  <si>
    <t>C0702</t>
  </si>
  <si>
    <t>C0703</t>
  </si>
  <si>
    <t>C0704</t>
  </si>
  <si>
    <t>C0705</t>
  </si>
  <si>
    <t>C0706</t>
  </si>
  <si>
    <t>C0707</t>
  </si>
  <si>
    <t>C0708</t>
  </si>
  <si>
    <t>C0709</t>
  </si>
  <si>
    <t>C0710</t>
  </si>
  <si>
    <t>C0711</t>
  </si>
  <si>
    <t>C0712</t>
  </si>
  <si>
    <t>C0713</t>
  </si>
  <si>
    <t>C0714</t>
  </si>
  <si>
    <t>C0715</t>
  </si>
  <si>
    <t>C0716</t>
  </si>
  <si>
    <t>C0717</t>
  </si>
  <si>
    <t>C0718</t>
  </si>
  <si>
    <t>C0719</t>
  </si>
  <si>
    <t>C0720</t>
  </si>
  <si>
    <t>C0721</t>
  </si>
  <si>
    <t>C0722</t>
  </si>
  <si>
    <t>C0723</t>
  </si>
  <si>
    <t>C0724</t>
  </si>
  <si>
    <t>C0725</t>
  </si>
  <si>
    <t>C0726</t>
  </si>
  <si>
    <t>C0727</t>
  </si>
  <si>
    <t>C0728</t>
  </si>
  <si>
    <t>C0729</t>
  </si>
  <si>
    <t>C0730</t>
  </si>
  <si>
    <t>C0731</t>
  </si>
  <si>
    <t>C0732</t>
  </si>
  <si>
    <t>C0733</t>
  </si>
  <si>
    <t>C0734</t>
  </si>
  <si>
    <t>C0735</t>
  </si>
  <si>
    <t>C0736</t>
  </si>
  <si>
    <t>C0737</t>
  </si>
  <si>
    <t>C0738</t>
  </si>
  <si>
    <t>C0739</t>
  </si>
  <si>
    <t>C0740</t>
  </si>
  <si>
    <t>C0741</t>
  </si>
  <si>
    <t>C0742</t>
  </si>
  <si>
    <t>C0743</t>
  </si>
  <si>
    <t>C0744</t>
  </si>
  <si>
    <t>C0745</t>
  </si>
  <si>
    <t>C0746</t>
  </si>
  <si>
    <t>C0747</t>
  </si>
  <si>
    <t>C0748</t>
  </si>
  <si>
    <t>C0749</t>
  </si>
  <si>
    <t>C0750</t>
  </si>
  <si>
    <t>C0751</t>
  </si>
  <si>
    <t>C0752</t>
  </si>
  <si>
    <t>C0753</t>
  </si>
  <si>
    <t>C0754</t>
  </si>
  <si>
    <t>C0755</t>
  </si>
  <si>
    <t>C0756</t>
  </si>
  <si>
    <t>C0757</t>
  </si>
  <si>
    <t>C0758</t>
  </si>
  <si>
    <t>C0759</t>
  </si>
  <si>
    <t>C0760</t>
  </si>
  <si>
    <t>C0761</t>
  </si>
  <si>
    <t>C0762</t>
  </si>
  <si>
    <t>C0763</t>
  </si>
  <si>
    <t>C0764</t>
  </si>
  <si>
    <t>C0765</t>
  </si>
  <si>
    <t>C0766</t>
  </si>
  <si>
    <t>C0767</t>
  </si>
  <si>
    <t>C0768</t>
  </si>
  <si>
    <t>C0769</t>
  </si>
  <si>
    <t>C0770</t>
  </si>
  <si>
    <t>C0771</t>
  </si>
  <si>
    <t>C0772</t>
  </si>
  <si>
    <t>C0773</t>
  </si>
  <si>
    <t>C0774</t>
  </si>
  <si>
    <t>C0775</t>
  </si>
  <si>
    <t>C0776</t>
  </si>
  <si>
    <t>C0777</t>
  </si>
  <si>
    <t>C0778</t>
  </si>
  <si>
    <t>C0779</t>
  </si>
  <si>
    <t>C0780</t>
  </si>
  <si>
    <t>C0781</t>
  </si>
  <si>
    <t>C0782</t>
  </si>
  <si>
    <t>C0783</t>
  </si>
  <si>
    <t>C0784</t>
  </si>
  <si>
    <t>C0785</t>
  </si>
  <si>
    <t>C0786</t>
  </si>
  <si>
    <t>C0787</t>
  </si>
  <si>
    <t>C0788</t>
  </si>
  <si>
    <t>C0789</t>
  </si>
  <si>
    <t>C0790</t>
  </si>
  <si>
    <t>C0791</t>
  </si>
  <si>
    <t>C0792</t>
  </si>
  <si>
    <t>C0793</t>
  </si>
  <si>
    <t>C0794</t>
  </si>
  <si>
    <t>C0795</t>
  </si>
  <si>
    <t>C0796</t>
  </si>
  <si>
    <t>C0797</t>
  </si>
  <si>
    <t>C0798</t>
  </si>
  <si>
    <t>C0799</t>
  </si>
  <si>
    <t>C0800</t>
  </si>
  <si>
    <t>C0801</t>
  </si>
  <si>
    <t>C0802</t>
  </si>
  <si>
    <t>C0803</t>
  </si>
  <si>
    <t>C0804</t>
  </si>
  <si>
    <t>C0805</t>
  </si>
  <si>
    <t>C0806</t>
  </si>
  <si>
    <t>C0807</t>
  </si>
  <si>
    <t>C0808</t>
  </si>
  <si>
    <t>C0809</t>
  </si>
  <si>
    <t>C0810</t>
  </si>
  <si>
    <t>C0811</t>
  </si>
  <si>
    <t>C0812</t>
  </si>
  <si>
    <t>C0813</t>
  </si>
  <si>
    <t>C0814</t>
  </si>
  <si>
    <t>C0815</t>
  </si>
  <si>
    <t>C0816</t>
  </si>
  <si>
    <t>C0817</t>
  </si>
  <si>
    <t>C0818</t>
  </si>
  <si>
    <t>C0819</t>
  </si>
  <si>
    <t>C0820</t>
  </si>
  <si>
    <t>C0821</t>
  </si>
  <si>
    <t>C0822</t>
  </si>
  <si>
    <t>C0823</t>
  </si>
  <si>
    <t>C0824</t>
  </si>
  <si>
    <t>C0825</t>
  </si>
  <si>
    <t>C0826</t>
  </si>
  <si>
    <t>C0827</t>
  </si>
  <si>
    <t>C0828</t>
  </si>
  <si>
    <t>C0829</t>
  </si>
  <si>
    <t>C0830</t>
  </si>
  <si>
    <t>C0831</t>
  </si>
  <si>
    <t>C0832</t>
  </si>
  <si>
    <t>C0833</t>
  </si>
  <si>
    <t>C0834</t>
  </si>
  <si>
    <t>C0835</t>
  </si>
  <si>
    <t>C0836</t>
  </si>
  <si>
    <t>C0837</t>
  </si>
  <si>
    <t>C0838</t>
  </si>
  <si>
    <t>C0839</t>
  </si>
  <si>
    <t>C0840</t>
  </si>
  <si>
    <t>C0841</t>
  </si>
  <si>
    <t>C0842</t>
  </si>
  <si>
    <t>C0843</t>
  </si>
  <si>
    <t>C0844</t>
  </si>
  <si>
    <t>C0845</t>
  </si>
  <si>
    <t>C0846</t>
  </si>
  <si>
    <t>C0847</t>
  </si>
  <si>
    <t>C0848</t>
  </si>
  <si>
    <t>C0849</t>
  </si>
  <si>
    <t>C0850</t>
  </si>
  <si>
    <t>C0851</t>
  </si>
  <si>
    <t>C0852</t>
  </si>
  <si>
    <t>C0853</t>
  </si>
  <si>
    <t>C0854</t>
  </si>
  <si>
    <t>C0855</t>
  </si>
  <si>
    <t>C0856</t>
  </si>
  <si>
    <t>C0857</t>
  </si>
  <si>
    <t>C0858</t>
  </si>
  <si>
    <t>C0859</t>
  </si>
  <si>
    <t>C0860</t>
  </si>
  <si>
    <t>C0861</t>
  </si>
  <si>
    <t>C0862</t>
  </si>
  <si>
    <t>C0863</t>
  </si>
  <si>
    <t>C0864</t>
  </si>
  <si>
    <t>C0865</t>
  </si>
  <si>
    <t>C0866</t>
  </si>
  <si>
    <t>C0867</t>
  </si>
  <si>
    <t>C0868</t>
  </si>
  <si>
    <t>C0869</t>
  </si>
  <si>
    <t>C0870</t>
  </si>
  <si>
    <t>C0871</t>
  </si>
  <si>
    <t>C0872</t>
  </si>
  <si>
    <t>C0873</t>
  </si>
  <si>
    <t>C0874</t>
  </si>
  <si>
    <t>C0875</t>
  </si>
  <si>
    <t>C0876</t>
  </si>
  <si>
    <t>C0877</t>
  </si>
  <si>
    <t>C0878</t>
  </si>
  <si>
    <t>C0879</t>
  </si>
  <si>
    <t>C0880</t>
  </si>
  <si>
    <t>C0881</t>
  </si>
  <si>
    <t>C0882</t>
  </si>
  <si>
    <t>C0883</t>
  </si>
  <si>
    <t>C0884</t>
  </si>
  <si>
    <t>C0885</t>
  </si>
  <si>
    <t>C0886</t>
  </si>
  <si>
    <t>C0887</t>
  </si>
  <si>
    <t>C0888</t>
  </si>
  <si>
    <t>C0889</t>
  </si>
  <si>
    <t>C0890</t>
  </si>
  <si>
    <t>C0891</t>
  </si>
  <si>
    <t>C0892</t>
  </si>
  <si>
    <t>C0893</t>
  </si>
  <si>
    <t>C0894</t>
  </si>
  <si>
    <t>C0895</t>
  </si>
  <si>
    <t>C0896</t>
  </si>
  <si>
    <t>C0897</t>
  </si>
  <si>
    <t>C0898</t>
  </si>
  <si>
    <t>C0899</t>
  </si>
  <si>
    <t>C0900</t>
  </si>
  <si>
    <t>C0901</t>
  </si>
  <si>
    <t>C0902</t>
  </si>
  <si>
    <t>C0903</t>
  </si>
  <si>
    <t>C0904</t>
  </si>
  <si>
    <t>C0905</t>
  </si>
  <si>
    <t>C0906</t>
  </si>
  <si>
    <t>C0907</t>
  </si>
  <si>
    <t>C0908</t>
  </si>
  <si>
    <t>C0909</t>
  </si>
  <si>
    <t>C0910</t>
  </si>
  <si>
    <t>C0911</t>
  </si>
  <si>
    <t>C0912</t>
  </si>
  <si>
    <t>C0913</t>
  </si>
  <si>
    <t>C0914</t>
  </si>
  <si>
    <t>C0915</t>
  </si>
  <si>
    <t>C0916</t>
  </si>
  <si>
    <t>C0917</t>
  </si>
  <si>
    <t>C0918</t>
  </si>
  <si>
    <t>C0919</t>
  </si>
  <si>
    <t>C0920</t>
  </si>
  <si>
    <t>C0921</t>
  </si>
  <si>
    <t>C0922</t>
  </si>
  <si>
    <t>C0923</t>
  </si>
  <si>
    <t>C0924</t>
  </si>
  <si>
    <t>C0925</t>
  </si>
  <si>
    <t>C0926</t>
  </si>
  <si>
    <t>C0927</t>
  </si>
  <si>
    <t>C0928</t>
  </si>
  <si>
    <t>C0929</t>
  </si>
  <si>
    <t>C0930</t>
  </si>
  <si>
    <t>C0931</t>
  </si>
  <si>
    <t>C0932</t>
  </si>
  <si>
    <t>C0933</t>
  </si>
  <si>
    <t>C0934</t>
  </si>
  <si>
    <t>C0935</t>
  </si>
  <si>
    <t>C0936</t>
  </si>
  <si>
    <t>C0937</t>
  </si>
  <si>
    <t>C0938</t>
  </si>
  <si>
    <t>C0939</t>
  </si>
  <si>
    <t>C0940</t>
  </si>
  <si>
    <t>C0941</t>
  </si>
  <si>
    <t>C0942</t>
  </si>
  <si>
    <t>C0943</t>
  </si>
  <si>
    <t>C0944</t>
  </si>
  <si>
    <t>C0945</t>
  </si>
  <si>
    <t>C0946</t>
  </si>
  <si>
    <t>C0947</t>
  </si>
  <si>
    <t>C0948</t>
  </si>
  <si>
    <t>C0949</t>
  </si>
  <si>
    <t>C0950</t>
  </si>
  <si>
    <t>C0951</t>
  </si>
  <si>
    <t>C0952</t>
  </si>
  <si>
    <t>C0953</t>
  </si>
  <si>
    <t>C0954</t>
  </si>
  <si>
    <t>C0955</t>
  </si>
  <si>
    <t>C0956</t>
  </si>
  <si>
    <t>C0957</t>
  </si>
  <si>
    <t>C0958</t>
  </si>
  <si>
    <t>C0959</t>
  </si>
  <si>
    <t>C0960</t>
  </si>
  <si>
    <t>C0961</t>
  </si>
  <si>
    <t>C0962</t>
  </si>
  <si>
    <t>C0963</t>
  </si>
  <si>
    <t>C0964</t>
  </si>
  <si>
    <t>C0965</t>
  </si>
  <si>
    <t>C0966</t>
  </si>
  <si>
    <t>C0967</t>
  </si>
  <si>
    <t>C0968</t>
  </si>
  <si>
    <t>C0969</t>
  </si>
  <si>
    <t>C0970</t>
  </si>
  <si>
    <t>C0971</t>
  </si>
  <si>
    <t>C0972</t>
  </si>
  <si>
    <t>C0973</t>
  </si>
  <si>
    <t>C0974</t>
  </si>
  <si>
    <t>C0975</t>
  </si>
  <si>
    <t>C0976</t>
  </si>
  <si>
    <t>C0977</t>
  </si>
  <si>
    <t>C0978</t>
  </si>
  <si>
    <t>C0979</t>
  </si>
  <si>
    <t>C0980</t>
  </si>
  <si>
    <t>C0981</t>
  </si>
  <si>
    <t>C0982</t>
  </si>
  <si>
    <t>C0983</t>
  </si>
  <si>
    <t>C0984</t>
  </si>
  <si>
    <t>C0985</t>
  </si>
  <si>
    <t>C0986</t>
  </si>
  <si>
    <t>C0987</t>
  </si>
  <si>
    <t>C0988</t>
  </si>
  <si>
    <t>C0989</t>
  </si>
  <si>
    <t>C0990</t>
  </si>
  <si>
    <t>C0991</t>
  </si>
  <si>
    <t>C0992</t>
  </si>
  <si>
    <t>C0993</t>
  </si>
  <si>
    <t>C0994</t>
  </si>
  <si>
    <t>C0995</t>
  </si>
  <si>
    <t>C0996</t>
  </si>
  <si>
    <t>C0997</t>
  </si>
  <si>
    <t>C0998</t>
  </si>
  <si>
    <t>C0999</t>
  </si>
  <si>
    <t>C1000</t>
  </si>
  <si>
    <t>C1001</t>
  </si>
  <si>
    <t>C1002</t>
  </si>
  <si>
    <t>C1003</t>
  </si>
  <si>
    <t>C1004</t>
  </si>
  <si>
    <t>C1005</t>
  </si>
  <si>
    <t>C1006</t>
  </si>
  <si>
    <t>C1007</t>
  </si>
  <si>
    <t>C1008</t>
  </si>
  <si>
    <t>C1009</t>
  </si>
  <si>
    <t>C1010</t>
  </si>
  <si>
    <t>C1011</t>
  </si>
  <si>
    <t>C1012</t>
  </si>
  <si>
    <t>C1013</t>
  </si>
  <si>
    <t>C1014</t>
  </si>
  <si>
    <t>C1015</t>
  </si>
  <si>
    <t>C1016</t>
  </si>
  <si>
    <t>C1017</t>
  </si>
  <si>
    <t>C1018</t>
  </si>
  <si>
    <t>C1019</t>
  </si>
  <si>
    <t>C1020</t>
  </si>
  <si>
    <t>C1021</t>
  </si>
  <si>
    <t>C1022</t>
  </si>
  <si>
    <t>C1023</t>
  </si>
  <si>
    <t>C1024</t>
  </si>
  <si>
    <t>C1025</t>
  </si>
  <si>
    <t>C1026</t>
  </si>
  <si>
    <t>C1027</t>
  </si>
  <si>
    <t>C1028</t>
  </si>
  <si>
    <t>C1029</t>
  </si>
  <si>
    <t>C1030</t>
  </si>
  <si>
    <t>C1031</t>
  </si>
  <si>
    <t>C1032</t>
  </si>
  <si>
    <t>C1033</t>
  </si>
  <si>
    <t>C1034</t>
  </si>
  <si>
    <t>C1035</t>
  </si>
  <si>
    <t>C1036</t>
  </si>
  <si>
    <t>C1037</t>
  </si>
  <si>
    <t>C1038</t>
  </si>
  <si>
    <t>C1039</t>
  </si>
  <si>
    <t>C1040</t>
  </si>
  <si>
    <t>C1041</t>
  </si>
  <si>
    <t>C1042</t>
  </si>
  <si>
    <t>C1043</t>
  </si>
  <si>
    <t>C1044</t>
  </si>
  <si>
    <t>C1045</t>
  </si>
  <si>
    <t>C1046</t>
  </si>
  <si>
    <t>C1047</t>
  </si>
  <si>
    <t>C1048</t>
  </si>
  <si>
    <t>C1049</t>
  </si>
  <si>
    <t>C1050</t>
  </si>
  <si>
    <t>C1051</t>
  </si>
  <si>
    <t>C1052</t>
  </si>
  <si>
    <t>C1053</t>
  </si>
  <si>
    <t>C1054</t>
  </si>
  <si>
    <t>C1055</t>
  </si>
  <si>
    <t>C1056</t>
  </si>
  <si>
    <t>C1057</t>
  </si>
  <si>
    <t>C1058</t>
  </si>
  <si>
    <t>C1059</t>
  </si>
  <si>
    <t>C1060</t>
  </si>
  <si>
    <t>C1061</t>
  </si>
  <si>
    <t>C1062</t>
  </si>
  <si>
    <t>C1063</t>
  </si>
  <si>
    <t>C1064</t>
  </si>
  <si>
    <t>C1065</t>
  </si>
  <si>
    <t>C1066</t>
  </si>
  <si>
    <t>C1067</t>
  </si>
  <si>
    <t>C1068</t>
  </si>
  <si>
    <t>C1069</t>
  </si>
  <si>
    <t>C1070</t>
  </si>
  <si>
    <t>C1071</t>
  </si>
  <si>
    <t>C1072</t>
  </si>
  <si>
    <t>C1073</t>
  </si>
  <si>
    <t>C1074</t>
  </si>
  <si>
    <t>C1075</t>
  </si>
  <si>
    <t>C1076</t>
  </si>
  <si>
    <t>C1077</t>
  </si>
  <si>
    <t>C1078</t>
  </si>
  <si>
    <t>C1079</t>
  </si>
  <si>
    <t>C1080</t>
  </si>
  <si>
    <t>C1081</t>
  </si>
  <si>
    <t>C1082</t>
  </si>
  <si>
    <t>C1083</t>
  </si>
  <si>
    <t>C1084</t>
  </si>
  <si>
    <t>C1085</t>
  </si>
  <si>
    <t>C1086</t>
  </si>
  <si>
    <t>C1087</t>
  </si>
  <si>
    <t>C1088</t>
  </si>
  <si>
    <t>C1089</t>
  </si>
  <si>
    <t>C1090</t>
  </si>
  <si>
    <t>C1091</t>
  </si>
  <si>
    <t>C1092</t>
  </si>
  <si>
    <t>C1093</t>
  </si>
  <si>
    <t>C1094</t>
  </si>
  <si>
    <t>C1095</t>
  </si>
  <si>
    <t>C1096</t>
  </si>
  <si>
    <t>C1097</t>
  </si>
  <si>
    <t>C1098</t>
  </si>
  <si>
    <t>C1099</t>
  </si>
  <si>
    <t>C1100</t>
  </si>
  <si>
    <t>C1101</t>
  </si>
  <si>
    <t>C1102</t>
  </si>
  <si>
    <t>C1103</t>
  </si>
  <si>
    <t>C1104</t>
  </si>
  <si>
    <t>C1105</t>
  </si>
  <si>
    <t>C1106</t>
  </si>
  <si>
    <t>C1107</t>
  </si>
  <si>
    <t>C1108</t>
  </si>
  <si>
    <t>C1109</t>
  </si>
  <si>
    <t>C1110</t>
  </si>
  <si>
    <t>C1111</t>
  </si>
  <si>
    <t>C1112</t>
  </si>
  <si>
    <t>C1113</t>
  </si>
  <si>
    <t>C1114</t>
  </si>
  <si>
    <t>C1115</t>
  </si>
  <si>
    <t>C1116</t>
  </si>
  <si>
    <t>C1117</t>
  </si>
  <si>
    <t>C1118</t>
  </si>
  <si>
    <t>C1119</t>
  </si>
  <si>
    <t>C1120</t>
  </si>
  <si>
    <t>C1121</t>
  </si>
  <si>
    <t>C1122</t>
  </si>
  <si>
    <t>C1123</t>
  </si>
  <si>
    <t>C1124</t>
  </si>
  <si>
    <t>C1125</t>
  </si>
  <si>
    <t>C1126</t>
  </si>
  <si>
    <t>C1127</t>
  </si>
  <si>
    <t>C1128</t>
  </si>
  <si>
    <t>C1129</t>
  </si>
  <si>
    <t>C1130</t>
  </si>
  <si>
    <t>C1131</t>
  </si>
  <si>
    <t>C1132</t>
  </si>
  <si>
    <t>C1133</t>
  </si>
  <si>
    <t>C1134</t>
  </si>
  <si>
    <t>C1135</t>
  </si>
  <si>
    <t>C1136</t>
  </si>
  <si>
    <t>C1137</t>
  </si>
  <si>
    <t>C1138</t>
  </si>
  <si>
    <t>C1139</t>
  </si>
  <si>
    <t>C1140</t>
  </si>
  <si>
    <t>C1141</t>
  </si>
  <si>
    <t>C1142</t>
  </si>
  <si>
    <t>C1143</t>
  </si>
  <si>
    <t>C1144</t>
  </si>
  <si>
    <t>C1145</t>
  </si>
  <si>
    <t>C1146</t>
  </si>
  <si>
    <t>C1147</t>
  </si>
  <si>
    <t>C1148</t>
  </si>
  <si>
    <t>C1149</t>
  </si>
  <si>
    <t>C1150</t>
  </si>
  <si>
    <t>C1151</t>
  </si>
  <si>
    <t>C1152</t>
  </si>
  <si>
    <t>C1153</t>
  </si>
  <si>
    <t>C1154</t>
  </si>
  <si>
    <t>C1155</t>
  </si>
  <si>
    <t>C1156</t>
  </si>
  <si>
    <t>C1157</t>
  </si>
  <si>
    <t>C1158</t>
  </si>
  <si>
    <t>C1159</t>
  </si>
  <si>
    <t>C1160</t>
  </si>
  <si>
    <t>C1161</t>
  </si>
  <si>
    <t>C1162</t>
  </si>
  <si>
    <t>C1163</t>
  </si>
  <si>
    <t>C1164</t>
  </si>
  <si>
    <t>C1165</t>
  </si>
  <si>
    <t>C1166</t>
  </si>
  <si>
    <t>C1167</t>
  </si>
  <si>
    <t>C1168</t>
  </si>
  <si>
    <t>C1169</t>
  </si>
  <si>
    <t>C1170</t>
  </si>
  <si>
    <t>C1171</t>
  </si>
  <si>
    <t>C1172</t>
  </si>
  <si>
    <t>C1173</t>
  </si>
  <si>
    <t>C1174</t>
  </si>
  <si>
    <t>C1175</t>
  </si>
  <si>
    <t>C1176</t>
  </si>
  <si>
    <t>C1177</t>
  </si>
  <si>
    <t>C1178</t>
  </si>
  <si>
    <t>C1179</t>
  </si>
  <si>
    <t>C1180</t>
  </si>
  <si>
    <t>C1181</t>
  </si>
  <si>
    <t>C1182</t>
  </si>
  <si>
    <t>C1183</t>
  </si>
  <si>
    <t>C1184</t>
  </si>
  <si>
    <t>C1185</t>
  </si>
  <si>
    <t>C1186</t>
  </si>
  <si>
    <t>C1187</t>
  </si>
  <si>
    <t>C1188</t>
  </si>
  <si>
    <t>C1189</t>
  </si>
  <si>
    <t>C1190</t>
  </si>
  <si>
    <t>C1191</t>
  </si>
  <si>
    <t>C1192</t>
  </si>
  <si>
    <t>C1193</t>
  </si>
  <si>
    <t>C1194</t>
  </si>
  <si>
    <t>C1195</t>
  </si>
  <si>
    <t>C1196</t>
  </si>
  <si>
    <t>C1197</t>
  </si>
  <si>
    <t>C1198</t>
  </si>
  <si>
    <t>C1199</t>
  </si>
  <si>
    <t>C1200</t>
  </si>
  <si>
    <t>C1201</t>
  </si>
  <si>
    <t>C1202</t>
  </si>
  <si>
    <t>C1203</t>
  </si>
  <si>
    <t>C1204</t>
  </si>
  <si>
    <t>C1205</t>
  </si>
  <si>
    <t>C1206</t>
  </si>
  <si>
    <t>C1207</t>
  </si>
  <si>
    <t>C1208</t>
  </si>
  <si>
    <t>C1209</t>
  </si>
  <si>
    <t>C1210</t>
  </si>
  <si>
    <t>C1211</t>
  </si>
  <si>
    <t>C1212</t>
  </si>
  <si>
    <t>C1213</t>
  </si>
  <si>
    <t>C1214</t>
  </si>
  <si>
    <t>C1215</t>
  </si>
  <si>
    <t>C1216</t>
  </si>
  <si>
    <t>C1217</t>
  </si>
  <si>
    <t>C1218</t>
  </si>
  <si>
    <t>C1219</t>
  </si>
  <si>
    <t>C1220</t>
  </si>
  <si>
    <t>C1221</t>
  </si>
  <si>
    <t>C1222</t>
  </si>
  <si>
    <t>C1223</t>
  </si>
  <si>
    <t>C1224</t>
  </si>
  <si>
    <t>C1225</t>
  </si>
  <si>
    <t>C1226</t>
  </si>
  <si>
    <t>C1227</t>
  </si>
  <si>
    <t>C1228</t>
  </si>
  <si>
    <t>C1229</t>
  </si>
  <si>
    <t>C1230</t>
  </si>
  <si>
    <t>C1231</t>
  </si>
  <si>
    <t>C1232</t>
  </si>
  <si>
    <t>C1233</t>
  </si>
  <si>
    <t>C1234</t>
  </si>
  <si>
    <t>C1235</t>
  </si>
  <si>
    <t>C1236</t>
  </si>
  <si>
    <t>C1237</t>
  </si>
  <si>
    <t>C1238</t>
  </si>
  <si>
    <t>C1239</t>
  </si>
  <si>
    <t>C1240</t>
  </si>
  <si>
    <t>C1241</t>
  </si>
  <si>
    <t>C1242</t>
  </si>
  <si>
    <t>C1243</t>
  </si>
  <si>
    <t>C1244</t>
  </si>
  <si>
    <t>C1245</t>
  </si>
  <si>
    <t>C1246</t>
  </si>
  <si>
    <t>C1247</t>
  </si>
  <si>
    <t>C1248</t>
  </si>
  <si>
    <t>C1249</t>
  </si>
  <si>
    <t>C1250</t>
  </si>
  <si>
    <t>C1251</t>
  </si>
  <si>
    <t>C1252</t>
  </si>
  <si>
    <t>C1253</t>
  </si>
  <si>
    <t>C1254</t>
  </si>
  <si>
    <t>C1255</t>
  </si>
  <si>
    <t>C1256</t>
  </si>
  <si>
    <t>C1257</t>
  </si>
  <si>
    <t>C1258</t>
  </si>
  <si>
    <t>C1259</t>
  </si>
  <si>
    <t>C1260</t>
  </si>
  <si>
    <t>C1261</t>
  </si>
  <si>
    <t>C1262</t>
  </si>
  <si>
    <t>C1263</t>
  </si>
  <si>
    <t>C1264</t>
  </si>
  <si>
    <t>C1265</t>
  </si>
  <si>
    <t>C1266</t>
  </si>
  <si>
    <t>C1267</t>
  </si>
  <si>
    <t>C1268</t>
  </si>
  <si>
    <t>C1269</t>
  </si>
  <si>
    <t>C1270</t>
  </si>
  <si>
    <t>C1271</t>
  </si>
  <si>
    <t>C1272</t>
  </si>
  <si>
    <t>C1273</t>
  </si>
  <si>
    <t>C1274</t>
  </si>
  <si>
    <t>C1275</t>
  </si>
  <si>
    <t>C1276</t>
  </si>
  <si>
    <t>C1277</t>
  </si>
  <si>
    <t>C1278</t>
  </si>
  <si>
    <t>C1279</t>
  </si>
  <si>
    <t>C1280</t>
  </si>
  <si>
    <t>C1281</t>
  </si>
  <si>
    <t>C1282</t>
  </si>
  <si>
    <t>C1283</t>
  </si>
  <si>
    <t>C1284</t>
  </si>
  <si>
    <t>C1285</t>
  </si>
  <si>
    <t>C1286</t>
  </si>
  <si>
    <t>C1287</t>
  </si>
  <si>
    <t>C1288</t>
  </si>
  <si>
    <t>C1289</t>
  </si>
  <si>
    <t>C1290</t>
  </si>
  <si>
    <t>C1291</t>
  </si>
  <si>
    <t>C1292</t>
  </si>
  <si>
    <t>C1293</t>
  </si>
  <si>
    <t>C1294</t>
  </si>
  <si>
    <t>C1295</t>
  </si>
  <si>
    <t>C1296</t>
  </si>
  <si>
    <t>C1297</t>
  </si>
  <si>
    <t>C1298</t>
  </si>
  <si>
    <t>C1299</t>
  </si>
  <si>
    <t>C1300</t>
  </si>
  <si>
    <t>C1301</t>
  </si>
  <si>
    <t>C1302</t>
  </si>
  <si>
    <t>C1303</t>
  </si>
  <si>
    <t>C1304</t>
  </si>
  <si>
    <t>C1305</t>
  </si>
  <si>
    <t>C1306</t>
  </si>
  <si>
    <t>C1307</t>
  </si>
  <si>
    <t>C1308</t>
  </si>
  <si>
    <t>C1309</t>
  </si>
  <si>
    <t>C1310</t>
  </si>
  <si>
    <t>C1311</t>
  </si>
  <si>
    <t>C1312</t>
  </si>
  <si>
    <t>C1313</t>
  </si>
  <si>
    <t>C1314</t>
  </si>
  <si>
    <t>C1315</t>
  </si>
  <si>
    <t>C1316</t>
  </si>
  <si>
    <t>C1317</t>
  </si>
  <si>
    <t>C1318</t>
  </si>
  <si>
    <t>C1319</t>
  </si>
  <si>
    <t>C1320</t>
  </si>
  <si>
    <t>C1321</t>
  </si>
  <si>
    <t>C1322</t>
  </si>
  <si>
    <t>C1323</t>
  </si>
  <si>
    <t>C1324</t>
  </si>
  <si>
    <t>C1325</t>
  </si>
  <si>
    <t>C1326</t>
  </si>
  <si>
    <t>C1327</t>
  </si>
  <si>
    <t>C1328</t>
  </si>
  <si>
    <t>C1329</t>
  </si>
  <si>
    <t>C1330</t>
  </si>
  <si>
    <t>C1331</t>
  </si>
  <si>
    <t>C1332</t>
  </si>
  <si>
    <t>C1333</t>
  </si>
  <si>
    <t>C1334</t>
  </si>
  <si>
    <t>C1335</t>
  </si>
  <si>
    <t>C1336</t>
  </si>
  <si>
    <t>C1337</t>
  </si>
  <si>
    <t>C1338</t>
  </si>
  <si>
    <t>C1339</t>
  </si>
  <si>
    <t>C1340</t>
  </si>
  <si>
    <t>C1341</t>
  </si>
  <si>
    <t>C1342</t>
  </si>
  <si>
    <t>C1343</t>
  </si>
  <si>
    <t>C1344</t>
  </si>
  <si>
    <t>C1345</t>
  </si>
  <si>
    <t>C1346</t>
  </si>
  <si>
    <t>C1347</t>
  </si>
  <si>
    <t>C1348</t>
  </si>
  <si>
    <t>C1349</t>
  </si>
  <si>
    <t>C1350</t>
  </si>
  <si>
    <t>C1351</t>
  </si>
  <si>
    <t>C1352</t>
  </si>
  <si>
    <t>C1353</t>
  </si>
  <si>
    <t>C1354</t>
  </si>
  <si>
    <t>C1355</t>
  </si>
  <si>
    <t>C1356</t>
  </si>
  <si>
    <t>C1357</t>
  </si>
  <si>
    <t>C1358</t>
  </si>
  <si>
    <t>C1359</t>
  </si>
  <si>
    <t>C1360</t>
  </si>
  <si>
    <t>C1361</t>
  </si>
  <si>
    <t>C1362</t>
  </si>
  <si>
    <t>C1363</t>
  </si>
  <si>
    <t>C1364</t>
  </si>
  <si>
    <t>C1365</t>
  </si>
  <si>
    <t>C1366</t>
  </si>
  <si>
    <t>C1367</t>
  </si>
  <si>
    <t>C1368</t>
  </si>
  <si>
    <t>C1369</t>
  </si>
  <si>
    <t>C1370</t>
  </si>
  <si>
    <t>C1371</t>
  </si>
  <si>
    <t>C1372</t>
  </si>
  <si>
    <t>C1373</t>
  </si>
  <si>
    <t>C1374</t>
  </si>
  <si>
    <t>C1375</t>
  </si>
  <si>
    <t>C1376</t>
  </si>
  <si>
    <t>C1377</t>
  </si>
  <si>
    <t>C1378</t>
  </si>
  <si>
    <t>C1379</t>
  </si>
  <si>
    <t>C1380</t>
  </si>
  <si>
    <t>C1381</t>
  </si>
  <si>
    <t>C1382</t>
  </si>
  <si>
    <t>C1383</t>
  </si>
  <si>
    <t>C1384</t>
  </si>
  <si>
    <t>C1385</t>
  </si>
  <si>
    <t>C1386</t>
  </si>
  <si>
    <t>C1387</t>
  </si>
  <si>
    <t>C1388</t>
  </si>
  <si>
    <t>C1389</t>
  </si>
  <si>
    <t>C1390</t>
  </si>
  <si>
    <t>C1391</t>
  </si>
  <si>
    <t>C1392</t>
  </si>
  <si>
    <t>C1393</t>
  </si>
  <si>
    <t>C1394</t>
  </si>
  <si>
    <t>C1395</t>
  </si>
  <si>
    <t>C1396</t>
  </si>
  <si>
    <t>C1397</t>
  </si>
  <si>
    <t>C1398</t>
  </si>
  <si>
    <t>C1399</t>
  </si>
  <si>
    <t>C1400</t>
  </si>
  <si>
    <t>C1401</t>
  </si>
  <si>
    <t>C1402</t>
  </si>
  <si>
    <t>C1403</t>
  </si>
  <si>
    <t>C1404</t>
  </si>
  <si>
    <t>C1405</t>
  </si>
  <si>
    <t>C1406</t>
  </si>
  <si>
    <t>C1407</t>
  </si>
  <si>
    <t>C1408</t>
  </si>
  <si>
    <t>C1409</t>
  </si>
  <si>
    <t>C1410</t>
  </si>
  <si>
    <t>C1411</t>
  </si>
  <si>
    <t>C1412</t>
  </si>
  <si>
    <t>C1413</t>
  </si>
  <si>
    <t>C1414</t>
  </si>
  <si>
    <t>C1415</t>
  </si>
  <si>
    <t>C1416</t>
  </si>
  <si>
    <t>C1417</t>
  </si>
  <si>
    <t>C1418</t>
  </si>
  <si>
    <t>C1419</t>
  </si>
  <si>
    <t>C1420</t>
  </si>
  <si>
    <t>C1421</t>
  </si>
  <si>
    <t>C1422</t>
  </si>
  <si>
    <t>C1423</t>
  </si>
  <si>
    <t>C1424</t>
  </si>
  <si>
    <t>C1425</t>
  </si>
  <si>
    <t>C1426</t>
  </si>
  <si>
    <t>C1427</t>
  </si>
  <si>
    <t>C1428</t>
  </si>
  <si>
    <t>C1429</t>
  </si>
  <si>
    <t>C1430</t>
  </si>
  <si>
    <t>C1431</t>
  </si>
  <si>
    <t>C1432</t>
  </si>
  <si>
    <t>C1433</t>
  </si>
  <si>
    <t>C1434</t>
  </si>
  <si>
    <t>C1435</t>
  </si>
  <si>
    <t>C1436</t>
  </si>
  <si>
    <t>C1437</t>
  </si>
  <si>
    <t>C1438</t>
  </si>
  <si>
    <t>C1439</t>
  </si>
  <si>
    <t>C1440</t>
  </si>
  <si>
    <t>C1441</t>
  </si>
  <si>
    <t>C1442</t>
  </si>
  <si>
    <t>C1443</t>
  </si>
  <si>
    <t>C1444</t>
  </si>
  <si>
    <t>C1445</t>
  </si>
  <si>
    <t>C1446</t>
  </si>
  <si>
    <t>C1447</t>
  </si>
  <si>
    <t>C1448</t>
  </si>
  <si>
    <t>C1449</t>
  </si>
  <si>
    <t>C1450</t>
  </si>
  <si>
    <t>C1451</t>
  </si>
  <si>
    <t>C1452</t>
  </si>
  <si>
    <t>C1453</t>
  </si>
  <si>
    <t>C1454</t>
  </si>
  <si>
    <t>C1455</t>
  </si>
  <si>
    <t>C1456</t>
  </si>
  <si>
    <t>C1457</t>
  </si>
  <si>
    <t>C1458</t>
  </si>
  <si>
    <t>C1459</t>
  </si>
  <si>
    <t>C1460</t>
  </si>
  <si>
    <t>C1461</t>
  </si>
  <si>
    <t>C1462</t>
  </si>
  <si>
    <t>C1463</t>
  </si>
  <si>
    <t>C1464</t>
  </si>
  <si>
    <t>C1465</t>
  </si>
  <si>
    <t>C1466</t>
  </si>
  <si>
    <t>C1467</t>
  </si>
  <si>
    <t>C1468</t>
  </si>
  <si>
    <t>C1469</t>
  </si>
  <si>
    <t>C1470</t>
  </si>
  <si>
    <t>C1471</t>
  </si>
  <si>
    <t>C1472</t>
  </si>
  <si>
    <t>C1473</t>
  </si>
  <si>
    <t>C1474</t>
  </si>
  <si>
    <t>C1475</t>
  </si>
  <si>
    <t>C1476</t>
  </si>
  <si>
    <t>C1477</t>
  </si>
  <si>
    <t>C1478</t>
  </si>
  <si>
    <t>C1479</t>
  </si>
  <si>
    <t>C1480</t>
  </si>
  <si>
    <t>C1481</t>
  </si>
  <si>
    <t>C1482</t>
  </si>
  <si>
    <t>C1483</t>
  </si>
  <si>
    <t>C1484</t>
  </si>
  <si>
    <t>C1485</t>
  </si>
  <si>
    <t>C1486</t>
  </si>
  <si>
    <t>C1487</t>
  </si>
  <si>
    <t>C1488</t>
  </si>
  <si>
    <t>C1489</t>
  </si>
  <si>
    <t>C1490</t>
  </si>
  <si>
    <t>C1491</t>
  </si>
  <si>
    <t>C1492</t>
  </si>
  <si>
    <t>C1493</t>
  </si>
  <si>
    <t>C1494</t>
  </si>
  <si>
    <t>C1495</t>
  </si>
  <si>
    <t>C1496</t>
  </si>
  <si>
    <t>C1497</t>
  </si>
  <si>
    <t>C1498</t>
  </si>
  <si>
    <t>C1499</t>
  </si>
  <si>
    <t>C1500</t>
  </si>
  <si>
    <t>C1501</t>
  </si>
  <si>
    <t>C1502</t>
  </si>
  <si>
    <t>C1503</t>
  </si>
  <si>
    <t>C1504</t>
  </si>
  <si>
    <t>C1505</t>
  </si>
  <si>
    <t>C1506</t>
  </si>
  <si>
    <t>C1507</t>
  </si>
  <si>
    <t>C1508</t>
  </si>
  <si>
    <t>C1509</t>
  </si>
  <si>
    <t>C1510</t>
  </si>
  <si>
    <t>C1511</t>
  </si>
  <si>
    <t>C1512</t>
  </si>
  <si>
    <t>C1513</t>
  </si>
  <si>
    <t>C1514</t>
  </si>
  <si>
    <t>C1515</t>
  </si>
  <si>
    <t>C1516</t>
  </si>
  <si>
    <t>C1517</t>
  </si>
  <si>
    <t>C1518</t>
  </si>
  <si>
    <t>C1519</t>
  </si>
  <si>
    <t>C1520</t>
  </si>
  <si>
    <t>C1521</t>
  </si>
  <si>
    <t>C1522</t>
  </si>
  <si>
    <t>C1523</t>
  </si>
  <si>
    <t>C1524</t>
  </si>
  <si>
    <t>C1525</t>
  </si>
  <si>
    <t>C1526</t>
  </si>
  <si>
    <t>C1527</t>
  </si>
  <si>
    <t>C1528</t>
  </si>
  <si>
    <t>C1529</t>
  </si>
  <si>
    <t>C1530</t>
  </si>
  <si>
    <t>C1531</t>
  </si>
  <si>
    <t>C1532</t>
  </si>
  <si>
    <t>C1533</t>
  </si>
  <si>
    <t>C1534</t>
  </si>
  <si>
    <t>C1535</t>
  </si>
  <si>
    <t>C1536</t>
  </si>
  <si>
    <t>C1537</t>
  </si>
  <si>
    <t>C1538</t>
  </si>
  <si>
    <t>C1539</t>
  </si>
  <si>
    <t>C1540</t>
  </si>
  <si>
    <t>C1541</t>
  </si>
  <si>
    <t>C1542</t>
  </si>
  <si>
    <t>C1543</t>
  </si>
  <si>
    <t>C1544</t>
  </si>
  <si>
    <t>C1545</t>
  </si>
  <si>
    <t>C1546</t>
  </si>
  <si>
    <t>C1547</t>
  </si>
  <si>
    <t>C1548</t>
  </si>
  <si>
    <t>C1549</t>
  </si>
  <si>
    <t>C1550</t>
  </si>
  <si>
    <t>C1551</t>
  </si>
  <si>
    <t>C1552</t>
  </si>
  <si>
    <t>C1553</t>
  </si>
  <si>
    <t>C1554</t>
  </si>
  <si>
    <t>C1555</t>
  </si>
  <si>
    <t>C1556</t>
  </si>
  <si>
    <t>C1557</t>
  </si>
  <si>
    <t>C1558</t>
  </si>
  <si>
    <t>C1559</t>
  </si>
  <si>
    <t>C1560</t>
  </si>
  <si>
    <t>C1561</t>
  </si>
  <si>
    <t>C1562</t>
  </si>
  <si>
    <t>C1563</t>
  </si>
  <si>
    <t>C1564</t>
  </si>
  <si>
    <t>C1565</t>
  </si>
  <si>
    <t>C1566</t>
  </si>
  <si>
    <t>C1567</t>
  </si>
  <si>
    <t>C1568</t>
  </si>
  <si>
    <t>C1569</t>
  </si>
  <si>
    <t>C1570</t>
  </si>
  <si>
    <t>C1571</t>
  </si>
  <si>
    <t>C1572</t>
  </si>
  <si>
    <t>C1573</t>
  </si>
  <si>
    <t>C1574</t>
  </si>
  <si>
    <t>C1575</t>
  </si>
  <si>
    <t>C1576</t>
  </si>
  <si>
    <t>C1577</t>
  </si>
  <si>
    <t>C1578</t>
  </si>
  <si>
    <t>C1579</t>
  </si>
  <si>
    <t>C1580</t>
  </si>
  <si>
    <t>C1581</t>
  </si>
  <si>
    <t>C1582</t>
  </si>
  <si>
    <t>C1583</t>
  </si>
  <si>
    <t>C1584</t>
  </si>
  <si>
    <t>C1585</t>
  </si>
  <si>
    <t>C1586</t>
  </si>
  <si>
    <t>C1587</t>
  </si>
  <si>
    <t>C1588</t>
  </si>
  <si>
    <t>C1589</t>
  </si>
  <si>
    <t>C1590</t>
  </si>
  <si>
    <t>C1591</t>
  </si>
  <si>
    <t>C1592</t>
  </si>
  <si>
    <t>C1593</t>
  </si>
  <si>
    <t>C1594</t>
  </si>
  <si>
    <t>C1595</t>
  </si>
  <si>
    <t>C1596</t>
  </si>
  <si>
    <t>C1597</t>
  </si>
  <si>
    <t>C1598</t>
  </si>
  <si>
    <t>C1599</t>
  </si>
  <si>
    <t>C1600</t>
  </si>
  <si>
    <t>C1601</t>
  </si>
  <si>
    <t>C1602</t>
  </si>
  <si>
    <t>C1603</t>
  </si>
  <si>
    <t>C1604</t>
  </si>
  <si>
    <t>C1605</t>
  </si>
  <si>
    <t>C1606</t>
  </si>
  <si>
    <t>C1607</t>
  </si>
  <si>
    <t>C1608</t>
  </si>
  <si>
    <t>C1609</t>
  </si>
  <si>
    <t>C1610</t>
  </si>
  <si>
    <t>C1611</t>
  </si>
  <si>
    <t>C1612</t>
  </si>
  <si>
    <t>C1613</t>
  </si>
  <si>
    <t>C1614</t>
  </si>
  <si>
    <t>C1615</t>
  </si>
  <si>
    <t>C1616</t>
  </si>
  <si>
    <t>C1617</t>
  </si>
  <si>
    <t>C1618</t>
  </si>
  <si>
    <t>C1619</t>
  </si>
  <si>
    <t>C1620</t>
  </si>
  <si>
    <t>C1621</t>
  </si>
  <si>
    <t>C1622</t>
  </si>
  <si>
    <t>C1623</t>
  </si>
  <si>
    <t>C1624</t>
  </si>
  <si>
    <t>C1625</t>
  </si>
  <si>
    <t>C1626</t>
  </si>
  <si>
    <t>C1627</t>
  </si>
  <si>
    <t>C1628</t>
  </si>
  <si>
    <t>C1629</t>
  </si>
  <si>
    <t>C1630</t>
  </si>
  <si>
    <t>C1631</t>
  </si>
  <si>
    <t>C1632</t>
  </si>
  <si>
    <t>C1633</t>
  </si>
  <si>
    <t>C1634</t>
  </si>
  <si>
    <t>C1635</t>
  </si>
  <si>
    <t>C1636</t>
  </si>
  <si>
    <t>C1637</t>
  </si>
  <si>
    <t>C1638</t>
  </si>
  <si>
    <t>C1639</t>
  </si>
  <si>
    <t>C1640</t>
  </si>
  <si>
    <t>C1641</t>
  </si>
  <si>
    <t>Inscrivez les informations relatives à vos clients (cellules bleues)</t>
  </si>
  <si>
    <t>Vos données</t>
  </si>
  <si>
    <t>Saisir dans les cases bleues uniquement</t>
  </si>
  <si>
    <t>Votre nom ou raison sociale :</t>
  </si>
  <si>
    <t>Complément raison sociale :</t>
  </si>
  <si>
    <t>15 côte du Ruis</t>
  </si>
  <si>
    <t>Code postal :</t>
  </si>
  <si>
    <t>Ville :</t>
  </si>
  <si>
    <t>Courbevoie</t>
  </si>
  <si>
    <t>Téléphone :</t>
  </si>
  <si>
    <t>519 787 999 00011</t>
  </si>
  <si>
    <t>FR895645875</t>
  </si>
  <si>
    <t>non</t>
  </si>
  <si>
    <t>Dupond et Dupont</t>
  </si>
  <si>
    <t>Société civile professionnelle d'avocats</t>
  </si>
  <si>
    <t>Numéro de TVA intracom. (si applicable) :</t>
  </si>
  <si>
    <t>oui</t>
  </si>
  <si>
    <t>Bases factures</t>
  </si>
  <si>
    <t>Saisir dans les cases bleues</t>
  </si>
  <si>
    <t>SAISIE DEVIS (apparaitra dans l'onglet devis)</t>
  </si>
  <si>
    <t>Numéro d'ordre facture :</t>
  </si>
  <si>
    <t>F00001</t>
  </si>
  <si>
    <t>F00002</t>
  </si>
  <si>
    <t>F00003</t>
  </si>
  <si>
    <t>F00004</t>
  </si>
  <si>
    <t>F00005</t>
  </si>
  <si>
    <t>F00006</t>
  </si>
  <si>
    <t>F00007</t>
  </si>
  <si>
    <t>F00008</t>
  </si>
  <si>
    <t>F00009</t>
  </si>
  <si>
    <t>F00010</t>
  </si>
  <si>
    <t>F00011</t>
  </si>
  <si>
    <t>F00012</t>
  </si>
  <si>
    <t>F00013</t>
  </si>
  <si>
    <t>F00014</t>
  </si>
  <si>
    <t>F00015</t>
  </si>
  <si>
    <t>F00016</t>
  </si>
  <si>
    <t>F00017</t>
  </si>
  <si>
    <t>F00018</t>
  </si>
  <si>
    <t>F00019</t>
  </si>
  <si>
    <t>F00020</t>
  </si>
  <si>
    <t>F00021</t>
  </si>
  <si>
    <t>F00022</t>
  </si>
  <si>
    <t>F00023</t>
  </si>
  <si>
    <t>F00024</t>
  </si>
  <si>
    <t>F00025</t>
  </si>
  <si>
    <t>F00026</t>
  </si>
  <si>
    <t>F00027</t>
  </si>
  <si>
    <t>F00028</t>
  </si>
  <si>
    <t>F00029</t>
  </si>
  <si>
    <t>F00030</t>
  </si>
  <si>
    <t>F00031</t>
  </si>
  <si>
    <t>F00032</t>
  </si>
  <si>
    <t>F00033</t>
  </si>
  <si>
    <t>F00034</t>
  </si>
  <si>
    <t>F00035</t>
  </si>
  <si>
    <t>F00036</t>
  </si>
  <si>
    <t>F00037</t>
  </si>
  <si>
    <t>F00038</t>
  </si>
  <si>
    <t>F00039</t>
  </si>
  <si>
    <t>F00040</t>
  </si>
  <si>
    <t>F00041</t>
  </si>
  <si>
    <t>F00042</t>
  </si>
  <si>
    <t>F00043</t>
  </si>
  <si>
    <t>F00044</t>
  </si>
  <si>
    <t>F00045</t>
  </si>
  <si>
    <t>F00046</t>
  </si>
  <si>
    <t>F00047</t>
  </si>
  <si>
    <t>F00048</t>
  </si>
  <si>
    <t>F00049</t>
  </si>
  <si>
    <t>F00050</t>
  </si>
  <si>
    <t>F00051</t>
  </si>
  <si>
    <t>F00052</t>
  </si>
  <si>
    <t>F00053</t>
  </si>
  <si>
    <t>F00054</t>
  </si>
  <si>
    <t>F00055</t>
  </si>
  <si>
    <t>F00056</t>
  </si>
  <si>
    <t>F00057</t>
  </si>
  <si>
    <t>F00058</t>
  </si>
  <si>
    <t>F00059</t>
  </si>
  <si>
    <t>F00060</t>
  </si>
  <si>
    <t>F00061</t>
  </si>
  <si>
    <t>F00062</t>
  </si>
  <si>
    <t>F00063</t>
  </si>
  <si>
    <t>F00064</t>
  </si>
  <si>
    <t>F00065</t>
  </si>
  <si>
    <t>F00066</t>
  </si>
  <si>
    <t>F00067</t>
  </si>
  <si>
    <t>F00068</t>
  </si>
  <si>
    <t>F00069</t>
  </si>
  <si>
    <t>F00070</t>
  </si>
  <si>
    <t>F00071</t>
  </si>
  <si>
    <t>F00072</t>
  </si>
  <si>
    <t>F00073</t>
  </si>
  <si>
    <t>F00074</t>
  </si>
  <si>
    <t>F00075</t>
  </si>
  <si>
    <t>F00076</t>
  </si>
  <si>
    <t>F00077</t>
  </si>
  <si>
    <t>F00078</t>
  </si>
  <si>
    <t>F00079</t>
  </si>
  <si>
    <t>F00080</t>
  </si>
  <si>
    <t>F00081</t>
  </si>
  <si>
    <t>F00082</t>
  </si>
  <si>
    <t>F00083</t>
  </si>
  <si>
    <t>F00084</t>
  </si>
  <si>
    <t>F00085</t>
  </si>
  <si>
    <t>F00086</t>
  </si>
  <si>
    <t>F00087</t>
  </si>
  <si>
    <t>F00088</t>
  </si>
  <si>
    <t>F00089</t>
  </si>
  <si>
    <t>F00090</t>
  </si>
  <si>
    <t>F00091</t>
  </si>
  <si>
    <t>F00092</t>
  </si>
  <si>
    <t>F00093</t>
  </si>
  <si>
    <t>F00094</t>
  </si>
  <si>
    <t>F00095</t>
  </si>
  <si>
    <t>F00096</t>
  </si>
  <si>
    <t>F00097</t>
  </si>
  <si>
    <t>F00098</t>
  </si>
  <si>
    <t>F00099</t>
  </si>
  <si>
    <t>F00100</t>
  </si>
  <si>
    <t>F00101</t>
  </si>
  <si>
    <t>F00102</t>
  </si>
  <si>
    <t>F00103</t>
  </si>
  <si>
    <t>F00104</t>
  </si>
  <si>
    <t>F00105</t>
  </si>
  <si>
    <t>F00106</t>
  </si>
  <si>
    <t>F00107</t>
  </si>
  <si>
    <t>F00108</t>
  </si>
  <si>
    <t>F00109</t>
  </si>
  <si>
    <t>F00110</t>
  </si>
  <si>
    <t>F00111</t>
  </si>
  <si>
    <t>F00112</t>
  </si>
  <si>
    <t>F00113</t>
  </si>
  <si>
    <t>F00114</t>
  </si>
  <si>
    <t>F00115</t>
  </si>
  <si>
    <t>F00116</t>
  </si>
  <si>
    <t>F00117</t>
  </si>
  <si>
    <t>F00118</t>
  </si>
  <si>
    <t>F00119</t>
  </si>
  <si>
    <t>F00120</t>
  </si>
  <si>
    <t>F00121</t>
  </si>
  <si>
    <t>F00122</t>
  </si>
  <si>
    <t>F00123</t>
  </si>
  <si>
    <t>F00124</t>
  </si>
  <si>
    <t>F00125</t>
  </si>
  <si>
    <t>F00126</t>
  </si>
  <si>
    <t>F00127</t>
  </si>
  <si>
    <t>F00128</t>
  </si>
  <si>
    <t>F00129</t>
  </si>
  <si>
    <t>F00130</t>
  </si>
  <si>
    <t>F00131</t>
  </si>
  <si>
    <t>F00132</t>
  </si>
  <si>
    <t>F00133</t>
  </si>
  <si>
    <t>F00134</t>
  </si>
  <si>
    <t>F00135</t>
  </si>
  <si>
    <t>F00136</t>
  </si>
  <si>
    <t>F00137</t>
  </si>
  <si>
    <t>F00138</t>
  </si>
  <si>
    <t>F00139</t>
  </si>
  <si>
    <t>F00140</t>
  </si>
  <si>
    <t>F00141</t>
  </si>
  <si>
    <t>F00142</t>
  </si>
  <si>
    <t>F00143</t>
  </si>
  <si>
    <t>F00144</t>
  </si>
  <si>
    <t>F00145</t>
  </si>
  <si>
    <t>F00146</t>
  </si>
  <si>
    <t>F00147</t>
  </si>
  <si>
    <t>F00148</t>
  </si>
  <si>
    <t>F00149</t>
  </si>
  <si>
    <t>F00150</t>
  </si>
  <si>
    <t>F00151</t>
  </si>
  <si>
    <t>F00152</t>
  </si>
  <si>
    <t>F00153</t>
  </si>
  <si>
    <t>F00154</t>
  </si>
  <si>
    <t>F00155</t>
  </si>
  <si>
    <t>F00156</t>
  </si>
  <si>
    <t>F00157</t>
  </si>
  <si>
    <t>F00158</t>
  </si>
  <si>
    <t>F00159</t>
  </si>
  <si>
    <t>F00160</t>
  </si>
  <si>
    <t>F00161</t>
  </si>
  <si>
    <t>F00162</t>
  </si>
  <si>
    <t>F00163</t>
  </si>
  <si>
    <t>F00164</t>
  </si>
  <si>
    <t>F00165</t>
  </si>
  <si>
    <t>F00166</t>
  </si>
  <si>
    <t>F00167</t>
  </si>
  <si>
    <t>F00168</t>
  </si>
  <si>
    <t>F00169</t>
  </si>
  <si>
    <t>F00170</t>
  </si>
  <si>
    <t>F00171</t>
  </si>
  <si>
    <t>F00172</t>
  </si>
  <si>
    <t>F00173</t>
  </si>
  <si>
    <t>F00174</t>
  </si>
  <si>
    <t>F00175</t>
  </si>
  <si>
    <t>F00176</t>
  </si>
  <si>
    <t>F00177</t>
  </si>
  <si>
    <t>F00178</t>
  </si>
  <si>
    <t>F00179</t>
  </si>
  <si>
    <t>F00180</t>
  </si>
  <si>
    <t>F00181</t>
  </si>
  <si>
    <t>F00182</t>
  </si>
  <si>
    <t>F00183</t>
  </si>
  <si>
    <t>F00184</t>
  </si>
  <si>
    <t>F00185</t>
  </si>
  <si>
    <t>F00186</t>
  </si>
  <si>
    <t>F00187</t>
  </si>
  <si>
    <t>F00188</t>
  </si>
  <si>
    <t>F00189</t>
  </si>
  <si>
    <t>F00190</t>
  </si>
  <si>
    <t>F00191</t>
  </si>
  <si>
    <t>F00192</t>
  </si>
  <si>
    <t>F00193</t>
  </si>
  <si>
    <t>F00194</t>
  </si>
  <si>
    <t>F00195</t>
  </si>
  <si>
    <t>F00196</t>
  </si>
  <si>
    <t>F00197</t>
  </si>
  <si>
    <t>F00198</t>
  </si>
  <si>
    <t>F00199</t>
  </si>
  <si>
    <t>F00200</t>
  </si>
  <si>
    <t>F00201</t>
  </si>
  <si>
    <t>F00202</t>
  </si>
  <si>
    <t>F00203</t>
  </si>
  <si>
    <t>F00204</t>
  </si>
  <si>
    <t>F00205</t>
  </si>
  <si>
    <t>F00206</t>
  </si>
  <si>
    <t>F00207</t>
  </si>
  <si>
    <t>F00208</t>
  </si>
  <si>
    <t>F00209</t>
  </si>
  <si>
    <t>F00210</t>
  </si>
  <si>
    <t>F00211</t>
  </si>
  <si>
    <t>F00212</t>
  </si>
  <si>
    <t>F00213</t>
  </si>
  <si>
    <t>F00214</t>
  </si>
  <si>
    <t>F00215</t>
  </si>
  <si>
    <t>F00216</t>
  </si>
  <si>
    <t>F00217</t>
  </si>
  <si>
    <t>F00218</t>
  </si>
  <si>
    <t>F00219</t>
  </si>
  <si>
    <t>F00220</t>
  </si>
  <si>
    <t>F00221</t>
  </si>
  <si>
    <t>F00222</t>
  </si>
  <si>
    <t>F00223</t>
  </si>
  <si>
    <t>F00224</t>
  </si>
  <si>
    <t>F00225</t>
  </si>
  <si>
    <t>F00226</t>
  </si>
  <si>
    <t>F00227</t>
  </si>
  <si>
    <t>F00228</t>
  </si>
  <si>
    <t>F00229</t>
  </si>
  <si>
    <t>F00230</t>
  </si>
  <si>
    <t>F00231</t>
  </si>
  <si>
    <t>F00232</t>
  </si>
  <si>
    <t>F00233</t>
  </si>
  <si>
    <t>F00234</t>
  </si>
  <si>
    <t>F00235</t>
  </si>
  <si>
    <t>F00236</t>
  </si>
  <si>
    <t>F00237</t>
  </si>
  <si>
    <t>F00238</t>
  </si>
  <si>
    <t>F00239</t>
  </si>
  <si>
    <t>F00240</t>
  </si>
  <si>
    <t>F00241</t>
  </si>
  <si>
    <t>F00242</t>
  </si>
  <si>
    <t>F00243</t>
  </si>
  <si>
    <t>F00244</t>
  </si>
  <si>
    <t>F00245</t>
  </si>
  <si>
    <t>F00246</t>
  </si>
  <si>
    <t>F00247</t>
  </si>
  <si>
    <t>F00248</t>
  </si>
  <si>
    <t>F00249</t>
  </si>
  <si>
    <t>F00250</t>
  </si>
  <si>
    <t>F00251</t>
  </si>
  <si>
    <t>F00252</t>
  </si>
  <si>
    <t>F00253</t>
  </si>
  <si>
    <t>F00254</t>
  </si>
  <si>
    <t>F00255</t>
  </si>
  <si>
    <t>F00256</t>
  </si>
  <si>
    <t>F00257</t>
  </si>
  <si>
    <t>F00258</t>
  </si>
  <si>
    <t>F00259</t>
  </si>
  <si>
    <t>F00260</t>
  </si>
  <si>
    <t>F00261</t>
  </si>
  <si>
    <t>F00262</t>
  </si>
  <si>
    <t>F00263</t>
  </si>
  <si>
    <t>F00264</t>
  </si>
  <si>
    <t>F00265</t>
  </si>
  <si>
    <t>F00266</t>
  </si>
  <si>
    <t>F00267</t>
  </si>
  <si>
    <t>F00268</t>
  </si>
  <si>
    <t>F00269</t>
  </si>
  <si>
    <t>F00270</t>
  </si>
  <si>
    <t>F00271</t>
  </si>
  <si>
    <t>F00272</t>
  </si>
  <si>
    <t>F00273</t>
  </si>
  <si>
    <t>F00274</t>
  </si>
  <si>
    <t>F00275</t>
  </si>
  <si>
    <t>F00276</t>
  </si>
  <si>
    <t>F00277</t>
  </si>
  <si>
    <t>F00278</t>
  </si>
  <si>
    <t>F00279</t>
  </si>
  <si>
    <t>F00280</t>
  </si>
  <si>
    <t>F00281</t>
  </si>
  <si>
    <t>F00282</t>
  </si>
  <si>
    <t>F00283</t>
  </si>
  <si>
    <t>F00284</t>
  </si>
  <si>
    <t>F00285</t>
  </si>
  <si>
    <t>F00286</t>
  </si>
  <si>
    <t>F00287</t>
  </si>
  <si>
    <t>F00288</t>
  </si>
  <si>
    <t>F00289</t>
  </si>
  <si>
    <t>F00290</t>
  </si>
  <si>
    <t>F00291</t>
  </si>
  <si>
    <t>F00292</t>
  </si>
  <si>
    <t>F00293</t>
  </si>
  <si>
    <t>F00294</t>
  </si>
  <si>
    <t>F00295</t>
  </si>
  <si>
    <t>F00296</t>
  </si>
  <si>
    <t>F00297</t>
  </si>
  <si>
    <t>F00298</t>
  </si>
  <si>
    <t>F00299</t>
  </si>
  <si>
    <t>F00300</t>
  </si>
  <si>
    <t>F00301</t>
  </si>
  <si>
    <t>F00302</t>
  </si>
  <si>
    <t>F00303</t>
  </si>
  <si>
    <t>F00304</t>
  </si>
  <si>
    <t>F00305</t>
  </si>
  <si>
    <t>F00306</t>
  </si>
  <si>
    <t>F00307</t>
  </si>
  <si>
    <t>F00308</t>
  </si>
  <si>
    <t>F00309</t>
  </si>
  <si>
    <t>F00310</t>
  </si>
  <si>
    <t>F00311</t>
  </si>
  <si>
    <t>F00312</t>
  </si>
  <si>
    <t>F00313</t>
  </si>
  <si>
    <t>F00314</t>
  </si>
  <si>
    <t>F00315</t>
  </si>
  <si>
    <t>F00316</t>
  </si>
  <si>
    <t>F00317</t>
  </si>
  <si>
    <t>F00318</t>
  </si>
  <si>
    <t>F00319</t>
  </si>
  <si>
    <t>F00320</t>
  </si>
  <si>
    <t>F00321</t>
  </si>
  <si>
    <t>F00322</t>
  </si>
  <si>
    <t>F00323</t>
  </si>
  <si>
    <t>F00324</t>
  </si>
  <si>
    <t>F00325</t>
  </si>
  <si>
    <t>F00326</t>
  </si>
  <si>
    <t>F00327</t>
  </si>
  <si>
    <t>F00328</t>
  </si>
  <si>
    <t>F00329</t>
  </si>
  <si>
    <t>F00330</t>
  </si>
  <si>
    <t>F00331</t>
  </si>
  <si>
    <t>F00332</t>
  </si>
  <si>
    <t>F00333</t>
  </si>
  <si>
    <t>F00334</t>
  </si>
  <si>
    <t>F00335</t>
  </si>
  <si>
    <t>F00336</t>
  </si>
  <si>
    <t>F00337</t>
  </si>
  <si>
    <t>F00338</t>
  </si>
  <si>
    <t>F00339</t>
  </si>
  <si>
    <t>F00340</t>
  </si>
  <si>
    <t>F00341</t>
  </si>
  <si>
    <t>F00342</t>
  </si>
  <si>
    <t>F00343</t>
  </si>
  <si>
    <t>F00344</t>
  </si>
  <si>
    <t>F00345</t>
  </si>
  <si>
    <t>F00346</t>
  </si>
  <si>
    <t>F00347</t>
  </si>
  <si>
    <t>F00348</t>
  </si>
  <si>
    <t>F00349</t>
  </si>
  <si>
    <t>F00350</t>
  </si>
  <si>
    <t>F00351</t>
  </si>
  <si>
    <t>F00352</t>
  </si>
  <si>
    <t>F00353</t>
  </si>
  <si>
    <t>F00354</t>
  </si>
  <si>
    <t>F00355</t>
  </si>
  <si>
    <t>F00356</t>
  </si>
  <si>
    <t>F00357</t>
  </si>
  <si>
    <t>F00358</t>
  </si>
  <si>
    <t>F00359</t>
  </si>
  <si>
    <t>F00360</t>
  </si>
  <si>
    <t>F00361</t>
  </si>
  <si>
    <t>F00362</t>
  </si>
  <si>
    <t>F00363</t>
  </si>
  <si>
    <t>F00364</t>
  </si>
  <si>
    <t>F00365</t>
  </si>
  <si>
    <t>F00366</t>
  </si>
  <si>
    <t>F00367</t>
  </si>
  <si>
    <t>F00368</t>
  </si>
  <si>
    <t>F00369</t>
  </si>
  <si>
    <t>F00370</t>
  </si>
  <si>
    <t>F00371</t>
  </si>
  <si>
    <t>F00372</t>
  </si>
  <si>
    <t>F00373</t>
  </si>
  <si>
    <t>F00374</t>
  </si>
  <si>
    <t>F00375</t>
  </si>
  <si>
    <t>F00376</t>
  </si>
  <si>
    <t>F00377</t>
  </si>
  <si>
    <t>F00378</t>
  </si>
  <si>
    <t>F00379</t>
  </si>
  <si>
    <t>F00380</t>
  </si>
  <si>
    <t>F00381</t>
  </si>
  <si>
    <t>F00382</t>
  </si>
  <si>
    <t>F00383</t>
  </si>
  <si>
    <t>F00384</t>
  </si>
  <si>
    <t>F00385</t>
  </si>
  <si>
    <t>F00386</t>
  </si>
  <si>
    <t>F00387</t>
  </si>
  <si>
    <t>F00388</t>
  </si>
  <si>
    <t>F00389</t>
  </si>
  <si>
    <t>F00390</t>
  </si>
  <si>
    <t>F00391</t>
  </si>
  <si>
    <t>F00392</t>
  </si>
  <si>
    <t>F00393</t>
  </si>
  <si>
    <t>F00394</t>
  </si>
  <si>
    <t>F00395</t>
  </si>
  <si>
    <t>F00396</t>
  </si>
  <si>
    <t>F00397</t>
  </si>
  <si>
    <t>F00398</t>
  </si>
  <si>
    <t>F00399</t>
  </si>
  <si>
    <t>F00400</t>
  </si>
  <si>
    <t>F00401</t>
  </si>
  <si>
    <t>F00402</t>
  </si>
  <si>
    <t>F00403</t>
  </si>
  <si>
    <t>F00404</t>
  </si>
  <si>
    <t>F00405</t>
  </si>
  <si>
    <t>F00406</t>
  </si>
  <si>
    <t>F00407</t>
  </si>
  <si>
    <t>F00408</t>
  </si>
  <si>
    <t>F00409</t>
  </si>
  <si>
    <t>F00410</t>
  </si>
  <si>
    <t>F00411</t>
  </si>
  <si>
    <t>F00412</t>
  </si>
  <si>
    <t>F00413</t>
  </si>
  <si>
    <t>F00414</t>
  </si>
  <si>
    <t>F00415</t>
  </si>
  <si>
    <t>F00416</t>
  </si>
  <si>
    <t>F00417</t>
  </si>
  <si>
    <t>F00418</t>
  </si>
  <si>
    <t>F00419</t>
  </si>
  <si>
    <t>F00420</t>
  </si>
  <si>
    <t>F00421</t>
  </si>
  <si>
    <t>F00422</t>
  </si>
  <si>
    <t>F00423</t>
  </si>
  <si>
    <t>F00424</t>
  </si>
  <si>
    <t>F00425</t>
  </si>
  <si>
    <t>F00426</t>
  </si>
  <si>
    <t>F00427</t>
  </si>
  <si>
    <t>F00428</t>
  </si>
  <si>
    <t>F00429</t>
  </si>
  <si>
    <t>F00430</t>
  </si>
  <si>
    <t>F00431</t>
  </si>
  <si>
    <t>F00432</t>
  </si>
  <si>
    <t>F00433</t>
  </si>
  <si>
    <t>F00434</t>
  </si>
  <si>
    <t>F00435</t>
  </si>
  <si>
    <t>F00436</t>
  </si>
  <si>
    <t>F00437</t>
  </si>
  <si>
    <t>F00438</t>
  </si>
  <si>
    <t>F00439</t>
  </si>
  <si>
    <t>F00440</t>
  </si>
  <si>
    <t>F00441</t>
  </si>
  <si>
    <t>F00442</t>
  </si>
  <si>
    <t>F00443</t>
  </si>
  <si>
    <t>F00444</t>
  </si>
  <si>
    <t>F00445</t>
  </si>
  <si>
    <t>F00446</t>
  </si>
  <si>
    <t>F00447</t>
  </si>
  <si>
    <t>F00448</t>
  </si>
  <si>
    <t>F00449</t>
  </si>
  <si>
    <t>F00450</t>
  </si>
  <si>
    <t>F00451</t>
  </si>
  <si>
    <t>F00452</t>
  </si>
  <si>
    <t>F00453</t>
  </si>
  <si>
    <t>F00454</t>
  </si>
  <si>
    <t>F00455</t>
  </si>
  <si>
    <t>F00456</t>
  </si>
  <si>
    <t>F00457</t>
  </si>
  <si>
    <t>F00458</t>
  </si>
  <si>
    <t>F00459</t>
  </si>
  <si>
    <t>F00460</t>
  </si>
  <si>
    <t>F00461</t>
  </si>
  <si>
    <t>F00462</t>
  </si>
  <si>
    <t>F00463</t>
  </si>
  <si>
    <t>F00464</t>
  </si>
  <si>
    <t>F00465</t>
  </si>
  <si>
    <t>F00466</t>
  </si>
  <si>
    <t>F00467</t>
  </si>
  <si>
    <t>F00468</t>
  </si>
  <si>
    <t>F00469</t>
  </si>
  <si>
    <t>F00470</t>
  </si>
  <si>
    <t>F00471</t>
  </si>
  <si>
    <t>F00472</t>
  </si>
  <si>
    <t>F00473</t>
  </si>
  <si>
    <t>F00474</t>
  </si>
  <si>
    <t>F00475</t>
  </si>
  <si>
    <t>F00476</t>
  </si>
  <si>
    <t>F00477</t>
  </si>
  <si>
    <t>F00478</t>
  </si>
  <si>
    <t>F00479</t>
  </si>
  <si>
    <t>F00480</t>
  </si>
  <si>
    <t>F00481</t>
  </si>
  <si>
    <t>F00482</t>
  </si>
  <si>
    <t>F00483</t>
  </si>
  <si>
    <t>F00484</t>
  </si>
  <si>
    <t>F00485</t>
  </si>
  <si>
    <t>F00486</t>
  </si>
  <si>
    <t>F00487</t>
  </si>
  <si>
    <t>F00488</t>
  </si>
  <si>
    <t>F00489</t>
  </si>
  <si>
    <t>F00490</t>
  </si>
  <si>
    <t>F00491</t>
  </si>
  <si>
    <t>F00492</t>
  </si>
  <si>
    <t>F00493</t>
  </si>
  <si>
    <t>F00494</t>
  </si>
  <si>
    <t>F00495</t>
  </si>
  <si>
    <t>F00496</t>
  </si>
  <si>
    <t>F00497</t>
  </si>
  <si>
    <t>F00498</t>
  </si>
  <si>
    <t>F00499</t>
  </si>
  <si>
    <t>F00500</t>
  </si>
  <si>
    <t>F00501</t>
  </si>
  <si>
    <t>F00502</t>
  </si>
  <si>
    <t>F00503</t>
  </si>
  <si>
    <t>F00504</t>
  </si>
  <si>
    <t>F00505</t>
  </si>
  <si>
    <t>F00506</t>
  </si>
  <si>
    <t>F00507</t>
  </si>
  <si>
    <t>F00508</t>
  </si>
  <si>
    <t>F00509</t>
  </si>
  <si>
    <t>F00510</t>
  </si>
  <si>
    <t>F00511</t>
  </si>
  <si>
    <t>F00512</t>
  </si>
  <si>
    <t>F00513</t>
  </si>
  <si>
    <t>F00514</t>
  </si>
  <si>
    <t>F00515</t>
  </si>
  <si>
    <t>F00516</t>
  </si>
  <si>
    <t>F00517</t>
  </si>
  <si>
    <t>F00518</t>
  </si>
  <si>
    <t>F00519</t>
  </si>
  <si>
    <t>F00520</t>
  </si>
  <si>
    <t>F00521</t>
  </si>
  <si>
    <t>F00522</t>
  </si>
  <si>
    <t>F00523</t>
  </si>
  <si>
    <t>F00524</t>
  </si>
  <si>
    <t>F00525</t>
  </si>
  <si>
    <t>F00526</t>
  </si>
  <si>
    <t>F00527</t>
  </si>
  <si>
    <t>F00528</t>
  </si>
  <si>
    <t>F00529</t>
  </si>
  <si>
    <t>F00530</t>
  </si>
  <si>
    <t>F00531</t>
  </si>
  <si>
    <t>F00532</t>
  </si>
  <si>
    <t>F00533</t>
  </si>
  <si>
    <t>F00534</t>
  </si>
  <si>
    <t>F00535</t>
  </si>
  <si>
    <t>F00536</t>
  </si>
  <si>
    <t>F00537</t>
  </si>
  <si>
    <t>F00538</t>
  </si>
  <si>
    <t>F00539</t>
  </si>
  <si>
    <t>F00540</t>
  </si>
  <si>
    <t>F00541</t>
  </si>
  <si>
    <t>F00542</t>
  </si>
  <si>
    <t>F00543</t>
  </si>
  <si>
    <t>F00544</t>
  </si>
  <si>
    <t>F00545</t>
  </si>
  <si>
    <t>F00546</t>
  </si>
  <si>
    <t>F00547</t>
  </si>
  <si>
    <t>F00548</t>
  </si>
  <si>
    <t>F00549</t>
  </si>
  <si>
    <t>F00550</t>
  </si>
  <si>
    <t>F00551</t>
  </si>
  <si>
    <t>F00552</t>
  </si>
  <si>
    <t>F00553</t>
  </si>
  <si>
    <t>F00554</t>
  </si>
  <si>
    <t>F00555</t>
  </si>
  <si>
    <t>F00556</t>
  </si>
  <si>
    <t>F00557</t>
  </si>
  <si>
    <t>F00558</t>
  </si>
  <si>
    <t>F00559</t>
  </si>
  <si>
    <t>F00560</t>
  </si>
  <si>
    <t>F00561</t>
  </si>
  <si>
    <t>F00562</t>
  </si>
  <si>
    <t>F00563</t>
  </si>
  <si>
    <t>F00564</t>
  </si>
  <si>
    <t>F00565</t>
  </si>
  <si>
    <t>F00566</t>
  </si>
  <si>
    <t>F00567</t>
  </si>
  <si>
    <t>F00568</t>
  </si>
  <si>
    <t>F00569</t>
  </si>
  <si>
    <t>F00570</t>
  </si>
  <si>
    <t>F00571</t>
  </si>
  <si>
    <t>F00572</t>
  </si>
  <si>
    <t>F00573</t>
  </si>
  <si>
    <t>F00574</t>
  </si>
  <si>
    <t>F00575</t>
  </si>
  <si>
    <t>F00576</t>
  </si>
  <si>
    <t>F00577</t>
  </si>
  <si>
    <t>F00578</t>
  </si>
  <si>
    <t>F00579</t>
  </si>
  <si>
    <t>F00580</t>
  </si>
  <si>
    <t>F00581</t>
  </si>
  <si>
    <t>F00582</t>
  </si>
  <si>
    <t>F00583</t>
  </si>
  <si>
    <t>F00584</t>
  </si>
  <si>
    <t>F00585</t>
  </si>
  <si>
    <t>F00586</t>
  </si>
  <si>
    <t>F00587</t>
  </si>
  <si>
    <t>F00588</t>
  </si>
  <si>
    <t>F00589</t>
  </si>
  <si>
    <t>F00590</t>
  </si>
  <si>
    <t>F00591</t>
  </si>
  <si>
    <t>F00592</t>
  </si>
  <si>
    <t>F00593</t>
  </si>
  <si>
    <t>F00594</t>
  </si>
  <si>
    <t>F00595</t>
  </si>
  <si>
    <t>F00596</t>
  </si>
  <si>
    <t>F00597</t>
  </si>
  <si>
    <t>F00598</t>
  </si>
  <si>
    <t>F00599</t>
  </si>
  <si>
    <t>F00600</t>
  </si>
  <si>
    <t>F00601</t>
  </si>
  <si>
    <t>F00602</t>
  </si>
  <si>
    <t>F00603</t>
  </si>
  <si>
    <t>F00604</t>
  </si>
  <si>
    <t>F00605</t>
  </si>
  <si>
    <t>F00606</t>
  </si>
  <si>
    <t>F00607</t>
  </si>
  <si>
    <t>F00608</t>
  </si>
  <si>
    <t>F00609</t>
  </si>
  <si>
    <t>F00610</t>
  </si>
  <si>
    <t>F00611</t>
  </si>
  <si>
    <t>F00612</t>
  </si>
  <si>
    <t>F00613</t>
  </si>
  <si>
    <t>F00614</t>
  </si>
  <si>
    <t>F00615</t>
  </si>
  <si>
    <t>F00616</t>
  </si>
  <si>
    <t>F00617</t>
  </si>
  <si>
    <t>F00618</t>
  </si>
  <si>
    <t>F00619</t>
  </si>
  <si>
    <t>F00620</t>
  </si>
  <si>
    <t>F00621</t>
  </si>
  <si>
    <t>F00622</t>
  </si>
  <si>
    <t>F00623</t>
  </si>
  <si>
    <t>F00624</t>
  </si>
  <si>
    <t>F00625</t>
  </si>
  <si>
    <t>F00626</t>
  </si>
  <si>
    <t>F00627</t>
  </si>
  <si>
    <t>F00628</t>
  </si>
  <si>
    <t>F00629</t>
  </si>
  <si>
    <t>F00630</t>
  </si>
  <si>
    <t>F00631</t>
  </si>
  <si>
    <t>F00632</t>
  </si>
  <si>
    <t>F00633</t>
  </si>
  <si>
    <t>F00634</t>
  </si>
  <si>
    <t>F00635</t>
  </si>
  <si>
    <t>F00636</t>
  </si>
  <si>
    <t>F00637</t>
  </si>
  <si>
    <t>F00638</t>
  </si>
  <si>
    <t>F00639</t>
  </si>
  <si>
    <t>F00640</t>
  </si>
  <si>
    <t>F00641</t>
  </si>
  <si>
    <t>F00642</t>
  </si>
  <si>
    <t>F00643</t>
  </si>
  <si>
    <t>F00644</t>
  </si>
  <si>
    <t>F00645</t>
  </si>
  <si>
    <t>F00646</t>
  </si>
  <si>
    <t>F00647</t>
  </si>
  <si>
    <t>F00648</t>
  </si>
  <si>
    <t>F00649</t>
  </si>
  <si>
    <t>F00650</t>
  </si>
  <si>
    <t>F00651</t>
  </si>
  <si>
    <t>F00652</t>
  </si>
  <si>
    <t>F00653</t>
  </si>
  <si>
    <t>F00654</t>
  </si>
  <si>
    <t>F00655</t>
  </si>
  <si>
    <t>F00656</t>
  </si>
  <si>
    <t>F00657</t>
  </si>
  <si>
    <t>F00658</t>
  </si>
  <si>
    <t>F00659</t>
  </si>
  <si>
    <t>F00660</t>
  </si>
  <si>
    <t>F00661</t>
  </si>
  <si>
    <t>F00662</t>
  </si>
  <si>
    <t>F00663</t>
  </si>
  <si>
    <t>F00664</t>
  </si>
  <si>
    <t>F00665</t>
  </si>
  <si>
    <t>F00666</t>
  </si>
  <si>
    <t>F00667</t>
  </si>
  <si>
    <t>F00668</t>
  </si>
  <si>
    <t>F00669</t>
  </si>
  <si>
    <t>F00670</t>
  </si>
  <si>
    <t>F00671</t>
  </si>
  <si>
    <t>F00672</t>
  </si>
  <si>
    <t>F00673</t>
  </si>
  <si>
    <t>F00674</t>
  </si>
  <si>
    <t>F00675</t>
  </si>
  <si>
    <t>F00676</t>
  </si>
  <si>
    <t>F00677</t>
  </si>
  <si>
    <t>F00678</t>
  </si>
  <si>
    <t>F00679</t>
  </si>
  <si>
    <t>F00680</t>
  </si>
  <si>
    <t>F00681</t>
  </si>
  <si>
    <t>F00682</t>
  </si>
  <si>
    <t>F00683</t>
  </si>
  <si>
    <t>F00684</t>
  </si>
  <si>
    <t>F00685</t>
  </si>
  <si>
    <t>F00686</t>
  </si>
  <si>
    <t>F00687</t>
  </si>
  <si>
    <t>F00688</t>
  </si>
  <si>
    <t>F00689</t>
  </si>
  <si>
    <t>F00690</t>
  </si>
  <si>
    <t>F00691</t>
  </si>
  <si>
    <t>F00692</t>
  </si>
  <si>
    <t>F00693</t>
  </si>
  <si>
    <t>F00694</t>
  </si>
  <si>
    <t>F00695</t>
  </si>
  <si>
    <t>F00696</t>
  </si>
  <si>
    <t>F00697</t>
  </si>
  <si>
    <t>F00698</t>
  </si>
  <si>
    <t>F00699</t>
  </si>
  <si>
    <t>F00700</t>
  </si>
  <si>
    <t>F00701</t>
  </si>
  <si>
    <t>F00702</t>
  </si>
  <si>
    <t>F00703</t>
  </si>
  <si>
    <t>F00704</t>
  </si>
  <si>
    <t>F00705</t>
  </si>
  <si>
    <t>F00706</t>
  </si>
  <si>
    <t>F00707</t>
  </si>
  <si>
    <t>F00708</t>
  </si>
  <si>
    <t>F00709</t>
  </si>
  <si>
    <t>F00710</t>
  </si>
  <si>
    <t>F00711</t>
  </si>
  <si>
    <t>F00712</t>
  </si>
  <si>
    <t>F00713</t>
  </si>
  <si>
    <t>F00714</t>
  </si>
  <si>
    <t>F00715</t>
  </si>
  <si>
    <t>F00716</t>
  </si>
  <si>
    <t>F00717</t>
  </si>
  <si>
    <t>F00718</t>
  </si>
  <si>
    <t>F00719</t>
  </si>
  <si>
    <t>F00720</t>
  </si>
  <si>
    <t>F00721</t>
  </si>
  <si>
    <t>F00722</t>
  </si>
  <si>
    <t>F00723</t>
  </si>
  <si>
    <t>F00724</t>
  </si>
  <si>
    <t>F00725</t>
  </si>
  <si>
    <t>F00726</t>
  </si>
  <si>
    <t>F00727</t>
  </si>
  <si>
    <t>F00728</t>
  </si>
  <si>
    <t>F00729</t>
  </si>
  <si>
    <t>F00730</t>
  </si>
  <si>
    <t>F00731</t>
  </si>
  <si>
    <t>F00732</t>
  </si>
  <si>
    <t>F00733</t>
  </si>
  <si>
    <t>F00734</t>
  </si>
  <si>
    <t>F00735</t>
  </si>
  <si>
    <t>F00736</t>
  </si>
  <si>
    <t>F00737</t>
  </si>
  <si>
    <t>F00738</t>
  </si>
  <si>
    <t>F00739</t>
  </si>
  <si>
    <t>F00740</t>
  </si>
  <si>
    <t>F00741</t>
  </si>
  <si>
    <t>F00742</t>
  </si>
  <si>
    <t>F00743</t>
  </si>
  <si>
    <t>F00744</t>
  </si>
  <si>
    <t>F00745</t>
  </si>
  <si>
    <t>F00746</t>
  </si>
  <si>
    <t>F00747</t>
  </si>
  <si>
    <t>F00748</t>
  </si>
  <si>
    <t>F00749</t>
  </si>
  <si>
    <t>F00750</t>
  </si>
  <si>
    <t>F00751</t>
  </si>
  <si>
    <t>F00752</t>
  </si>
  <si>
    <t>F00753</t>
  </si>
  <si>
    <t>F00754</t>
  </si>
  <si>
    <t>F00755</t>
  </si>
  <si>
    <t>F00756</t>
  </si>
  <si>
    <t>F00757</t>
  </si>
  <si>
    <t>F00758</t>
  </si>
  <si>
    <t>F00759</t>
  </si>
  <si>
    <t>F00760</t>
  </si>
  <si>
    <t>F00761</t>
  </si>
  <si>
    <t>F00762</t>
  </si>
  <si>
    <t>F00763</t>
  </si>
  <si>
    <t>F00764</t>
  </si>
  <si>
    <t>F00765</t>
  </si>
  <si>
    <t>F00766</t>
  </si>
  <si>
    <t>F00767</t>
  </si>
  <si>
    <t>F00768</t>
  </si>
  <si>
    <t>F00769</t>
  </si>
  <si>
    <t>F00770</t>
  </si>
  <si>
    <t>F00771</t>
  </si>
  <si>
    <t>F00772</t>
  </si>
  <si>
    <t>F00773</t>
  </si>
  <si>
    <t>F00774</t>
  </si>
  <si>
    <t>F00775</t>
  </si>
  <si>
    <t>F00776</t>
  </si>
  <si>
    <t>F00777</t>
  </si>
  <si>
    <t>F00778</t>
  </si>
  <si>
    <t>F00779</t>
  </si>
  <si>
    <t>F00780</t>
  </si>
  <si>
    <t>F00781</t>
  </si>
  <si>
    <t>F00782</t>
  </si>
  <si>
    <t>F00783</t>
  </si>
  <si>
    <t>F00784</t>
  </si>
  <si>
    <t>F00785</t>
  </si>
  <si>
    <t>F00786</t>
  </si>
  <si>
    <t>F00787</t>
  </si>
  <si>
    <t>F00788</t>
  </si>
  <si>
    <t>F00789</t>
  </si>
  <si>
    <t>F00790</t>
  </si>
  <si>
    <t>F00791</t>
  </si>
  <si>
    <t>F00792</t>
  </si>
  <si>
    <t>F00793</t>
  </si>
  <si>
    <t>F00794</t>
  </si>
  <si>
    <t>F00795</t>
  </si>
  <si>
    <t>F00796</t>
  </si>
  <si>
    <t>F00797</t>
  </si>
  <si>
    <t>F00798</t>
  </si>
  <si>
    <t>F00799</t>
  </si>
  <si>
    <t>F00800</t>
  </si>
  <si>
    <t>F00801</t>
  </si>
  <si>
    <t>F00802</t>
  </si>
  <si>
    <t>F00803</t>
  </si>
  <si>
    <t>F00804</t>
  </si>
  <si>
    <t>F00805</t>
  </si>
  <si>
    <t>F00806</t>
  </si>
  <si>
    <t>F00807</t>
  </si>
  <si>
    <t>F00808</t>
  </si>
  <si>
    <t>F00809</t>
  </si>
  <si>
    <t>F00810</t>
  </si>
  <si>
    <t>F00811</t>
  </si>
  <si>
    <t>F00812</t>
  </si>
  <si>
    <t>F00813</t>
  </si>
  <si>
    <t>F00814</t>
  </si>
  <si>
    <t>F00815</t>
  </si>
  <si>
    <t>F00816</t>
  </si>
  <si>
    <t>F00817</t>
  </si>
  <si>
    <t>F00818</t>
  </si>
  <si>
    <t>F00819</t>
  </si>
  <si>
    <t>F00820</t>
  </si>
  <si>
    <t>F00821</t>
  </si>
  <si>
    <t>F00822</t>
  </si>
  <si>
    <t>F00823</t>
  </si>
  <si>
    <t>F00824</t>
  </si>
  <si>
    <t>F00825</t>
  </si>
  <si>
    <t>F00826</t>
  </si>
  <si>
    <t>F00827</t>
  </si>
  <si>
    <t>F00828</t>
  </si>
  <si>
    <t>F00829</t>
  </si>
  <si>
    <t>F00830</t>
  </si>
  <si>
    <t>F00831</t>
  </si>
  <si>
    <t>F00832</t>
  </si>
  <si>
    <t>F00833</t>
  </si>
  <si>
    <t>F00834</t>
  </si>
  <si>
    <t>F00835</t>
  </si>
  <si>
    <t>F00836</t>
  </si>
  <si>
    <t>F00837</t>
  </si>
  <si>
    <t>F00838</t>
  </si>
  <si>
    <t>F00839</t>
  </si>
  <si>
    <t>F00840</t>
  </si>
  <si>
    <t>F00841</t>
  </si>
  <si>
    <t>F00842</t>
  </si>
  <si>
    <t>F00843</t>
  </si>
  <si>
    <t>F00844</t>
  </si>
  <si>
    <t>F00845</t>
  </si>
  <si>
    <t>F00846</t>
  </si>
  <si>
    <t>F00847</t>
  </si>
  <si>
    <t>F00848</t>
  </si>
  <si>
    <t>F00849</t>
  </si>
  <si>
    <t>F00850</t>
  </si>
  <si>
    <t>F00851</t>
  </si>
  <si>
    <t>F00852</t>
  </si>
  <si>
    <t>F00853</t>
  </si>
  <si>
    <t>F00854</t>
  </si>
  <si>
    <t>F00855</t>
  </si>
  <si>
    <t>F00856</t>
  </si>
  <si>
    <t>F00857</t>
  </si>
  <si>
    <t>F00858</t>
  </si>
  <si>
    <t>F00859</t>
  </si>
  <si>
    <t>F00860</t>
  </si>
  <si>
    <t>F00861</t>
  </si>
  <si>
    <t>F00862</t>
  </si>
  <si>
    <t>F00863</t>
  </si>
  <si>
    <t>F00864</t>
  </si>
  <si>
    <t>F00865</t>
  </si>
  <si>
    <t>F00866</t>
  </si>
  <si>
    <t>F00867</t>
  </si>
  <si>
    <t>F00868</t>
  </si>
  <si>
    <t>F00869</t>
  </si>
  <si>
    <t>F00870</t>
  </si>
  <si>
    <t>F00871</t>
  </si>
  <si>
    <t>F00872</t>
  </si>
  <si>
    <t>F00873</t>
  </si>
  <si>
    <t>F00874</t>
  </si>
  <si>
    <t>F00875</t>
  </si>
  <si>
    <t>F00876</t>
  </si>
  <si>
    <t>F00877</t>
  </si>
  <si>
    <t>F00878</t>
  </si>
  <si>
    <t>F00879</t>
  </si>
  <si>
    <t>F00880</t>
  </si>
  <si>
    <t>F00881</t>
  </si>
  <si>
    <t>F00882</t>
  </si>
  <si>
    <t>F00883</t>
  </si>
  <si>
    <t>F00884</t>
  </si>
  <si>
    <t>F00885</t>
  </si>
  <si>
    <t>F00886</t>
  </si>
  <si>
    <t>F00887</t>
  </si>
  <si>
    <t>F00888</t>
  </si>
  <si>
    <t>F00889</t>
  </si>
  <si>
    <t>F00890</t>
  </si>
  <si>
    <t>F00891</t>
  </si>
  <si>
    <t>F00892</t>
  </si>
  <si>
    <t>F00893</t>
  </si>
  <si>
    <t>F00894</t>
  </si>
  <si>
    <t>F00895</t>
  </si>
  <si>
    <t>F00896</t>
  </si>
  <si>
    <t>F00897</t>
  </si>
  <si>
    <t>F00898</t>
  </si>
  <si>
    <t>F00899</t>
  </si>
  <si>
    <t>F00900</t>
  </si>
  <si>
    <t>F00901</t>
  </si>
  <si>
    <t>F00902</t>
  </si>
  <si>
    <t>F00903</t>
  </si>
  <si>
    <t>F00904</t>
  </si>
  <si>
    <t>F00905</t>
  </si>
  <si>
    <t>F00906</t>
  </si>
  <si>
    <t>F00907</t>
  </si>
  <si>
    <t>F00908</t>
  </si>
  <si>
    <t>F00909</t>
  </si>
  <si>
    <t>F00910</t>
  </si>
  <si>
    <t>F00911</t>
  </si>
  <si>
    <t>F00912</t>
  </si>
  <si>
    <t>F00913</t>
  </si>
  <si>
    <t>F00914</t>
  </si>
  <si>
    <t>F00915</t>
  </si>
  <si>
    <t>F00916</t>
  </si>
  <si>
    <t>F00917</t>
  </si>
  <si>
    <t>F00918</t>
  </si>
  <si>
    <t>F00919</t>
  </si>
  <si>
    <t>F00920</t>
  </si>
  <si>
    <t>F00921</t>
  </si>
  <si>
    <t>F00922</t>
  </si>
  <si>
    <t>F00923</t>
  </si>
  <si>
    <t>F00924</t>
  </si>
  <si>
    <t>F00925</t>
  </si>
  <si>
    <t>F00926</t>
  </si>
  <si>
    <t>F00927</t>
  </si>
  <si>
    <t>F00928</t>
  </si>
  <si>
    <t>F00929</t>
  </si>
  <si>
    <t>F00930</t>
  </si>
  <si>
    <t>F00931</t>
  </si>
  <si>
    <t>F00932</t>
  </si>
  <si>
    <t>F00933</t>
  </si>
  <si>
    <t>F00934</t>
  </si>
  <si>
    <t>F00935</t>
  </si>
  <si>
    <t>F00936</t>
  </si>
  <si>
    <t>F00937</t>
  </si>
  <si>
    <t>F00938</t>
  </si>
  <si>
    <t>F00939</t>
  </si>
  <si>
    <t>F00940</t>
  </si>
  <si>
    <t>F00941</t>
  </si>
  <si>
    <t>F00942</t>
  </si>
  <si>
    <t>F00943</t>
  </si>
  <si>
    <t>F00944</t>
  </si>
  <si>
    <t>F00945</t>
  </si>
  <si>
    <t>F00946</t>
  </si>
  <si>
    <t>F00947</t>
  </si>
  <si>
    <t>F00948</t>
  </si>
  <si>
    <t>F00949</t>
  </si>
  <si>
    <t>F00950</t>
  </si>
  <si>
    <t>F00951</t>
  </si>
  <si>
    <t>F00952</t>
  </si>
  <si>
    <t>F00953</t>
  </si>
  <si>
    <t>F00954</t>
  </si>
  <si>
    <t>F00955</t>
  </si>
  <si>
    <t>F00956</t>
  </si>
  <si>
    <t>F00957</t>
  </si>
  <si>
    <t>F00958</t>
  </si>
  <si>
    <t>F00959</t>
  </si>
  <si>
    <t>F00960</t>
  </si>
  <si>
    <t>F00961</t>
  </si>
  <si>
    <t>F00962</t>
  </si>
  <si>
    <t>F00963</t>
  </si>
  <si>
    <t>F00964</t>
  </si>
  <si>
    <t>F00965</t>
  </si>
  <si>
    <t>F00966</t>
  </si>
  <si>
    <t>F00967</t>
  </si>
  <si>
    <t>F00968</t>
  </si>
  <si>
    <t>F00969</t>
  </si>
  <si>
    <t>F00970</t>
  </si>
  <si>
    <t>F00971</t>
  </si>
  <si>
    <t>F00972</t>
  </si>
  <si>
    <t>F00973</t>
  </si>
  <si>
    <t>F00974</t>
  </si>
  <si>
    <t>F00975</t>
  </si>
  <si>
    <t>F00976</t>
  </si>
  <si>
    <t>F00977</t>
  </si>
  <si>
    <t>F00978</t>
  </si>
  <si>
    <t>F00979</t>
  </si>
  <si>
    <t>F00980</t>
  </si>
  <si>
    <t>F00981</t>
  </si>
  <si>
    <t>F00982</t>
  </si>
  <si>
    <t>F00983</t>
  </si>
  <si>
    <t>F00984</t>
  </si>
  <si>
    <t>F00985</t>
  </si>
  <si>
    <t>F00986</t>
  </si>
  <si>
    <t>F00987</t>
  </si>
  <si>
    <t>F00988</t>
  </si>
  <si>
    <t>F00989</t>
  </si>
  <si>
    <t>F00990</t>
  </si>
  <si>
    <t>F00991</t>
  </si>
  <si>
    <t>F00992</t>
  </si>
  <si>
    <t>F00993</t>
  </si>
  <si>
    <t>F00994</t>
  </si>
  <si>
    <t>F00995</t>
  </si>
  <si>
    <t>F00996</t>
  </si>
  <si>
    <t>F00997</t>
  </si>
  <si>
    <t>F00998</t>
  </si>
  <si>
    <t>F00999</t>
  </si>
  <si>
    <t>F01000</t>
  </si>
  <si>
    <t>Sélectionner numéro client :</t>
  </si>
  <si>
    <t>Rappel nom client (automatique) :</t>
  </si>
  <si>
    <t>Saisir date échéance</t>
  </si>
  <si>
    <t>MOIS :</t>
  </si>
  <si>
    <t>Onglet automatique, ne pas modifier</t>
  </si>
  <si>
    <t>Sélectionnez le numéro de facture :</t>
  </si>
  <si>
    <t>Date :</t>
  </si>
  <si>
    <t>Description</t>
  </si>
  <si>
    <t>Quantité</t>
  </si>
  <si>
    <t>Taux TVA</t>
  </si>
  <si>
    <t>€ HT</t>
  </si>
  <si>
    <t>TOTAL €</t>
  </si>
  <si>
    <t>HT</t>
  </si>
  <si>
    <t>TTC</t>
  </si>
  <si>
    <t>DEVIS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</si>
  <si>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</si>
  <si>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</si>
  <si>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</si>
  <si>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</si>
  <si>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</si>
  <si>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</si>
  <si>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</si>
  <si>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</si>
  <si>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</si>
  <si>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</si>
  <si>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</si>
  <si>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</si>
  <si>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</si>
  <si>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r>
      <t>Saisir date facture</t>
    </r>
    <r>
      <rPr>
        <i/>
        <sz val="11"/>
        <color theme="1"/>
        <rFont val="Arial"/>
        <family val="2"/>
      </rPr>
      <t xml:space="preserve"> (Ctrl + touche point virgule) ; </t>
    </r>
    <r>
      <rPr>
        <i/>
        <sz val="11"/>
        <color rgb="FFFF0000"/>
        <rFont val="Arial"/>
        <family val="2"/>
      </rPr>
      <t>obligatoire</t>
    </r>
  </si>
  <si>
    <t>jcb@winyard.com</t>
  </si>
  <si>
    <t>Contenu ligne 1</t>
  </si>
  <si>
    <t>Contenu ligne 2</t>
  </si>
  <si>
    <t>Contenu ligne 3</t>
  </si>
  <si>
    <t>Contenu ligne 4</t>
  </si>
  <si>
    <t>Contenu ligne 5</t>
  </si>
  <si>
    <t>Contenu ligne 6</t>
  </si>
  <si>
    <t>Contenu ligne 7</t>
  </si>
  <si>
    <t>Contenu ligne 8</t>
  </si>
  <si>
    <t>Contenu ligne 9</t>
  </si>
  <si>
    <t>Contenu ligne 10</t>
  </si>
  <si>
    <t>Contenu ligne 11</t>
  </si>
  <si>
    <t>Contenu ligne 12</t>
  </si>
  <si>
    <t>Contenu ligne 13</t>
  </si>
  <si>
    <t>Contenu ligne 14</t>
  </si>
  <si>
    <t>Contenu ligne 15</t>
  </si>
  <si>
    <t>Réunion médiateur le 5 janvier 14h30 - 16h00</t>
  </si>
  <si>
    <t>Echanges de mail</t>
  </si>
  <si>
    <t>Montant unitaire HT ligne 1</t>
  </si>
  <si>
    <t>Quantité ligne 1</t>
  </si>
  <si>
    <t>Montant unitaire HT ligne 2</t>
  </si>
  <si>
    <t>Quantité ligne 2</t>
  </si>
  <si>
    <t>Montant unitaire HT ligne 3</t>
  </si>
  <si>
    <t>Quantité ligne 3</t>
  </si>
  <si>
    <t>Montant unitaire HT ligne 4</t>
  </si>
  <si>
    <t>Quantité ligne 4</t>
  </si>
  <si>
    <t>Montant unitaire HT ligne 5</t>
  </si>
  <si>
    <t>Quantité ligne 5</t>
  </si>
  <si>
    <t>Montant unitaire HT ligne 6</t>
  </si>
  <si>
    <t>Quantité ligne 6</t>
  </si>
  <si>
    <t>Montant unitaire HT ligne 7</t>
  </si>
  <si>
    <t>Quantité ligne 7</t>
  </si>
  <si>
    <t>Montant unitaire HT ligne 8</t>
  </si>
  <si>
    <t>Quantité ligne 8</t>
  </si>
  <si>
    <t>Montant unitaire HT ligne 9</t>
  </si>
  <si>
    <t>Quantité ligne 9</t>
  </si>
  <si>
    <t>Montant unitaire HT ligne 10</t>
  </si>
  <si>
    <t>Quantité ligne 10</t>
  </si>
  <si>
    <t>Montant unitaire HT ligne 11</t>
  </si>
  <si>
    <t>Quantité ligne 11</t>
  </si>
  <si>
    <t>Montant unitaire HT ligne 12</t>
  </si>
  <si>
    <t>Quantité ligne 12</t>
  </si>
  <si>
    <t>Montant unitaire HT ligne 13</t>
  </si>
  <si>
    <t>Quantité ligne 13</t>
  </si>
  <si>
    <t>Montant unitaire HT ligne 14</t>
  </si>
  <si>
    <t>Quantité ligne 14</t>
  </si>
  <si>
    <t>Montant unitaire HT ligne 15</t>
  </si>
  <si>
    <t>Quantité ligne 15</t>
  </si>
  <si>
    <t>Affaire :</t>
  </si>
  <si>
    <t>Consultez, imprimez ou transformez en PDF cette facture</t>
  </si>
  <si>
    <t>Montant TVA</t>
  </si>
  <si>
    <t>P.U. HT</t>
  </si>
  <si>
    <t>TVA</t>
  </si>
  <si>
    <t>Aucun escompte n'est prévu pour règlement anticipé.</t>
  </si>
  <si>
    <t>MONTANT TOTAL FACTURE HT :</t>
  </si>
  <si>
    <t>MONTANT TOTAL HT après remise :</t>
  </si>
  <si>
    <t>Paramètres généraux</t>
  </si>
  <si>
    <t xml:space="preserve">Facture n° </t>
  </si>
  <si>
    <t>Affaires</t>
  </si>
  <si>
    <t>Entrez ici toutes vos affaires</t>
  </si>
  <si>
    <t>Pour rechercher une affaire : faire CTRL + touche F</t>
  </si>
  <si>
    <t>Sélectionner numéro affaire :</t>
  </si>
  <si>
    <t>Jean-Claude Dubard</t>
  </si>
  <si>
    <t>Copies</t>
  </si>
  <si>
    <t>FACTURE 1</t>
  </si>
  <si>
    <t>FACTURE 2</t>
  </si>
  <si>
    <t>FACTURE 3</t>
  </si>
  <si>
    <t>FACTURE 4</t>
  </si>
  <si>
    <t>FACTURE 5</t>
  </si>
  <si>
    <t>FACTURE 6</t>
  </si>
  <si>
    <t>FACTURE 7</t>
  </si>
  <si>
    <t>FACTURE 8</t>
  </si>
  <si>
    <t>FACTURE 9</t>
  </si>
  <si>
    <t>FACTURE 10</t>
  </si>
  <si>
    <t>FACTURE 11</t>
  </si>
  <si>
    <t>FACTURE 12</t>
  </si>
  <si>
    <t>FACTURE 13</t>
  </si>
  <si>
    <t>FACTURE 14</t>
  </si>
  <si>
    <t>FACTURE 15</t>
  </si>
  <si>
    <t>FACTURE 16</t>
  </si>
  <si>
    <t>FACTURE 17</t>
  </si>
  <si>
    <t>FACTURE 18</t>
  </si>
  <si>
    <t>FACTURE 19</t>
  </si>
  <si>
    <t>FACTURE 20</t>
  </si>
  <si>
    <t>FACTURE 21</t>
  </si>
  <si>
    <t>FACTURE 22</t>
  </si>
  <si>
    <t>FACTURE 23</t>
  </si>
  <si>
    <t>FACTURE 24</t>
  </si>
  <si>
    <t>FACTURE 25</t>
  </si>
  <si>
    <t>FACTURE 26</t>
  </si>
  <si>
    <t>FACTURE 27</t>
  </si>
  <si>
    <t>FACTURE 28</t>
  </si>
  <si>
    <t>FACTURE 29</t>
  </si>
  <si>
    <t>FACTURE 30</t>
  </si>
  <si>
    <t>FACTURE 31</t>
  </si>
  <si>
    <t>FACTURE 32</t>
  </si>
  <si>
    <t>FACTURE 33</t>
  </si>
  <si>
    <t>FACTURE 34</t>
  </si>
  <si>
    <t>FACTURE 35</t>
  </si>
  <si>
    <t>FACTURE 36</t>
  </si>
  <si>
    <t>FACTURE 37</t>
  </si>
  <si>
    <t>FACTURE 38</t>
  </si>
  <si>
    <t>FACTURE 39</t>
  </si>
  <si>
    <t>FACTURE 40</t>
  </si>
  <si>
    <t>FACTURE 41</t>
  </si>
  <si>
    <t>FACTURE 42</t>
  </si>
  <si>
    <t>FACTURE 43</t>
  </si>
  <si>
    <t>FACTURE 44</t>
  </si>
  <si>
    <t>FACTURE 45</t>
  </si>
  <si>
    <t>FACTURE 46</t>
  </si>
  <si>
    <t>FACTURE 47</t>
  </si>
  <si>
    <t>FACTURE 48</t>
  </si>
  <si>
    <t>FACTURE 49</t>
  </si>
  <si>
    <t>FACTURE 50</t>
  </si>
  <si>
    <t>FACTURE 51</t>
  </si>
  <si>
    <t>FACTURE 52</t>
  </si>
  <si>
    <t>FACTURE 53</t>
  </si>
  <si>
    <t>FACTURE 54</t>
  </si>
  <si>
    <t>FACTURE 55</t>
  </si>
  <si>
    <t>FACTURE 56</t>
  </si>
  <si>
    <t>FACTURE 57</t>
  </si>
  <si>
    <t>FACTURE 58</t>
  </si>
  <si>
    <t>FACTURE 59</t>
  </si>
  <si>
    <t>FACTURE 60</t>
  </si>
  <si>
    <t>FACTURE 61</t>
  </si>
  <si>
    <t>FACTURE 62</t>
  </si>
  <si>
    <t>FACTURE 63</t>
  </si>
  <si>
    <t>FACTURE 64</t>
  </si>
  <si>
    <t>FACTURE 65</t>
  </si>
  <si>
    <t>FACTURE 66</t>
  </si>
  <si>
    <t>FACTURE 67</t>
  </si>
  <si>
    <t>FACTURE 68</t>
  </si>
  <si>
    <t>FACTURE 69</t>
  </si>
  <si>
    <t>FACTURE 70</t>
  </si>
  <si>
    <t>FACTURE 71</t>
  </si>
  <si>
    <t>FACTURE 72</t>
  </si>
  <si>
    <t>FACTURE 73</t>
  </si>
  <si>
    <t>FACTURE 74</t>
  </si>
  <si>
    <t>FACTURE 75</t>
  </si>
  <si>
    <t>FACTURE 76</t>
  </si>
  <si>
    <t>FACTURE 77</t>
  </si>
  <si>
    <t>FACTURE 78</t>
  </si>
  <si>
    <t>FACTURE 79</t>
  </si>
  <si>
    <t>FACTURE 80</t>
  </si>
  <si>
    <t>FACTURE 81</t>
  </si>
  <si>
    <t>FACTURE 82</t>
  </si>
  <si>
    <t>FACTURE 83</t>
  </si>
  <si>
    <t>FACTURE 84</t>
  </si>
  <si>
    <t>FACTURE 85</t>
  </si>
  <si>
    <t>FACTURE 86</t>
  </si>
  <si>
    <t>FACTURE 87</t>
  </si>
  <si>
    <t>FACTURE 88</t>
  </si>
  <si>
    <t>FACTURE 89</t>
  </si>
  <si>
    <t>FACTURE 90</t>
  </si>
  <si>
    <t>FACTURE 91</t>
  </si>
  <si>
    <t>FACTURE 92</t>
  </si>
  <si>
    <t>FACTURE 93</t>
  </si>
  <si>
    <t>FACTURE 94</t>
  </si>
  <si>
    <t>FACTURE 95</t>
  </si>
  <si>
    <t>FACTURE 96</t>
  </si>
  <si>
    <t>FACTURE 97</t>
  </si>
  <si>
    <t>FACTURE 98</t>
  </si>
  <si>
    <t>FACTURE 99</t>
  </si>
  <si>
    <t>FACTURE 100</t>
  </si>
  <si>
    <t>FACTURE 101</t>
  </si>
  <si>
    <t>FACTURE 102</t>
  </si>
  <si>
    <t>FACTURE 103</t>
  </si>
  <si>
    <t>FACTURE 104</t>
  </si>
  <si>
    <t>FACTURE 105</t>
  </si>
  <si>
    <t>FACTURE 106</t>
  </si>
  <si>
    <t>FACTURE 107</t>
  </si>
  <si>
    <t>FACTURE 108</t>
  </si>
  <si>
    <t>FACTURE 109</t>
  </si>
  <si>
    <t>FACTURE 110</t>
  </si>
  <si>
    <t>FACTURE 111</t>
  </si>
  <si>
    <t>FACTURE 112</t>
  </si>
  <si>
    <t>FACTURE 113</t>
  </si>
  <si>
    <t>FACTURE 114</t>
  </si>
  <si>
    <t>FACTURE 115</t>
  </si>
  <si>
    <t>FACTURE 116</t>
  </si>
  <si>
    <t>FACTURE 117</t>
  </si>
  <si>
    <t>FACTURE 118</t>
  </si>
  <si>
    <t>FACTURE 119</t>
  </si>
  <si>
    <t>FACTURE 120</t>
  </si>
  <si>
    <t>FACTURE 121</t>
  </si>
  <si>
    <t>FACTURE 122</t>
  </si>
  <si>
    <t>FACTURE 123</t>
  </si>
  <si>
    <t>FACTURE 124</t>
  </si>
  <si>
    <t>FACTURE 125</t>
  </si>
  <si>
    <t>FACTURE 126</t>
  </si>
  <si>
    <t>FACTURE 127</t>
  </si>
  <si>
    <t>FACTURE 128</t>
  </si>
  <si>
    <t>FACTURE 129</t>
  </si>
  <si>
    <t>FACTURE 130</t>
  </si>
  <si>
    <t>FACTURE 131</t>
  </si>
  <si>
    <t>FACTURE 132</t>
  </si>
  <si>
    <t>FACTURE 133</t>
  </si>
  <si>
    <t>FACTURE 134</t>
  </si>
  <si>
    <t>FACTURE 135</t>
  </si>
  <si>
    <t>FACTURE 136</t>
  </si>
  <si>
    <t>FACTURE 137</t>
  </si>
  <si>
    <t>FACTURE 138</t>
  </si>
  <si>
    <t>FACTURE 139</t>
  </si>
  <si>
    <t>FACTURE 140</t>
  </si>
  <si>
    <t>FACTURE 141</t>
  </si>
  <si>
    <t>FACTURE 142</t>
  </si>
  <si>
    <t>FACTURE 143</t>
  </si>
  <si>
    <t>FACTURE 144</t>
  </si>
  <si>
    <t>FACTURE 145</t>
  </si>
  <si>
    <t>FACTURE 146</t>
  </si>
  <si>
    <t>FACTURE 147</t>
  </si>
  <si>
    <t>FACTURE 148</t>
  </si>
  <si>
    <t>FACTURE 149</t>
  </si>
  <si>
    <t>FACTURE 150</t>
  </si>
  <si>
    <t>FACTURE 151</t>
  </si>
  <si>
    <t>FACTURE 152</t>
  </si>
  <si>
    <t>FACTURE 153</t>
  </si>
  <si>
    <t>FACTURE 154</t>
  </si>
  <si>
    <t>FACTURE 155</t>
  </si>
  <si>
    <t>FACTURE 156</t>
  </si>
  <si>
    <t>FACTURE 157</t>
  </si>
  <si>
    <t>FACTURE 158</t>
  </si>
  <si>
    <t>FACTURE 159</t>
  </si>
  <si>
    <t>FACTURE 160</t>
  </si>
  <si>
    <t>FACTURE 161</t>
  </si>
  <si>
    <t>FACTURE 162</t>
  </si>
  <si>
    <t>FACTURE 163</t>
  </si>
  <si>
    <t>FACTURE 164</t>
  </si>
  <si>
    <t>FACTURE 165</t>
  </si>
  <si>
    <t>FACTURE 166</t>
  </si>
  <si>
    <t>FACTURE 167</t>
  </si>
  <si>
    <t>FACTURE 168</t>
  </si>
  <si>
    <t>FACTURE 169</t>
  </si>
  <si>
    <t>FACTURE 170</t>
  </si>
  <si>
    <t>FACTURE 171</t>
  </si>
  <si>
    <t>FACTURE 172</t>
  </si>
  <si>
    <t>FACTURE 173</t>
  </si>
  <si>
    <t>FACTURE 174</t>
  </si>
  <si>
    <t>FACTURE 175</t>
  </si>
  <si>
    <t>FACTURE 176</t>
  </si>
  <si>
    <t>FACTURE 177</t>
  </si>
  <si>
    <t>FACTURE 178</t>
  </si>
  <si>
    <t>FACTURE 179</t>
  </si>
  <si>
    <t>FACTURE 180</t>
  </si>
  <si>
    <t>FACTURE 181</t>
  </si>
  <si>
    <t>FACTURE 182</t>
  </si>
  <si>
    <t>FACTURE 183</t>
  </si>
  <si>
    <t>FACTURE 184</t>
  </si>
  <si>
    <t>FACTURE 185</t>
  </si>
  <si>
    <t>FACTURE 186</t>
  </si>
  <si>
    <t>FACTURE 187</t>
  </si>
  <si>
    <t>FACTURE 188</t>
  </si>
  <si>
    <t>FACTURE 189</t>
  </si>
  <si>
    <t>FACTURE 190</t>
  </si>
  <si>
    <t>FACTURE 191</t>
  </si>
  <si>
    <t>FACTURE 192</t>
  </si>
  <si>
    <t>FACTURE 193</t>
  </si>
  <si>
    <t>FACTURE 194</t>
  </si>
  <si>
    <t>FACTURE 195</t>
  </si>
  <si>
    <t>FACTURE 196</t>
  </si>
  <si>
    <t>FACTURE 197</t>
  </si>
  <si>
    <t>FACTURE 198</t>
  </si>
  <si>
    <t>FACTURE 199</t>
  </si>
  <si>
    <t>FACTURE 200</t>
  </si>
  <si>
    <t>FACTURE 201</t>
  </si>
  <si>
    <t>FACTURE 202</t>
  </si>
  <si>
    <t>FACTURE 203</t>
  </si>
  <si>
    <t>FACTURE 204</t>
  </si>
  <si>
    <t>FACTURE 205</t>
  </si>
  <si>
    <t>FACTURE 206</t>
  </si>
  <si>
    <t>FACTURE 207</t>
  </si>
  <si>
    <t>FACTURE 208</t>
  </si>
  <si>
    <t>FACTURE 209</t>
  </si>
  <si>
    <t>FACTURE 210</t>
  </si>
  <si>
    <t>FACTURE 211</t>
  </si>
  <si>
    <t>FACTURE 212</t>
  </si>
  <si>
    <t>FACTURE 213</t>
  </si>
  <si>
    <t>FACTURE 214</t>
  </si>
  <si>
    <t>FACTURE 215</t>
  </si>
  <si>
    <t>FACTURE 216</t>
  </si>
  <si>
    <t>FACTURE 217</t>
  </si>
  <si>
    <t>FACTURE 218</t>
  </si>
  <si>
    <t>FACTURE 219</t>
  </si>
  <si>
    <t>FACTURE 220</t>
  </si>
  <si>
    <t>FACTURE 221</t>
  </si>
  <si>
    <t>FACTURE 222</t>
  </si>
  <si>
    <t>FACTURE 223</t>
  </si>
  <si>
    <t>FACTURE 224</t>
  </si>
  <si>
    <t>FACTURE 225</t>
  </si>
  <si>
    <t>FACTURE 226</t>
  </si>
  <si>
    <t>FACTURE 227</t>
  </si>
  <si>
    <t>FACTURE 228</t>
  </si>
  <si>
    <t>FACTURE 229</t>
  </si>
  <si>
    <t>FACTURE 230</t>
  </si>
  <si>
    <t>FACTURE 231</t>
  </si>
  <si>
    <t>FACTURE 232</t>
  </si>
  <si>
    <t>FACTURE 233</t>
  </si>
  <si>
    <t>FACTURE 234</t>
  </si>
  <si>
    <t>FACTURE 235</t>
  </si>
  <si>
    <t>FACTURE 236</t>
  </si>
  <si>
    <t>FACTURE 237</t>
  </si>
  <si>
    <t>FACTURE 238</t>
  </si>
  <si>
    <t>FACTURE 239</t>
  </si>
  <si>
    <t>FACTURE 240</t>
  </si>
  <si>
    <t>FACTURE 241</t>
  </si>
  <si>
    <t>FACTURE 242</t>
  </si>
  <si>
    <t>FACTURE 243</t>
  </si>
  <si>
    <t>FACTURE 244</t>
  </si>
  <si>
    <t>FACTURE 245</t>
  </si>
  <si>
    <t>FACTURE 246</t>
  </si>
  <si>
    <t>FACTURE 247</t>
  </si>
  <si>
    <t>FACTURE 248</t>
  </si>
  <si>
    <t>FACTURE 249</t>
  </si>
  <si>
    <t>FACTURE 250</t>
  </si>
  <si>
    <t>FACTURE 251</t>
  </si>
  <si>
    <t>FACTURE 252</t>
  </si>
  <si>
    <t>FACTURE 253</t>
  </si>
  <si>
    <t>FACTURE 254</t>
  </si>
  <si>
    <t>FACTURE 255</t>
  </si>
  <si>
    <t>FACTURE 256</t>
  </si>
  <si>
    <t>FACTURE 257</t>
  </si>
  <si>
    <t>FACTURE 258</t>
  </si>
  <si>
    <t>FACTURE 259</t>
  </si>
  <si>
    <t>FACTURE 260</t>
  </si>
  <si>
    <t>FACTURE 261</t>
  </si>
  <si>
    <t>FACTURE 262</t>
  </si>
  <si>
    <t>FACTURE 263</t>
  </si>
  <si>
    <t>FACTURE 264</t>
  </si>
  <si>
    <t>FACTURE 265</t>
  </si>
  <si>
    <t>FACTURE 266</t>
  </si>
  <si>
    <t>FACTURE 267</t>
  </si>
  <si>
    <t>FACTURE 268</t>
  </si>
  <si>
    <t>FACTURE 269</t>
  </si>
  <si>
    <t>FACTURE 270</t>
  </si>
  <si>
    <t>FACTURE 271</t>
  </si>
  <si>
    <t>FACTURE 272</t>
  </si>
  <si>
    <t>FACTURE 273</t>
  </si>
  <si>
    <t>FACTURE 274</t>
  </si>
  <si>
    <t>FACTURE 275</t>
  </si>
  <si>
    <t>FACTURE 276</t>
  </si>
  <si>
    <t>FACTURE 277</t>
  </si>
  <si>
    <t>FACTURE 278</t>
  </si>
  <si>
    <t>FACTURE 279</t>
  </si>
  <si>
    <t>FACTURE 280</t>
  </si>
  <si>
    <t>FACTURE 281</t>
  </si>
  <si>
    <t>FACTURE 282</t>
  </si>
  <si>
    <t>FACTURE 283</t>
  </si>
  <si>
    <t>FACTURE 284</t>
  </si>
  <si>
    <t>FACTURE 285</t>
  </si>
  <si>
    <t>FACTURE 286</t>
  </si>
  <si>
    <t>FACTURE 287</t>
  </si>
  <si>
    <t>FACTURE 288</t>
  </si>
  <si>
    <t>FACTURE 289</t>
  </si>
  <si>
    <t>FACTURE 290</t>
  </si>
  <si>
    <t>FACTURE 291</t>
  </si>
  <si>
    <t>FACTURE 292</t>
  </si>
  <si>
    <t>FACTURE 293</t>
  </si>
  <si>
    <t>FACTURE 294</t>
  </si>
  <si>
    <t>FACTURE 295</t>
  </si>
  <si>
    <t>FACTURE 296</t>
  </si>
  <si>
    <t>FACTURE 297</t>
  </si>
  <si>
    <t>FACTURE 298</t>
  </si>
  <si>
    <t>FACTURE 299</t>
  </si>
  <si>
    <t>FACTURE 300</t>
  </si>
  <si>
    <t>FACTURE 301</t>
  </si>
  <si>
    <t>FACTURE 302</t>
  </si>
  <si>
    <t>FACTURE 303</t>
  </si>
  <si>
    <t>FACTURE 304</t>
  </si>
  <si>
    <t>FACTURE 305</t>
  </si>
  <si>
    <t>FACTURE 306</t>
  </si>
  <si>
    <t>FACTURE 307</t>
  </si>
  <si>
    <t>FACTURE 308</t>
  </si>
  <si>
    <t>FACTURE 309</t>
  </si>
  <si>
    <t>FACTURE 310</t>
  </si>
  <si>
    <t>FACTURE 311</t>
  </si>
  <si>
    <t>FACTURE 312</t>
  </si>
  <si>
    <t>FACTURE 313</t>
  </si>
  <si>
    <t>FACTURE 314</t>
  </si>
  <si>
    <t>FACTURE 315</t>
  </si>
  <si>
    <t>FACTURE 316</t>
  </si>
  <si>
    <t>FACTURE 317</t>
  </si>
  <si>
    <t>FACTURE 318</t>
  </si>
  <si>
    <t>FACTURE 319</t>
  </si>
  <si>
    <t>FACTURE 320</t>
  </si>
  <si>
    <t>FACTURE 321</t>
  </si>
  <si>
    <t>FACTURE 322</t>
  </si>
  <si>
    <t>FACTURE 323</t>
  </si>
  <si>
    <t>FACTURE 324</t>
  </si>
  <si>
    <t>FACTURE 325</t>
  </si>
  <si>
    <t>FACTURE 326</t>
  </si>
  <si>
    <t>FACTURE 327</t>
  </si>
  <si>
    <t>FACTURE 328</t>
  </si>
  <si>
    <t>FACTURE 329</t>
  </si>
  <si>
    <t>FACTURE 330</t>
  </si>
  <si>
    <t>FACTURE 331</t>
  </si>
  <si>
    <t>FACTURE 332</t>
  </si>
  <si>
    <t>FACTURE 333</t>
  </si>
  <si>
    <t>FACTURE 334</t>
  </si>
  <si>
    <t>FACTURE 335</t>
  </si>
  <si>
    <t>FACTURE 336</t>
  </si>
  <si>
    <t>FACTURE 337</t>
  </si>
  <si>
    <t>FACTURE 338</t>
  </si>
  <si>
    <t>FACTURE 339</t>
  </si>
  <si>
    <t>FACTURE 340</t>
  </si>
  <si>
    <t>FACTURE 341</t>
  </si>
  <si>
    <t>FACTURE 342</t>
  </si>
  <si>
    <t>FACTURE 343</t>
  </si>
  <si>
    <t>FACTURE 344</t>
  </si>
  <si>
    <t>FACTURE 345</t>
  </si>
  <si>
    <t>FACTURE 346</t>
  </si>
  <si>
    <t>FACTURE 347</t>
  </si>
  <si>
    <t>FACTURE 348</t>
  </si>
  <si>
    <t>FACTURE 349</t>
  </si>
  <si>
    <t>FACTURE 350</t>
  </si>
  <si>
    <t>FACTURE 351</t>
  </si>
  <si>
    <t>FACTURE 352</t>
  </si>
  <si>
    <t>FACTURE 353</t>
  </si>
  <si>
    <t>FACTURE 354</t>
  </si>
  <si>
    <t>FACTURE 355</t>
  </si>
  <si>
    <t>FACTURE 356</t>
  </si>
  <si>
    <t>FACTURE 357</t>
  </si>
  <si>
    <t>FACTURE 358</t>
  </si>
  <si>
    <t>FACTURE 359</t>
  </si>
  <si>
    <t>FACTURE 360</t>
  </si>
  <si>
    <t>FACTURE 361</t>
  </si>
  <si>
    <t>FACTURE 362</t>
  </si>
  <si>
    <t>FACTURE 363</t>
  </si>
  <si>
    <t>FACTURE 364</t>
  </si>
  <si>
    <t>FACTURE 365</t>
  </si>
  <si>
    <t>FACTURE 366</t>
  </si>
  <si>
    <t>FACTURE 367</t>
  </si>
  <si>
    <t>FACTURE 368</t>
  </si>
  <si>
    <t>FACTURE 369</t>
  </si>
  <si>
    <t>FACTURE 370</t>
  </si>
  <si>
    <t>FACTURE 371</t>
  </si>
  <si>
    <t>FACTURE 372</t>
  </si>
  <si>
    <t>FACTURE 373</t>
  </si>
  <si>
    <t>FACTURE 374</t>
  </si>
  <si>
    <t>FACTURE 375</t>
  </si>
  <si>
    <t>FACTURE 376</t>
  </si>
  <si>
    <t>FACTURE 377</t>
  </si>
  <si>
    <t>FACTURE 378</t>
  </si>
  <si>
    <t>FACTURE 379</t>
  </si>
  <si>
    <t>FACTURE 380</t>
  </si>
  <si>
    <t>FACTURE 381</t>
  </si>
  <si>
    <t>FACTURE 382</t>
  </si>
  <si>
    <t>FACTURE 383</t>
  </si>
  <si>
    <t>FACTURE 384</t>
  </si>
  <si>
    <t>FACTURE 385</t>
  </si>
  <si>
    <t>FACTURE 386</t>
  </si>
  <si>
    <t>FACTURE 387</t>
  </si>
  <si>
    <t>FACTURE 388</t>
  </si>
  <si>
    <t>FACTURE 389</t>
  </si>
  <si>
    <t>FACTURE 390</t>
  </si>
  <si>
    <t>FACTURE 391</t>
  </si>
  <si>
    <t>FACTURE 392</t>
  </si>
  <si>
    <t>FACTURE 393</t>
  </si>
  <si>
    <t>FACTURE 394</t>
  </si>
  <si>
    <t>FACTURE 395</t>
  </si>
  <si>
    <t>FACTURE 396</t>
  </si>
  <si>
    <t>FACTURE 397</t>
  </si>
  <si>
    <t>FACTURE 398</t>
  </si>
  <si>
    <t>FACTURE 399</t>
  </si>
  <si>
    <t>FACTURE 400</t>
  </si>
  <si>
    <t>FACTURE 401</t>
  </si>
  <si>
    <t>FACTURE 402</t>
  </si>
  <si>
    <t>FACTURE 403</t>
  </si>
  <si>
    <t>FACTURE 404</t>
  </si>
  <si>
    <t>FACTURE 405</t>
  </si>
  <si>
    <t>FACTURE 406</t>
  </si>
  <si>
    <t>FACTURE 407</t>
  </si>
  <si>
    <t>FACTURE 408</t>
  </si>
  <si>
    <t>FACTURE 409</t>
  </si>
  <si>
    <t>FACTURE 410</t>
  </si>
  <si>
    <t>FACTURE 411</t>
  </si>
  <si>
    <t>FACTURE 412</t>
  </si>
  <si>
    <t>FACTURE 413</t>
  </si>
  <si>
    <t>FACTURE 414</t>
  </si>
  <si>
    <t>FACTURE 415</t>
  </si>
  <si>
    <t>FACTURE 416</t>
  </si>
  <si>
    <t>FACTURE 417</t>
  </si>
  <si>
    <t>FACTURE 418</t>
  </si>
  <si>
    <t>FACTURE 419</t>
  </si>
  <si>
    <t>FACTURE 420</t>
  </si>
  <si>
    <t>FACTURE 421</t>
  </si>
  <si>
    <t>FACTURE 422</t>
  </si>
  <si>
    <t>FACTURE 423</t>
  </si>
  <si>
    <t>FACTURE 424</t>
  </si>
  <si>
    <t>FACTURE 425</t>
  </si>
  <si>
    <t>FACTURE 426</t>
  </si>
  <si>
    <t>FACTURE 427</t>
  </si>
  <si>
    <t>FACTURE 428</t>
  </si>
  <si>
    <t>FACTURE 429</t>
  </si>
  <si>
    <t>FACTURE 430</t>
  </si>
  <si>
    <t>FACTURE 431</t>
  </si>
  <si>
    <t>FACTURE 432</t>
  </si>
  <si>
    <t>FACTURE 433</t>
  </si>
  <si>
    <t>FACTURE 434</t>
  </si>
  <si>
    <t>FACTURE 435</t>
  </si>
  <si>
    <t>FACTURE 436</t>
  </si>
  <si>
    <t>FACTURE 437</t>
  </si>
  <si>
    <t>FACTURE 438</t>
  </si>
  <si>
    <t>FACTURE 439</t>
  </si>
  <si>
    <t>FACTURE 440</t>
  </si>
  <si>
    <t>FACTURE 441</t>
  </si>
  <si>
    <t>FACTURE 442</t>
  </si>
  <si>
    <t>FACTURE 443</t>
  </si>
  <si>
    <t>FACTURE 444</t>
  </si>
  <si>
    <t>FACTURE 445</t>
  </si>
  <si>
    <t>FACTURE 446</t>
  </si>
  <si>
    <t>FACTURE 447</t>
  </si>
  <si>
    <t>FACTURE 448</t>
  </si>
  <si>
    <t>FACTURE 449</t>
  </si>
  <si>
    <t>FACTURE 450</t>
  </si>
  <si>
    <t>FACTURE 451</t>
  </si>
  <si>
    <t>FACTURE 452</t>
  </si>
  <si>
    <t>FACTURE 453</t>
  </si>
  <si>
    <t>FACTURE 454</t>
  </si>
  <si>
    <t>FACTURE 455</t>
  </si>
  <si>
    <t>FACTURE 456</t>
  </si>
  <si>
    <t>FACTURE 457</t>
  </si>
  <si>
    <t>FACTURE 458</t>
  </si>
  <si>
    <t>FACTURE 459</t>
  </si>
  <si>
    <t>FACTURE 460</t>
  </si>
  <si>
    <t>FACTURE 461</t>
  </si>
  <si>
    <t>FACTURE 462</t>
  </si>
  <si>
    <t>FACTURE 463</t>
  </si>
  <si>
    <t>FACTURE 464</t>
  </si>
  <si>
    <t>FACTURE 465</t>
  </si>
  <si>
    <t>FACTURE 466</t>
  </si>
  <si>
    <t>FACTURE 467</t>
  </si>
  <si>
    <t>FACTURE 468</t>
  </si>
  <si>
    <t>FACTURE 469</t>
  </si>
  <si>
    <t>FACTURE 470</t>
  </si>
  <si>
    <t>FACTURE 471</t>
  </si>
  <si>
    <t>FACTURE 472</t>
  </si>
  <si>
    <t>FACTURE 473</t>
  </si>
  <si>
    <t>FACTURE 474</t>
  </si>
  <si>
    <t>FACTURE 475</t>
  </si>
  <si>
    <t>FACTURE 476</t>
  </si>
  <si>
    <t>FACTURE 477</t>
  </si>
  <si>
    <t>FACTURE 478</t>
  </si>
  <si>
    <t>FACTURE 479</t>
  </si>
  <si>
    <t>FACTURE 480</t>
  </si>
  <si>
    <t>FACTURE 481</t>
  </si>
  <si>
    <t>FACTURE 482</t>
  </si>
  <si>
    <t>FACTURE 483</t>
  </si>
  <si>
    <t>FACTURE 484</t>
  </si>
  <si>
    <t>FACTURE 485</t>
  </si>
  <si>
    <t>FACTURE 486</t>
  </si>
  <si>
    <t>FACTURE 487</t>
  </si>
  <si>
    <t>FACTURE 488</t>
  </si>
  <si>
    <t>FACTURE 489</t>
  </si>
  <si>
    <t>FACTURE 490</t>
  </si>
  <si>
    <t>FACTURE 491</t>
  </si>
  <si>
    <t>FACTURE 492</t>
  </si>
  <si>
    <t>FACTURE 493</t>
  </si>
  <si>
    <t>FACTURE 494</t>
  </si>
  <si>
    <t>FACTURE 495</t>
  </si>
  <si>
    <t>FACTURE 496</t>
  </si>
  <si>
    <t>FACTURE 497</t>
  </si>
  <si>
    <t>FACTURE 498</t>
  </si>
  <si>
    <t>FACTURE 499</t>
  </si>
  <si>
    <t>FACTURE 500</t>
  </si>
  <si>
    <t>FACTURE 501</t>
  </si>
  <si>
    <t>FACTURE 502</t>
  </si>
  <si>
    <t>FACTURE 503</t>
  </si>
  <si>
    <t>FACTURE 504</t>
  </si>
  <si>
    <t>FACTURE 505</t>
  </si>
  <si>
    <t>FACTURE 506</t>
  </si>
  <si>
    <t>FACTURE 507</t>
  </si>
  <si>
    <t>FACTURE 508</t>
  </si>
  <si>
    <t>FACTURE 509</t>
  </si>
  <si>
    <t>FACTURE 510</t>
  </si>
  <si>
    <t>FACTURE 511</t>
  </si>
  <si>
    <t>FACTURE 512</t>
  </si>
  <si>
    <t>FACTURE 513</t>
  </si>
  <si>
    <t>FACTURE 514</t>
  </si>
  <si>
    <t>FACTURE 515</t>
  </si>
  <si>
    <t>FACTURE 516</t>
  </si>
  <si>
    <t>FACTURE 517</t>
  </si>
  <si>
    <t>FACTURE 518</t>
  </si>
  <si>
    <t>FACTURE 519</t>
  </si>
  <si>
    <t>FACTURE 520</t>
  </si>
  <si>
    <t>FACTURE 521</t>
  </si>
  <si>
    <t>FACTURE 522</t>
  </si>
  <si>
    <t>FACTURE 523</t>
  </si>
  <si>
    <t>FACTURE 524</t>
  </si>
  <si>
    <t>FACTURE 525</t>
  </si>
  <si>
    <t>FACTURE 526</t>
  </si>
  <si>
    <t>FACTURE 527</t>
  </si>
  <si>
    <t>FACTURE 528</t>
  </si>
  <si>
    <t>FACTURE 529</t>
  </si>
  <si>
    <t>FACTURE 530</t>
  </si>
  <si>
    <t>FACTURE 531</t>
  </si>
  <si>
    <t>FACTURE 532</t>
  </si>
  <si>
    <t>FACTURE 533</t>
  </si>
  <si>
    <t>FACTURE 534</t>
  </si>
  <si>
    <t>FACTURE 535</t>
  </si>
  <si>
    <t>FACTURE 536</t>
  </si>
  <si>
    <t>FACTURE 537</t>
  </si>
  <si>
    <t>FACTURE 538</t>
  </si>
  <si>
    <t>FACTURE 539</t>
  </si>
  <si>
    <t>FACTURE 540</t>
  </si>
  <si>
    <t>FACTURE 541</t>
  </si>
  <si>
    <t>FACTURE 542</t>
  </si>
  <si>
    <t>FACTURE 543</t>
  </si>
  <si>
    <t>FACTURE 544</t>
  </si>
  <si>
    <t>FACTURE 545</t>
  </si>
  <si>
    <t>FACTURE 546</t>
  </si>
  <si>
    <t>FACTURE 547</t>
  </si>
  <si>
    <t>FACTURE 548</t>
  </si>
  <si>
    <t>FACTURE 549</t>
  </si>
  <si>
    <t>FACTURE 550</t>
  </si>
  <si>
    <t>FACTURE 551</t>
  </si>
  <si>
    <t>FACTURE 552</t>
  </si>
  <si>
    <t>FACTURE 553</t>
  </si>
  <si>
    <t>FACTURE 554</t>
  </si>
  <si>
    <t>FACTURE 555</t>
  </si>
  <si>
    <t>FACTURE 556</t>
  </si>
  <si>
    <t>FACTURE 557</t>
  </si>
  <si>
    <t>FACTURE 558</t>
  </si>
  <si>
    <t>FACTURE 559</t>
  </si>
  <si>
    <t>FACTURE 560</t>
  </si>
  <si>
    <t>FACTURE 561</t>
  </si>
  <si>
    <t>FACTURE 562</t>
  </si>
  <si>
    <t>FACTURE 563</t>
  </si>
  <si>
    <t>FACTURE 564</t>
  </si>
  <si>
    <t>FACTURE 565</t>
  </si>
  <si>
    <t>FACTURE 566</t>
  </si>
  <si>
    <t>FACTURE 567</t>
  </si>
  <si>
    <t>FACTURE 568</t>
  </si>
  <si>
    <t>FACTURE 569</t>
  </si>
  <si>
    <t>FACTURE 570</t>
  </si>
  <si>
    <t>FACTURE 571</t>
  </si>
  <si>
    <t>FACTURE 572</t>
  </si>
  <si>
    <t>FACTURE 573</t>
  </si>
  <si>
    <t>FACTURE 574</t>
  </si>
  <si>
    <t>FACTURE 575</t>
  </si>
  <si>
    <t>FACTURE 576</t>
  </si>
  <si>
    <t>FACTURE 577</t>
  </si>
  <si>
    <t>FACTURE 578</t>
  </si>
  <si>
    <t>FACTURE 579</t>
  </si>
  <si>
    <t>FACTURE 580</t>
  </si>
  <si>
    <t>FACTURE 581</t>
  </si>
  <si>
    <t>FACTURE 582</t>
  </si>
  <si>
    <t>FACTURE 583</t>
  </si>
  <si>
    <t>FACTURE 584</t>
  </si>
  <si>
    <t>FACTURE 585</t>
  </si>
  <si>
    <t>FACTURE 586</t>
  </si>
  <si>
    <t>FACTURE 587</t>
  </si>
  <si>
    <t>FACTURE 588</t>
  </si>
  <si>
    <t>FACTURE 589</t>
  </si>
  <si>
    <t>FACTURE 590</t>
  </si>
  <si>
    <t>FACTURE 591</t>
  </si>
  <si>
    <t>FACTURE 592</t>
  </si>
  <si>
    <t>FACTURE 593</t>
  </si>
  <si>
    <t>FACTURE 594</t>
  </si>
  <si>
    <t>FACTURE 595</t>
  </si>
  <si>
    <t>FACTURE 596</t>
  </si>
  <si>
    <t>FACTURE 597</t>
  </si>
  <si>
    <t>FACTURE 598</t>
  </si>
  <si>
    <t>FACTURE 599</t>
  </si>
  <si>
    <t>FACTURE 600</t>
  </si>
  <si>
    <t>FACTURE 601</t>
  </si>
  <si>
    <t>FACTURE 602</t>
  </si>
  <si>
    <t>FACTURE 603</t>
  </si>
  <si>
    <t>FACTURE 604</t>
  </si>
  <si>
    <t>FACTURE 605</t>
  </si>
  <si>
    <t>FACTURE 606</t>
  </si>
  <si>
    <t>FACTURE 607</t>
  </si>
  <si>
    <t>FACTURE 608</t>
  </si>
  <si>
    <t>FACTURE 609</t>
  </si>
  <si>
    <t>FACTURE 610</t>
  </si>
  <si>
    <t>FACTURE 611</t>
  </si>
  <si>
    <t>FACTURE 612</t>
  </si>
  <si>
    <t>FACTURE 613</t>
  </si>
  <si>
    <t>FACTURE 614</t>
  </si>
  <si>
    <t>FACTURE 615</t>
  </si>
  <si>
    <t>FACTURE 616</t>
  </si>
  <si>
    <t>FACTURE 617</t>
  </si>
  <si>
    <t>FACTURE 618</t>
  </si>
  <si>
    <t>FACTURE 619</t>
  </si>
  <si>
    <t>FACTURE 620</t>
  </si>
  <si>
    <t>FACTURE 621</t>
  </si>
  <si>
    <t>FACTURE 622</t>
  </si>
  <si>
    <t>FACTURE 623</t>
  </si>
  <si>
    <t>FACTURE 624</t>
  </si>
  <si>
    <t>FACTURE 625</t>
  </si>
  <si>
    <t>FACTURE 626</t>
  </si>
  <si>
    <t>FACTURE 627</t>
  </si>
  <si>
    <t>FACTURE 628</t>
  </si>
  <si>
    <t>FACTURE 629</t>
  </si>
  <si>
    <t>FACTURE 630</t>
  </si>
  <si>
    <t>FACTURE 631</t>
  </si>
  <si>
    <t>FACTURE 632</t>
  </si>
  <si>
    <t>FACTURE 633</t>
  </si>
  <si>
    <t>FACTURE 634</t>
  </si>
  <si>
    <t>FACTURE 635</t>
  </si>
  <si>
    <t>FACTURE 636</t>
  </si>
  <si>
    <t>FACTURE 637</t>
  </si>
  <si>
    <t>FACTURE 638</t>
  </si>
  <si>
    <t>FACTURE 639</t>
  </si>
  <si>
    <t>FACTURE 640</t>
  </si>
  <si>
    <t>FACTURE 641</t>
  </si>
  <si>
    <t>FACTURE 642</t>
  </si>
  <si>
    <t>FACTURE 643</t>
  </si>
  <si>
    <t>FACTURE 644</t>
  </si>
  <si>
    <t>FACTURE 645</t>
  </si>
  <si>
    <t>FACTURE 646</t>
  </si>
  <si>
    <t>FACTURE 647</t>
  </si>
  <si>
    <t>FACTURE 648</t>
  </si>
  <si>
    <t>FACTURE 649</t>
  </si>
  <si>
    <t>FACTURE 650</t>
  </si>
  <si>
    <t>FACTURE 651</t>
  </si>
  <si>
    <t>FACTURE 652</t>
  </si>
  <si>
    <t>FACTURE 653</t>
  </si>
  <si>
    <t>FACTURE 654</t>
  </si>
  <si>
    <t>FACTURE 655</t>
  </si>
  <si>
    <t>FACTURE 656</t>
  </si>
  <si>
    <t>FACTURE 657</t>
  </si>
  <si>
    <t>FACTURE 658</t>
  </si>
  <si>
    <t>FACTURE 659</t>
  </si>
  <si>
    <t>FACTURE 660</t>
  </si>
  <si>
    <t>FACTURE 661</t>
  </si>
  <si>
    <t>FACTURE 662</t>
  </si>
  <si>
    <t>FACTURE 663</t>
  </si>
  <si>
    <t>FACTURE 664</t>
  </si>
  <si>
    <t>FACTURE 665</t>
  </si>
  <si>
    <t>FACTURE 666</t>
  </si>
  <si>
    <t>FACTURE 667</t>
  </si>
  <si>
    <t>FACTURE 668</t>
  </si>
  <si>
    <t>FACTURE 669</t>
  </si>
  <si>
    <t>FACTURE 670</t>
  </si>
  <si>
    <t>FACTURE 671</t>
  </si>
  <si>
    <t>FACTURE 672</t>
  </si>
  <si>
    <t>FACTURE 673</t>
  </si>
  <si>
    <t>FACTURE 674</t>
  </si>
  <si>
    <t>FACTURE 675</t>
  </si>
  <si>
    <t>FACTURE 676</t>
  </si>
  <si>
    <t>FACTURE 677</t>
  </si>
  <si>
    <t>FACTURE 678</t>
  </si>
  <si>
    <t>FACTURE 679</t>
  </si>
  <si>
    <t>FACTURE 680</t>
  </si>
  <si>
    <t>FACTURE 681</t>
  </si>
  <si>
    <t>FACTURE 682</t>
  </si>
  <si>
    <t>FACTURE 683</t>
  </si>
  <si>
    <t>FACTURE 684</t>
  </si>
  <si>
    <t>FACTURE 685</t>
  </si>
  <si>
    <t>FACTURE 686</t>
  </si>
  <si>
    <t>FACTURE 687</t>
  </si>
  <si>
    <t>FACTURE 688</t>
  </si>
  <si>
    <t>FACTURE 689</t>
  </si>
  <si>
    <t>FACTURE 690</t>
  </si>
  <si>
    <t>FACTURE 691</t>
  </si>
  <si>
    <t>FACTURE 692</t>
  </si>
  <si>
    <t>FACTURE 693</t>
  </si>
  <si>
    <t>FACTURE 694</t>
  </si>
  <si>
    <t>FACTURE 695</t>
  </si>
  <si>
    <t>FACTURE 696</t>
  </si>
  <si>
    <t>FACTURE 697</t>
  </si>
  <si>
    <t>FACTURE 698</t>
  </si>
  <si>
    <t>FACTURE 699</t>
  </si>
  <si>
    <t>FACTURE 700</t>
  </si>
  <si>
    <t>FACTURE 701</t>
  </si>
  <si>
    <t>FACTURE 702</t>
  </si>
  <si>
    <t>FACTURE 703</t>
  </si>
  <si>
    <t>FACTURE 704</t>
  </si>
  <si>
    <t>FACTURE 705</t>
  </si>
  <si>
    <t>FACTURE 706</t>
  </si>
  <si>
    <t>FACTURE 707</t>
  </si>
  <si>
    <t>FACTURE 708</t>
  </si>
  <si>
    <t>FACTURE 709</t>
  </si>
  <si>
    <t>FACTURE 710</t>
  </si>
  <si>
    <t>FACTURE 711</t>
  </si>
  <si>
    <t>FACTURE 712</t>
  </si>
  <si>
    <t>FACTURE 713</t>
  </si>
  <si>
    <t>FACTURE 714</t>
  </si>
  <si>
    <t>FACTURE 715</t>
  </si>
  <si>
    <t>FACTURE 716</t>
  </si>
  <si>
    <t>FACTURE 717</t>
  </si>
  <si>
    <t>FACTURE 718</t>
  </si>
  <si>
    <t>FACTURE 719</t>
  </si>
  <si>
    <t>FACTURE 720</t>
  </si>
  <si>
    <t>FACTURE 721</t>
  </si>
  <si>
    <t>FACTURE 722</t>
  </si>
  <si>
    <t>FACTURE 723</t>
  </si>
  <si>
    <t>FACTURE 724</t>
  </si>
  <si>
    <t>FACTURE 725</t>
  </si>
  <si>
    <t>FACTURE 726</t>
  </si>
  <si>
    <t>FACTURE 727</t>
  </si>
  <si>
    <t>FACTURE 728</t>
  </si>
  <si>
    <t>FACTURE 729</t>
  </si>
  <si>
    <t>FACTURE 730</t>
  </si>
  <si>
    <t>FACTURE 731</t>
  </si>
  <si>
    <t>FACTURE 732</t>
  </si>
  <si>
    <t>FACTURE 733</t>
  </si>
  <si>
    <t>FACTURE 734</t>
  </si>
  <si>
    <t>FACTURE 735</t>
  </si>
  <si>
    <t>FACTURE 736</t>
  </si>
  <si>
    <t>FACTURE 737</t>
  </si>
  <si>
    <t>FACTURE 738</t>
  </si>
  <si>
    <t>FACTURE 739</t>
  </si>
  <si>
    <t>FACTURE 740</t>
  </si>
  <si>
    <t>FACTURE 741</t>
  </si>
  <si>
    <t>FACTURE 742</t>
  </si>
  <si>
    <t>FACTURE 743</t>
  </si>
  <si>
    <t>FACTURE 744</t>
  </si>
  <si>
    <t>FACTURE 745</t>
  </si>
  <si>
    <t>FACTURE 746</t>
  </si>
  <si>
    <t>FACTURE 747</t>
  </si>
  <si>
    <t>FACTURE 748</t>
  </si>
  <si>
    <t>FACTURE 749</t>
  </si>
  <si>
    <t>FACTURE 750</t>
  </si>
  <si>
    <t>FACTURE 751</t>
  </si>
  <si>
    <t>FACTURE 752</t>
  </si>
  <si>
    <t>FACTURE 753</t>
  </si>
  <si>
    <t>FACTURE 754</t>
  </si>
  <si>
    <t>FACTURE 755</t>
  </si>
  <si>
    <t>FACTURE 756</t>
  </si>
  <si>
    <t>FACTURE 757</t>
  </si>
  <si>
    <t>FACTURE 758</t>
  </si>
  <si>
    <t>FACTURE 759</t>
  </si>
  <si>
    <t>FACTURE 760</t>
  </si>
  <si>
    <t>FACTURE 761</t>
  </si>
  <si>
    <t>FACTURE 762</t>
  </si>
  <si>
    <t>FACTURE 763</t>
  </si>
  <si>
    <t>FACTURE 764</t>
  </si>
  <si>
    <t>FACTURE 765</t>
  </si>
  <si>
    <t>FACTURE 766</t>
  </si>
  <si>
    <t>FACTURE 767</t>
  </si>
  <si>
    <t>FACTURE 768</t>
  </si>
  <si>
    <t>FACTURE 769</t>
  </si>
  <si>
    <t>FACTURE 770</t>
  </si>
  <si>
    <t>FACTURE 771</t>
  </si>
  <si>
    <t>FACTURE 772</t>
  </si>
  <si>
    <t>FACTURE 773</t>
  </si>
  <si>
    <t>FACTURE 774</t>
  </si>
  <si>
    <t>FACTURE 775</t>
  </si>
  <si>
    <t>FACTURE 776</t>
  </si>
  <si>
    <t>FACTURE 777</t>
  </si>
  <si>
    <t>FACTURE 778</t>
  </si>
  <si>
    <t>FACTURE 779</t>
  </si>
  <si>
    <t>FACTURE 780</t>
  </si>
  <si>
    <t>FACTURE 781</t>
  </si>
  <si>
    <t>FACTURE 782</t>
  </si>
  <si>
    <t>FACTURE 783</t>
  </si>
  <si>
    <t>FACTURE 784</t>
  </si>
  <si>
    <t>FACTURE 785</t>
  </si>
  <si>
    <t>FACTURE 786</t>
  </si>
  <si>
    <t>FACTURE 787</t>
  </si>
  <si>
    <t>FACTURE 788</t>
  </si>
  <si>
    <t>FACTURE 789</t>
  </si>
  <si>
    <t>FACTURE 790</t>
  </si>
  <si>
    <t>FACTURE 791</t>
  </si>
  <si>
    <t>FACTURE 792</t>
  </si>
  <si>
    <t>FACTURE 793</t>
  </si>
  <si>
    <t>FACTURE 794</t>
  </si>
  <si>
    <t>FACTURE 795</t>
  </si>
  <si>
    <t>FACTURE 796</t>
  </si>
  <si>
    <t>FACTURE 797</t>
  </si>
  <si>
    <t>FACTURE 798</t>
  </si>
  <si>
    <t>FACTURE 799</t>
  </si>
  <si>
    <t>FACTURE 800</t>
  </si>
  <si>
    <t>FACTURE 801</t>
  </si>
  <si>
    <t>FACTURE 802</t>
  </si>
  <si>
    <t>FACTURE 803</t>
  </si>
  <si>
    <t>FACTURE 804</t>
  </si>
  <si>
    <t>FACTURE 805</t>
  </si>
  <si>
    <t>FACTURE 806</t>
  </si>
  <si>
    <t>FACTURE 807</t>
  </si>
  <si>
    <t>FACTURE 808</t>
  </si>
  <si>
    <t>FACTURE 809</t>
  </si>
  <si>
    <t>FACTURE 810</t>
  </si>
  <si>
    <t>FACTURE 811</t>
  </si>
  <si>
    <t>FACTURE 812</t>
  </si>
  <si>
    <t>FACTURE 813</t>
  </si>
  <si>
    <t>FACTURE 814</t>
  </si>
  <si>
    <t>FACTURE 815</t>
  </si>
  <si>
    <t>FACTURE 816</t>
  </si>
  <si>
    <t>FACTURE 817</t>
  </si>
  <si>
    <t>FACTURE 818</t>
  </si>
  <si>
    <t>FACTURE 819</t>
  </si>
  <si>
    <t>FACTURE 820</t>
  </si>
  <si>
    <t>FACTURE 821</t>
  </si>
  <si>
    <t>FACTURE 822</t>
  </si>
  <si>
    <t>FACTURE 823</t>
  </si>
  <si>
    <t>FACTURE 824</t>
  </si>
  <si>
    <t>FACTURE 825</t>
  </si>
  <si>
    <t>FACTURE 826</t>
  </si>
  <si>
    <t>FACTURE 827</t>
  </si>
  <si>
    <t>FACTURE 828</t>
  </si>
  <si>
    <t>FACTURE 829</t>
  </si>
  <si>
    <t>FACTURE 830</t>
  </si>
  <si>
    <t>FACTURE 831</t>
  </si>
  <si>
    <t>FACTURE 832</t>
  </si>
  <si>
    <t>FACTURE 833</t>
  </si>
  <si>
    <t>FACTURE 834</t>
  </si>
  <si>
    <t>FACTURE 835</t>
  </si>
  <si>
    <t>FACTURE 836</t>
  </si>
  <si>
    <t>FACTURE 837</t>
  </si>
  <si>
    <t>FACTURE 838</t>
  </si>
  <si>
    <t>FACTURE 839</t>
  </si>
  <si>
    <t>FACTURE 840</t>
  </si>
  <si>
    <t>FACTURE 841</t>
  </si>
  <si>
    <t>FACTURE 842</t>
  </si>
  <si>
    <t>FACTURE 843</t>
  </si>
  <si>
    <t>FACTURE 844</t>
  </si>
  <si>
    <t>FACTURE 845</t>
  </si>
  <si>
    <t>FACTURE 846</t>
  </si>
  <si>
    <t>FACTURE 847</t>
  </si>
  <si>
    <t>FACTURE 848</t>
  </si>
  <si>
    <t>FACTURE 849</t>
  </si>
  <si>
    <t>FACTURE 850</t>
  </si>
  <si>
    <t>FACTURE 851</t>
  </si>
  <si>
    <t>FACTURE 852</t>
  </si>
  <si>
    <t>FACTURE 853</t>
  </si>
  <si>
    <t>FACTURE 854</t>
  </si>
  <si>
    <t>FACTURE 855</t>
  </si>
  <si>
    <t>FACTURE 856</t>
  </si>
  <si>
    <t>FACTURE 857</t>
  </si>
  <si>
    <t>FACTURE 858</t>
  </si>
  <si>
    <t>FACTURE 859</t>
  </si>
  <si>
    <t>FACTURE 860</t>
  </si>
  <si>
    <t>FACTURE 861</t>
  </si>
  <si>
    <t>FACTURE 862</t>
  </si>
  <si>
    <t>FACTURE 863</t>
  </si>
  <si>
    <t>FACTURE 864</t>
  </si>
  <si>
    <t>FACTURE 865</t>
  </si>
  <si>
    <t>FACTURE 866</t>
  </si>
  <si>
    <t>FACTURE 867</t>
  </si>
  <si>
    <t>FACTURE 868</t>
  </si>
  <si>
    <t>FACTURE 869</t>
  </si>
  <si>
    <t>FACTURE 870</t>
  </si>
  <si>
    <t>FACTURE 871</t>
  </si>
  <si>
    <t>FACTURE 872</t>
  </si>
  <si>
    <t>FACTURE 873</t>
  </si>
  <si>
    <t>FACTURE 874</t>
  </si>
  <si>
    <t>FACTURE 875</t>
  </si>
  <si>
    <t>FACTURE 876</t>
  </si>
  <si>
    <t>FACTURE 877</t>
  </si>
  <si>
    <t>FACTURE 878</t>
  </si>
  <si>
    <t>FACTURE 879</t>
  </si>
  <si>
    <t>FACTURE 880</t>
  </si>
  <si>
    <t>FACTURE 881</t>
  </si>
  <si>
    <t>FACTURE 882</t>
  </si>
  <si>
    <t>FACTURE 883</t>
  </si>
  <si>
    <t>FACTURE 884</t>
  </si>
  <si>
    <t>FACTURE 885</t>
  </si>
  <si>
    <t>FACTURE 886</t>
  </si>
  <si>
    <t>FACTURE 887</t>
  </si>
  <si>
    <t>FACTURE 888</t>
  </si>
  <si>
    <t>FACTURE 889</t>
  </si>
  <si>
    <t>FACTURE 890</t>
  </si>
  <si>
    <t>FACTURE 891</t>
  </si>
  <si>
    <t>FACTURE 892</t>
  </si>
  <si>
    <t>FACTURE 893</t>
  </si>
  <si>
    <t>FACTURE 894</t>
  </si>
  <si>
    <t>FACTURE 895</t>
  </si>
  <si>
    <t>FACTURE 896</t>
  </si>
  <si>
    <t>FACTURE 897</t>
  </si>
  <si>
    <t>FACTURE 898</t>
  </si>
  <si>
    <t>FACTURE 899</t>
  </si>
  <si>
    <t>FACTURE 900</t>
  </si>
  <si>
    <t>FACTURE 901</t>
  </si>
  <si>
    <t>FACTURE 902</t>
  </si>
  <si>
    <t>FACTURE 903</t>
  </si>
  <si>
    <t>FACTURE 904</t>
  </si>
  <si>
    <t>FACTURE 905</t>
  </si>
  <si>
    <t>FACTURE 906</t>
  </si>
  <si>
    <t>FACTURE 907</t>
  </si>
  <si>
    <t>FACTURE 908</t>
  </si>
  <si>
    <t>FACTURE 909</t>
  </si>
  <si>
    <t>FACTURE 910</t>
  </si>
  <si>
    <t>FACTURE 911</t>
  </si>
  <si>
    <t>FACTURE 912</t>
  </si>
  <si>
    <t>FACTURE 913</t>
  </si>
  <si>
    <t>FACTURE 914</t>
  </si>
  <si>
    <t>FACTURE 915</t>
  </si>
  <si>
    <t>FACTURE 916</t>
  </si>
  <si>
    <t>FACTURE 917</t>
  </si>
  <si>
    <t>FACTURE 918</t>
  </si>
  <si>
    <t>FACTURE 919</t>
  </si>
  <si>
    <t>FACTURE 920</t>
  </si>
  <si>
    <t>FACTURE 921</t>
  </si>
  <si>
    <t>FACTURE 922</t>
  </si>
  <si>
    <t>FACTURE 923</t>
  </si>
  <si>
    <t>FACTURE 924</t>
  </si>
  <si>
    <t>FACTURE 925</t>
  </si>
  <si>
    <t>FACTURE 926</t>
  </si>
  <si>
    <t>FACTURE 927</t>
  </si>
  <si>
    <t>FACTURE 928</t>
  </si>
  <si>
    <t>FACTURE 929</t>
  </si>
  <si>
    <t>FACTURE 930</t>
  </si>
  <si>
    <t>FACTURE 931</t>
  </si>
  <si>
    <t>FACTURE 932</t>
  </si>
  <si>
    <t>FACTURE 933</t>
  </si>
  <si>
    <t>FACTURE 934</t>
  </si>
  <si>
    <t>FACTURE 935</t>
  </si>
  <si>
    <t>FACTURE 936</t>
  </si>
  <si>
    <t>FACTURE 937</t>
  </si>
  <si>
    <t>FACTURE 938</t>
  </si>
  <si>
    <t>FACTURE 939</t>
  </si>
  <si>
    <t>FACTURE 940</t>
  </si>
  <si>
    <t>FACTURE 941</t>
  </si>
  <si>
    <t>FACTURE 942</t>
  </si>
  <si>
    <t>FACTURE 943</t>
  </si>
  <si>
    <t>FACTURE 944</t>
  </si>
  <si>
    <t>FACTURE 945</t>
  </si>
  <si>
    <t>FACTURE 946</t>
  </si>
  <si>
    <t>FACTURE 947</t>
  </si>
  <si>
    <t>FACTURE 948</t>
  </si>
  <si>
    <t>FACTURE 949</t>
  </si>
  <si>
    <t>FACTURE 950</t>
  </si>
  <si>
    <t>FACTURE 951</t>
  </si>
  <si>
    <t>FACTURE 952</t>
  </si>
  <si>
    <t>FACTURE 953</t>
  </si>
  <si>
    <t>FACTURE 954</t>
  </si>
  <si>
    <t>FACTURE 955</t>
  </si>
  <si>
    <t>FACTURE 956</t>
  </si>
  <si>
    <t>FACTURE 957</t>
  </si>
  <si>
    <t>FACTURE 958</t>
  </si>
  <si>
    <t>FACTURE 959</t>
  </si>
  <si>
    <t>FACTURE 960</t>
  </si>
  <si>
    <t>FACTURE 961</t>
  </si>
  <si>
    <t>FACTURE 962</t>
  </si>
  <si>
    <t>FACTURE 963</t>
  </si>
  <si>
    <t>FACTURE 964</t>
  </si>
  <si>
    <t>FACTURE 965</t>
  </si>
  <si>
    <t>FACTURE 966</t>
  </si>
  <si>
    <t>FACTURE 967</t>
  </si>
  <si>
    <t>FACTURE 968</t>
  </si>
  <si>
    <t>FACTURE 969</t>
  </si>
  <si>
    <t>FACTURE 970</t>
  </si>
  <si>
    <t>FACTURE 971</t>
  </si>
  <si>
    <t>FACTURE 972</t>
  </si>
  <si>
    <t>FACTURE 973</t>
  </si>
  <si>
    <t>FACTURE 974</t>
  </si>
  <si>
    <t>FACTURE 975</t>
  </si>
  <si>
    <t>FACTURE 976</t>
  </si>
  <si>
    <t>FACTURE 977</t>
  </si>
  <si>
    <t>FACTURE 978</t>
  </si>
  <si>
    <t>FACTURE 979</t>
  </si>
  <si>
    <t>FACTURE 980</t>
  </si>
  <si>
    <t>FACTURE 981</t>
  </si>
  <si>
    <t>FACTURE 982</t>
  </si>
  <si>
    <t>FACTURE 983</t>
  </si>
  <si>
    <t>FACTURE 984</t>
  </si>
  <si>
    <t>FACTURE 985</t>
  </si>
  <si>
    <t>FACTURE 986</t>
  </si>
  <si>
    <t>FACTURE 987</t>
  </si>
  <si>
    <t>FACTURE 988</t>
  </si>
  <si>
    <t>FACTURE 989</t>
  </si>
  <si>
    <t>FACTURE 990</t>
  </si>
  <si>
    <t>FACTURE 991</t>
  </si>
  <si>
    <t>FACTURE 992</t>
  </si>
  <si>
    <t>FACTURE 993</t>
  </si>
  <si>
    <t>FACTURE 994</t>
  </si>
  <si>
    <t>FACTURE 995</t>
  </si>
  <si>
    <t>FACTURE 996</t>
  </si>
  <si>
    <t>FACTURE 997</t>
  </si>
  <si>
    <t>FACTURE 998</t>
  </si>
  <si>
    <t>FACTURE 999</t>
  </si>
  <si>
    <t>FACTURE 1000</t>
  </si>
  <si>
    <t>Référ. client :</t>
  </si>
  <si>
    <t>Chiffre d'aff. HT</t>
  </si>
  <si>
    <t>Clients et affaires :</t>
  </si>
  <si>
    <t>Consultez, imprimez ou transformez en PDF ce devis</t>
  </si>
  <si>
    <t>Merci de nous retourner ce devis avec mention "bon pour accord" et signature.</t>
  </si>
  <si>
    <t>Fiche de suivi affaire</t>
  </si>
  <si>
    <t>Saisissez ou sélectionnez un n° de référence affaire et visualisez / imprimez les informations.</t>
  </si>
  <si>
    <t>N° réf. 
Affaire</t>
  </si>
  <si>
    <t>Catégorie d'affaire</t>
  </si>
  <si>
    <t>NOM DE L'AFFAIRE</t>
  </si>
  <si>
    <t>Responsable de l'affaire</t>
  </si>
  <si>
    <r>
      <t xml:space="preserve">ETAT DE L'AFFAIRE
</t>
    </r>
    <r>
      <rPr>
        <i/>
        <sz val="11"/>
        <color theme="0"/>
        <rFont val="Calibri"/>
        <family val="2"/>
        <scheme val="minor"/>
      </rPr>
      <t>(sélectionner)</t>
    </r>
  </si>
  <si>
    <t>Catégories d'affaires</t>
  </si>
  <si>
    <t>Etat de l'affaire</t>
  </si>
  <si>
    <t>N° réf. affaire</t>
  </si>
  <si>
    <t>ETAT DE L'AFFAIRE</t>
  </si>
  <si>
    <t>SOPRA SA</t>
  </si>
  <si>
    <t>Marc Duclos</t>
  </si>
  <si>
    <t>78 bd d'Altrincham, B13</t>
  </si>
  <si>
    <t>75007</t>
  </si>
  <si>
    <t>Paris</t>
  </si>
  <si>
    <t>sopra@orange.fr</t>
  </si>
  <si>
    <t>SOPRA / BOUYGUES</t>
  </si>
  <si>
    <t>Luc Denis</t>
  </si>
  <si>
    <t>Pénalités contrat de fourniture matériel</t>
  </si>
  <si>
    <r>
      <t xml:space="preserve">Pourcentage de remise global </t>
    </r>
    <r>
      <rPr>
        <i/>
        <sz val="11"/>
        <color rgb="FFFF0000"/>
        <rFont val="Arial"/>
        <family val="2"/>
      </rPr>
      <t>(facultatif)</t>
    </r>
    <r>
      <rPr>
        <i/>
        <sz val="11"/>
        <color theme="1"/>
        <rFont val="Arial"/>
        <family val="2"/>
      </rPr>
      <t xml:space="preserve"> :</t>
    </r>
  </si>
  <si>
    <t>Etude dossier</t>
  </si>
  <si>
    <t>Proposition stratégie</t>
  </si>
  <si>
    <t>01 27 71 00 00</t>
  </si>
  <si>
    <t>N° client :</t>
  </si>
  <si>
    <t>Tout retard de paiement obligera le client au paiement d'un intérêt légal selon les dispositions en vigueur.</t>
  </si>
  <si>
    <t>En votre aimable règlement avant le :</t>
  </si>
  <si>
    <t>https://www.business-plan-excel.fr/produit/mot-de-passe-logiciel-gestion-cabinet-avocat/</t>
  </si>
  <si>
    <t>Adresse de vos bureaux :</t>
  </si>
  <si>
    <t>Numéro Siren ou Siret :</t>
  </si>
  <si>
    <t>Taux de TVA applicable :</t>
  </si>
  <si>
    <t>(saisir 0% si vous êtes exonéré)</t>
  </si>
  <si>
    <t>Termes commerciaux</t>
  </si>
  <si>
    <r>
      <t xml:space="preserve">Montant déjà facturé HT </t>
    </r>
    <r>
      <rPr>
        <i/>
        <sz val="11"/>
        <color theme="0"/>
        <rFont val="Calibri"/>
        <family val="2"/>
        <scheme val="minor"/>
      </rPr>
      <t>(automatique)</t>
    </r>
  </si>
  <si>
    <r>
      <t xml:space="preserve">Reste à facturer </t>
    </r>
    <r>
      <rPr>
        <i/>
        <sz val="11"/>
        <color theme="0"/>
        <rFont val="Calibri"/>
        <family val="2"/>
        <scheme val="minor"/>
      </rPr>
      <t>(automatique)</t>
    </r>
  </si>
  <si>
    <t>Nombre total d'affaires :</t>
  </si>
  <si>
    <r>
      <t xml:space="preserve">Nombre d'affaires </t>
    </r>
    <r>
      <rPr>
        <b/>
        <u/>
        <sz val="11"/>
        <color theme="1"/>
        <rFont val="Calibri"/>
        <family val="2"/>
        <scheme val="minor"/>
      </rPr>
      <t>EN COURS</t>
    </r>
    <r>
      <rPr>
        <b/>
        <sz val="11"/>
        <color theme="1"/>
        <rFont val="Calibri"/>
        <family val="2"/>
        <scheme val="minor"/>
      </rPr>
      <t xml:space="preserve"> :</t>
    </r>
  </si>
  <si>
    <t>Montant total estimé des affaires (HT) :</t>
  </si>
  <si>
    <t>Montant HT estimé</t>
  </si>
  <si>
    <t>Montant estimé HT</t>
  </si>
  <si>
    <t>Chiffre d'affaires facturé :</t>
  </si>
  <si>
    <t>Saisissez vos factures à la suite et visualisez-les dans l'onglet FACTURE :</t>
  </si>
  <si>
    <t>Suivi des paiements</t>
  </si>
  <si>
    <t>Date première relance</t>
  </si>
  <si>
    <t>Date deuxième relance</t>
  </si>
  <si>
    <t>Oui</t>
  </si>
  <si>
    <t>Non</t>
  </si>
  <si>
    <t>Facture</t>
  </si>
  <si>
    <t>Renseignez les cellules bleues uniquement</t>
  </si>
  <si>
    <r>
      <t xml:space="preserve">Paiement reçu ?
</t>
    </r>
    <r>
      <rPr>
        <b/>
        <i/>
        <sz val="9"/>
        <color theme="0"/>
        <rFont val="Arial"/>
        <family val="2"/>
      </rPr>
      <t>(Oui / Non)</t>
    </r>
  </si>
  <si>
    <r>
      <t xml:space="preserve">Échéance dépassée ? </t>
    </r>
    <r>
      <rPr>
        <b/>
        <i/>
        <sz val="9"/>
        <color theme="0"/>
        <rFont val="Arial"/>
        <family val="2"/>
      </rPr>
      <t>(auto)</t>
    </r>
  </si>
  <si>
    <r>
      <rPr>
        <b/>
        <sz val="11"/>
        <color theme="0"/>
        <rFont val="Arial"/>
        <family val="2"/>
      </rPr>
      <t>N° client</t>
    </r>
    <r>
      <rPr>
        <b/>
        <sz val="12"/>
        <color theme="0"/>
        <rFont val="Arial"/>
        <family val="2"/>
      </rPr>
      <t xml:space="preserve">
</t>
    </r>
    <r>
      <rPr>
        <b/>
        <i/>
        <sz val="9"/>
        <color theme="0"/>
        <rFont val="Arial"/>
        <family val="2"/>
      </rPr>
      <t>(automatique)</t>
    </r>
  </si>
  <si>
    <r>
      <rPr>
        <b/>
        <sz val="11"/>
        <color theme="0"/>
        <rFont val="Arial"/>
        <family val="2"/>
      </rPr>
      <t>Nom client</t>
    </r>
    <r>
      <rPr>
        <b/>
        <sz val="12"/>
        <color theme="0"/>
        <rFont val="Arial"/>
        <family val="2"/>
      </rPr>
      <t xml:space="preserve">
</t>
    </r>
    <r>
      <rPr>
        <b/>
        <i/>
        <sz val="9"/>
        <color theme="0"/>
        <rFont val="Arial"/>
        <family val="2"/>
      </rPr>
      <t>(automatique)</t>
    </r>
  </si>
  <si>
    <r>
      <rPr>
        <b/>
        <sz val="11"/>
        <color theme="0"/>
        <rFont val="Arial"/>
        <family val="2"/>
      </rPr>
      <t>N° affaire</t>
    </r>
    <r>
      <rPr>
        <b/>
        <sz val="12"/>
        <color theme="0"/>
        <rFont val="Arial"/>
        <family val="2"/>
      </rPr>
      <t xml:space="preserve">
</t>
    </r>
    <r>
      <rPr>
        <b/>
        <i/>
        <sz val="9"/>
        <color theme="0"/>
        <rFont val="Arial"/>
        <family val="2"/>
      </rPr>
      <t>(automatique)</t>
    </r>
  </si>
  <si>
    <r>
      <rPr>
        <b/>
        <sz val="11"/>
        <color theme="0"/>
        <rFont val="Arial"/>
        <family val="2"/>
      </rPr>
      <t>Date facture</t>
    </r>
    <r>
      <rPr>
        <b/>
        <sz val="12"/>
        <color theme="0"/>
        <rFont val="Arial"/>
        <family val="2"/>
      </rPr>
      <t xml:space="preserve">
</t>
    </r>
    <r>
      <rPr>
        <b/>
        <i/>
        <sz val="9"/>
        <color theme="0"/>
        <rFont val="Arial"/>
        <family val="2"/>
      </rPr>
      <t>(automatique)</t>
    </r>
  </si>
  <si>
    <r>
      <rPr>
        <b/>
        <sz val="11"/>
        <color theme="0"/>
        <rFont val="Arial"/>
        <family val="2"/>
      </rPr>
      <t>Date échéance</t>
    </r>
    <r>
      <rPr>
        <b/>
        <sz val="12"/>
        <color theme="0"/>
        <rFont val="Arial"/>
        <family val="2"/>
      </rPr>
      <t xml:space="preserve">
</t>
    </r>
    <r>
      <rPr>
        <b/>
        <i/>
        <sz val="9"/>
        <color theme="0"/>
        <rFont val="Arial"/>
        <family val="2"/>
      </rPr>
      <t>(automatique)</t>
    </r>
  </si>
  <si>
    <r>
      <rPr>
        <b/>
        <sz val="11"/>
        <color theme="0"/>
        <rFont val="Arial"/>
        <family val="2"/>
      </rPr>
      <t>Montant</t>
    </r>
    <r>
      <rPr>
        <b/>
        <sz val="12"/>
        <color theme="0"/>
        <rFont val="Arial"/>
        <family val="2"/>
      </rPr>
      <t xml:space="preserve">
</t>
    </r>
    <r>
      <rPr>
        <b/>
        <i/>
        <sz val="9"/>
        <color theme="0"/>
        <rFont val="Arial"/>
        <family val="2"/>
      </rPr>
      <t>(automatique)</t>
    </r>
  </si>
  <si>
    <t>Imprimez ou transformez en PDF cette facture</t>
  </si>
  <si>
    <t xml:space="preserve">Sélectionnez le numéro de facture à relancer : </t>
  </si>
  <si>
    <t>Madame, Monsieur,</t>
  </si>
  <si>
    <t>Objet : Relance paiement</t>
  </si>
  <si>
    <t>Sauf erreur ou omission de notre part, le paiement de la facture dont les détails figurent ci-dessous ne nous est pas parvenu.</t>
  </si>
  <si>
    <t>Numéro de facture :</t>
  </si>
  <si>
    <t>Montant de la facture :</t>
  </si>
  <si>
    <t>Date d'échéance :</t>
  </si>
  <si>
    <t>Date de la facture :</t>
  </si>
  <si>
    <t>Nous vous prions de bien vouloir procéder à son règlement dans les meilleurs délais, et vous adressons, à toutes fins utiles, un duplicata de cette facture en pièce jointe.
Si par ailleurs votre paiement venait à nous parvenir avant la réception de cette lettre, nous vous saurions gré de ne pas tenir compte de cette dernière.
Vous remerciant de faire le nécessaire, et restant à votre entière disposition pour toute éventuelle question, nous vous prions d'agréer, Madame, Monsieur, l'expression de nos salutations distinguées.</t>
  </si>
  <si>
    <t>Pièce jointe : Duplicata de facture</t>
  </si>
  <si>
    <t>Votre bien dévoué</t>
  </si>
  <si>
    <t>Montant TVA après remise</t>
  </si>
  <si>
    <t>Le mot de passe sera à insérer dans le menu Révision, "Ôter la protection de la feuille" et aussi "Protéger le classeur"</t>
  </si>
  <si>
    <t>FONCTIONNEMENT :</t>
  </si>
  <si>
    <t>- complétez les cellules bleues de cet onglet</t>
  </si>
  <si>
    <t>- complétez les différents onglets</t>
  </si>
  <si>
    <t>- éditez vos factures et vos devis, suivez vos paiements et consultez vos statistiques dans les différents onglets</t>
  </si>
  <si>
    <r>
      <t xml:space="preserve">- pour </t>
    </r>
    <r>
      <rPr>
        <b/>
        <u/>
        <sz val="11"/>
        <color rgb="FFC00000"/>
        <rFont val="Arial"/>
        <family val="2"/>
      </rPr>
      <t>déverrouiller</t>
    </r>
    <r>
      <rPr>
        <b/>
        <sz val="11"/>
        <color rgb="FFC00000"/>
        <rFont val="Arial"/>
        <family val="2"/>
      </rPr>
      <t xml:space="preserve"> ce document, rendez-vous dans le </t>
    </r>
    <r>
      <rPr>
        <b/>
        <u/>
        <sz val="11"/>
        <color rgb="FFC00000"/>
        <rFont val="Arial"/>
        <family val="2"/>
      </rPr>
      <t>dernier onglet</t>
    </r>
  </si>
  <si>
    <t>Pour déverrouiller ce document, rendez-vous dans le dernier onglet</t>
  </si>
  <si>
    <t>Pour déverrouiller ce document, rendez-vous dans l'onglet suivant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</si>
</sst>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#&quot; &quot;##&quot; &quot;##&quot; &quot;##&quot; &quot;##"/>
    <numFmt numFmtId="165" formatCode="0.0%"/>
    <numFmt numFmtId="166" formatCode="_-* #,##0.00\ _€_-;\-* #,##0.00\ _€_-;_-* &quot;-&quot;??\ _€_-;_-@_-"/>
    <numFmt numFmtId="167" formatCode="0.0"/>
    <numFmt numFmtId="168" formatCode="[$-F800]dddd\,\ mmmm\ dd\,\ yyyy"/>
  </numFmts>
  <fonts count="8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20"/>
      <color rgb="FFC00000"/>
      <name val="Calibri"/>
      <family val="2"/>
      <scheme val="minor"/>
    </font>
    <font>
      <b/>
      <i/>
      <sz val="24"/>
      <color rgb="FFC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4"/>
      <color theme="8"/>
      <name val="Calibri"/>
      <family val="2"/>
      <scheme val="minor"/>
    </font>
    <font>
      <b/>
      <i/>
      <sz val="12"/>
      <color theme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22"/>
      <color rgb="FFC00000"/>
      <name val="Calibri"/>
      <family val="2"/>
      <scheme val="minor"/>
    </font>
    <font>
      <b/>
      <i/>
      <sz val="12"/>
      <color theme="4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i/>
      <sz val="22"/>
      <color rgb="FFC00000"/>
      <name val="Arial"/>
      <family val="2"/>
    </font>
    <font>
      <b/>
      <i/>
      <sz val="16"/>
      <color rgb="FFC00000"/>
      <name val="Arial"/>
      <family val="2"/>
    </font>
    <font>
      <b/>
      <i/>
      <sz val="14"/>
      <color theme="8"/>
      <name val="Arial"/>
      <family val="2"/>
    </font>
    <font>
      <b/>
      <i/>
      <sz val="14"/>
      <color theme="0"/>
      <name val="Arial"/>
      <family val="2"/>
    </font>
    <font>
      <b/>
      <i/>
      <sz val="12"/>
      <color theme="8"/>
      <name val="Arial"/>
      <family val="2"/>
    </font>
    <font>
      <sz val="20"/>
      <color rgb="FF000000"/>
      <name val="Arial"/>
      <family val="2"/>
    </font>
    <font>
      <b/>
      <sz val="20"/>
      <color rgb="FF000000"/>
      <name val="Arial"/>
      <family val="2"/>
    </font>
    <font>
      <b/>
      <sz val="22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i/>
      <sz val="10"/>
      <color rgb="FF000000"/>
      <name val="Arial"/>
      <family val="2"/>
    </font>
    <font>
      <b/>
      <sz val="10.5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b/>
      <i/>
      <sz val="11"/>
      <color rgb="FF000000"/>
      <name val="Arial"/>
      <family val="2"/>
    </font>
    <font>
      <b/>
      <i/>
      <sz val="14"/>
      <color theme="9"/>
      <name val="Arial"/>
      <family val="2"/>
    </font>
    <font>
      <b/>
      <sz val="11"/>
      <color theme="0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i/>
      <sz val="11"/>
      <color rgb="FFFF000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i/>
      <sz val="11"/>
      <color rgb="FFFF0000"/>
      <name val="Arial"/>
      <family val="2"/>
    </font>
    <font>
      <b/>
      <i/>
      <sz val="11"/>
      <color theme="8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9"/>
      <color theme="1"/>
      <name val="Arial"/>
      <family val="2"/>
    </font>
    <font>
      <b/>
      <i/>
      <sz val="14"/>
      <color rgb="FFC00000"/>
      <name val="Calibri"/>
      <family val="2"/>
      <scheme val="minor"/>
    </font>
    <font>
      <b/>
      <i/>
      <u/>
      <sz val="11"/>
      <color rgb="FFC00000"/>
      <name val="Calibri"/>
      <family val="2"/>
      <scheme val="minor"/>
    </font>
    <font>
      <sz val="11"/>
      <color rgb="FFFF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40"/>
      <color rgb="FF000000"/>
      <name val="Arial"/>
      <family val="2"/>
    </font>
    <font>
      <b/>
      <u/>
      <sz val="12"/>
      <color theme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i/>
      <sz val="20"/>
      <color rgb="FFC00000"/>
      <name val="Arial"/>
      <family val="2"/>
    </font>
    <font>
      <b/>
      <i/>
      <sz val="9"/>
      <color theme="0"/>
      <name val="Arial"/>
      <family val="2"/>
    </font>
    <font>
      <b/>
      <sz val="11"/>
      <color rgb="FF000000"/>
      <name val="Arial"/>
      <family val="2"/>
    </font>
    <font>
      <i/>
      <sz val="11"/>
      <color rgb="FF000000"/>
      <name val="Arial"/>
      <family val="2"/>
    </font>
    <font>
      <sz val="11"/>
      <color rgb="FFFFFFFF"/>
      <name val="Arial"/>
      <family val="2"/>
    </font>
    <font>
      <b/>
      <i/>
      <sz val="10"/>
      <color theme="8"/>
      <name val="Arial"/>
      <family val="2"/>
    </font>
    <font>
      <i/>
      <sz val="10"/>
      <color rgb="FFFF0000"/>
      <name val="Arial"/>
      <family val="2"/>
    </font>
    <font>
      <b/>
      <sz val="11"/>
      <color rgb="FFC00000"/>
      <name val="Arial"/>
      <family val="2"/>
    </font>
    <font>
      <b/>
      <u/>
      <sz val="11"/>
      <color rgb="FFC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gradientFill>
        <stop position="0">
          <color theme="1" tint="0.49803155613879818"/>
        </stop>
        <stop position="1">
          <color theme="2"/>
        </stop>
      </gradient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BFBFBF"/>
      </patternFill>
    </fill>
    <fill>
      <patternFill patternType="solid">
        <fgColor theme="0" tint="-0.499984740745262"/>
        <bgColor indexed="64"/>
      </patternFill>
    </fill>
  </fills>
  <borders count="59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DotDot">
        <color indexed="64"/>
      </left>
      <right style="medium">
        <color indexed="64"/>
      </right>
      <top style="medium">
        <color indexed="64"/>
      </top>
      <bottom/>
      <diagonal/>
    </border>
    <border>
      <left style="dashDotDot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ashDotDot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66" fontId="27" fillId="0" borderId="0" applyFont="0" applyFill="0" applyBorder="0" applyAlignment="0" applyProtection="0"/>
  </cellStyleXfs>
  <cellXfs count="38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9" fillId="2" borderId="1" xfId="0" applyFont="1" applyFill="1" applyBorder="1" applyAlignment="1">
      <alignment vertical="center" wrapText="1"/>
    </xf>
    <xf numFmtId="0" fontId="0" fillId="0" borderId="2" xfId="0" applyBorder="1" applyAlignment="1" applyProtection="1">
      <alignment vertical="center" wrapText="1"/>
      <protection locked="0"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8" fillId="0" borderId="2" xfId="0" applyFont="1" applyBorder="1" applyAlignment="1" applyProtection="1">
      <alignment vertical="center" wrapText="1"/>
      <protection locked="0"/>
    </xf>
    <xf numFmtId="0" fontId="10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1" applyFont="1"/>
    <xf numFmtId="0" fontId="18" fillId="0" borderId="0" xfId="0" applyFont="1"/>
    <xf numFmtId="0" fontId="8" fillId="0" borderId="3" xfId="0" applyFont="1" applyBorder="1" applyAlignment="1" applyProtection="1">
      <alignment vertical="center" wrapText="1"/>
      <protection locked="0"/>
    </xf>
    <xf numFmtId="0" fontId="11" fillId="0" borderId="0" xfId="0" applyFont="1" applyAlignment="1">
      <alignment vertical="top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14" fontId="5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10" fillId="0" borderId="0" xfId="0" applyNumberFormat="1" applyFont="1" applyAlignment="1">
      <alignment horizontal="center"/>
    </xf>
    <xf numFmtId="14" fontId="11" fillId="0" borderId="0" xfId="0" applyNumberFormat="1" applyFont="1" applyAlignment="1">
      <alignment horizontal="center" vertical="top"/>
    </xf>
    <xf numFmtId="14" fontId="0" fillId="0" borderId="0" xfId="0" applyNumberFormat="1" applyAlignment="1">
      <alignment horizontal="center"/>
    </xf>
    <xf numFmtId="14" fontId="7" fillId="2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14" fontId="0" fillId="0" borderId="2" xfId="0" applyNumberFormat="1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1" fillId="0" borderId="0" xfId="0" applyFont="1" applyAlignment="1">
      <alignment wrapText="1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4" fontId="0" fillId="0" borderId="0" xfId="0" applyNumberFormat="1" applyAlignment="1">
      <alignment horizont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wrapText="1"/>
    </xf>
    <xf numFmtId="49" fontId="7" fillId="2" borderId="1" xfId="0" applyNumberFormat="1" applyFont="1" applyFill="1" applyBorder="1" applyAlignment="1">
      <alignment vertical="center" wrapText="1"/>
    </xf>
    <xf numFmtId="49" fontId="0" fillId="0" borderId="2" xfId="0" applyNumberFormat="1" applyBorder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14" fontId="0" fillId="0" borderId="0" xfId="0" applyNumberFormat="1" applyAlignment="1">
      <alignment horizontal="center" wrapText="1"/>
    </xf>
    <xf numFmtId="4" fontId="0" fillId="3" borderId="2" xfId="0" applyNumberFormat="1" applyFill="1" applyBorder="1" applyAlignment="1">
      <alignment horizontal="center" vertical="center" wrapText="1"/>
    </xf>
    <xf numFmtId="49" fontId="0" fillId="0" borderId="2" xfId="0" applyNumberFormat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 applyProtection="1">
      <alignment horizontal="center" vertical="center" wrapText="1"/>
      <protection locked="0"/>
    </xf>
    <xf numFmtId="4" fontId="1" fillId="0" borderId="0" xfId="0" applyNumberFormat="1" applyFont="1" applyAlignment="1">
      <alignment horizont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0" xfId="0" applyNumberFormat="1" applyFont="1" applyAlignment="1" applyProtection="1">
      <alignment horizontal="center" vertical="center" wrapText="1"/>
      <protection locked="0"/>
    </xf>
    <xf numFmtId="49" fontId="24" fillId="0" borderId="0" xfId="0" applyNumberFormat="1" applyFont="1" applyAlignment="1">
      <alignment horizont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24" fillId="0" borderId="2" xfId="0" applyNumberFormat="1" applyFont="1" applyBorder="1" applyAlignment="1" applyProtection="1">
      <alignment horizontal="center" vertical="center" wrapText="1"/>
      <protection locked="0"/>
    </xf>
    <xf numFmtId="49" fontId="24" fillId="0" borderId="0" xfId="0" applyNumberFormat="1" applyFont="1" applyAlignment="1" applyProtection="1">
      <alignment horizontal="center" vertical="center" wrapText="1"/>
      <protection locked="0"/>
    </xf>
    <xf numFmtId="49" fontId="21" fillId="2" borderId="1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Alignment="1">
      <alignment horizontal="left" wrapText="1"/>
    </xf>
    <xf numFmtId="49" fontId="25" fillId="0" borderId="2" xfId="0" applyNumberFormat="1" applyFont="1" applyBorder="1" applyAlignment="1" applyProtection="1">
      <alignment horizontal="left" vertical="center" wrapText="1"/>
      <protection locked="0"/>
    </xf>
    <xf numFmtId="49" fontId="25" fillId="0" borderId="0" xfId="0" applyNumberFormat="1" applyFont="1" applyAlignment="1" applyProtection="1">
      <alignment horizontal="left" vertical="center" wrapText="1"/>
      <protection locked="0"/>
    </xf>
    <xf numFmtId="0" fontId="29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2" fillId="6" borderId="10" xfId="0" applyFont="1" applyFill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49" fontId="2" fillId="0" borderId="13" xfId="0" applyNumberFormat="1" applyFont="1" applyBorder="1" applyAlignment="1">
      <alignment horizontal="left" vertical="center" wrapText="1" indent="1"/>
    </xf>
    <xf numFmtId="0" fontId="2" fillId="4" borderId="12" xfId="0" applyFont="1" applyFill="1" applyBorder="1" applyAlignment="1" applyProtection="1">
      <alignment horizontal="left" vertical="center" wrapText="1" indent="1"/>
      <protection locked="0"/>
    </xf>
    <xf numFmtId="14" fontId="20" fillId="0" borderId="13" xfId="0" applyNumberFormat="1" applyFont="1" applyBorder="1" applyAlignment="1">
      <alignment horizontal="left" vertical="center" wrapText="1" indent="1"/>
    </xf>
    <xf numFmtId="49" fontId="20" fillId="0" borderId="13" xfId="0" applyNumberFormat="1" applyFont="1" applyBorder="1" applyAlignment="1">
      <alignment horizontal="left" vertical="center" wrapText="1" indent="1"/>
    </xf>
    <xf numFmtId="49" fontId="2" fillId="6" borderId="13" xfId="0" applyNumberFormat="1" applyFont="1" applyFill="1" applyBorder="1" applyAlignment="1">
      <alignment horizontal="left" vertical="center" wrapText="1" indent="1"/>
    </xf>
    <xf numFmtId="14" fontId="2" fillId="0" borderId="13" xfId="0" applyNumberFormat="1" applyFont="1" applyBorder="1" applyAlignment="1">
      <alignment horizontal="left" vertical="center" wrapText="1" indent="1"/>
    </xf>
    <xf numFmtId="4" fontId="24" fillId="0" borderId="13" xfId="2" applyNumberFormat="1" applyFont="1" applyBorder="1" applyAlignment="1">
      <alignment horizontal="center" vertical="center" wrapText="1"/>
    </xf>
    <xf numFmtId="49" fontId="20" fillId="6" borderId="13" xfId="0" applyNumberFormat="1" applyFont="1" applyFill="1" applyBorder="1" applyAlignment="1">
      <alignment horizontal="left" vertical="center" wrapText="1" indent="1"/>
    </xf>
    <xf numFmtId="49" fontId="20" fillId="0" borderId="14" xfId="0" applyNumberFormat="1" applyFont="1" applyBorder="1" applyAlignment="1">
      <alignment horizontal="left" vertical="center" wrapText="1" indent="1"/>
    </xf>
    <xf numFmtId="0" fontId="31" fillId="0" borderId="0" xfId="0" applyFont="1"/>
    <xf numFmtId="0" fontId="35" fillId="5" borderId="4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4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49" fontId="32" fillId="4" borderId="8" xfId="0" applyNumberFormat="1" applyFont="1" applyFill="1" applyBorder="1" applyAlignment="1" applyProtection="1">
      <alignment vertical="center"/>
      <protection locked="0"/>
    </xf>
    <xf numFmtId="49" fontId="31" fillId="4" borderId="4" xfId="0" applyNumberFormat="1" applyFont="1" applyFill="1" applyBorder="1" applyAlignment="1" applyProtection="1">
      <alignment vertical="center"/>
      <protection locked="0"/>
    </xf>
    <xf numFmtId="49" fontId="32" fillId="4" borderId="4" xfId="0" applyNumberFormat="1" applyFont="1" applyFill="1" applyBorder="1" applyAlignment="1" applyProtection="1">
      <alignment vertical="center"/>
      <protection locked="0"/>
    </xf>
    <xf numFmtId="49" fontId="32" fillId="7" borderId="4" xfId="0" applyNumberFormat="1" applyFont="1" applyFill="1" applyBorder="1" applyAlignment="1">
      <alignment vertical="center"/>
    </xf>
    <xf numFmtId="0" fontId="32" fillId="0" borderId="0" xfId="0" applyFont="1" applyAlignment="1">
      <alignment vertical="center"/>
    </xf>
    <xf numFmtId="164" fontId="31" fillId="0" borderId="0" xfId="0" applyNumberFormat="1" applyFont="1" applyAlignment="1">
      <alignment vertical="center"/>
    </xf>
    <xf numFmtId="0" fontId="31" fillId="4" borderId="4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5" fillId="11" borderId="35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4" fontId="51" fillId="0" borderId="5" xfId="0" applyNumberFormat="1" applyFont="1" applyBorder="1" applyAlignment="1">
      <alignment horizontal="center" vertical="center"/>
    </xf>
    <xf numFmtId="4" fontId="51" fillId="0" borderId="7" xfId="0" applyNumberFormat="1" applyFont="1" applyBorder="1" applyAlignment="1">
      <alignment vertical="center"/>
    </xf>
    <xf numFmtId="4" fontId="52" fillId="0" borderId="6" xfId="0" applyNumberFormat="1" applyFont="1" applyBorder="1" applyAlignment="1">
      <alignment horizontal="center" vertical="center"/>
    </xf>
    <xf numFmtId="4" fontId="46" fillId="0" borderId="6" xfId="0" applyNumberFormat="1" applyFont="1" applyBorder="1" applyAlignment="1">
      <alignment horizontal="center" vertical="center"/>
    </xf>
    <xf numFmtId="4" fontId="46" fillId="0" borderId="7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0" fontId="31" fillId="0" borderId="16" xfId="0" applyFont="1" applyBorder="1" applyAlignment="1">
      <alignment vertical="center" wrapText="1"/>
    </xf>
    <xf numFmtId="0" fontId="36" fillId="3" borderId="18" xfId="0" applyFont="1" applyFill="1" applyBorder="1" applyAlignment="1">
      <alignment vertical="center" wrapText="1"/>
    </xf>
    <xf numFmtId="0" fontId="36" fillId="3" borderId="18" xfId="0" applyFont="1" applyFill="1" applyBorder="1" applyAlignment="1">
      <alignment horizontal="center" vertical="center"/>
    </xf>
    <xf numFmtId="0" fontId="36" fillId="0" borderId="20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55" fillId="0" borderId="25" xfId="0" applyFont="1" applyBorder="1" applyAlignment="1">
      <alignment horizontal="left" vertical="center" wrapText="1"/>
    </xf>
    <xf numFmtId="0" fontId="31" fillId="0" borderId="0" xfId="0" applyFont="1" applyAlignment="1">
      <alignment horizontal="center"/>
    </xf>
    <xf numFmtId="166" fontId="36" fillId="0" borderId="0" xfId="4" applyFont="1"/>
    <xf numFmtId="166" fontId="36" fillId="0" borderId="0" xfId="4" applyFont="1" applyAlignment="1">
      <alignment horizontal="right"/>
    </xf>
    <xf numFmtId="166" fontId="58" fillId="0" borderId="0" xfId="4" applyFont="1"/>
    <xf numFmtId="0" fontId="59" fillId="0" borderId="0" xfId="0" applyFont="1" applyAlignment="1">
      <alignment horizontal="center"/>
    </xf>
    <xf numFmtId="0" fontId="36" fillId="4" borderId="21" xfId="0" applyFont="1" applyFill="1" applyBorder="1" applyAlignment="1" applyProtection="1">
      <alignment horizontal="center" vertical="center"/>
      <protection locked="0"/>
    </xf>
    <xf numFmtId="0" fontId="36" fillId="4" borderId="22" xfId="0" applyFont="1" applyFill="1" applyBorder="1" applyAlignment="1" applyProtection="1">
      <alignment horizontal="center" vertical="center"/>
      <protection locked="0"/>
    </xf>
    <xf numFmtId="0" fontId="36" fillId="4" borderId="23" xfId="0" applyFont="1" applyFill="1" applyBorder="1" applyAlignment="1" applyProtection="1">
      <alignment horizontal="center" vertical="center"/>
      <protection locked="0"/>
    </xf>
    <xf numFmtId="14" fontId="32" fillId="4" borderId="15" xfId="0" applyNumberFormat="1" applyFont="1" applyFill="1" applyBorder="1" applyAlignment="1" applyProtection="1">
      <alignment horizontal="center" vertical="center"/>
      <protection locked="0"/>
    </xf>
    <xf numFmtId="14" fontId="32" fillId="4" borderId="26" xfId="0" applyNumberFormat="1" applyFont="1" applyFill="1" applyBorder="1" applyAlignment="1" applyProtection="1">
      <alignment horizontal="center" vertical="center"/>
      <protection locked="0"/>
    </xf>
    <xf numFmtId="14" fontId="32" fillId="4" borderId="27" xfId="0" applyNumberFormat="1" applyFont="1" applyFill="1" applyBorder="1" applyAlignment="1" applyProtection="1">
      <alignment horizontal="center" vertical="center"/>
      <protection locked="0"/>
    </xf>
    <xf numFmtId="0" fontId="32" fillId="4" borderId="27" xfId="0" applyFont="1" applyFill="1" applyBorder="1" applyAlignment="1" applyProtection="1">
      <alignment horizontal="center" vertical="center"/>
      <protection locked="0"/>
    </xf>
    <xf numFmtId="10" fontId="32" fillId="4" borderId="15" xfId="3" applyNumberFormat="1" applyFont="1" applyFill="1" applyBorder="1" applyAlignment="1" applyProtection="1">
      <alignment horizontal="center" vertical="center"/>
      <protection locked="0"/>
    </xf>
    <xf numFmtId="10" fontId="32" fillId="4" borderId="27" xfId="3" applyNumberFormat="1" applyFont="1" applyFill="1" applyBorder="1" applyAlignment="1" applyProtection="1">
      <alignment horizontal="center" vertical="center"/>
      <protection locked="0"/>
    </xf>
    <xf numFmtId="0" fontId="31" fillId="4" borderId="27" xfId="0" applyFont="1" applyFill="1" applyBorder="1" applyAlignment="1" applyProtection="1">
      <alignment horizontal="center" vertical="center"/>
      <protection locked="0"/>
    </xf>
    <xf numFmtId="0" fontId="31" fillId="4" borderId="26" xfId="0" applyFont="1" applyFill="1" applyBorder="1" applyAlignment="1" applyProtection="1">
      <alignment horizontal="center" vertical="center" wrapText="1"/>
      <protection locked="0"/>
    </xf>
    <xf numFmtId="0" fontId="31" fillId="4" borderId="27" xfId="0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49" fontId="12" fillId="4" borderId="4" xfId="1" applyNumberFormat="1" applyFill="1" applyBorder="1" applyAlignment="1" applyProtection="1">
      <alignment vertical="center"/>
      <protection locked="0"/>
    </xf>
    <xf numFmtId="164" fontId="34" fillId="0" borderId="0" xfId="0" applyNumberFormat="1" applyFont="1" applyAlignment="1">
      <alignment horizontal="center" vertical="center"/>
    </xf>
    <xf numFmtId="164" fontId="36" fillId="0" borderId="4" xfId="0" applyNumberFormat="1" applyFont="1" applyBorder="1" applyAlignment="1">
      <alignment horizontal="center" vertical="center"/>
    </xf>
    <xf numFmtId="164" fontId="31" fillId="4" borderId="4" xfId="0" applyNumberFormat="1" applyFont="1" applyFill="1" applyBorder="1" applyAlignment="1" applyProtection="1">
      <alignment horizontal="center" vertical="center"/>
      <protection locked="0"/>
    </xf>
    <xf numFmtId="49" fontId="60" fillId="4" borderId="26" xfId="0" applyNumberFormat="1" applyFont="1" applyFill="1" applyBorder="1" applyAlignment="1" applyProtection="1">
      <alignment horizontal="center" vertical="center" wrapText="1"/>
      <protection locked="0"/>
    </xf>
    <xf numFmtId="49" fontId="60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61" fillId="4" borderId="4" xfId="0" applyFont="1" applyFill="1" applyBorder="1" applyAlignment="1" applyProtection="1">
      <alignment horizontal="center" vertical="center"/>
      <protection locked="0"/>
    </xf>
    <xf numFmtId="0" fontId="31" fillId="0" borderId="37" xfId="0" applyFont="1" applyBorder="1" applyAlignment="1">
      <alignment horizontal="left" vertical="center" wrapText="1"/>
    </xf>
    <xf numFmtId="4" fontId="31" fillId="0" borderId="37" xfId="0" applyNumberFormat="1" applyFont="1" applyBorder="1" applyAlignment="1">
      <alignment horizontal="right" vertical="center" wrapText="1"/>
    </xf>
    <xf numFmtId="0" fontId="31" fillId="0" borderId="38" xfId="0" applyFont="1" applyBorder="1" applyAlignment="1">
      <alignment horizontal="left" vertical="center" wrapText="1"/>
    </xf>
    <xf numFmtId="4" fontId="31" fillId="0" borderId="38" xfId="0" applyNumberFormat="1" applyFont="1" applyBorder="1" applyAlignment="1">
      <alignment horizontal="right" vertical="center" wrapText="1"/>
    </xf>
    <xf numFmtId="0" fontId="31" fillId="0" borderId="8" xfId="0" applyFont="1" applyBorder="1" applyAlignment="1">
      <alignment horizontal="left" vertical="center" wrapText="1"/>
    </xf>
    <xf numFmtId="4" fontId="31" fillId="0" borderId="8" xfId="0" applyNumberFormat="1" applyFont="1" applyBorder="1" applyAlignment="1">
      <alignment horizontal="right" vertical="center" wrapText="1"/>
    </xf>
    <xf numFmtId="0" fontId="31" fillId="0" borderId="0" xfId="0" applyFont="1" applyAlignment="1">
      <alignment horizontal="left" vertical="center" wrapText="1"/>
    </xf>
    <xf numFmtId="4" fontId="31" fillId="0" borderId="0" xfId="0" applyNumberFormat="1" applyFont="1" applyAlignment="1">
      <alignment horizontal="left" vertical="center"/>
    </xf>
    <xf numFmtId="14" fontId="31" fillId="0" borderId="0" xfId="0" applyNumberFormat="1" applyFont="1" applyAlignment="1">
      <alignment horizontal="left" vertical="center"/>
    </xf>
    <xf numFmtId="0" fontId="63" fillId="0" borderId="0" xfId="0" applyFont="1" applyAlignment="1">
      <alignment vertical="center"/>
    </xf>
    <xf numFmtId="10" fontId="32" fillId="4" borderId="25" xfId="3" applyNumberFormat="1" applyFont="1" applyFill="1" applyBorder="1" applyAlignment="1" applyProtection="1">
      <alignment horizontal="center" vertical="center"/>
      <protection locked="0"/>
    </xf>
    <xf numFmtId="49" fontId="60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31" fillId="4" borderId="25" xfId="0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Alignment="1">
      <alignment vertical="center"/>
    </xf>
    <xf numFmtId="0" fontId="31" fillId="0" borderId="28" xfId="0" applyFont="1" applyBorder="1" applyAlignment="1">
      <alignment vertical="center"/>
    </xf>
    <xf numFmtId="0" fontId="31" fillId="0" borderId="29" xfId="0" applyFont="1" applyBorder="1" applyAlignment="1">
      <alignment vertical="center"/>
    </xf>
    <xf numFmtId="0" fontId="31" fillId="0" borderId="30" xfId="0" applyFont="1" applyBorder="1" applyAlignment="1">
      <alignment vertical="center"/>
    </xf>
    <xf numFmtId="0" fontId="31" fillId="0" borderId="31" xfId="0" applyFont="1" applyBorder="1" applyAlignment="1">
      <alignment vertical="center"/>
    </xf>
    <xf numFmtId="0" fontId="42" fillId="0" borderId="32" xfId="0" applyFont="1" applyBorder="1" applyAlignment="1">
      <alignment vertical="center"/>
    </xf>
    <xf numFmtId="0" fontId="42" fillId="0" borderId="0" xfId="0" applyFont="1" applyAlignment="1">
      <alignment vertical="center"/>
    </xf>
    <xf numFmtId="14" fontId="36" fillId="10" borderId="0" xfId="0" applyNumberFormat="1" applyFont="1" applyFill="1" applyAlignment="1">
      <alignment horizontal="left" vertical="center"/>
    </xf>
    <xf numFmtId="0" fontId="31" fillId="0" borderId="32" xfId="0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165" fontId="59" fillId="0" borderId="0" xfId="3" applyNumberFormat="1" applyFont="1" applyAlignment="1">
      <alignment horizontal="center" vertical="center"/>
    </xf>
    <xf numFmtId="0" fontId="45" fillId="0" borderId="33" xfId="0" applyFont="1" applyBorder="1" applyAlignment="1">
      <alignment horizontal="left" vertical="center"/>
    </xf>
    <xf numFmtId="0" fontId="45" fillId="0" borderId="33" xfId="0" applyFont="1" applyBorder="1" applyAlignment="1">
      <alignment horizontal="right" vertical="center"/>
    </xf>
    <xf numFmtId="0" fontId="45" fillId="0" borderId="33" xfId="0" applyFont="1" applyBorder="1" applyAlignment="1">
      <alignment horizontal="center" vertical="center"/>
    </xf>
    <xf numFmtId="0" fontId="49" fillId="0" borderId="33" xfId="0" applyFont="1" applyBorder="1" applyAlignment="1">
      <alignment horizontal="left" vertical="center"/>
    </xf>
    <xf numFmtId="0" fontId="31" fillId="0" borderId="34" xfId="0" applyFont="1" applyBorder="1" applyAlignment="1">
      <alignment vertical="center"/>
    </xf>
    <xf numFmtId="4" fontId="47" fillId="0" borderId="0" xfId="0" applyNumberFormat="1" applyFont="1" applyAlignment="1">
      <alignment vertical="center"/>
    </xf>
    <xf numFmtId="0" fontId="31" fillId="0" borderId="39" xfId="0" applyFont="1" applyBorder="1" applyAlignment="1">
      <alignment vertical="center"/>
    </xf>
    <xf numFmtId="0" fontId="31" fillId="0" borderId="40" xfId="0" applyFont="1" applyBorder="1" applyAlignment="1">
      <alignment vertical="center"/>
    </xf>
    <xf numFmtId="0" fontId="31" fillId="0" borderId="41" xfId="0" applyFont="1" applyBorder="1" applyAlignment="1">
      <alignment vertical="center"/>
    </xf>
    <xf numFmtId="166" fontId="62" fillId="0" borderId="0" xfId="0" applyNumberFormat="1" applyFont="1" applyAlignment="1">
      <alignment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2" fontId="31" fillId="0" borderId="38" xfId="0" applyNumberFormat="1" applyFont="1" applyBorder="1" applyAlignment="1">
      <alignment horizontal="right" vertical="center" wrapText="1"/>
    </xf>
    <xf numFmtId="2" fontId="31" fillId="0" borderId="8" xfId="0" applyNumberFormat="1" applyFont="1" applyBorder="1" applyAlignment="1">
      <alignment horizontal="right" vertical="center" wrapText="1"/>
    </xf>
    <xf numFmtId="0" fontId="35" fillId="5" borderId="5" xfId="0" applyFont="1" applyFill="1" applyBorder="1" applyAlignment="1">
      <alignment vertical="center"/>
    </xf>
    <xf numFmtId="165" fontId="31" fillId="4" borderId="42" xfId="3" applyNumberFormat="1" applyFont="1" applyFill="1" applyBorder="1" applyAlignment="1" applyProtection="1">
      <alignment horizontal="center" vertical="center"/>
      <protection locked="0"/>
    </xf>
    <xf numFmtId="4" fontId="51" fillId="0" borderId="6" xfId="0" applyNumberFormat="1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166" fontId="52" fillId="0" borderId="0" xfId="4" applyFont="1" applyBorder="1" applyAlignment="1">
      <alignment horizontal="right" vertical="center"/>
    </xf>
    <xf numFmtId="0" fontId="31" fillId="0" borderId="17" xfId="0" applyFont="1" applyBorder="1" applyAlignment="1">
      <alignment vertical="center"/>
    </xf>
    <xf numFmtId="10" fontId="65" fillId="0" borderId="37" xfId="3" applyNumberFormat="1" applyFont="1" applyFill="1" applyBorder="1" applyAlignment="1">
      <alignment horizontal="center" vertical="center" wrapText="1"/>
    </xf>
    <xf numFmtId="10" fontId="65" fillId="0" borderId="38" xfId="3" applyNumberFormat="1" applyFont="1" applyFill="1" applyBorder="1" applyAlignment="1">
      <alignment horizontal="center" vertical="center" wrapText="1"/>
    </xf>
    <xf numFmtId="10" fontId="65" fillId="0" borderId="8" xfId="3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left" vertical="center" indent="3"/>
    </xf>
    <xf numFmtId="14" fontId="31" fillId="0" borderId="0" xfId="0" applyNumberFormat="1" applyFont="1" applyAlignment="1">
      <alignment horizontal="left" vertical="center" indent="3"/>
    </xf>
    <xf numFmtId="14" fontId="66" fillId="0" borderId="0" xfId="0" applyNumberFormat="1" applyFont="1" applyAlignment="1">
      <alignment horizontal="left" vertical="center"/>
    </xf>
    <xf numFmtId="0" fontId="66" fillId="0" borderId="0" xfId="0" applyFont="1" applyAlignment="1">
      <alignment vertical="center"/>
    </xf>
    <xf numFmtId="10" fontId="52" fillId="0" borderId="6" xfId="3" applyNumberFormat="1" applyFont="1" applyBorder="1" applyAlignment="1">
      <alignment horizontal="right" vertical="center"/>
    </xf>
    <xf numFmtId="0" fontId="34" fillId="0" borderId="0" xfId="0" applyFont="1" applyAlignment="1">
      <alignment horizontal="left" vertical="center" wrapText="1"/>
    </xf>
    <xf numFmtId="0" fontId="36" fillId="0" borderId="4" xfId="0" applyFont="1" applyBorder="1" applyAlignment="1">
      <alignment horizontal="left" vertical="center" wrapText="1"/>
    </xf>
    <xf numFmtId="49" fontId="31" fillId="4" borderId="4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0" xfId="0" applyNumberFormat="1" applyFont="1" applyAlignment="1">
      <alignment horizontal="left" vertical="center" indent="1"/>
    </xf>
    <xf numFmtId="0" fontId="36" fillId="0" borderId="0" xfId="0" applyFont="1" applyAlignment="1">
      <alignment horizontal="left" vertical="center" indent="1"/>
    </xf>
    <xf numFmtId="0" fontId="31" fillId="0" borderId="0" xfId="0" applyFont="1" applyAlignment="1">
      <alignment horizontal="left" vertical="center" indent="1"/>
    </xf>
    <xf numFmtId="0" fontId="51" fillId="0" borderId="0" xfId="0" applyFont="1" applyAlignment="1">
      <alignment horizontal="left" vertical="center" indent="1"/>
    </xf>
    <xf numFmtId="0" fontId="46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4" fontId="0" fillId="0" borderId="4" xfId="0" applyNumberFormat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36" fillId="4" borderId="43" xfId="0" applyFont="1" applyFill="1" applyBorder="1" applyAlignment="1" applyProtection="1">
      <alignment horizontal="center" vertical="center"/>
      <protection locked="0"/>
    </xf>
    <xf numFmtId="49" fontId="60" fillId="4" borderId="44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45" xfId="0" applyFont="1" applyBorder="1" applyAlignment="1">
      <alignment horizontal="left" vertical="center" wrapText="1"/>
    </xf>
    <xf numFmtId="49" fontId="32" fillId="0" borderId="46" xfId="0" applyNumberFormat="1" applyFont="1" applyBorder="1" applyAlignment="1">
      <alignment vertical="center" wrapText="1"/>
    </xf>
    <xf numFmtId="0" fontId="32" fillId="0" borderId="47" xfId="0" applyFont="1" applyBorder="1" applyAlignment="1">
      <alignment vertical="center" wrapText="1"/>
    </xf>
    <xf numFmtId="0" fontId="32" fillId="0" borderId="48" xfId="0" applyFont="1" applyBorder="1" applyAlignment="1">
      <alignment vertical="center" wrapText="1"/>
    </xf>
    <xf numFmtId="0" fontId="31" fillId="4" borderId="44" xfId="0" applyFont="1" applyFill="1" applyBorder="1" applyAlignment="1" applyProtection="1">
      <alignment horizontal="center" vertical="center" wrapText="1"/>
      <protection locked="0"/>
    </xf>
    <xf numFmtId="49" fontId="32" fillId="13" borderId="46" xfId="0" applyNumberFormat="1" applyFont="1" applyFill="1" applyBorder="1" applyAlignment="1">
      <alignment vertical="center" wrapText="1"/>
    </xf>
    <xf numFmtId="0" fontId="32" fillId="13" borderId="47" xfId="0" applyFont="1" applyFill="1" applyBorder="1" applyAlignment="1">
      <alignment vertical="center" wrapText="1"/>
    </xf>
    <xf numFmtId="0" fontId="32" fillId="13" borderId="48" xfId="0" applyFont="1" applyFill="1" applyBorder="1" applyAlignment="1">
      <alignment vertical="center" wrapText="1"/>
    </xf>
    <xf numFmtId="49" fontId="60" fillId="8" borderId="44" xfId="0" applyNumberFormat="1" applyFont="1" applyFill="1" applyBorder="1" applyAlignment="1" applyProtection="1">
      <alignment horizontal="center" vertical="center" wrapText="1"/>
      <protection locked="0"/>
    </xf>
    <xf numFmtId="49" fontId="60" fillId="8" borderId="25" xfId="0" applyNumberFormat="1" applyFont="1" applyFill="1" applyBorder="1" applyAlignment="1" applyProtection="1">
      <alignment horizontal="center" vertical="center" wrapText="1"/>
      <protection locked="0"/>
    </xf>
    <xf numFmtId="49" fontId="60" fillId="8" borderId="27" xfId="0" applyNumberFormat="1" applyFont="1" applyFill="1" applyBorder="1" applyAlignment="1" applyProtection="1">
      <alignment horizontal="center" vertical="center" wrapText="1"/>
      <protection locked="0"/>
    </xf>
    <xf numFmtId="0" fontId="31" fillId="8" borderId="44" xfId="0" applyFont="1" applyFill="1" applyBorder="1" applyAlignment="1" applyProtection="1">
      <alignment horizontal="center" vertical="center"/>
      <protection locked="0"/>
    </xf>
    <xf numFmtId="0" fontId="31" fillId="8" borderId="25" xfId="0" applyFont="1" applyFill="1" applyBorder="1" applyAlignment="1" applyProtection="1">
      <alignment horizontal="center" vertical="center"/>
      <protection locked="0"/>
    </xf>
    <xf numFmtId="0" fontId="31" fillId="8" borderId="27" xfId="0" applyFont="1" applyFill="1" applyBorder="1" applyAlignment="1" applyProtection="1">
      <alignment horizontal="center" vertical="center"/>
      <protection locked="0"/>
    </xf>
    <xf numFmtId="49" fontId="60" fillId="8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8" borderId="44" xfId="0" applyFont="1" applyFill="1" applyBorder="1" applyAlignment="1" applyProtection="1">
      <alignment horizontal="center" vertical="center" wrapText="1"/>
      <protection locked="0"/>
    </xf>
    <xf numFmtId="0" fontId="31" fillId="8" borderId="26" xfId="0" applyFont="1" applyFill="1" applyBorder="1" applyAlignment="1" applyProtection="1">
      <alignment horizontal="center" vertical="center" wrapText="1"/>
      <protection locked="0"/>
    </xf>
    <xf numFmtId="0" fontId="31" fillId="8" borderId="27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Alignment="1">
      <alignment horizontal="left" vertical="top" indent="3"/>
    </xf>
    <xf numFmtId="0" fontId="35" fillId="9" borderId="49" xfId="0" applyFont="1" applyFill="1" applyBorder="1" applyAlignment="1">
      <alignment horizontal="center" vertical="center"/>
    </xf>
    <xf numFmtId="14" fontId="0" fillId="0" borderId="4" xfId="0" applyNumberFormat="1" applyBorder="1" applyAlignment="1">
      <alignment vertical="center"/>
    </xf>
    <xf numFmtId="0" fontId="1" fillId="12" borderId="4" xfId="0" applyFont="1" applyFill="1" applyBorder="1" applyAlignment="1">
      <alignment horizontal="center" vertical="center"/>
    </xf>
    <xf numFmtId="166" fontId="0" fillId="0" borderId="4" xfId="4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6" fontId="0" fillId="0" borderId="6" xfId="4" applyFont="1" applyBorder="1" applyAlignment="1">
      <alignment vertical="center"/>
    </xf>
    <xf numFmtId="166" fontId="2" fillId="0" borderId="4" xfId="4" applyFont="1" applyBorder="1" applyAlignment="1">
      <alignment vertical="center"/>
    </xf>
    <xf numFmtId="0" fontId="68" fillId="12" borderId="4" xfId="0" applyFont="1" applyFill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49" fontId="60" fillId="0" borderId="0" xfId="0" applyNumberFormat="1" applyFont="1" applyAlignment="1">
      <alignment horizontal="center" vertical="center" wrapText="1"/>
    </xf>
    <xf numFmtId="166" fontId="34" fillId="0" borderId="0" xfId="4" applyFont="1" applyFill="1" applyAlignment="1">
      <alignment horizontal="center"/>
    </xf>
    <xf numFmtId="49" fontId="60" fillId="0" borderId="0" xfId="0" applyNumberFormat="1" applyFont="1" applyAlignment="1">
      <alignment vertical="center" wrapText="1"/>
    </xf>
    <xf numFmtId="0" fontId="59" fillId="0" borderId="0" xfId="0" applyFont="1"/>
    <xf numFmtId="166" fontId="34" fillId="0" borderId="0" xfId="4" applyFont="1" applyFill="1"/>
    <xf numFmtId="0" fontId="61" fillId="0" borderId="0" xfId="0" applyFont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left" vertical="center" wrapText="1" indent="1"/>
    </xf>
    <xf numFmtId="0" fontId="69" fillId="0" borderId="0" xfId="0" applyFont="1" applyAlignment="1">
      <alignment vertical="center"/>
    </xf>
    <xf numFmtId="0" fontId="46" fillId="0" borderId="0" xfId="0" applyFont="1" applyAlignment="1">
      <alignment horizontal="left" vertical="center" indent="5"/>
    </xf>
    <xf numFmtId="0" fontId="58" fillId="0" borderId="0" xfId="0" applyFont="1" applyAlignment="1">
      <alignment horizontal="left" vertical="center"/>
    </xf>
    <xf numFmtId="14" fontId="32" fillId="0" borderId="15" xfId="0" applyNumberFormat="1" applyFont="1" applyBorder="1" applyAlignment="1">
      <alignment horizontal="center" vertical="center"/>
    </xf>
    <xf numFmtId="0" fontId="70" fillId="0" borderId="0" xfId="0" applyFont="1" applyAlignment="1">
      <alignment horizontal="left"/>
    </xf>
    <xf numFmtId="167" fontId="31" fillId="0" borderId="37" xfId="0" applyNumberFormat="1" applyFont="1" applyBorder="1" applyAlignment="1">
      <alignment horizontal="right" vertical="center" wrapText="1"/>
    </xf>
    <xf numFmtId="167" fontId="31" fillId="0" borderId="38" xfId="0" applyNumberFormat="1" applyFont="1" applyBorder="1" applyAlignment="1">
      <alignment horizontal="right" vertical="center" wrapText="1"/>
    </xf>
    <xf numFmtId="167" fontId="31" fillId="0" borderId="8" xfId="0" applyNumberFormat="1" applyFont="1" applyBorder="1" applyAlignment="1">
      <alignment horizontal="right" vertical="center" wrapText="1"/>
    </xf>
    <xf numFmtId="2" fontId="31" fillId="0" borderId="37" xfId="0" applyNumberFormat="1" applyFont="1" applyBorder="1" applyAlignment="1">
      <alignment horizontal="right" vertical="center" wrapText="1"/>
    </xf>
    <xf numFmtId="0" fontId="71" fillId="0" borderId="0" xfId="0" applyFont="1" applyAlignment="1">
      <alignment horizontal="left" vertical="center" indent="3"/>
    </xf>
    <xf numFmtId="0" fontId="72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8" fillId="14" borderId="36" xfId="0" applyFont="1" applyFill="1" applyBorder="1" applyAlignment="1">
      <alignment horizontal="left" vertical="center"/>
    </xf>
    <xf numFmtId="0" fontId="48" fillId="14" borderId="36" xfId="0" applyFont="1" applyFill="1" applyBorder="1" applyAlignment="1">
      <alignment horizontal="center" vertical="center" wrapText="1"/>
    </xf>
    <xf numFmtId="0" fontId="48" fillId="14" borderId="36" xfId="0" applyFont="1" applyFill="1" applyBorder="1" applyAlignment="1">
      <alignment horizontal="right" vertical="center" wrapText="1"/>
    </xf>
    <xf numFmtId="0" fontId="48" fillId="14" borderId="35" xfId="0" applyFont="1" applyFill="1" applyBorder="1" applyAlignment="1">
      <alignment horizontal="center" vertical="center"/>
    </xf>
    <xf numFmtId="14" fontId="31" fillId="0" borderId="0" xfId="0" applyNumberFormat="1" applyFont="1" applyAlignment="1">
      <alignment horizontal="left" vertical="top" indent="3"/>
    </xf>
    <xf numFmtId="0" fontId="66" fillId="0" borderId="0" xfId="0" applyFont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75" fillId="0" borderId="13" xfId="2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left" indent="3"/>
    </xf>
    <xf numFmtId="0" fontId="32" fillId="0" borderId="50" xfId="0" applyFont="1" applyBorder="1" applyAlignment="1">
      <alignment vertical="center"/>
    </xf>
    <xf numFmtId="0" fontId="32" fillId="4" borderId="42" xfId="0" applyFont="1" applyFill="1" applyBorder="1" applyAlignment="1" applyProtection="1">
      <alignment vertical="center"/>
      <protection locked="0"/>
    </xf>
    <xf numFmtId="0" fontId="32" fillId="0" borderId="51" xfId="0" applyFont="1" applyBorder="1" applyAlignment="1">
      <alignment vertical="center"/>
    </xf>
    <xf numFmtId="0" fontId="31" fillId="4" borderId="52" xfId="0" applyFont="1" applyFill="1" applyBorder="1" applyAlignment="1" applyProtection="1">
      <alignment vertical="center"/>
      <protection locked="0"/>
    </xf>
    <xf numFmtId="0" fontId="32" fillId="0" borderId="53" xfId="0" applyFont="1" applyBorder="1" applyAlignment="1">
      <alignment vertical="center"/>
    </xf>
    <xf numFmtId="0" fontId="31" fillId="4" borderId="24" xfId="0" applyFont="1" applyFill="1" applyBorder="1" applyAlignment="1" applyProtection="1">
      <alignment vertical="center"/>
      <protection locked="0"/>
    </xf>
    <xf numFmtId="0" fontId="31" fillId="4" borderId="24" xfId="0" applyFont="1" applyFill="1" applyBorder="1" applyAlignment="1" applyProtection="1">
      <alignment horizontal="left" vertical="center"/>
      <protection locked="0"/>
    </xf>
    <xf numFmtId="49" fontId="31" fillId="4" borderId="24" xfId="0" applyNumberFormat="1" applyFont="1" applyFill="1" applyBorder="1" applyAlignment="1" applyProtection="1">
      <alignment horizontal="left" vertical="center"/>
      <protection locked="0"/>
    </xf>
    <xf numFmtId="0" fontId="32" fillId="0" borderId="54" xfId="0" applyFont="1" applyBorder="1" applyAlignment="1">
      <alignment vertical="center" wrapText="1"/>
    </xf>
    <xf numFmtId="0" fontId="31" fillId="4" borderId="55" xfId="0" applyFont="1" applyFill="1" applyBorder="1" applyAlignment="1" applyProtection="1">
      <alignment vertical="center"/>
      <protection locked="0"/>
    </xf>
    <xf numFmtId="49" fontId="1" fillId="7" borderId="2" xfId="0" applyNumberFormat="1" applyFont="1" applyFill="1" applyBorder="1" applyAlignment="1" applyProtection="1">
      <alignment vertical="center"/>
      <protection locked="0"/>
    </xf>
    <xf numFmtId="49" fontId="1" fillId="7" borderId="0" xfId="0" applyNumberFormat="1" applyFont="1" applyFill="1" applyAlignment="1" applyProtection="1">
      <alignment vertical="center"/>
      <protection locked="0"/>
    </xf>
    <xf numFmtId="14" fontId="31" fillId="0" borderId="0" xfId="0" applyNumberFormat="1" applyFont="1" applyAlignment="1">
      <alignment horizontal="center" vertical="center"/>
    </xf>
    <xf numFmtId="14" fontId="32" fillId="0" borderId="0" xfId="0" applyNumberFormat="1" applyFont="1" applyAlignment="1">
      <alignment vertical="center"/>
    </xf>
    <xf numFmtId="0" fontId="60" fillId="0" borderId="0" xfId="0" applyFont="1" applyAlignment="1">
      <alignment vertical="center"/>
    </xf>
    <xf numFmtId="0" fontId="76" fillId="0" borderId="58" xfId="0" applyFont="1" applyBorder="1" applyAlignment="1">
      <alignment vertical="center"/>
    </xf>
    <xf numFmtId="0" fontId="60" fillId="0" borderId="58" xfId="0" applyFont="1" applyBorder="1" applyAlignment="1">
      <alignment vertical="center"/>
    </xf>
    <xf numFmtId="0" fontId="76" fillId="0" borderId="56" xfId="0" applyFont="1" applyBorder="1" applyAlignment="1">
      <alignment vertical="center"/>
    </xf>
    <xf numFmtId="0" fontId="76" fillId="0" borderId="0" xfId="0" applyFont="1" applyAlignment="1">
      <alignment vertical="center"/>
    </xf>
    <xf numFmtId="0" fontId="77" fillId="9" borderId="57" xfId="0" applyFont="1" applyFill="1" applyBorder="1" applyAlignment="1">
      <alignment horizontal="center" vertical="center" wrapText="1"/>
    </xf>
    <xf numFmtId="0" fontId="76" fillId="0" borderId="58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14" fontId="31" fillId="0" borderId="0" xfId="0" applyNumberFormat="1" applyFont="1" applyAlignment="1">
      <alignment vertical="center"/>
    </xf>
    <xf numFmtId="14" fontId="60" fillId="0" borderId="0" xfId="0" applyNumberFormat="1" applyFont="1" applyAlignment="1">
      <alignment vertical="center"/>
    </xf>
    <xf numFmtId="0" fontId="60" fillId="0" borderId="0" xfId="0" applyFont="1" applyAlignment="1">
      <alignment horizontal="left" vertical="center"/>
    </xf>
    <xf numFmtId="49" fontId="31" fillId="0" borderId="0" xfId="0" applyNumberFormat="1" applyFont="1" applyAlignment="1">
      <alignment horizontal="left" vertical="center" wrapText="1"/>
    </xf>
    <xf numFmtId="49" fontId="60" fillId="0" borderId="0" xfId="0" applyNumberFormat="1" applyFont="1" applyAlignment="1">
      <alignment horizontal="left" vertical="center" wrapText="1"/>
    </xf>
    <xf numFmtId="14" fontId="60" fillId="4" borderId="58" xfId="0" applyNumberFormat="1" applyFont="1" applyFill="1" applyBorder="1" applyAlignment="1" applyProtection="1">
      <alignment vertical="center"/>
      <protection locked="0"/>
    </xf>
    <xf numFmtId="49" fontId="60" fillId="4" borderId="58" xfId="0" applyNumberFormat="1" applyFont="1" applyFill="1" applyBorder="1" applyAlignment="1" applyProtection="1">
      <alignment horizontal="left" vertical="center" wrapText="1"/>
      <protection locked="0"/>
    </xf>
    <xf numFmtId="14" fontId="60" fillId="4" borderId="56" xfId="0" applyNumberFormat="1" applyFont="1" applyFill="1" applyBorder="1" applyAlignment="1" applyProtection="1">
      <alignment vertical="center"/>
      <protection locked="0"/>
    </xf>
    <xf numFmtId="49" fontId="60" fillId="4" borderId="56" xfId="0" applyNumberFormat="1" applyFont="1" applyFill="1" applyBorder="1" applyAlignment="1" applyProtection="1">
      <alignment horizontal="left" vertical="center" wrapText="1"/>
      <protection locked="0"/>
    </xf>
    <xf numFmtId="14" fontId="32" fillId="0" borderId="0" xfId="0" applyNumberFormat="1" applyFont="1" applyAlignment="1">
      <alignment horizontal="center" vertical="center"/>
    </xf>
    <xf numFmtId="14" fontId="76" fillId="4" borderId="58" xfId="0" applyNumberFormat="1" applyFont="1" applyFill="1" applyBorder="1" applyAlignment="1" applyProtection="1">
      <alignment horizontal="center" vertical="center"/>
      <protection locked="0"/>
    </xf>
    <xf numFmtId="14" fontId="76" fillId="4" borderId="56" xfId="0" applyNumberFormat="1" applyFont="1" applyFill="1" applyBorder="1" applyAlignment="1" applyProtection="1">
      <alignment horizontal="center" vertical="center"/>
      <protection locked="0"/>
    </xf>
    <xf numFmtId="14" fontId="76" fillId="0" borderId="0" xfId="0" applyNumberFormat="1" applyFont="1" applyAlignment="1">
      <alignment horizontal="center" vertical="center"/>
    </xf>
    <xf numFmtId="0" fontId="78" fillId="0" borderId="0" xfId="0" applyFont="1" applyAlignment="1">
      <alignment vertical="center"/>
    </xf>
    <xf numFmtId="14" fontId="63" fillId="0" borderId="0" xfId="0" applyNumberFormat="1" applyFont="1" applyAlignment="1">
      <alignment horizontal="left" vertical="center" indent="3"/>
    </xf>
    <xf numFmtId="0" fontId="35" fillId="15" borderId="57" xfId="0" applyFont="1" applyFill="1" applyBorder="1" applyAlignment="1">
      <alignment horizontal="left" vertical="center" wrapText="1"/>
    </xf>
    <xf numFmtId="14" fontId="77" fillId="15" borderId="57" xfId="0" applyNumberFormat="1" applyFont="1" applyFill="1" applyBorder="1" applyAlignment="1">
      <alignment horizontal="center" vertical="center" wrapText="1"/>
    </xf>
    <xf numFmtId="49" fontId="77" fillId="15" borderId="57" xfId="0" applyNumberFormat="1" applyFont="1" applyFill="1" applyBorder="1" applyAlignment="1">
      <alignment horizontal="left" vertical="center" wrapText="1"/>
    </xf>
    <xf numFmtId="0" fontId="54" fillId="15" borderId="57" xfId="0" applyFont="1" applyFill="1" applyBorder="1" applyAlignment="1">
      <alignment horizontal="left" vertical="center" wrapText="1"/>
    </xf>
    <xf numFmtId="14" fontId="35" fillId="15" borderId="57" xfId="0" applyNumberFormat="1" applyFont="1" applyFill="1" applyBorder="1" applyAlignment="1">
      <alignment horizontal="center" vertical="center" wrapText="1"/>
    </xf>
    <xf numFmtId="14" fontId="60" fillId="0" borderId="58" xfId="0" applyNumberFormat="1" applyFont="1" applyBorder="1" applyAlignment="1">
      <alignment horizontal="center" vertical="center"/>
    </xf>
    <xf numFmtId="14" fontId="60" fillId="0" borderId="0" xfId="0" applyNumberFormat="1" applyFont="1" applyAlignment="1">
      <alignment horizontal="center" vertical="center"/>
    </xf>
    <xf numFmtId="2" fontId="35" fillId="15" borderId="57" xfId="0" applyNumberFormat="1" applyFont="1" applyFill="1" applyBorder="1" applyAlignment="1">
      <alignment horizontal="center" vertical="center" wrapText="1"/>
    </xf>
    <xf numFmtId="2" fontId="32" fillId="0" borderId="0" xfId="0" applyNumberFormat="1" applyFont="1" applyAlignment="1">
      <alignment horizontal="center" vertical="center"/>
    </xf>
    <xf numFmtId="2" fontId="76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2" fontId="31" fillId="0" borderId="0" xfId="0" applyNumberFormat="1" applyFont="1" applyAlignment="1">
      <alignment horizontal="right" vertical="center" wrapText="1"/>
    </xf>
    <xf numFmtId="167" fontId="31" fillId="0" borderId="0" xfId="0" applyNumberFormat="1" applyFont="1" applyAlignment="1">
      <alignment horizontal="right" vertical="center" wrapText="1"/>
    </xf>
    <xf numFmtId="4" fontId="31" fillId="0" borderId="0" xfId="0" applyNumberFormat="1" applyFont="1" applyAlignment="1">
      <alignment horizontal="right" vertical="center" wrapText="1"/>
    </xf>
    <xf numFmtId="10" fontId="65" fillId="0" borderId="0" xfId="3" applyNumberFormat="1" applyFont="1" applyFill="1" applyBorder="1" applyAlignment="1">
      <alignment horizontal="center" vertical="center" wrapText="1"/>
    </xf>
    <xf numFmtId="4" fontId="51" fillId="0" borderId="0" xfId="0" applyNumberFormat="1" applyFont="1" applyAlignment="1">
      <alignment horizontal="center" vertical="center"/>
    </xf>
    <xf numFmtId="4" fontId="51" fillId="0" borderId="0" xfId="0" applyNumberFormat="1" applyFont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right" vertical="center" wrapText="1"/>
    </xf>
    <xf numFmtId="0" fontId="48" fillId="0" borderId="0" xfId="0" applyFont="1" applyAlignment="1">
      <alignment horizontal="center" vertical="center"/>
    </xf>
    <xf numFmtId="0" fontId="31" fillId="0" borderId="0" xfId="0" applyFont="1" applyAlignment="1">
      <alignment horizontal="left"/>
    </xf>
    <xf numFmtId="0" fontId="51" fillId="0" borderId="0" xfId="0" applyFont="1" applyAlignment="1">
      <alignment horizontal="right"/>
    </xf>
    <xf numFmtId="0" fontId="49" fillId="0" borderId="0" xfId="0" applyFont="1" applyAlignment="1">
      <alignment horizontal="left"/>
    </xf>
    <xf numFmtId="164" fontId="31" fillId="0" borderId="0" xfId="0" applyNumberFormat="1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4" fontId="81" fillId="0" borderId="0" xfId="0" applyNumberFormat="1" applyFont="1" applyAlignment="1">
      <alignment vertical="center"/>
    </xf>
    <xf numFmtId="10" fontId="51" fillId="0" borderId="0" xfId="3" applyNumberFormat="1" applyFont="1" applyBorder="1" applyAlignment="1">
      <alignment horizontal="right" vertical="center"/>
    </xf>
    <xf numFmtId="0" fontId="82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10" fontId="64" fillId="0" borderId="0" xfId="3" applyNumberFormat="1" applyFont="1" applyFill="1" applyBorder="1" applyAlignment="1">
      <alignment horizontal="center" vertical="center" wrapText="1"/>
    </xf>
    <xf numFmtId="10" fontId="64" fillId="0" borderId="0" xfId="3" applyNumberFormat="1" applyFont="1" applyFill="1" applyBorder="1" applyAlignment="1">
      <alignment horizontal="center" vertical="center"/>
    </xf>
    <xf numFmtId="0" fontId="80" fillId="0" borderId="0" xfId="0" applyFont="1" applyAlignment="1">
      <alignment horizontal="left"/>
    </xf>
    <xf numFmtId="0" fontId="80" fillId="0" borderId="0" xfId="0" applyFont="1" applyAlignment="1">
      <alignment horizontal="left" vertical="center"/>
    </xf>
    <xf numFmtId="0" fontId="64" fillId="0" borderId="0" xfId="0" applyFont="1" applyAlignment="1">
      <alignment horizontal="left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 indent="2"/>
    </xf>
    <xf numFmtId="14" fontId="56" fillId="0" borderId="0" xfId="0" applyNumberFormat="1" applyFont="1" applyAlignment="1">
      <alignment horizontal="left" vertical="center"/>
    </xf>
    <xf numFmtId="0" fontId="83" fillId="0" borderId="0" xfId="0" applyFont="1" applyAlignment="1">
      <alignment vertical="center"/>
    </xf>
    <xf numFmtId="0" fontId="40" fillId="5" borderId="5" xfId="0" applyFont="1" applyFill="1" applyBorder="1" applyAlignment="1">
      <alignment horizontal="left" vertical="center"/>
    </xf>
    <xf numFmtId="0" fontId="40" fillId="5" borderId="6" xfId="0" applyFont="1" applyFill="1" applyBorder="1" applyAlignment="1">
      <alignment horizontal="left" vertical="center"/>
    </xf>
    <xf numFmtId="0" fontId="40" fillId="5" borderId="7" xfId="0" applyFont="1" applyFill="1" applyBorder="1" applyAlignment="1">
      <alignment horizontal="left" vertical="center"/>
    </xf>
    <xf numFmtId="0" fontId="23" fillId="2" borderId="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54" fillId="9" borderId="17" xfId="0" applyFont="1" applyFill="1" applyBorder="1" applyAlignment="1">
      <alignment horizontal="center" vertical="center" wrapText="1"/>
    </xf>
    <xf numFmtId="0" fontId="54" fillId="9" borderId="19" xfId="0" applyFont="1" applyFill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64" fillId="0" borderId="4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 indent="5"/>
    </xf>
    <xf numFmtId="0" fontId="44" fillId="0" borderId="0" xfId="0" applyFont="1" applyAlignment="1">
      <alignment horizontal="left" vertical="center"/>
    </xf>
    <xf numFmtId="0" fontId="46" fillId="0" borderId="37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8" xfId="0" applyFont="1" applyBorder="1" applyAlignment="1">
      <alignment horizontal="center" vertical="center"/>
    </xf>
    <xf numFmtId="164" fontId="31" fillId="0" borderId="0" xfId="0" applyNumberFormat="1" applyFont="1" applyAlignment="1">
      <alignment horizontal="left" vertical="center" indent="1"/>
    </xf>
    <xf numFmtId="14" fontId="36" fillId="10" borderId="0" xfId="0" applyNumberFormat="1" applyFont="1" applyFill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66" fillId="0" borderId="0" xfId="0" applyFont="1" applyAlignment="1">
      <alignment horizontal="left" vertical="top" wrapText="1"/>
    </xf>
    <xf numFmtId="0" fontId="66" fillId="0" borderId="0" xfId="0" applyFont="1" applyAlignment="1">
      <alignment horizontal="left" vertical="center"/>
    </xf>
    <xf numFmtId="0" fontId="73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164" fontId="31" fillId="0" borderId="0" xfId="0" applyNumberFormat="1" applyFont="1" applyAlignment="1">
      <alignment horizontal="left" vertical="center"/>
    </xf>
    <xf numFmtId="0" fontId="51" fillId="0" borderId="0" xfId="0" applyFont="1" applyAlignment="1">
      <alignment horizontal="left" vertical="top" wrapText="1"/>
    </xf>
    <xf numFmtId="0" fontId="51" fillId="0" borderId="0" xfId="0" applyFont="1" applyAlignment="1" applyProtection="1">
      <alignment horizontal="left" vertical="center" indent="7"/>
      <protection locked="0"/>
    </xf>
    <xf numFmtId="0" fontId="43" fillId="0" borderId="0" xfId="0" applyFont="1" applyAlignment="1">
      <alignment horizontal="left" vertical="center"/>
    </xf>
    <xf numFmtId="168" fontId="31" fillId="10" borderId="0" xfId="0" applyNumberFormat="1" applyFont="1" applyFill="1" applyAlignment="1">
      <alignment horizontal="left"/>
    </xf>
    <xf numFmtId="0" fontId="74" fillId="0" borderId="0" xfId="1" applyFont="1" applyAlignment="1">
      <alignment horizontal="left"/>
    </xf>
    <xf numFmtId="0" fontId="84" fillId="0" borderId="0" xfId="0" applyFont="1"/>
    <xf numFmtId="0" fontId="85" fillId="0" borderId="0" xfId="0" quotePrefix="1" applyFont="1" applyAlignment="1">
      <alignment horizontal="left" vertical="center"/>
    </xf>
    <xf numFmtId="0" fontId="57" fillId="0" borderId="0" xfId="0" applyFont="1" applyAlignment="1">
      <alignment vertical="center"/>
    </xf>
    <xf numFmtId="0" fontId="86" fillId="0" borderId="0" xfId="0" applyFont="1" applyAlignment="1">
      <alignment horizontal="left" vertical="center"/>
    </xf>
  </cellXfs>
  <cellStyles count="5">
    <cellStyle name="Lien hypertexte" xfId="1" builtinId="8"/>
    <cellStyle name="Milliers" xfId="2" builtinId="3"/>
    <cellStyle name="Milliers 2" xfId="4" xr:uid="{640F6326-74DF-49A7-97E2-F95E888F07FA}"/>
    <cellStyle name="Normal" xfId="0" builtinId="0"/>
    <cellStyle name="Pourcentage" xfId="3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Statistiques!$E$14</c:f>
              <c:strCache>
                <c:ptCount val="1"/>
                <c:pt idx="0">
                  <c:v>Chiffre d'aff. HT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Statistiques!$D$15:$D$26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Statistiques!$E$15:$E$26</c:f>
              <c:numCache>
                <c:formatCode>_-* #\ ##0.00\ _€_-;\-* #\ ##0.00\ _€_-;_-* "-"??\ _€_-;_-@_-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212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DD-47A7-9AEE-C4416F22B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062432"/>
        <c:axId val="96065344"/>
      </c:barChart>
      <c:catAx>
        <c:axId val="9606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6065344"/>
        <c:crosses val="autoZero"/>
        <c:auto val="1"/>
        <c:lblAlgn val="ctr"/>
        <c:lblOffset val="100"/>
        <c:noMultiLvlLbl val="0"/>
      </c:catAx>
      <c:valAx>
        <c:axId val="9606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0\ _€_-;\-* #\ ##0.0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6062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17320</xdr:colOff>
      <xdr:row>0</xdr:row>
      <xdr:rowOff>69274</xdr:rowOff>
    </xdr:from>
    <xdr:to>
      <xdr:col>5</xdr:col>
      <xdr:colOff>2176884</xdr:colOff>
      <xdr:row>2</xdr:row>
      <xdr:rowOff>242454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667FD31-998C-4A58-93F2-C5ADD5B43A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8206" y="69274"/>
          <a:ext cx="2159564" cy="718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7938</xdr:colOff>
      <xdr:row>12</xdr:row>
      <xdr:rowOff>180181</xdr:rowOff>
    </xdr:from>
    <xdr:to>
      <xdr:col>12</xdr:col>
      <xdr:colOff>7938</xdr:colOff>
      <xdr:row>28</xdr:row>
      <xdr:rowOff>31750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93D3235-89D7-4E69-9D66-BF0B347EF3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315889</xdr:colOff>
      <xdr:row>4</xdr:row>
      <xdr:rowOff>90920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8A8146D-C5DF-4DA0-9927-EDA50B2C3D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01889" cy="852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s://www.business-plan-excel.fr/produit/mot-de-passe-logiciel-gestion-cabinet-avocat/" TargetMode="External"/><Relationship Id="rId1" Type="http://schemas.openxmlformats.org/officeDocument/2006/relationships/hyperlink" Target="mailto:contact@business-plan-excel.fr" TargetMode="External"/><Relationship Id="rId4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sopra@orange.fr" TargetMode="External"/><Relationship Id="rId1" Type="http://schemas.openxmlformats.org/officeDocument/2006/relationships/hyperlink" Target="mailto:jcb@winyard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5B243-6AE7-48C5-A9D8-F3E4837FEE22}">
  <dimension ref="A1:N26"/>
  <sheetViews>
    <sheetView showGridLines="0" tabSelected="1" zoomScale="110" zoomScaleNormal="110" workbookViewId="0">
      <selection activeCell="B7" sqref="B7"/>
    </sheetView>
  </sheetViews>
  <sheetFormatPr baseColWidth="10" defaultColWidth="11.375" defaultRowHeight="14.55" x14ac:dyDescent="0.25"/>
  <cols>
    <col min="1" max="1" width="42.75" style="86" customWidth="1"/>
    <col min="2" max="2" width="44.375" style="86" customWidth="1"/>
    <col min="3" max="3" width="5.25" style="86" customWidth="1"/>
    <col min="4" max="4" width="33.375" style="86" customWidth="1"/>
    <col min="5" max="5" width="2.25" style="86" customWidth="1"/>
    <col min="6" max="6" width="33.375" style="91" customWidth="1"/>
    <col min="7" max="7" width="24.25" style="91" customWidth="1"/>
    <col min="8" max="8" width="21.875" style="86" customWidth="1"/>
    <col min="9" max="9" width="33" style="86" customWidth="1"/>
    <col min="10" max="10" width="13.875" style="86" customWidth="1"/>
    <col min="11" max="11" width="22.625" style="86" customWidth="1"/>
    <col min="12" max="12" width="22.125" style="86" customWidth="1"/>
    <col min="13" max="14" width="20.875" style="92" customWidth="1"/>
    <col min="15" max="15" width="40.625" style="86" customWidth="1"/>
    <col min="16" max="16384" width="11.375" style="86"/>
  </cols>
  <sheetData>
    <row r="1" spans="1:6" ht="27.7" x14ac:dyDescent="0.25">
      <c r="A1" s="83" t="s">
        <v>2805</v>
      </c>
    </row>
    <row r="2" spans="1:6" ht="15.1" x14ac:dyDescent="0.25">
      <c r="A2" s="91"/>
    </row>
    <row r="3" spans="1:6" ht="20.100000000000001" x14ac:dyDescent="0.25">
      <c r="A3" s="81" t="s">
        <v>1700</v>
      </c>
    </row>
    <row r="4" spans="1:6" ht="15.75" customHeight="1" x14ac:dyDescent="0.25">
      <c r="A4" s="82" t="s">
        <v>1701</v>
      </c>
    </row>
    <row r="5" spans="1:6" ht="15.75" customHeight="1" x14ac:dyDescent="0.25">
      <c r="A5" s="91"/>
    </row>
    <row r="6" spans="1:6" ht="15.75" customHeight="1" x14ac:dyDescent="0.25">
      <c r="A6" s="91"/>
    </row>
    <row r="7" spans="1:6" ht="24.1" customHeight="1" x14ac:dyDescent="0.25">
      <c r="A7" s="267" t="s">
        <v>1702</v>
      </c>
      <c r="B7" s="268" t="s">
        <v>1712</v>
      </c>
      <c r="D7" s="78" t="s">
        <v>3825</v>
      </c>
      <c r="E7" s="79"/>
      <c r="F7" s="78" t="s">
        <v>3826</v>
      </c>
    </row>
    <row r="8" spans="1:6" ht="24.1" customHeight="1" x14ac:dyDescent="0.25">
      <c r="D8" s="93"/>
      <c r="F8" s="93"/>
    </row>
    <row r="9" spans="1:6" ht="24.1" customHeight="1" x14ac:dyDescent="0.25">
      <c r="A9" s="269" t="s">
        <v>1703</v>
      </c>
      <c r="B9" s="270" t="s">
        <v>1713</v>
      </c>
      <c r="D9" s="93" t="s">
        <v>9</v>
      </c>
      <c r="F9" s="93" t="s">
        <v>25</v>
      </c>
    </row>
    <row r="10" spans="1:6" ht="24.1" customHeight="1" x14ac:dyDescent="0.25">
      <c r="A10" s="271" t="s">
        <v>3846</v>
      </c>
      <c r="B10" s="272" t="s">
        <v>1704</v>
      </c>
      <c r="D10" s="93" t="s">
        <v>10</v>
      </c>
      <c r="F10" s="93" t="s">
        <v>26</v>
      </c>
    </row>
    <row r="11" spans="1:6" ht="24.1" customHeight="1" x14ac:dyDescent="0.25">
      <c r="A11" s="271" t="s">
        <v>1705</v>
      </c>
      <c r="B11" s="273">
        <v>92400</v>
      </c>
      <c r="D11" s="93" t="s">
        <v>18</v>
      </c>
      <c r="F11" s="93" t="s">
        <v>27</v>
      </c>
    </row>
    <row r="12" spans="1:6" ht="24.1" customHeight="1" x14ac:dyDescent="0.25">
      <c r="A12" s="271" t="s">
        <v>1706</v>
      </c>
      <c r="B12" s="272" t="s">
        <v>1707</v>
      </c>
      <c r="D12" s="93"/>
      <c r="F12" s="93"/>
    </row>
    <row r="13" spans="1:6" ht="24.1" customHeight="1" x14ac:dyDescent="0.25">
      <c r="A13" s="271" t="s">
        <v>1708</v>
      </c>
      <c r="B13" s="272" t="s">
        <v>3841</v>
      </c>
      <c r="D13" s="93"/>
      <c r="F13" s="93"/>
    </row>
    <row r="14" spans="1:6" ht="24.1" customHeight="1" x14ac:dyDescent="0.25">
      <c r="A14" s="271" t="s">
        <v>3847</v>
      </c>
      <c r="B14" s="274" t="s">
        <v>1709</v>
      </c>
      <c r="D14" s="93"/>
      <c r="F14" s="93"/>
    </row>
    <row r="15" spans="1:6" ht="24.1" customHeight="1" x14ac:dyDescent="0.25">
      <c r="A15" s="275" t="s">
        <v>1714</v>
      </c>
      <c r="B15" s="276" t="s">
        <v>1710</v>
      </c>
      <c r="D15" s="93"/>
      <c r="F15" s="93"/>
    </row>
    <row r="16" spans="1:6" ht="24.1" customHeight="1" x14ac:dyDescent="0.25">
      <c r="A16" s="91"/>
      <c r="D16" s="93"/>
      <c r="F16" s="93"/>
    </row>
    <row r="17" spans="1:6" ht="24.1" customHeight="1" x14ac:dyDescent="0.25">
      <c r="A17" s="182" t="s">
        <v>3848</v>
      </c>
      <c r="B17" s="183">
        <v>0.2</v>
      </c>
      <c r="D17" s="93"/>
      <c r="F17" s="93"/>
    </row>
    <row r="18" spans="1:6" ht="24.1" customHeight="1" x14ac:dyDescent="0.25">
      <c r="A18" s="91"/>
      <c r="B18" s="263" t="s">
        <v>3849</v>
      </c>
      <c r="D18" s="93"/>
      <c r="F18" s="93"/>
    </row>
    <row r="19" spans="1:6" ht="24.1" customHeight="1" x14ac:dyDescent="0.25">
      <c r="A19" s="91"/>
      <c r="D19" s="93"/>
      <c r="F19" s="93"/>
    </row>
    <row r="20" spans="1:6" ht="24.1" customHeight="1" x14ac:dyDescent="0.25">
      <c r="A20" s="380" t="s">
        <v>3889</v>
      </c>
      <c r="D20" s="93"/>
      <c r="F20" s="93"/>
    </row>
    <row r="21" spans="1:6" ht="15.75" customHeight="1" x14ac:dyDescent="0.25">
      <c r="A21" s="378" t="s">
        <v>3890</v>
      </c>
    </row>
    <row r="22" spans="1:6" ht="15.75" customHeight="1" x14ac:dyDescent="0.25">
      <c r="A22" s="378" t="s">
        <v>3891</v>
      </c>
    </row>
    <row r="23" spans="1:6" x14ac:dyDescent="0.25">
      <c r="A23" s="378" t="s">
        <v>3892</v>
      </c>
    </row>
    <row r="24" spans="1:6" x14ac:dyDescent="0.25">
      <c r="A24" s="378" t="s">
        <v>3893</v>
      </c>
    </row>
    <row r="25" spans="1:6" ht="15.1" hidden="1" x14ac:dyDescent="0.25">
      <c r="A25" s="86" t="s">
        <v>1715</v>
      </c>
    </row>
    <row r="26" spans="1:6" ht="15.1" hidden="1" x14ac:dyDescent="0.25">
      <c r="A26" s="86" t="s">
        <v>1711</v>
      </c>
    </row>
  </sheetData>
  <sheetProtection algorithmName="SHA-512" hashValue="sBAZKTt6wnxt8cDnYY0EOIuNCCkZ7QNp7w8AYfvDS8vyyOVY741Ofb7LhwCHhEoNbAu2O0FhXwPGrU1AtwRM+g==" saltValue="UOGONIX6HN1zNgOLiX156w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5D70E-C37E-4172-AD99-43C8418A0E75}">
  <dimension ref="A1:H28"/>
  <sheetViews>
    <sheetView showGridLines="0" topLeftCell="C1" zoomScale="120" zoomScaleNormal="120" workbookViewId="0">
      <selection activeCell="E6" sqref="E6"/>
    </sheetView>
  </sheetViews>
  <sheetFormatPr baseColWidth="10" defaultColWidth="11.375" defaultRowHeight="14.55" x14ac:dyDescent="0.25"/>
  <cols>
    <col min="1" max="2" width="0" style="7" hidden="1" customWidth="1"/>
    <col min="3" max="3" width="4.875" style="7" customWidth="1"/>
    <col min="4" max="4" width="37.625" style="7" bestFit="1" customWidth="1"/>
    <col min="5" max="5" width="17.25" style="94" customWidth="1"/>
    <col min="6" max="16384" width="11.375" style="7"/>
  </cols>
  <sheetData>
    <row r="1" spans="1:8" ht="31.15" x14ac:dyDescent="0.25">
      <c r="C1" s="204" t="s">
        <v>7</v>
      </c>
      <c r="H1" s="379" t="s">
        <v>3895</v>
      </c>
    </row>
    <row r="2" spans="1:8" ht="18" x14ac:dyDescent="0.25">
      <c r="C2" s="103" t="s">
        <v>8</v>
      </c>
    </row>
    <row r="4" spans="1:8" ht="18" x14ac:dyDescent="0.25">
      <c r="C4" s="207" t="s">
        <v>3815</v>
      </c>
    </row>
    <row r="6" spans="1:8" ht="20.95" customHeight="1" x14ac:dyDescent="0.25">
      <c r="D6" s="205" t="s">
        <v>52</v>
      </c>
      <c r="E6" s="95">
        <f>COUNTA('Base clients'!B7:B1647)</f>
        <v>2</v>
      </c>
    </row>
    <row r="7" spans="1:8" ht="20.95" customHeight="1" x14ac:dyDescent="0.25">
      <c r="D7" s="205" t="s">
        <v>3853</v>
      </c>
      <c r="E7" s="95">
        <f>COUNTA(Affaires!A7:A2691)</f>
        <v>2</v>
      </c>
    </row>
    <row r="8" spans="1:8" ht="20.95" customHeight="1" x14ac:dyDescent="0.25">
      <c r="D8" s="205" t="s">
        <v>3854</v>
      </c>
      <c r="E8" s="95">
        <f>COUNTIF(Affaires!$N$7:$N$2691,"En cours")</f>
        <v>1</v>
      </c>
    </row>
    <row r="9" spans="1:8" ht="20.95" customHeight="1" x14ac:dyDescent="0.25">
      <c r="D9" s="205" t="s">
        <v>3855</v>
      </c>
      <c r="E9" s="206">
        <f>SUM(Affaires!J7:J2691)</f>
        <v>4578</v>
      </c>
    </row>
    <row r="10" spans="1:8" ht="20.95" customHeight="1" x14ac:dyDescent="0.25">
      <c r="D10" s="205" t="s">
        <v>45</v>
      </c>
      <c r="E10" s="206">
        <f>SUM(Affaires!L7:L2691)</f>
        <v>4366</v>
      </c>
    </row>
    <row r="12" spans="1:8" ht="18" x14ac:dyDescent="0.25">
      <c r="C12" s="207" t="s">
        <v>3858</v>
      </c>
    </row>
    <row r="14" spans="1:8" ht="18.7" customHeight="1" x14ac:dyDescent="0.25">
      <c r="B14" s="230">
        <f ca="1">TODAY()</f>
        <v>45224</v>
      </c>
      <c r="D14" s="236">
        <f ca="1">YEAR(B14)</f>
        <v>2023</v>
      </c>
      <c r="E14" s="231" t="s">
        <v>3814</v>
      </c>
    </row>
    <row r="15" spans="1:8" x14ac:dyDescent="0.25">
      <c r="A15" s="7">
        <v>1</v>
      </c>
      <c r="B15" s="7" t="str">
        <f ca="1">A15&amp;"."&amp;YEAR($B$14)</f>
        <v>1.2023</v>
      </c>
      <c r="D15" s="205" t="s">
        <v>2735</v>
      </c>
      <c r="E15" s="232">
        <f ca="1">SUMIFS('Base facturation'!$C$59:$ALN$59,'Base facturation'!$C$57:$ALN$57,B15)</f>
        <v>0</v>
      </c>
    </row>
    <row r="16" spans="1:8" x14ac:dyDescent="0.25">
      <c r="A16" s="7">
        <v>2</v>
      </c>
      <c r="B16" s="7" t="str">
        <f t="shared" ref="B16:B26" ca="1" si="0">A16&amp;"."&amp;YEAR($B$14)</f>
        <v>2.2023</v>
      </c>
      <c r="D16" s="205" t="s">
        <v>2736</v>
      </c>
      <c r="E16" s="232">
        <f ca="1">SUMIFS('Base facturation'!$C$59:$ALN$59,'Base facturation'!$C$57:$ALN$57,B16)</f>
        <v>0</v>
      </c>
    </row>
    <row r="17" spans="1:5" x14ac:dyDescent="0.25">
      <c r="A17" s="7">
        <v>3</v>
      </c>
      <c r="B17" s="7" t="str">
        <f t="shared" ca="1" si="0"/>
        <v>3.2023</v>
      </c>
      <c r="D17" s="205" t="s">
        <v>2737</v>
      </c>
      <c r="E17" s="232">
        <f ca="1">SUMIFS('Base facturation'!$C$59:$ALN$59,'Base facturation'!$C$57:$ALN$57,B17)</f>
        <v>0</v>
      </c>
    </row>
    <row r="18" spans="1:5" x14ac:dyDescent="0.25">
      <c r="A18" s="7">
        <v>4</v>
      </c>
      <c r="B18" s="7" t="str">
        <f t="shared" ca="1" si="0"/>
        <v>4.2023</v>
      </c>
      <c r="D18" s="205" t="s">
        <v>2738</v>
      </c>
      <c r="E18" s="232">
        <f ca="1">SUMIFS('Base facturation'!$C$59:$ALN$59,'Base facturation'!$C$57:$ALN$57,B18)</f>
        <v>212</v>
      </c>
    </row>
    <row r="19" spans="1:5" x14ac:dyDescent="0.25">
      <c r="A19" s="7">
        <v>5</v>
      </c>
      <c r="B19" s="7" t="str">
        <f t="shared" ca="1" si="0"/>
        <v>5.2023</v>
      </c>
      <c r="D19" s="205" t="s">
        <v>2739</v>
      </c>
      <c r="E19" s="232">
        <f ca="1">SUMIFS('Base facturation'!$C$59:$ALN$59,'Base facturation'!$C$57:$ALN$57,B19)</f>
        <v>0</v>
      </c>
    </row>
    <row r="20" spans="1:5" x14ac:dyDescent="0.25">
      <c r="A20" s="7">
        <v>6</v>
      </c>
      <c r="B20" s="7" t="str">
        <f t="shared" ca="1" si="0"/>
        <v>6.2023</v>
      </c>
      <c r="D20" s="205" t="s">
        <v>2740</v>
      </c>
      <c r="E20" s="232">
        <f ca="1">SUMIFS('Base facturation'!$C$59:$ALN$59,'Base facturation'!$C$57:$ALN$57,B20)</f>
        <v>0</v>
      </c>
    </row>
    <row r="21" spans="1:5" x14ac:dyDescent="0.25">
      <c r="A21" s="7">
        <v>7</v>
      </c>
      <c r="B21" s="7" t="str">
        <f t="shared" ca="1" si="0"/>
        <v>7.2023</v>
      </c>
      <c r="D21" s="205" t="s">
        <v>2741</v>
      </c>
      <c r="E21" s="232">
        <f ca="1">SUMIFS('Base facturation'!$C$59:$ALN$59,'Base facturation'!$C$57:$ALN$57,B21)</f>
        <v>0</v>
      </c>
    </row>
    <row r="22" spans="1:5" x14ac:dyDescent="0.25">
      <c r="A22" s="7">
        <v>8</v>
      </c>
      <c r="B22" s="7" t="str">
        <f t="shared" ca="1" si="0"/>
        <v>8.2023</v>
      </c>
      <c r="D22" s="205" t="s">
        <v>2742</v>
      </c>
      <c r="E22" s="232">
        <f ca="1">SUMIFS('Base facturation'!$C$59:$ALN$59,'Base facturation'!$C$57:$ALN$57,B22)</f>
        <v>0</v>
      </c>
    </row>
    <row r="23" spans="1:5" x14ac:dyDescent="0.25">
      <c r="A23" s="7">
        <v>9</v>
      </c>
      <c r="B23" s="7" t="str">
        <f t="shared" ca="1" si="0"/>
        <v>9.2023</v>
      </c>
      <c r="D23" s="205" t="s">
        <v>2743</v>
      </c>
      <c r="E23" s="232">
        <f ca="1">SUMIFS('Base facturation'!$C$59:$ALN$59,'Base facturation'!$C$57:$ALN$57,B23)</f>
        <v>0</v>
      </c>
    </row>
    <row r="24" spans="1:5" x14ac:dyDescent="0.25">
      <c r="A24" s="7">
        <v>10</v>
      </c>
      <c r="B24" s="7" t="str">
        <f t="shared" ca="1" si="0"/>
        <v>10.2023</v>
      </c>
      <c r="D24" s="205" t="s">
        <v>2744</v>
      </c>
      <c r="E24" s="232">
        <f ca="1">SUMIFS('Base facturation'!$C$59:$ALN$59,'Base facturation'!$C$57:$ALN$57,B24)</f>
        <v>0</v>
      </c>
    </row>
    <row r="25" spans="1:5" x14ac:dyDescent="0.25">
      <c r="A25" s="7">
        <v>11</v>
      </c>
      <c r="B25" s="7" t="str">
        <f t="shared" ca="1" si="0"/>
        <v>11.2023</v>
      </c>
      <c r="D25" s="205" t="s">
        <v>2745</v>
      </c>
      <c r="E25" s="232">
        <f ca="1">SUMIFS('Base facturation'!$C$59:$ALN$59,'Base facturation'!$C$57:$ALN$57,B25)</f>
        <v>0</v>
      </c>
    </row>
    <row r="26" spans="1:5" x14ac:dyDescent="0.25">
      <c r="A26" s="7">
        <v>12</v>
      </c>
      <c r="B26" s="7" t="str">
        <f t="shared" ca="1" si="0"/>
        <v>12.2023</v>
      </c>
      <c r="D26" s="205" t="s">
        <v>2746</v>
      </c>
      <c r="E26" s="232">
        <f ca="1">SUMIFS('Base facturation'!$C$59:$ALN$59,'Base facturation'!$C$57:$ALN$57,B26)</f>
        <v>0</v>
      </c>
    </row>
    <row r="27" spans="1:5" x14ac:dyDescent="0.25">
      <c r="D27" s="233"/>
      <c r="E27" s="234"/>
    </row>
    <row r="28" spans="1:5" ht="15.95" x14ac:dyDescent="0.25">
      <c r="D28" s="32" t="s">
        <v>2747</v>
      </c>
      <c r="E28" s="235">
        <f ca="1">SUM(E15:E26)</f>
        <v>212</v>
      </c>
    </row>
  </sheetData>
  <sheetProtection algorithmName="SHA-512" hashValue="O9Bx87gY5iD4o6pUYmszJiDPHvCLIXC8Rl/fh7OA8m9Nl8sr8PigoWS38leyx1c+IKcfagRQCnliHn9Dd+fwcw==" saltValue="8hdpHKR/LSEPGOkDW7dMGA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E679B-61A9-4E4F-AD8A-E2F00036380B}">
  <dimension ref="A9:I25"/>
  <sheetViews>
    <sheetView showGridLines="0" zoomScale="110" zoomScaleNormal="110" workbookViewId="0">
      <selection activeCell="A27" sqref="A27"/>
    </sheetView>
  </sheetViews>
  <sheetFormatPr baseColWidth="10" defaultRowHeight="14.55" x14ac:dyDescent="0.25"/>
  <cols>
    <col min="8" max="8" width="38.375" customWidth="1"/>
  </cols>
  <sheetData>
    <row r="9" spans="1:9" ht="20.8" x14ac:dyDescent="0.35">
      <c r="A9" s="16" t="s">
        <v>0</v>
      </c>
    </row>
    <row r="10" spans="1:9" ht="18" x14ac:dyDescent="0.3">
      <c r="A10" s="2"/>
    </row>
    <row r="11" spans="1:9" ht="18" x14ac:dyDescent="0.3">
      <c r="B11" s="17" t="s">
        <v>1</v>
      </c>
    </row>
    <row r="12" spans="1:9" ht="15.95" x14ac:dyDescent="0.3">
      <c r="B12" s="1"/>
      <c r="C12" s="376" t="s">
        <v>3845</v>
      </c>
      <c r="D12" s="376"/>
      <c r="E12" s="376"/>
      <c r="F12" s="376"/>
      <c r="G12" s="376"/>
      <c r="H12" s="376"/>
      <c r="I12" s="18" t="s">
        <v>2</v>
      </c>
    </row>
    <row r="14" spans="1:9" x14ac:dyDescent="0.25">
      <c r="C14" s="377" t="s">
        <v>3888</v>
      </c>
    </row>
    <row r="23" spans="1:1" x14ac:dyDescent="0.25">
      <c r="A23" s="19" t="s">
        <v>3</v>
      </c>
    </row>
    <row r="24" spans="1:1" x14ac:dyDescent="0.25">
      <c r="A24" s="20" t="s">
        <v>4</v>
      </c>
    </row>
    <row r="25" spans="1:1" x14ac:dyDescent="0.25">
      <c r="A25" s="21" t="s">
        <v>5</v>
      </c>
    </row>
  </sheetData>
  <sheetProtection algorithmName="SHA-512" hashValue="bgPpFZTzDEzvX3FT3dV8BfwaTYWVMmq5GtMO/wnJUE/hp4bhnMEriY4Rd4KppfAut5u2xhUgHV4uupkayO8u5A==" saltValue="QjqJd9z65O81dFrltuUdxA==" spinCount="100000" sheet="1" objects="1" scenarios="1"/>
  <mergeCells count="1">
    <mergeCell ref="C12:H12"/>
  </mergeCells>
  <hyperlinks>
    <hyperlink ref="A24" r:id="rId1" xr:uid="{5322C9ED-38A5-41E4-835D-FFA8CBBC0DCE}"/>
    <hyperlink ref="C12" r:id="rId2" xr:uid="{9A587976-24EE-45A6-AAF9-AF5225FB6544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5A1CD-301F-435B-BF55-BD22449A349A}">
  <dimension ref="A1:J1647"/>
  <sheetViews>
    <sheetView showGridLines="0" zoomScaleNormal="100" workbookViewId="0">
      <pane ySplit="6" topLeftCell="A7" activePane="bottomLeft" state="frozen"/>
      <selection pane="bottomLeft" activeCell="B9" sqref="B9"/>
    </sheetView>
  </sheetViews>
  <sheetFormatPr baseColWidth="10" defaultColWidth="11.375" defaultRowHeight="15.25" x14ac:dyDescent="0.25"/>
  <cols>
    <col min="1" max="1" width="12" style="79" customWidth="1"/>
    <col min="2" max="2" width="25.875" style="79" bestFit="1" customWidth="1"/>
    <col min="3" max="3" width="29.125" style="84" customWidth="1"/>
    <col min="4" max="4" width="33" style="84" customWidth="1"/>
    <col min="5" max="5" width="15.125" style="84" customWidth="1"/>
    <col min="6" max="6" width="22.625" style="84" customWidth="1"/>
    <col min="7" max="7" width="22.125" style="84" customWidth="1"/>
    <col min="8" max="8" width="20.875" style="136" customWidth="1"/>
    <col min="9" max="9" width="24.375" style="136" customWidth="1"/>
    <col min="10" max="10" width="54.75" style="196" customWidth="1"/>
    <col min="11" max="16384" width="11.375" style="84"/>
  </cols>
  <sheetData>
    <row r="1" spans="1:10" ht="27.7" x14ac:dyDescent="0.25">
      <c r="A1" s="83" t="s">
        <v>43</v>
      </c>
      <c r="G1" s="379" t="s">
        <v>3894</v>
      </c>
    </row>
    <row r="2" spans="1:10" x14ac:dyDescent="0.25">
      <c r="A2" s="84"/>
    </row>
    <row r="3" spans="1:10" ht="18" x14ac:dyDescent="0.25">
      <c r="A3" s="82" t="s">
        <v>1699</v>
      </c>
    </row>
    <row r="4" spans="1:10" ht="15.75" customHeight="1" x14ac:dyDescent="0.25"/>
    <row r="5" spans="1:10" ht="27.7" customHeight="1" x14ac:dyDescent="0.25">
      <c r="A5" s="345" t="s">
        <v>43</v>
      </c>
      <c r="B5" s="346"/>
      <c r="C5" s="346"/>
      <c r="D5" s="346"/>
      <c r="E5" s="346"/>
      <c r="F5" s="346"/>
      <c r="G5" s="346"/>
      <c r="H5" s="346"/>
      <c r="I5" s="346"/>
      <c r="J5" s="347"/>
    </row>
    <row r="6" spans="1:10" ht="26.35" customHeight="1" x14ac:dyDescent="0.25">
      <c r="A6" s="80" t="s">
        <v>44</v>
      </c>
      <c r="B6" s="80" t="s">
        <v>50</v>
      </c>
      <c r="C6" s="80" t="s">
        <v>30</v>
      </c>
      <c r="D6" s="80" t="s">
        <v>31</v>
      </c>
      <c r="E6" s="80" t="s">
        <v>32</v>
      </c>
      <c r="F6" s="80" t="s">
        <v>33</v>
      </c>
      <c r="G6" s="80" t="s">
        <v>34</v>
      </c>
      <c r="H6" s="137" t="s">
        <v>41</v>
      </c>
      <c r="I6" s="137" t="s">
        <v>42</v>
      </c>
      <c r="J6" s="197" t="s">
        <v>36</v>
      </c>
    </row>
    <row r="7" spans="1:10" s="86" customFormat="1" ht="18.7" customHeight="1" x14ac:dyDescent="0.25">
      <c r="A7" s="90" t="s">
        <v>35</v>
      </c>
      <c r="B7" s="87" t="s">
        <v>37</v>
      </c>
      <c r="C7" s="88" t="s">
        <v>2811</v>
      </c>
      <c r="D7" s="88" t="s">
        <v>38</v>
      </c>
      <c r="E7" s="88" t="s">
        <v>39</v>
      </c>
      <c r="F7" s="88" t="s">
        <v>40</v>
      </c>
      <c r="G7" s="135" t="s">
        <v>2749</v>
      </c>
      <c r="H7" s="138">
        <v>148484848</v>
      </c>
      <c r="I7" s="138">
        <v>689898989</v>
      </c>
      <c r="J7" s="198"/>
    </row>
    <row r="8" spans="1:10" s="86" customFormat="1" ht="18.7" customHeight="1" x14ac:dyDescent="0.25">
      <c r="A8" s="90" t="s">
        <v>59</v>
      </c>
      <c r="B8" s="89" t="s">
        <v>3829</v>
      </c>
      <c r="C8" s="88" t="s">
        <v>3830</v>
      </c>
      <c r="D8" s="88" t="s">
        <v>3831</v>
      </c>
      <c r="E8" s="88" t="s">
        <v>3832</v>
      </c>
      <c r="F8" s="88" t="s">
        <v>3833</v>
      </c>
      <c r="G8" s="135" t="s">
        <v>3834</v>
      </c>
      <c r="H8" s="138">
        <v>123232323</v>
      </c>
      <c r="I8" s="138"/>
      <c r="J8" s="198"/>
    </row>
    <row r="9" spans="1:10" s="86" customFormat="1" ht="18.7" customHeight="1" x14ac:dyDescent="0.25">
      <c r="A9" s="90" t="s">
        <v>60</v>
      </c>
      <c r="B9" s="89"/>
      <c r="C9" s="88"/>
      <c r="D9" s="88"/>
      <c r="E9" s="88"/>
      <c r="F9" s="88"/>
      <c r="G9" s="88"/>
      <c r="H9" s="138"/>
      <c r="I9" s="138"/>
      <c r="J9" s="198"/>
    </row>
    <row r="10" spans="1:10" s="86" customFormat="1" ht="18.7" customHeight="1" x14ac:dyDescent="0.25">
      <c r="A10" s="90" t="s">
        <v>61</v>
      </c>
      <c r="B10" s="89"/>
      <c r="C10" s="88"/>
      <c r="D10" s="88"/>
      <c r="E10" s="88"/>
      <c r="F10" s="88"/>
      <c r="G10" s="88"/>
      <c r="H10" s="138"/>
      <c r="I10" s="138"/>
      <c r="J10" s="198"/>
    </row>
    <row r="11" spans="1:10" s="86" customFormat="1" ht="18.7" customHeight="1" x14ac:dyDescent="0.25">
      <c r="A11" s="90" t="s">
        <v>62</v>
      </c>
      <c r="B11" s="89"/>
      <c r="C11" s="88"/>
      <c r="D11" s="88"/>
      <c r="E11" s="88"/>
      <c r="F11" s="88"/>
      <c r="G11" s="88"/>
      <c r="H11" s="138"/>
      <c r="I11" s="138"/>
      <c r="J11" s="198"/>
    </row>
    <row r="12" spans="1:10" s="86" customFormat="1" ht="18.7" customHeight="1" x14ac:dyDescent="0.25">
      <c r="A12" s="90" t="s">
        <v>63</v>
      </c>
      <c r="B12" s="89"/>
      <c r="C12" s="88"/>
      <c r="D12" s="88"/>
      <c r="E12" s="88"/>
      <c r="F12" s="88"/>
      <c r="G12" s="88"/>
      <c r="H12" s="138"/>
      <c r="I12" s="138"/>
      <c r="J12" s="198"/>
    </row>
    <row r="13" spans="1:10" s="86" customFormat="1" ht="18.7" customHeight="1" x14ac:dyDescent="0.25">
      <c r="A13" s="90" t="s">
        <v>64</v>
      </c>
      <c r="B13" s="89"/>
      <c r="C13" s="88"/>
      <c r="D13" s="88"/>
      <c r="E13" s="88"/>
      <c r="F13" s="88"/>
      <c r="G13" s="88"/>
      <c r="H13" s="138"/>
      <c r="I13" s="138"/>
      <c r="J13" s="198"/>
    </row>
    <row r="14" spans="1:10" s="86" customFormat="1" ht="18.7" customHeight="1" x14ac:dyDescent="0.25">
      <c r="A14" s="90" t="s">
        <v>65</v>
      </c>
      <c r="B14" s="89"/>
      <c r="C14" s="88"/>
      <c r="D14" s="88"/>
      <c r="E14" s="88"/>
      <c r="F14" s="88"/>
      <c r="G14" s="88"/>
      <c r="H14" s="138"/>
      <c r="I14" s="138"/>
      <c r="J14" s="198"/>
    </row>
    <row r="15" spans="1:10" s="86" customFormat="1" ht="18.7" customHeight="1" x14ac:dyDescent="0.25">
      <c r="A15" s="90" t="s">
        <v>66</v>
      </c>
      <c r="B15" s="89"/>
      <c r="C15" s="88"/>
      <c r="D15" s="88"/>
      <c r="E15" s="88"/>
      <c r="F15" s="88"/>
      <c r="G15" s="88"/>
      <c r="H15" s="138"/>
      <c r="I15" s="138"/>
      <c r="J15" s="198"/>
    </row>
    <row r="16" spans="1:10" s="86" customFormat="1" ht="18.7" customHeight="1" x14ac:dyDescent="0.25">
      <c r="A16" s="90" t="s">
        <v>67</v>
      </c>
      <c r="B16" s="89"/>
      <c r="C16" s="88"/>
      <c r="D16" s="88"/>
      <c r="E16" s="88"/>
      <c r="F16" s="88"/>
      <c r="G16" s="88"/>
      <c r="H16" s="138"/>
      <c r="I16" s="138"/>
      <c r="J16" s="198"/>
    </row>
    <row r="17" spans="1:10" s="86" customFormat="1" ht="18.7" customHeight="1" x14ac:dyDescent="0.25">
      <c r="A17" s="90" t="s">
        <v>68</v>
      </c>
      <c r="B17" s="89"/>
      <c r="C17" s="88"/>
      <c r="D17" s="88"/>
      <c r="E17" s="88"/>
      <c r="F17" s="88"/>
      <c r="G17" s="88"/>
      <c r="H17" s="138"/>
      <c r="I17" s="138"/>
      <c r="J17" s="198"/>
    </row>
    <row r="18" spans="1:10" s="86" customFormat="1" ht="18.7" customHeight="1" x14ac:dyDescent="0.25">
      <c r="A18" s="90" t="s">
        <v>69</v>
      </c>
      <c r="B18" s="89"/>
      <c r="C18" s="88"/>
      <c r="D18" s="88"/>
      <c r="E18" s="88"/>
      <c r="F18" s="88"/>
      <c r="G18" s="88"/>
      <c r="H18" s="138"/>
      <c r="I18" s="138"/>
      <c r="J18" s="198"/>
    </row>
    <row r="19" spans="1:10" s="86" customFormat="1" ht="18.7" customHeight="1" x14ac:dyDescent="0.25">
      <c r="A19" s="90" t="s">
        <v>70</v>
      </c>
      <c r="B19" s="89"/>
      <c r="C19" s="88"/>
      <c r="D19" s="88"/>
      <c r="E19" s="88"/>
      <c r="F19" s="88"/>
      <c r="G19" s="88"/>
      <c r="H19" s="138"/>
      <c r="I19" s="138"/>
      <c r="J19" s="198"/>
    </row>
    <row r="20" spans="1:10" s="86" customFormat="1" ht="18.7" customHeight="1" x14ac:dyDescent="0.25">
      <c r="A20" s="90" t="s">
        <v>71</v>
      </c>
      <c r="B20" s="89"/>
      <c r="C20" s="88"/>
      <c r="D20" s="88"/>
      <c r="E20" s="88"/>
      <c r="F20" s="88"/>
      <c r="G20" s="88"/>
      <c r="H20" s="138"/>
      <c r="I20" s="138"/>
      <c r="J20" s="198"/>
    </row>
    <row r="21" spans="1:10" s="86" customFormat="1" ht="18.7" customHeight="1" x14ac:dyDescent="0.25">
      <c r="A21" s="90" t="s">
        <v>72</v>
      </c>
      <c r="B21" s="89"/>
      <c r="C21" s="88"/>
      <c r="D21" s="88"/>
      <c r="E21" s="88"/>
      <c r="F21" s="88"/>
      <c r="G21" s="88"/>
      <c r="H21" s="138"/>
      <c r="I21" s="138"/>
      <c r="J21" s="198"/>
    </row>
    <row r="22" spans="1:10" s="86" customFormat="1" ht="18.7" customHeight="1" x14ac:dyDescent="0.25">
      <c r="A22" s="90" t="s">
        <v>73</v>
      </c>
      <c r="B22" s="89"/>
      <c r="C22" s="88"/>
      <c r="D22" s="88"/>
      <c r="E22" s="88"/>
      <c r="F22" s="88"/>
      <c r="G22" s="88"/>
      <c r="H22" s="138"/>
      <c r="I22" s="138"/>
      <c r="J22" s="198"/>
    </row>
    <row r="23" spans="1:10" s="86" customFormat="1" ht="18.7" customHeight="1" x14ac:dyDescent="0.25">
      <c r="A23" s="90" t="s">
        <v>74</v>
      </c>
      <c r="B23" s="89"/>
      <c r="C23" s="88"/>
      <c r="D23" s="88"/>
      <c r="E23" s="88"/>
      <c r="F23" s="88"/>
      <c r="G23" s="88"/>
      <c r="H23" s="138"/>
      <c r="I23" s="138"/>
      <c r="J23" s="198"/>
    </row>
    <row r="24" spans="1:10" s="86" customFormat="1" ht="18.7" customHeight="1" x14ac:dyDescent="0.25">
      <c r="A24" s="90" t="s">
        <v>75</v>
      </c>
      <c r="B24" s="89"/>
      <c r="C24" s="88"/>
      <c r="D24" s="88"/>
      <c r="E24" s="88"/>
      <c r="F24" s="88"/>
      <c r="G24" s="88"/>
      <c r="H24" s="138"/>
      <c r="I24" s="138"/>
      <c r="J24" s="198"/>
    </row>
    <row r="25" spans="1:10" s="86" customFormat="1" ht="18.7" customHeight="1" x14ac:dyDescent="0.25">
      <c r="A25" s="90" t="s">
        <v>76</v>
      </c>
      <c r="B25" s="89"/>
      <c r="C25" s="88"/>
      <c r="D25" s="88"/>
      <c r="E25" s="88"/>
      <c r="F25" s="88"/>
      <c r="G25" s="88"/>
      <c r="H25" s="138"/>
      <c r="I25" s="138"/>
      <c r="J25" s="198"/>
    </row>
    <row r="26" spans="1:10" s="86" customFormat="1" ht="18.7" customHeight="1" x14ac:dyDescent="0.25">
      <c r="A26" s="90" t="s">
        <v>77</v>
      </c>
      <c r="B26" s="89"/>
      <c r="C26" s="88"/>
      <c r="D26" s="88"/>
      <c r="E26" s="88"/>
      <c r="F26" s="88"/>
      <c r="G26" s="88"/>
      <c r="H26" s="138"/>
      <c r="I26" s="138"/>
      <c r="J26" s="198"/>
    </row>
    <row r="27" spans="1:10" s="86" customFormat="1" ht="18.7" customHeight="1" x14ac:dyDescent="0.25">
      <c r="A27" s="90" t="s">
        <v>78</v>
      </c>
      <c r="B27" s="89"/>
      <c r="C27" s="88"/>
      <c r="D27" s="88"/>
      <c r="E27" s="88"/>
      <c r="F27" s="88"/>
      <c r="G27" s="88"/>
      <c r="H27" s="138"/>
      <c r="I27" s="138"/>
      <c r="J27" s="198"/>
    </row>
    <row r="28" spans="1:10" s="86" customFormat="1" ht="18.7" customHeight="1" x14ac:dyDescent="0.25">
      <c r="A28" s="90" t="s">
        <v>79</v>
      </c>
      <c r="B28" s="89"/>
      <c r="C28" s="88"/>
      <c r="D28" s="88"/>
      <c r="E28" s="88"/>
      <c r="F28" s="88"/>
      <c r="G28" s="88"/>
      <c r="H28" s="138"/>
      <c r="I28" s="138"/>
      <c r="J28" s="198"/>
    </row>
    <row r="29" spans="1:10" s="86" customFormat="1" ht="18.7" customHeight="1" x14ac:dyDescent="0.25">
      <c r="A29" s="90" t="s">
        <v>80</v>
      </c>
      <c r="B29" s="89"/>
      <c r="C29" s="88"/>
      <c r="D29" s="88"/>
      <c r="E29" s="88"/>
      <c r="F29" s="88"/>
      <c r="G29" s="88"/>
      <c r="H29" s="138"/>
      <c r="I29" s="138"/>
      <c r="J29" s="198"/>
    </row>
    <row r="30" spans="1:10" s="86" customFormat="1" ht="18.7" customHeight="1" x14ac:dyDescent="0.25">
      <c r="A30" s="90" t="s">
        <v>81</v>
      </c>
      <c r="B30" s="89"/>
      <c r="C30" s="88"/>
      <c r="D30" s="88"/>
      <c r="E30" s="88"/>
      <c r="F30" s="88"/>
      <c r="G30" s="88"/>
      <c r="H30" s="138"/>
      <c r="I30" s="138"/>
      <c r="J30" s="198"/>
    </row>
    <row r="31" spans="1:10" s="86" customFormat="1" ht="18.7" customHeight="1" x14ac:dyDescent="0.25">
      <c r="A31" s="90" t="s">
        <v>82</v>
      </c>
      <c r="B31" s="89"/>
      <c r="C31" s="88"/>
      <c r="D31" s="88"/>
      <c r="E31" s="88"/>
      <c r="F31" s="88"/>
      <c r="G31" s="88"/>
      <c r="H31" s="138"/>
      <c r="I31" s="138"/>
      <c r="J31" s="198"/>
    </row>
    <row r="32" spans="1:10" s="86" customFormat="1" ht="18.7" customHeight="1" x14ac:dyDescent="0.25">
      <c r="A32" s="90" t="s">
        <v>83</v>
      </c>
      <c r="B32" s="89"/>
      <c r="C32" s="88"/>
      <c r="D32" s="88"/>
      <c r="E32" s="88"/>
      <c r="F32" s="88"/>
      <c r="G32" s="88"/>
      <c r="H32" s="138"/>
      <c r="I32" s="138"/>
      <c r="J32" s="198"/>
    </row>
    <row r="33" spans="1:10" s="86" customFormat="1" ht="18.7" customHeight="1" x14ac:dyDescent="0.25">
      <c r="A33" s="90" t="s">
        <v>84</v>
      </c>
      <c r="B33" s="89"/>
      <c r="C33" s="88"/>
      <c r="D33" s="88"/>
      <c r="E33" s="88"/>
      <c r="F33" s="88"/>
      <c r="G33" s="88"/>
      <c r="H33" s="138"/>
      <c r="I33" s="138"/>
      <c r="J33" s="198"/>
    </row>
    <row r="34" spans="1:10" s="86" customFormat="1" ht="18.7" customHeight="1" x14ac:dyDescent="0.25">
      <c r="A34" s="90" t="s">
        <v>85</v>
      </c>
      <c r="B34" s="89"/>
      <c r="C34" s="88"/>
      <c r="D34" s="88"/>
      <c r="E34" s="88"/>
      <c r="F34" s="88"/>
      <c r="G34" s="88"/>
      <c r="H34" s="138"/>
      <c r="I34" s="138"/>
      <c r="J34" s="198"/>
    </row>
    <row r="35" spans="1:10" s="86" customFormat="1" ht="18.7" customHeight="1" x14ac:dyDescent="0.25">
      <c r="A35" s="90" t="s">
        <v>86</v>
      </c>
      <c r="B35" s="89"/>
      <c r="C35" s="88"/>
      <c r="D35" s="88"/>
      <c r="E35" s="88"/>
      <c r="F35" s="88"/>
      <c r="G35" s="88"/>
      <c r="H35" s="138"/>
      <c r="I35" s="138"/>
      <c r="J35" s="198"/>
    </row>
    <row r="36" spans="1:10" s="86" customFormat="1" ht="18.7" customHeight="1" x14ac:dyDescent="0.25">
      <c r="A36" s="90" t="s">
        <v>87</v>
      </c>
      <c r="B36" s="89"/>
      <c r="C36" s="88"/>
      <c r="D36" s="88"/>
      <c r="E36" s="88"/>
      <c r="F36" s="88"/>
      <c r="G36" s="88"/>
      <c r="H36" s="138"/>
      <c r="I36" s="138"/>
      <c r="J36" s="198"/>
    </row>
    <row r="37" spans="1:10" s="86" customFormat="1" ht="18.7" customHeight="1" x14ac:dyDescent="0.25">
      <c r="A37" s="90" t="s">
        <v>88</v>
      </c>
      <c r="B37" s="89"/>
      <c r="C37" s="88"/>
      <c r="D37" s="88"/>
      <c r="E37" s="88"/>
      <c r="F37" s="88"/>
      <c r="G37" s="88"/>
      <c r="H37" s="138"/>
      <c r="I37" s="138"/>
      <c r="J37" s="198"/>
    </row>
    <row r="38" spans="1:10" s="86" customFormat="1" ht="18.7" customHeight="1" x14ac:dyDescent="0.25">
      <c r="A38" s="90" t="s">
        <v>89</v>
      </c>
      <c r="B38" s="89"/>
      <c r="C38" s="88"/>
      <c r="D38" s="88"/>
      <c r="E38" s="88"/>
      <c r="F38" s="88"/>
      <c r="G38" s="88"/>
      <c r="H38" s="138"/>
      <c r="I38" s="138"/>
      <c r="J38" s="198"/>
    </row>
    <row r="39" spans="1:10" s="86" customFormat="1" ht="18.7" customHeight="1" x14ac:dyDescent="0.25">
      <c r="A39" s="90" t="s">
        <v>90</v>
      </c>
      <c r="B39" s="89"/>
      <c r="C39" s="88"/>
      <c r="D39" s="88"/>
      <c r="E39" s="88"/>
      <c r="F39" s="88"/>
      <c r="G39" s="88"/>
      <c r="H39" s="138"/>
      <c r="I39" s="138"/>
      <c r="J39" s="198"/>
    </row>
    <row r="40" spans="1:10" s="86" customFormat="1" ht="18.7" customHeight="1" x14ac:dyDescent="0.25">
      <c r="A40" s="90" t="s">
        <v>91</v>
      </c>
      <c r="B40" s="89"/>
      <c r="C40" s="88"/>
      <c r="D40" s="88"/>
      <c r="E40" s="88"/>
      <c r="F40" s="88"/>
      <c r="G40" s="88"/>
      <c r="H40" s="138"/>
      <c r="I40" s="138"/>
      <c r="J40" s="198"/>
    </row>
    <row r="41" spans="1:10" s="86" customFormat="1" ht="18.7" customHeight="1" x14ac:dyDescent="0.25">
      <c r="A41" s="90" t="s">
        <v>92</v>
      </c>
      <c r="B41" s="89"/>
      <c r="C41" s="88"/>
      <c r="D41" s="88"/>
      <c r="E41" s="88"/>
      <c r="F41" s="88"/>
      <c r="G41" s="88"/>
      <c r="H41" s="138"/>
      <c r="I41" s="138"/>
      <c r="J41" s="198"/>
    </row>
    <row r="42" spans="1:10" s="86" customFormat="1" ht="18.7" customHeight="1" x14ac:dyDescent="0.25">
      <c r="A42" s="90" t="s">
        <v>93</v>
      </c>
      <c r="B42" s="89"/>
      <c r="C42" s="88"/>
      <c r="D42" s="88"/>
      <c r="E42" s="88"/>
      <c r="F42" s="88"/>
      <c r="G42" s="88"/>
      <c r="H42" s="138"/>
      <c r="I42" s="138"/>
      <c r="J42" s="198"/>
    </row>
    <row r="43" spans="1:10" s="86" customFormat="1" ht="18.7" customHeight="1" x14ac:dyDescent="0.25">
      <c r="A43" s="90" t="s">
        <v>94</v>
      </c>
      <c r="B43" s="89"/>
      <c r="C43" s="88"/>
      <c r="D43" s="88"/>
      <c r="E43" s="88"/>
      <c r="F43" s="88"/>
      <c r="G43" s="88"/>
      <c r="H43" s="138"/>
      <c r="I43" s="138"/>
      <c r="J43" s="198"/>
    </row>
    <row r="44" spans="1:10" s="86" customFormat="1" ht="18.7" customHeight="1" x14ac:dyDescent="0.25">
      <c r="A44" s="90" t="s">
        <v>95</v>
      </c>
      <c r="B44" s="89"/>
      <c r="C44" s="88"/>
      <c r="D44" s="88"/>
      <c r="E44" s="88"/>
      <c r="F44" s="88"/>
      <c r="G44" s="88"/>
      <c r="H44" s="138"/>
      <c r="I44" s="138"/>
      <c r="J44" s="198"/>
    </row>
    <row r="45" spans="1:10" s="86" customFormat="1" ht="18.7" customHeight="1" x14ac:dyDescent="0.25">
      <c r="A45" s="90" t="s">
        <v>96</v>
      </c>
      <c r="B45" s="89"/>
      <c r="C45" s="88"/>
      <c r="D45" s="88"/>
      <c r="E45" s="88"/>
      <c r="F45" s="88"/>
      <c r="G45" s="88"/>
      <c r="H45" s="138"/>
      <c r="I45" s="138"/>
      <c r="J45" s="198"/>
    </row>
    <row r="46" spans="1:10" s="86" customFormat="1" ht="18.7" customHeight="1" x14ac:dyDescent="0.25">
      <c r="A46" s="90" t="s">
        <v>97</v>
      </c>
      <c r="B46" s="89"/>
      <c r="C46" s="88"/>
      <c r="D46" s="88"/>
      <c r="E46" s="88"/>
      <c r="F46" s="88"/>
      <c r="G46" s="88"/>
      <c r="H46" s="138"/>
      <c r="I46" s="138"/>
      <c r="J46" s="198"/>
    </row>
    <row r="47" spans="1:10" s="86" customFormat="1" ht="18.7" customHeight="1" x14ac:dyDescent="0.25">
      <c r="A47" s="90" t="s">
        <v>98</v>
      </c>
      <c r="B47" s="89"/>
      <c r="C47" s="88"/>
      <c r="D47" s="88"/>
      <c r="E47" s="88"/>
      <c r="F47" s="88"/>
      <c r="G47" s="88"/>
      <c r="H47" s="138"/>
      <c r="I47" s="138"/>
      <c r="J47" s="198"/>
    </row>
    <row r="48" spans="1:10" s="86" customFormat="1" ht="18.7" customHeight="1" x14ac:dyDescent="0.25">
      <c r="A48" s="90" t="s">
        <v>99</v>
      </c>
      <c r="B48" s="89"/>
      <c r="C48" s="88"/>
      <c r="D48" s="88"/>
      <c r="E48" s="88"/>
      <c r="F48" s="88"/>
      <c r="G48" s="88"/>
      <c r="H48" s="138"/>
      <c r="I48" s="138"/>
      <c r="J48" s="198"/>
    </row>
    <row r="49" spans="1:10" s="86" customFormat="1" ht="18.7" customHeight="1" x14ac:dyDescent="0.25">
      <c r="A49" s="90" t="s">
        <v>100</v>
      </c>
      <c r="B49" s="89"/>
      <c r="C49" s="88"/>
      <c r="D49" s="88"/>
      <c r="E49" s="88"/>
      <c r="F49" s="88"/>
      <c r="G49" s="88"/>
      <c r="H49" s="138"/>
      <c r="I49" s="138"/>
      <c r="J49" s="198"/>
    </row>
    <row r="50" spans="1:10" s="86" customFormat="1" ht="18.7" customHeight="1" x14ac:dyDescent="0.25">
      <c r="A50" s="90" t="s">
        <v>101</v>
      </c>
      <c r="B50" s="89"/>
      <c r="C50" s="88"/>
      <c r="D50" s="88"/>
      <c r="E50" s="88"/>
      <c r="F50" s="88"/>
      <c r="G50" s="88"/>
      <c r="H50" s="138"/>
      <c r="I50" s="138"/>
      <c r="J50" s="198"/>
    </row>
    <row r="51" spans="1:10" s="86" customFormat="1" ht="18.7" customHeight="1" x14ac:dyDescent="0.25">
      <c r="A51" s="90" t="s">
        <v>102</v>
      </c>
      <c r="B51" s="89"/>
      <c r="C51" s="88"/>
      <c r="D51" s="88"/>
      <c r="E51" s="88"/>
      <c r="F51" s="88"/>
      <c r="G51" s="88"/>
      <c r="H51" s="138"/>
      <c r="I51" s="138"/>
      <c r="J51" s="198"/>
    </row>
    <row r="52" spans="1:10" s="86" customFormat="1" ht="18.7" customHeight="1" x14ac:dyDescent="0.25">
      <c r="A52" s="90" t="s">
        <v>103</v>
      </c>
      <c r="B52" s="89"/>
      <c r="C52" s="88"/>
      <c r="D52" s="88"/>
      <c r="E52" s="88"/>
      <c r="F52" s="88"/>
      <c r="G52" s="88"/>
      <c r="H52" s="138"/>
      <c r="I52" s="138"/>
      <c r="J52" s="198"/>
    </row>
    <row r="53" spans="1:10" s="86" customFormat="1" ht="18.7" customHeight="1" x14ac:dyDescent="0.25">
      <c r="A53" s="90" t="s">
        <v>104</v>
      </c>
      <c r="B53" s="89"/>
      <c r="C53" s="88"/>
      <c r="D53" s="88"/>
      <c r="E53" s="88"/>
      <c r="F53" s="88"/>
      <c r="G53" s="88"/>
      <c r="H53" s="138"/>
      <c r="I53" s="138"/>
      <c r="J53" s="198"/>
    </row>
    <row r="54" spans="1:10" s="86" customFormat="1" ht="18.7" customHeight="1" x14ac:dyDescent="0.25">
      <c r="A54" s="90" t="s">
        <v>105</v>
      </c>
      <c r="B54" s="89"/>
      <c r="C54" s="88"/>
      <c r="D54" s="88"/>
      <c r="E54" s="88"/>
      <c r="F54" s="88"/>
      <c r="G54" s="88"/>
      <c r="H54" s="138"/>
      <c r="I54" s="138"/>
      <c r="J54" s="198"/>
    </row>
    <row r="55" spans="1:10" s="86" customFormat="1" ht="18.7" customHeight="1" x14ac:dyDescent="0.25">
      <c r="A55" s="90" t="s">
        <v>106</v>
      </c>
      <c r="B55" s="89"/>
      <c r="C55" s="88"/>
      <c r="D55" s="88"/>
      <c r="E55" s="88"/>
      <c r="F55" s="88"/>
      <c r="G55" s="88"/>
      <c r="H55" s="138"/>
      <c r="I55" s="138"/>
      <c r="J55" s="198"/>
    </row>
    <row r="56" spans="1:10" s="86" customFormat="1" ht="18.7" customHeight="1" x14ac:dyDescent="0.25">
      <c r="A56" s="90" t="s">
        <v>107</v>
      </c>
      <c r="B56" s="89"/>
      <c r="C56" s="88"/>
      <c r="D56" s="88"/>
      <c r="E56" s="88"/>
      <c r="F56" s="88"/>
      <c r="G56" s="88"/>
      <c r="H56" s="138"/>
      <c r="I56" s="138"/>
      <c r="J56" s="198"/>
    </row>
    <row r="57" spans="1:10" s="86" customFormat="1" ht="18.7" customHeight="1" x14ac:dyDescent="0.25">
      <c r="A57" s="90" t="s">
        <v>108</v>
      </c>
      <c r="B57" s="89"/>
      <c r="C57" s="88"/>
      <c r="D57" s="88"/>
      <c r="E57" s="88"/>
      <c r="F57" s="88"/>
      <c r="G57" s="88"/>
      <c r="H57" s="138"/>
      <c r="I57" s="138"/>
      <c r="J57" s="198"/>
    </row>
    <row r="58" spans="1:10" s="86" customFormat="1" ht="18.7" customHeight="1" x14ac:dyDescent="0.25">
      <c r="A58" s="90" t="s">
        <v>109</v>
      </c>
      <c r="B58" s="89"/>
      <c r="C58" s="88"/>
      <c r="D58" s="88"/>
      <c r="E58" s="88"/>
      <c r="F58" s="88"/>
      <c r="G58" s="88"/>
      <c r="H58" s="138"/>
      <c r="I58" s="138"/>
      <c r="J58" s="198"/>
    </row>
    <row r="59" spans="1:10" s="86" customFormat="1" ht="18.7" customHeight="1" x14ac:dyDescent="0.25">
      <c r="A59" s="90" t="s">
        <v>110</v>
      </c>
      <c r="B59" s="89"/>
      <c r="C59" s="88"/>
      <c r="D59" s="88"/>
      <c r="E59" s="88"/>
      <c r="F59" s="88"/>
      <c r="G59" s="88"/>
      <c r="H59" s="138"/>
      <c r="I59" s="138"/>
      <c r="J59" s="198"/>
    </row>
    <row r="60" spans="1:10" s="86" customFormat="1" ht="18.7" customHeight="1" x14ac:dyDescent="0.25">
      <c r="A60" s="90" t="s">
        <v>111</v>
      </c>
      <c r="B60" s="89"/>
      <c r="C60" s="88"/>
      <c r="D60" s="88"/>
      <c r="E60" s="88"/>
      <c r="F60" s="88"/>
      <c r="G60" s="88"/>
      <c r="H60" s="138"/>
      <c r="I60" s="138"/>
      <c r="J60" s="198"/>
    </row>
    <row r="61" spans="1:10" s="86" customFormat="1" ht="18.7" customHeight="1" x14ac:dyDescent="0.25">
      <c r="A61" s="90" t="s">
        <v>112</v>
      </c>
      <c r="B61" s="89"/>
      <c r="C61" s="88"/>
      <c r="D61" s="88"/>
      <c r="E61" s="88"/>
      <c r="F61" s="88"/>
      <c r="G61" s="88"/>
      <c r="H61" s="138"/>
      <c r="I61" s="138"/>
      <c r="J61" s="198"/>
    </row>
    <row r="62" spans="1:10" s="86" customFormat="1" ht="18.7" customHeight="1" x14ac:dyDescent="0.25">
      <c r="A62" s="90" t="s">
        <v>113</v>
      </c>
      <c r="B62" s="89"/>
      <c r="C62" s="88"/>
      <c r="D62" s="88"/>
      <c r="E62" s="88"/>
      <c r="F62" s="88"/>
      <c r="G62" s="88"/>
      <c r="H62" s="138"/>
      <c r="I62" s="138"/>
      <c r="J62" s="198"/>
    </row>
    <row r="63" spans="1:10" s="86" customFormat="1" ht="18.7" customHeight="1" x14ac:dyDescent="0.25">
      <c r="A63" s="90" t="s">
        <v>114</v>
      </c>
      <c r="B63" s="89"/>
      <c r="C63" s="88"/>
      <c r="D63" s="88"/>
      <c r="E63" s="88"/>
      <c r="F63" s="88"/>
      <c r="G63" s="88"/>
      <c r="H63" s="138"/>
      <c r="I63" s="138"/>
      <c r="J63" s="198"/>
    </row>
    <row r="64" spans="1:10" s="86" customFormat="1" ht="18.7" customHeight="1" x14ac:dyDescent="0.25">
      <c r="A64" s="90" t="s">
        <v>115</v>
      </c>
      <c r="B64" s="89"/>
      <c r="C64" s="88"/>
      <c r="D64" s="88"/>
      <c r="E64" s="88"/>
      <c r="F64" s="88"/>
      <c r="G64" s="88"/>
      <c r="H64" s="138"/>
      <c r="I64" s="138"/>
      <c r="J64" s="198"/>
    </row>
    <row r="65" spans="1:10" s="86" customFormat="1" ht="18.7" customHeight="1" x14ac:dyDescent="0.25">
      <c r="A65" s="90" t="s">
        <v>116</v>
      </c>
      <c r="B65" s="89"/>
      <c r="C65" s="88"/>
      <c r="D65" s="88"/>
      <c r="E65" s="88"/>
      <c r="F65" s="88"/>
      <c r="G65" s="88"/>
      <c r="H65" s="138"/>
      <c r="I65" s="138"/>
      <c r="J65" s="198"/>
    </row>
    <row r="66" spans="1:10" s="86" customFormat="1" ht="18.7" customHeight="1" x14ac:dyDescent="0.25">
      <c r="A66" s="90" t="s">
        <v>117</v>
      </c>
      <c r="B66" s="89"/>
      <c r="C66" s="88"/>
      <c r="D66" s="88"/>
      <c r="E66" s="88"/>
      <c r="F66" s="88"/>
      <c r="G66" s="88"/>
      <c r="H66" s="138"/>
      <c r="I66" s="138"/>
      <c r="J66" s="198"/>
    </row>
    <row r="67" spans="1:10" s="86" customFormat="1" ht="18.7" customHeight="1" x14ac:dyDescent="0.25">
      <c r="A67" s="90" t="s">
        <v>118</v>
      </c>
      <c r="B67" s="89"/>
      <c r="C67" s="88"/>
      <c r="D67" s="88"/>
      <c r="E67" s="88"/>
      <c r="F67" s="88"/>
      <c r="G67" s="88"/>
      <c r="H67" s="138"/>
      <c r="I67" s="138"/>
      <c r="J67" s="198"/>
    </row>
    <row r="68" spans="1:10" s="86" customFormat="1" ht="18.7" customHeight="1" x14ac:dyDescent="0.25">
      <c r="A68" s="90" t="s">
        <v>119</v>
      </c>
      <c r="B68" s="89"/>
      <c r="C68" s="88"/>
      <c r="D68" s="88"/>
      <c r="E68" s="88"/>
      <c r="F68" s="88"/>
      <c r="G68" s="88"/>
      <c r="H68" s="138"/>
      <c r="I68" s="138"/>
      <c r="J68" s="198"/>
    </row>
    <row r="69" spans="1:10" s="86" customFormat="1" ht="18.7" customHeight="1" x14ac:dyDescent="0.25">
      <c r="A69" s="90" t="s">
        <v>120</v>
      </c>
      <c r="B69" s="89"/>
      <c r="C69" s="88"/>
      <c r="D69" s="88"/>
      <c r="E69" s="88"/>
      <c r="F69" s="88"/>
      <c r="G69" s="88"/>
      <c r="H69" s="138"/>
      <c r="I69" s="138"/>
      <c r="J69" s="198"/>
    </row>
    <row r="70" spans="1:10" s="86" customFormat="1" ht="18.7" customHeight="1" x14ac:dyDescent="0.25">
      <c r="A70" s="90" t="s">
        <v>121</v>
      </c>
      <c r="B70" s="89"/>
      <c r="C70" s="88"/>
      <c r="D70" s="88"/>
      <c r="E70" s="88"/>
      <c r="F70" s="88"/>
      <c r="G70" s="88"/>
      <c r="H70" s="138"/>
      <c r="I70" s="138"/>
      <c r="J70" s="198"/>
    </row>
    <row r="71" spans="1:10" s="86" customFormat="1" ht="18.7" customHeight="1" x14ac:dyDescent="0.25">
      <c r="A71" s="90" t="s">
        <v>122</v>
      </c>
      <c r="B71" s="89"/>
      <c r="C71" s="88"/>
      <c r="D71" s="88"/>
      <c r="E71" s="88"/>
      <c r="F71" s="88"/>
      <c r="G71" s="88"/>
      <c r="H71" s="138"/>
      <c r="I71" s="138"/>
      <c r="J71" s="198"/>
    </row>
    <row r="72" spans="1:10" s="86" customFormat="1" ht="18.7" customHeight="1" x14ac:dyDescent="0.25">
      <c r="A72" s="90" t="s">
        <v>123</v>
      </c>
      <c r="B72" s="89"/>
      <c r="C72" s="88"/>
      <c r="D72" s="88"/>
      <c r="E72" s="88"/>
      <c r="F72" s="88"/>
      <c r="G72" s="88"/>
      <c r="H72" s="138"/>
      <c r="I72" s="138"/>
      <c r="J72" s="198"/>
    </row>
    <row r="73" spans="1:10" s="86" customFormat="1" ht="18.7" customHeight="1" x14ac:dyDescent="0.25">
      <c r="A73" s="90" t="s">
        <v>124</v>
      </c>
      <c r="B73" s="89"/>
      <c r="C73" s="88"/>
      <c r="D73" s="88"/>
      <c r="E73" s="88"/>
      <c r="F73" s="88"/>
      <c r="G73" s="88"/>
      <c r="H73" s="138"/>
      <c r="I73" s="138"/>
      <c r="J73" s="198"/>
    </row>
    <row r="74" spans="1:10" s="86" customFormat="1" ht="18.7" customHeight="1" x14ac:dyDescent="0.25">
      <c r="A74" s="90" t="s">
        <v>125</v>
      </c>
      <c r="B74" s="89"/>
      <c r="C74" s="88"/>
      <c r="D74" s="88"/>
      <c r="E74" s="88"/>
      <c r="F74" s="88"/>
      <c r="G74" s="88"/>
      <c r="H74" s="138"/>
      <c r="I74" s="138"/>
      <c r="J74" s="198"/>
    </row>
    <row r="75" spans="1:10" s="86" customFormat="1" ht="18.7" customHeight="1" x14ac:dyDescent="0.25">
      <c r="A75" s="90" t="s">
        <v>126</v>
      </c>
      <c r="B75" s="89"/>
      <c r="C75" s="88"/>
      <c r="D75" s="88"/>
      <c r="E75" s="88"/>
      <c r="F75" s="88"/>
      <c r="G75" s="88"/>
      <c r="H75" s="138"/>
      <c r="I75" s="138"/>
      <c r="J75" s="198"/>
    </row>
    <row r="76" spans="1:10" s="86" customFormat="1" ht="18.7" customHeight="1" x14ac:dyDescent="0.25">
      <c r="A76" s="90" t="s">
        <v>127</v>
      </c>
      <c r="B76" s="89"/>
      <c r="C76" s="88"/>
      <c r="D76" s="88"/>
      <c r="E76" s="88"/>
      <c r="F76" s="88"/>
      <c r="G76" s="88"/>
      <c r="H76" s="138"/>
      <c r="I76" s="138"/>
      <c r="J76" s="198"/>
    </row>
    <row r="77" spans="1:10" s="86" customFormat="1" ht="18.7" customHeight="1" x14ac:dyDescent="0.25">
      <c r="A77" s="90" t="s">
        <v>128</v>
      </c>
      <c r="B77" s="89"/>
      <c r="C77" s="88"/>
      <c r="D77" s="88"/>
      <c r="E77" s="88"/>
      <c r="F77" s="88"/>
      <c r="G77" s="88"/>
      <c r="H77" s="138"/>
      <c r="I77" s="138"/>
      <c r="J77" s="198"/>
    </row>
    <row r="78" spans="1:10" s="86" customFormat="1" ht="18.7" customHeight="1" x14ac:dyDescent="0.25">
      <c r="A78" s="90" t="s">
        <v>129</v>
      </c>
      <c r="B78" s="89"/>
      <c r="C78" s="88"/>
      <c r="D78" s="88"/>
      <c r="E78" s="88"/>
      <c r="F78" s="88"/>
      <c r="G78" s="88"/>
      <c r="H78" s="138"/>
      <c r="I78" s="138"/>
      <c r="J78" s="198"/>
    </row>
    <row r="79" spans="1:10" s="86" customFormat="1" ht="18.7" customHeight="1" x14ac:dyDescent="0.25">
      <c r="A79" s="90" t="s">
        <v>130</v>
      </c>
      <c r="B79" s="89"/>
      <c r="C79" s="88"/>
      <c r="D79" s="88"/>
      <c r="E79" s="88"/>
      <c r="F79" s="88"/>
      <c r="G79" s="88"/>
      <c r="H79" s="138"/>
      <c r="I79" s="138"/>
      <c r="J79" s="198"/>
    </row>
    <row r="80" spans="1:10" s="86" customFormat="1" ht="18.7" customHeight="1" x14ac:dyDescent="0.25">
      <c r="A80" s="90" t="s">
        <v>131</v>
      </c>
      <c r="B80" s="89"/>
      <c r="C80" s="88"/>
      <c r="D80" s="88"/>
      <c r="E80" s="88"/>
      <c r="F80" s="88"/>
      <c r="G80" s="88"/>
      <c r="H80" s="138"/>
      <c r="I80" s="138"/>
      <c r="J80" s="198"/>
    </row>
    <row r="81" spans="1:10" s="86" customFormat="1" ht="18.7" customHeight="1" x14ac:dyDescent="0.25">
      <c r="A81" s="90" t="s">
        <v>132</v>
      </c>
      <c r="B81" s="89"/>
      <c r="C81" s="88"/>
      <c r="D81" s="88"/>
      <c r="E81" s="88"/>
      <c r="F81" s="88"/>
      <c r="G81" s="88"/>
      <c r="H81" s="138"/>
      <c r="I81" s="138"/>
      <c r="J81" s="198"/>
    </row>
    <row r="82" spans="1:10" s="86" customFormat="1" ht="18.7" customHeight="1" x14ac:dyDescent="0.25">
      <c r="A82" s="90" t="s">
        <v>133</v>
      </c>
      <c r="B82" s="89"/>
      <c r="C82" s="88"/>
      <c r="D82" s="88"/>
      <c r="E82" s="88"/>
      <c r="F82" s="88"/>
      <c r="G82" s="88"/>
      <c r="H82" s="138"/>
      <c r="I82" s="138"/>
      <c r="J82" s="198"/>
    </row>
    <row r="83" spans="1:10" s="86" customFormat="1" ht="18.7" customHeight="1" x14ac:dyDescent="0.25">
      <c r="A83" s="90" t="s">
        <v>134</v>
      </c>
      <c r="B83" s="89"/>
      <c r="C83" s="88"/>
      <c r="D83" s="88"/>
      <c r="E83" s="88"/>
      <c r="F83" s="88"/>
      <c r="G83" s="88"/>
      <c r="H83" s="138"/>
      <c r="I83" s="138"/>
      <c r="J83" s="198"/>
    </row>
    <row r="84" spans="1:10" s="86" customFormat="1" ht="18.7" customHeight="1" x14ac:dyDescent="0.25">
      <c r="A84" s="90" t="s">
        <v>135</v>
      </c>
      <c r="B84" s="89"/>
      <c r="C84" s="88"/>
      <c r="D84" s="88"/>
      <c r="E84" s="88"/>
      <c r="F84" s="88"/>
      <c r="G84" s="88"/>
      <c r="H84" s="138"/>
      <c r="I84" s="138"/>
      <c r="J84" s="198"/>
    </row>
    <row r="85" spans="1:10" s="86" customFormat="1" ht="18.7" customHeight="1" x14ac:dyDescent="0.25">
      <c r="A85" s="90" t="s">
        <v>136</v>
      </c>
      <c r="B85" s="89"/>
      <c r="C85" s="88"/>
      <c r="D85" s="88"/>
      <c r="E85" s="88"/>
      <c r="F85" s="88"/>
      <c r="G85" s="88"/>
      <c r="H85" s="138"/>
      <c r="I85" s="138"/>
      <c r="J85" s="198"/>
    </row>
    <row r="86" spans="1:10" s="86" customFormat="1" ht="18.7" customHeight="1" x14ac:dyDescent="0.25">
      <c r="A86" s="90" t="s">
        <v>137</v>
      </c>
      <c r="B86" s="89"/>
      <c r="C86" s="88"/>
      <c r="D86" s="88"/>
      <c r="E86" s="88"/>
      <c r="F86" s="88"/>
      <c r="G86" s="88"/>
      <c r="H86" s="138"/>
      <c r="I86" s="138"/>
      <c r="J86" s="198"/>
    </row>
    <row r="87" spans="1:10" s="86" customFormat="1" ht="18.7" customHeight="1" x14ac:dyDescent="0.25">
      <c r="A87" s="90" t="s">
        <v>138</v>
      </c>
      <c r="B87" s="89"/>
      <c r="C87" s="88"/>
      <c r="D87" s="88"/>
      <c r="E87" s="88"/>
      <c r="F87" s="88"/>
      <c r="G87" s="88"/>
      <c r="H87" s="138"/>
      <c r="I87" s="138"/>
      <c r="J87" s="198"/>
    </row>
    <row r="88" spans="1:10" s="86" customFormat="1" ht="18.7" customHeight="1" x14ac:dyDescent="0.25">
      <c r="A88" s="90" t="s">
        <v>139</v>
      </c>
      <c r="B88" s="89"/>
      <c r="C88" s="88"/>
      <c r="D88" s="88"/>
      <c r="E88" s="88"/>
      <c r="F88" s="88"/>
      <c r="G88" s="88"/>
      <c r="H88" s="138"/>
      <c r="I88" s="138"/>
      <c r="J88" s="198"/>
    </row>
    <row r="89" spans="1:10" s="86" customFormat="1" ht="18.7" customHeight="1" x14ac:dyDescent="0.25">
      <c r="A89" s="90" t="s">
        <v>140</v>
      </c>
      <c r="B89" s="89"/>
      <c r="C89" s="88"/>
      <c r="D89" s="88"/>
      <c r="E89" s="88"/>
      <c r="F89" s="88"/>
      <c r="G89" s="88"/>
      <c r="H89" s="138"/>
      <c r="I89" s="138"/>
      <c r="J89" s="198"/>
    </row>
    <row r="90" spans="1:10" s="86" customFormat="1" ht="18.7" customHeight="1" x14ac:dyDescent="0.25">
      <c r="A90" s="90" t="s">
        <v>141</v>
      </c>
      <c r="B90" s="89"/>
      <c r="C90" s="88"/>
      <c r="D90" s="88"/>
      <c r="E90" s="88"/>
      <c r="F90" s="88"/>
      <c r="G90" s="88"/>
      <c r="H90" s="138"/>
      <c r="I90" s="138"/>
      <c r="J90" s="198"/>
    </row>
    <row r="91" spans="1:10" s="86" customFormat="1" ht="18.7" customHeight="1" x14ac:dyDescent="0.25">
      <c r="A91" s="90" t="s">
        <v>142</v>
      </c>
      <c r="B91" s="89"/>
      <c r="C91" s="88"/>
      <c r="D91" s="88"/>
      <c r="E91" s="88"/>
      <c r="F91" s="88"/>
      <c r="G91" s="88"/>
      <c r="H91" s="138"/>
      <c r="I91" s="138"/>
      <c r="J91" s="198"/>
    </row>
    <row r="92" spans="1:10" s="86" customFormat="1" ht="18.7" customHeight="1" x14ac:dyDescent="0.25">
      <c r="A92" s="90" t="s">
        <v>143</v>
      </c>
      <c r="B92" s="89"/>
      <c r="C92" s="88"/>
      <c r="D92" s="88"/>
      <c r="E92" s="88"/>
      <c r="F92" s="88"/>
      <c r="G92" s="88"/>
      <c r="H92" s="138"/>
      <c r="I92" s="138"/>
      <c r="J92" s="198"/>
    </row>
    <row r="93" spans="1:10" s="86" customFormat="1" ht="18.7" customHeight="1" x14ac:dyDescent="0.25">
      <c r="A93" s="90" t="s">
        <v>144</v>
      </c>
      <c r="B93" s="89"/>
      <c r="C93" s="88"/>
      <c r="D93" s="88"/>
      <c r="E93" s="88"/>
      <c r="F93" s="88"/>
      <c r="G93" s="88"/>
      <c r="H93" s="138"/>
      <c r="I93" s="138"/>
      <c r="J93" s="198"/>
    </row>
    <row r="94" spans="1:10" s="86" customFormat="1" ht="18.7" customHeight="1" x14ac:dyDescent="0.25">
      <c r="A94" s="90" t="s">
        <v>145</v>
      </c>
      <c r="B94" s="89"/>
      <c r="C94" s="88"/>
      <c r="D94" s="88"/>
      <c r="E94" s="88"/>
      <c r="F94" s="88"/>
      <c r="G94" s="88"/>
      <c r="H94" s="138"/>
      <c r="I94" s="138"/>
      <c r="J94" s="198"/>
    </row>
    <row r="95" spans="1:10" s="86" customFormat="1" ht="18.7" customHeight="1" x14ac:dyDescent="0.25">
      <c r="A95" s="90" t="s">
        <v>146</v>
      </c>
      <c r="B95" s="89"/>
      <c r="C95" s="88"/>
      <c r="D95" s="88"/>
      <c r="E95" s="88"/>
      <c r="F95" s="88"/>
      <c r="G95" s="88"/>
      <c r="H95" s="138"/>
      <c r="I95" s="138"/>
      <c r="J95" s="198"/>
    </row>
    <row r="96" spans="1:10" s="86" customFormat="1" ht="18.7" customHeight="1" x14ac:dyDescent="0.25">
      <c r="A96" s="90" t="s">
        <v>147</v>
      </c>
      <c r="B96" s="89"/>
      <c r="C96" s="88"/>
      <c r="D96" s="88"/>
      <c r="E96" s="88"/>
      <c r="F96" s="88"/>
      <c r="G96" s="88"/>
      <c r="H96" s="138"/>
      <c r="I96" s="138"/>
      <c r="J96" s="198"/>
    </row>
    <row r="97" spans="1:10" s="86" customFormat="1" ht="18.7" customHeight="1" x14ac:dyDescent="0.25">
      <c r="A97" s="90" t="s">
        <v>148</v>
      </c>
      <c r="B97" s="89"/>
      <c r="C97" s="88"/>
      <c r="D97" s="88"/>
      <c r="E97" s="88"/>
      <c r="F97" s="88"/>
      <c r="G97" s="88"/>
      <c r="H97" s="138"/>
      <c r="I97" s="138"/>
      <c r="J97" s="198"/>
    </row>
    <row r="98" spans="1:10" s="86" customFormat="1" ht="18.7" customHeight="1" x14ac:dyDescent="0.25">
      <c r="A98" s="90" t="s">
        <v>149</v>
      </c>
      <c r="B98" s="89"/>
      <c r="C98" s="88"/>
      <c r="D98" s="88"/>
      <c r="E98" s="88"/>
      <c r="F98" s="88"/>
      <c r="G98" s="88"/>
      <c r="H98" s="138"/>
      <c r="I98" s="138"/>
      <c r="J98" s="198"/>
    </row>
    <row r="99" spans="1:10" s="86" customFormat="1" ht="18.7" customHeight="1" x14ac:dyDescent="0.25">
      <c r="A99" s="90" t="s">
        <v>150</v>
      </c>
      <c r="B99" s="89"/>
      <c r="C99" s="88"/>
      <c r="D99" s="88"/>
      <c r="E99" s="88"/>
      <c r="F99" s="88"/>
      <c r="G99" s="88"/>
      <c r="H99" s="138"/>
      <c r="I99" s="138"/>
      <c r="J99" s="198"/>
    </row>
    <row r="100" spans="1:10" s="86" customFormat="1" ht="18.7" customHeight="1" x14ac:dyDescent="0.25">
      <c r="A100" s="90" t="s">
        <v>151</v>
      </c>
      <c r="B100" s="89"/>
      <c r="C100" s="88"/>
      <c r="D100" s="88"/>
      <c r="E100" s="88"/>
      <c r="F100" s="88"/>
      <c r="G100" s="88"/>
      <c r="H100" s="138"/>
      <c r="I100" s="138"/>
      <c r="J100" s="198"/>
    </row>
    <row r="101" spans="1:10" s="86" customFormat="1" ht="18.7" customHeight="1" x14ac:dyDescent="0.25">
      <c r="A101" s="90" t="s">
        <v>152</v>
      </c>
      <c r="B101" s="89"/>
      <c r="C101" s="88"/>
      <c r="D101" s="88"/>
      <c r="E101" s="88"/>
      <c r="F101" s="88"/>
      <c r="G101" s="88"/>
      <c r="H101" s="138"/>
      <c r="I101" s="138"/>
      <c r="J101" s="198"/>
    </row>
    <row r="102" spans="1:10" s="86" customFormat="1" ht="18.7" customHeight="1" x14ac:dyDescent="0.25">
      <c r="A102" s="90" t="s">
        <v>153</v>
      </c>
      <c r="B102" s="89"/>
      <c r="C102" s="88"/>
      <c r="D102" s="88"/>
      <c r="E102" s="88"/>
      <c r="F102" s="88"/>
      <c r="G102" s="88"/>
      <c r="H102" s="138"/>
      <c r="I102" s="138"/>
      <c r="J102" s="198"/>
    </row>
    <row r="103" spans="1:10" s="86" customFormat="1" ht="18.7" customHeight="1" x14ac:dyDescent="0.25">
      <c r="A103" s="90" t="s">
        <v>154</v>
      </c>
      <c r="B103" s="89"/>
      <c r="C103" s="88"/>
      <c r="D103" s="88"/>
      <c r="E103" s="88"/>
      <c r="F103" s="88"/>
      <c r="G103" s="88"/>
      <c r="H103" s="138"/>
      <c r="I103" s="138"/>
      <c r="J103" s="198"/>
    </row>
    <row r="104" spans="1:10" s="86" customFormat="1" ht="18.7" customHeight="1" x14ac:dyDescent="0.25">
      <c r="A104" s="90" t="s">
        <v>155</v>
      </c>
      <c r="B104" s="89"/>
      <c r="C104" s="88"/>
      <c r="D104" s="88"/>
      <c r="E104" s="88"/>
      <c r="F104" s="88"/>
      <c r="G104" s="88"/>
      <c r="H104" s="138"/>
      <c r="I104" s="138"/>
      <c r="J104" s="198"/>
    </row>
    <row r="105" spans="1:10" s="86" customFormat="1" ht="18.7" customHeight="1" x14ac:dyDescent="0.25">
      <c r="A105" s="90" t="s">
        <v>156</v>
      </c>
      <c r="B105" s="89"/>
      <c r="C105" s="88"/>
      <c r="D105" s="88"/>
      <c r="E105" s="88"/>
      <c r="F105" s="88"/>
      <c r="G105" s="88"/>
      <c r="H105" s="138"/>
      <c r="I105" s="138"/>
      <c r="J105" s="198"/>
    </row>
    <row r="106" spans="1:10" s="86" customFormat="1" ht="18.7" customHeight="1" x14ac:dyDescent="0.25">
      <c r="A106" s="90" t="s">
        <v>157</v>
      </c>
      <c r="B106" s="89"/>
      <c r="C106" s="88"/>
      <c r="D106" s="88"/>
      <c r="E106" s="88"/>
      <c r="F106" s="88"/>
      <c r="G106" s="88"/>
      <c r="H106" s="138"/>
      <c r="I106" s="138"/>
      <c r="J106" s="198"/>
    </row>
    <row r="107" spans="1:10" s="86" customFormat="1" ht="18.7" customHeight="1" x14ac:dyDescent="0.25">
      <c r="A107" s="90" t="s">
        <v>158</v>
      </c>
      <c r="B107" s="89"/>
      <c r="C107" s="88"/>
      <c r="D107" s="88"/>
      <c r="E107" s="88"/>
      <c r="F107" s="88"/>
      <c r="G107" s="88"/>
      <c r="H107" s="138"/>
      <c r="I107" s="138"/>
      <c r="J107" s="198"/>
    </row>
    <row r="108" spans="1:10" s="86" customFormat="1" ht="18.7" customHeight="1" x14ac:dyDescent="0.25">
      <c r="A108" s="90" t="s">
        <v>159</v>
      </c>
      <c r="B108" s="89"/>
      <c r="C108" s="88"/>
      <c r="D108" s="88"/>
      <c r="E108" s="88"/>
      <c r="F108" s="88"/>
      <c r="G108" s="88"/>
      <c r="H108" s="138"/>
      <c r="I108" s="138"/>
      <c r="J108" s="198"/>
    </row>
    <row r="109" spans="1:10" s="86" customFormat="1" ht="18.7" customHeight="1" x14ac:dyDescent="0.25">
      <c r="A109" s="90" t="s">
        <v>160</v>
      </c>
      <c r="B109" s="89"/>
      <c r="C109" s="88"/>
      <c r="D109" s="88"/>
      <c r="E109" s="88"/>
      <c r="F109" s="88"/>
      <c r="G109" s="88"/>
      <c r="H109" s="138"/>
      <c r="I109" s="138"/>
      <c r="J109" s="198"/>
    </row>
    <row r="110" spans="1:10" s="86" customFormat="1" ht="18.7" customHeight="1" x14ac:dyDescent="0.25">
      <c r="A110" s="90" t="s">
        <v>161</v>
      </c>
      <c r="B110" s="89"/>
      <c r="C110" s="88"/>
      <c r="D110" s="88"/>
      <c r="E110" s="88"/>
      <c r="F110" s="88"/>
      <c r="G110" s="88"/>
      <c r="H110" s="138"/>
      <c r="I110" s="138"/>
      <c r="J110" s="198"/>
    </row>
    <row r="111" spans="1:10" s="86" customFormat="1" ht="18.7" customHeight="1" x14ac:dyDescent="0.25">
      <c r="A111" s="90" t="s">
        <v>162</v>
      </c>
      <c r="B111" s="89"/>
      <c r="C111" s="88"/>
      <c r="D111" s="88"/>
      <c r="E111" s="88"/>
      <c r="F111" s="88"/>
      <c r="G111" s="88"/>
      <c r="H111" s="138"/>
      <c r="I111" s="138"/>
      <c r="J111" s="198"/>
    </row>
    <row r="112" spans="1:10" s="86" customFormat="1" ht="18.7" customHeight="1" x14ac:dyDescent="0.25">
      <c r="A112" s="90" t="s">
        <v>163</v>
      </c>
      <c r="B112" s="89"/>
      <c r="C112" s="88"/>
      <c r="D112" s="88"/>
      <c r="E112" s="88"/>
      <c r="F112" s="88"/>
      <c r="G112" s="88"/>
      <c r="H112" s="138"/>
      <c r="I112" s="138"/>
      <c r="J112" s="198"/>
    </row>
    <row r="113" spans="1:10" s="86" customFormat="1" ht="18.7" customHeight="1" x14ac:dyDescent="0.25">
      <c r="A113" s="90" t="s">
        <v>164</v>
      </c>
      <c r="B113" s="89"/>
      <c r="C113" s="88"/>
      <c r="D113" s="88"/>
      <c r="E113" s="88"/>
      <c r="F113" s="88"/>
      <c r="G113" s="88"/>
      <c r="H113" s="138"/>
      <c r="I113" s="138"/>
      <c r="J113" s="198"/>
    </row>
    <row r="114" spans="1:10" s="86" customFormat="1" ht="18.7" customHeight="1" x14ac:dyDescent="0.25">
      <c r="A114" s="90" t="s">
        <v>165</v>
      </c>
      <c r="B114" s="89"/>
      <c r="C114" s="88"/>
      <c r="D114" s="88"/>
      <c r="E114" s="88"/>
      <c r="F114" s="88"/>
      <c r="G114" s="88"/>
      <c r="H114" s="138"/>
      <c r="I114" s="138"/>
      <c r="J114" s="198"/>
    </row>
    <row r="115" spans="1:10" s="86" customFormat="1" ht="18.7" customHeight="1" x14ac:dyDescent="0.25">
      <c r="A115" s="90" t="s">
        <v>166</v>
      </c>
      <c r="B115" s="89"/>
      <c r="C115" s="88"/>
      <c r="D115" s="88"/>
      <c r="E115" s="88"/>
      <c r="F115" s="88"/>
      <c r="G115" s="88"/>
      <c r="H115" s="138"/>
      <c r="I115" s="138"/>
      <c r="J115" s="198"/>
    </row>
    <row r="116" spans="1:10" s="86" customFormat="1" ht="18.7" customHeight="1" x14ac:dyDescent="0.25">
      <c r="A116" s="90" t="s">
        <v>167</v>
      </c>
      <c r="B116" s="89"/>
      <c r="C116" s="88"/>
      <c r="D116" s="88"/>
      <c r="E116" s="88"/>
      <c r="F116" s="88"/>
      <c r="G116" s="88"/>
      <c r="H116" s="138"/>
      <c r="I116" s="138"/>
      <c r="J116" s="198"/>
    </row>
    <row r="117" spans="1:10" s="86" customFormat="1" ht="18.7" customHeight="1" x14ac:dyDescent="0.25">
      <c r="A117" s="90" t="s">
        <v>168</v>
      </c>
      <c r="B117" s="89"/>
      <c r="C117" s="88"/>
      <c r="D117" s="88"/>
      <c r="E117" s="88"/>
      <c r="F117" s="88"/>
      <c r="G117" s="88"/>
      <c r="H117" s="138"/>
      <c r="I117" s="138"/>
      <c r="J117" s="198"/>
    </row>
    <row r="118" spans="1:10" s="86" customFormat="1" ht="18.7" customHeight="1" x14ac:dyDescent="0.25">
      <c r="A118" s="90" t="s">
        <v>169</v>
      </c>
      <c r="B118" s="89"/>
      <c r="C118" s="88"/>
      <c r="D118" s="88"/>
      <c r="E118" s="88"/>
      <c r="F118" s="88"/>
      <c r="G118" s="88"/>
      <c r="H118" s="138"/>
      <c r="I118" s="138"/>
      <c r="J118" s="198"/>
    </row>
    <row r="119" spans="1:10" s="86" customFormat="1" ht="18.7" customHeight="1" x14ac:dyDescent="0.25">
      <c r="A119" s="90" t="s">
        <v>170</v>
      </c>
      <c r="B119" s="89"/>
      <c r="C119" s="88"/>
      <c r="D119" s="88"/>
      <c r="E119" s="88"/>
      <c r="F119" s="88"/>
      <c r="G119" s="88"/>
      <c r="H119" s="138"/>
      <c r="I119" s="138"/>
      <c r="J119" s="198"/>
    </row>
    <row r="120" spans="1:10" s="86" customFormat="1" ht="18.7" customHeight="1" x14ac:dyDescent="0.25">
      <c r="A120" s="90" t="s">
        <v>171</v>
      </c>
      <c r="B120" s="89"/>
      <c r="C120" s="88"/>
      <c r="D120" s="88"/>
      <c r="E120" s="88"/>
      <c r="F120" s="88"/>
      <c r="G120" s="88"/>
      <c r="H120" s="138"/>
      <c r="I120" s="138"/>
      <c r="J120" s="198"/>
    </row>
    <row r="121" spans="1:10" s="86" customFormat="1" ht="18.7" customHeight="1" x14ac:dyDescent="0.25">
      <c r="A121" s="90" t="s">
        <v>172</v>
      </c>
      <c r="B121" s="89"/>
      <c r="C121" s="88"/>
      <c r="D121" s="88"/>
      <c r="E121" s="88"/>
      <c r="F121" s="88"/>
      <c r="G121" s="88"/>
      <c r="H121" s="138"/>
      <c r="I121" s="138"/>
      <c r="J121" s="198"/>
    </row>
    <row r="122" spans="1:10" s="86" customFormat="1" ht="18.7" customHeight="1" x14ac:dyDescent="0.25">
      <c r="A122" s="90" t="s">
        <v>173</v>
      </c>
      <c r="B122" s="89"/>
      <c r="C122" s="88"/>
      <c r="D122" s="88"/>
      <c r="E122" s="88"/>
      <c r="F122" s="88"/>
      <c r="G122" s="88"/>
      <c r="H122" s="138"/>
      <c r="I122" s="138"/>
      <c r="J122" s="198"/>
    </row>
    <row r="123" spans="1:10" s="86" customFormat="1" ht="18.7" customHeight="1" x14ac:dyDescent="0.25">
      <c r="A123" s="90" t="s">
        <v>174</v>
      </c>
      <c r="B123" s="89"/>
      <c r="C123" s="88"/>
      <c r="D123" s="88"/>
      <c r="E123" s="88"/>
      <c r="F123" s="88"/>
      <c r="G123" s="88"/>
      <c r="H123" s="138"/>
      <c r="I123" s="138"/>
      <c r="J123" s="198"/>
    </row>
    <row r="124" spans="1:10" s="86" customFormat="1" ht="18.7" customHeight="1" x14ac:dyDescent="0.25">
      <c r="A124" s="90" t="s">
        <v>175</v>
      </c>
      <c r="B124" s="89"/>
      <c r="C124" s="88"/>
      <c r="D124" s="88"/>
      <c r="E124" s="88"/>
      <c r="F124" s="88"/>
      <c r="G124" s="88"/>
      <c r="H124" s="138"/>
      <c r="I124" s="138"/>
      <c r="J124" s="198"/>
    </row>
    <row r="125" spans="1:10" s="86" customFormat="1" ht="18.7" customHeight="1" x14ac:dyDescent="0.25">
      <c r="A125" s="90" t="s">
        <v>176</v>
      </c>
      <c r="B125" s="89"/>
      <c r="C125" s="88"/>
      <c r="D125" s="88"/>
      <c r="E125" s="88"/>
      <c r="F125" s="88"/>
      <c r="G125" s="88"/>
      <c r="H125" s="138"/>
      <c r="I125" s="138"/>
      <c r="J125" s="198"/>
    </row>
    <row r="126" spans="1:10" s="86" customFormat="1" ht="18.7" customHeight="1" x14ac:dyDescent="0.25">
      <c r="A126" s="90" t="s">
        <v>177</v>
      </c>
      <c r="B126" s="89"/>
      <c r="C126" s="88"/>
      <c r="D126" s="88"/>
      <c r="E126" s="88"/>
      <c r="F126" s="88"/>
      <c r="G126" s="88"/>
      <c r="H126" s="138"/>
      <c r="I126" s="138"/>
      <c r="J126" s="198"/>
    </row>
    <row r="127" spans="1:10" s="86" customFormat="1" ht="18.7" customHeight="1" x14ac:dyDescent="0.25">
      <c r="A127" s="90" t="s">
        <v>178</v>
      </c>
      <c r="B127" s="89"/>
      <c r="C127" s="88"/>
      <c r="D127" s="88"/>
      <c r="E127" s="88"/>
      <c r="F127" s="88"/>
      <c r="G127" s="88"/>
      <c r="H127" s="138"/>
      <c r="I127" s="138"/>
      <c r="J127" s="198"/>
    </row>
    <row r="128" spans="1:10" s="86" customFormat="1" ht="18.7" customHeight="1" x14ac:dyDescent="0.25">
      <c r="A128" s="90" t="s">
        <v>179</v>
      </c>
      <c r="B128" s="89"/>
      <c r="C128" s="88"/>
      <c r="D128" s="88"/>
      <c r="E128" s="88"/>
      <c r="F128" s="88"/>
      <c r="G128" s="88"/>
      <c r="H128" s="138"/>
      <c r="I128" s="138"/>
      <c r="J128" s="198"/>
    </row>
    <row r="129" spans="1:10" s="86" customFormat="1" ht="18.7" customHeight="1" x14ac:dyDescent="0.25">
      <c r="A129" s="90" t="s">
        <v>180</v>
      </c>
      <c r="B129" s="89"/>
      <c r="C129" s="88"/>
      <c r="D129" s="88"/>
      <c r="E129" s="88"/>
      <c r="F129" s="88"/>
      <c r="G129" s="88"/>
      <c r="H129" s="138"/>
      <c r="I129" s="138"/>
      <c r="J129" s="198"/>
    </row>
    <row r="130" spans="1:10" s="86" customFormat="1" ht="18.7" customHeight="1" x14ac:dyDescent="0.25">
      <c r="A130" s="90" t="s">
        <v>181</v>
      </c>
      <c r="B130" s="89"/>
      <c r="C130" s="88"/>
      <c r="D130" s="88"/>
      <c r="E130" s="88"/>
      <c r="F130" s="88"/>
      <c r="G130" s="88"/>
      <c r="H130" s="138"/>
      <c r="I130" s="138"/>
      <c r="J130" s="198"/>
    </row>
    <row r="131" spans="1:10" s="86" customFormat="1" ht="18.7" customHeight="1" x14ac:dyDescent="0.25">
      <c r="A131" s="90" t="s">
        <v>182</v>
      </c>
      <c r="B131" s="89"/>
      <c r="C131" s="88"/>
      <c r="D131" s="88"/>
      <c r="E131" s="88"/>
      <c r="F131" s="88"/>
      <c r="G131" s="88"/>
      <c r="H131" s="138"/>
      <c r="I131" s="138"/>
      <c r="J131" s="198"/>
    </row>
    <row r="132" spans="1:10" s="86" customFormat="1" ht="18.7" customHeight="1" x14ac:dyDescent="0.25">
      <c r="A132" s="90" t="s">
        <v>183</v>
      </c>
      <c r="B132" s="89"/>
      <c r="C132" s="88"/>
      <c r="D132" s="88"/>
      <c r="E132" s="88"/>
      <c r="F132" s="88"/>
      <c r="G132" s="88"/>
      <c r="H132" s="138"/>
      <c r="I132" s="138"/>
      <c r="J132" s="198"/>
    </row>
    <row r="133" spans="1:10" s="86" customFormat="1" ht="18.7" customHeight="1" x14ac:dyDescent="0.25">
      <c r="A133" s="90" t="s">
        <v>184</v>
      </c>
      <c r="B133" s="89"/>
      <c r="C133" s="88"/>
      <c r="D133" s="88"/>
      <c r="E133" s="88"/>
      <c r="F133" s="88"/>
      <c r="G133" s="88"/>
      <c r="H133" s="138"/>
      <c r="I133" s="138"/>
      <c r="J133" s="198"/>
    </row>
    <row r="134" spans="1:10" s="86" customFormat="1" ht="18.7" customHeight="1" x14ac:dyDescent="0.25">
      <c r="A134" s="90" t="s">
        <v>185</v>
      </c>
      <c r="B134" s="89"/>
      <c r="C134" s="88"/>
      <c r="D134" s="88"/>
      <c r="E134" s="88"/>
      <c r="F134" s="88"/>
      <c r="G134" s="88"/>
      <c r="H134" s="138"/>
      <c r="I134" s="138"/>
      <c r="J134" s="198"/>
    </row>
    <row r="135" spans="1:10" s="86" customFormat="1" ht="18.7" customHeight="1" x14ac:dyDescent="0.25">
      <c r="A135" s="90" t="s">
        <v>186</v>
      </c>
      <c r="B135" s="89"/>
      <c r="C135" s="88"/>
      <c r="D135" s="88"/>
      <c r="E135" s="88"/>
      <c r="F135" s="88"/>
      <c r="G135" s="88"/>
      <c r="H135" s="138"/>
      <c r="I135" s="138"/>
      <c r="J135" s="198"/>
    </row>
    <row r="136" spans="1:10" s="86" customFormat="1" ht="18.7" customHeight="1" x14ac:dyDescent="0.25">
      <c r="A136" s="90" t="s">
        <v>187</v>
      </c>
      <c r="B136" s="89"/>
      <c r="C136" s="88"/>
      <c r="D136" s="88"/>
      <c r="E136" s="88"/>
      <c r="F136" s="88"/>
      <c r="G136" s="88"/>
      <c r="H136" s="138"/>
      <c r="I136" s="138"/>
      <c r="J136" s="198"/>
    </row>
    <row r="137" spans="1:10" s="86" customFormat="1" ht="18.7" customHeight="1" x14ac:dyDescent="0.25">
      <c r="A137" s="90" t="s">
        <v>188</v>
      </c>
      <c r="B137" s="89"/>
      <c r="C137" s="88"/>
      <c r="D137" s="88"/>
      <c r="E137" s="88"/>
      <c r="F137" s="88"/>
      <c r="G137" s="88"/>
      <c r="H137" s="138"/>
      <c r="I137" s="138"/>
      <c r="J137" s="198"/>
    </row>
    <row r="138" spans="1:10" s="86" customFormat="1" ht="18.7" customHeight="1" x14ac:dyDescent="0.25">
      <c r="A138" s="90" t="s">
        <v>189</v>
      </c>
      <c r="B138" s="89"/>
      <c r="C138" s="88"/>
      <c r="D138" s="88"/>
      <c r="E138" s="88"/>
      <c r="F138" s="88"/>
      <c r="G138" s="88"/>
      <c r="H138" s="138"/>
      <c r="I138" s="138"/>
      <c r="J138" s="198"/>
    </row>
    <row r="139" spans="1:10" s="86" customFormat="1" ht="18.7" customHeight="1" x14ac:dyDescent="0.25">
      <c r="A139" s="90" t="s">
        <v>190</v>
      </c>
      <c r="B139" s="89"/>
      <c r="C139" s="88"/>
      <c r="D139" s="88"/>
      <c r="E139" s="88"/>
      <c r="F139" s="88"/>
      <c r="G139" s="88"/>
      <c r="H139" s="138"/>
      <c r="I139" s="138"/>
      <c r="J139" s="198"/>
    </row>
    <row r="140" spans="1:10" s="86" customFormat="1" ht="18.7" customHeight="1" x14ac:dyDescent="0.25">
      <c r="A140" s="90" t="s">
        <v>191</v>
      </c>
      <c r="B140" s="89"/>
      <c r="C140" s="88"/>
      <c r="D140" s="88"/>
      <c r="E140" s="88"/>
      <c r="F140" s="88"/>
      <c r="G140" s="88"/>
      <c r="H140" s="138"/>
      <c r="I140" s="138"/>
      <c r="J140" s="198"/>
    </row>
    <row r="141" spans="1:10" s="86" customFormat="1" ht="18.7" customHeight="1" x14ac:dyDescent="0.25">
      <c r="A141" s="90" t="s">
        <v>192</v>
      </c>
      <c r="B141" s="89"/>
      <c r="C141" s="88"/>
      <c r="D141" s="88"/>
      <c r="E141" s="88"/>
      <c r="F141" s="88"/>
      <c r="G141" s="88"/>
      <c r="H141" s="138"/>
      <c r="I141" s="138"/>
      <c r="J141" s="198"/>
    </row>
    <row r="142" spans="1:10" s="86" customFormat="1" ht="18.7" customHeight="1" x14ac:dyDescent="0.25">
      <c r="A142" s="90" t="s">
        <v>193</v>
      </c>
      <c r="B142" s="89"/>
      <c r="C142" s="88"/>
      <c r="D142" s="88"/>
      <c r="E142" s="88"/>
      <c r="F142" s="88"/>
      <c r="G142" s="88"/>
      <c r="H142" s="138"/>
      <c r="I142" s="138"/>
      <c r="J142" s="198"/>
    </row>
    <row r="143" spans="1:10" s="86" customFormat="1" ht="18.7" customHeight="1" x14ac:dyDescent="0.25">
      <c r="A143" s="90" t="s">
        <v>194</v>
      </c>
      <c r="B143" s="89"/>
      <c r="C143" s="88"/>
      <c r="D143" s="88"/>
      <c r="E143" s="88"/>
      <c r="F143" s="88"/>
      <c r="G143" s="88"/>
      <c r="H143" s="138"/>
      <c r="I143" s="138"/>
      <c r="J143" s="198"/>
    </row>
    <row r="144" spans="1:10" s="86" customFormat="1" ht="18.7" customHeight="1" x14ac:dyDescent="0.25">
      <c r="A144" s="90" t="s">
        <v>195</v>
      </c>
      <c r="B144" s="89"/>
      <c r="C144" s="88"/>
      <c r="D144" s="88"/>
      <c r="E144" s="88"/>
      <c r="F144" s="88"/>
      <c r="G144" s="88"/>
      <c r="H144" s="138"/>
      <c r="I144" s="138"/>
      <c r="J144" s="198"/>
    </row>
    <row r="145" spans="1:10" s="86" customFormat="1" ht="18.7" customHeight="1" x14ac:dyDescent="0.25">
      <c r="A145" s="90" t="s">
        <v>196</v>
      </c>
      <c r="B145" s="89"/>
      <c r="C145" s="88"/>
      <c r="D145" s="88"/>
      <c r="E145" s="88"/>
      <c r="F145" s="88"/>
      <c r="G145" s="88"/>
      <c r="H145" s="138"/>
      <c r="I145" s="138"/>
      <c r="J145" s="198"/>
    </row>
    <row r="146" spans="1:10" s="86" customFormat="1" ht="18.7" customHeight="1" x14ac:dyDescent="0.25">
      <c r="A146" s="90" t="s">
        <v>197</v>
      </c>
      <c r="B146" s="89"/>
      <c r="C146" s="88"/>
      <c r="D146" s="88"/>
      <c r="E146" s="88"/>
      <c r="F146" s="88"/>
      <c r="G146" s="88"/>
      <c r="H146" s="138"/>
      <c r="I146" s="138"/>
      <c r="J146" s="198"/>
    </row>
    <row r="147" spans="1:10" s="86" customFormat="1" ht="18.7" customHeight="1" x14ac:dyDescent="0.25">
      <c r="A147" s="90" t="s">
        <v>198</v>
      </c>
      <c r="B147" s="89"/>
      <c r="C147" s="88"/>
      <c r="D147" s="88"/>
      <c r="E147" s="88"/>
      <c r="F147" s="88"/>
      <c r="G147" s="88"/>
      <c r="H147" s="138"/>
      <c r="I147" s="138"/>
      <c r="J147" s="198"/>
    </row>
    <row r="148" spans="1:10" s="86" customFormat="1" ht="18.7" customHeight="1" x14ac:dyDescent="0.25">
      <c r="A148" s="90" t="s">
        <v>199</v>
      </c>
      <c r="B148" s="89"/>
      <c r="C148" s="88"/>
      <c r="D148" s="88"/>
      <c r="E148" s="88"/>
      <c r="F148" s="88"/>
      <c r="G148" s="88"/>
      <c r="H148" s="138"/>
      <c r="I148" s="138"/>
      <c r="J148" s="198"/>
    </row>
    <row r="149" spans="1:10" s="86" customFormat="1" ht="18.7" customHeight="1" x14ac:dyDescent="0.25">
      <c r="A149" s="90" t="s">
        <v>200</v>
      </c>
      <c r="B149" s="89"/>
      <c r="C149" s="88"/>
      <c r="D149" s="88"/>
      <c r="E149" s="88"/>
      <c r="F149" s="88"/>
      <c r="G149" s="88"/>
      <c r="H149" s="138"/>
      <c r="I149" s="138"/>
      <c r="J149" s="198"/>
    </row>
    <row r="150" spans="1:10" s="86" customFormat="1" ht="18.7" customHeight="1" x14ac:dyDescent="0.25">
      <c r="A150" s="90" t="s">
        <v>201</v>
      </c>
      <c r="B150" s="89"/>
      <c r="C150" s="88"/>
      <c r="D150" s="88"/>
      <c r="E150" s="88"/>
      <c r="F150" s="88"/>
      <c r="G150" s="88"/>
      <c r="H150" s="138"/>
      <c r="I150" s="138"/>
      <c r="J150" s="198"/>
    </row>
    <row r="151" spans="1:10" s="86" customFormat="1" ht="18.7" customHeight="1" x14ac:dyDescent="0.25">
      <c r="A151" s="90" t="s">
        <v>202</v>
      </c>
      <c r="B151" s="89"/>
      <c r="C151" s="88"/>
      <c r="D151" s="88"/>
      <c r="E151" s="88"/>
      <c r="F151" s="88"/>
      <c r="G151" s="88"/>
      <c r="H151" s="138"/>
      <c r="I151" s="138"/>
      <c r="J151" s="198"/>
    </row>
    <row r="152" spans="1:10" s="86" customFormat="1" ht="18.7" customHeight="1" x14ac:dyDescent="0.25">
      <c r="A152" s="90" t="s">
        <v>203</v>
      </c>
      <c r="B152" s="89"/>
      <c r="C152" s="88"/>
      <c r="D152" s="88"/>
      <c r="E152" s="88"/>
      <c r="F152" s="88"/>
      <c r="G152" s="88"/>
      <c r="H152" s="138"/>
      <c r="I152" s="138"/>
      <c r="J152" s="198"/>
    </row>
    <row r="153" spans="1:10" s="86" customFormat="1" ht="18.7" customHeight="1" x14ac:dyDescent="0.25">
      <c r="A153" s="90" t="s">
        <v>204</v>
      </c>
      <c r="B153" s="89"/>
      <c r="C153" s="88"/>
      <c r="D153" s="88"/>
      <c r="E153" s="88"/>
      <c r="F153" s="88"/>
      <c r="G153" s="88"/>
      <c r="H153" s="138"/>
      <c r="I153" s="138"/>
      <c r="J153" s="198"/>
    </row>
    <row r="154" spans="1:10" s="86" customFormat="1" ht="18.7" customHeight="1" x14ac:dyDescent="0.25">
      <c r="A154" s="90" t="s">
        <v>205</v>
      </c>
      <c r="B154" s="89"/>
      <c r="C154" s="88"/>
      <c r="D154" s="88"/>
      <c r="E154" s="88"/>
      <c r="F154" s="88"/>
      <c r="G154" s="88"/>
      <c r="H154" s="138"/>
      <c r="I154" s="138"/>
      <c r="J154" s="198"/>
    </row>
    <row r="155" spans="1:10" s="86" customFormat="1" ht="18.7" customHeight="1" x14ac:dyDescent="0.25">
      <c r="A155" s="90" t="s">
        <v>206</v>
      </c>
      <c r="B155" s="89"/>
      <c r="C155" s="88"/>
      <c r="D155" s="88"/>
      <c r="E155" s="88"/>
      <c r="F155" s="88"/>
      <c r="G155" s="88"/>
      <c r="H155" s="138"/>
      <c r="I155" s="138"/>
      <c r="J155" s="198"/>
    </row>
    <row r="156" spans="1:10" s="86" customFormat="1" ht="18.7" customHeight="1" x14ac:dyDescent="0.25">
      <c r="A156" s="90" t="s">
        <v>207</v>
      </c>
      <c r="B156" s="89"/>
      <c r="C156" s="88"/>
      <c r="D156" s="88"/>
      <c r="E156" s="88"/>
      <c r="F156" s="88"/>
      <c r="G156" s="88"/>
      <c r="H156" s="138"/>
      <c r="I156" s="138"/>
      <c r="J156" s="198"/>
    </row>
    <row r="157" spans="1:10" s="86" customFormat="1" ht="18.7" customHeight="1" x14ac:dyDescent="0.25">
      <c r="A157" s="90" t="s">
        <v>208</v>
      </c>
      <c r="B157" s="89"/>
      <c r="C157" s="88"/>
      <c r="D157" s="88"/>
      <c r="E157" s="88"/>
      <c r="F157" s="88"/>
      <c r="G157" s="88"/>
      <c r="H157" s="138"/>
      <c r="I157" s="138"/>
      <c r="J157" s="198"/>
    </row>
    <row r="158" spans="1:10" s="86" customFormat="1" ht="18.7" customHeight="1" x14ac:dyDescent="0.25">
      <c r="A158" s="90" t="s">
        <v>209</v>
      </c>
      <c r="B158" s="89"/>
      <c r="C158" s="88"/>
      <c r="D158" s="88"/>
      <c r="E158" s="88"/>
      <c r="F158" s="88"/>
      <c r="G158" s="88"/>
      <c r="H158" s="138"/>
      <c r="I158" s="138"/>
      <c r="J158" s="198"/>
    </row>
    <row r="159" spans="1:10" s="86" customFormat="1" ht="18.7" customHeight="1" x14ac:dyDescent="0.25">
      <c r="A159" s="90" t="s">
        <v>210</v>
      </c>
      <c r="B159" s="89"/>
      <c r="C159" s="88"/>
      <c r="D159" s="88"/>
      <c r="E159" s="88"/>
      <c r="F159" s="88"/>
      <c r="G159" s="88"/>
      <c r="H159" s="138"/>
      <c r="I159" s="138"/>
      <c r="J159" s="198"/>
    </row>
    <row r="160" spans="1:10" s="86" customFormat="1" ht="18.7" customHeight="1" x14ac:dyDescent="0.25">
      <c r="A160" s="90" t="s">
        <v>211</v>
      </c>
      <c r="B160" s="89"/>
      <c r="C160" s="88"/>
      <c r="D160" s="88"/>
      <c r="E160" s="88"/>
      <c r="F160" s="88"/>
      <c r="G160" s="88"/>
      <c r="H160" s="138"/>
      <c r="I160" s="138"/>
      <c r="J160" s="198"/>
    </row>
    <row r="161" spans="1:10" s="86" customFormat="1" ht="18.7" customHeight="1" x14ac:dyDescent="0.25">
      <c r="A161" s="90" t="s">
        <v>212</v>
      </c>
      <c r="B161" s="89"/>
      <c r="C161" s="88"/>
      <c r="D161" s="88"/>
      <c r="E161" s="88"/>
      <c r="F161" s="88"/>
      <c r="G161" s="88"/>
      <c r="H161" s="138"/>
      <c r="I161" s="138"/>
      <c r="J161" s="198"/>
    </row>
    <row r="162" spans="1:10" s="86" customFormat="1" ht="18.7" customHeight="1" x14ac:dyDescent="0.25">
      <c r="A162" s="90" t="s">
        <v>213</v>
      </c>
      <c r="B162" s="89"/>
      <c r="C162" s="88"/>
      <c r="D162" s="88"/>
      <c r="E162" s="88"/>
      <c r="F162" s="88"/>
      <c r="G162" s="88"/>
      <c r="H162" s="138"/>
      <c r="I162" s="138"/>
      <c r="J162" s="198"/>
    </row>
    <row r="163" spans="1:10" s="86" customFormat="1" ht="18.7" customHeight="1" x14ac:dyDescent="0.25">
      <c r="A163" s="90" t="s">
        <v>214</v>
      </c>
      <c r="B163" s="89"/>
      <c r="C163" s="88"/>
      <c r="D163" s="88"/>
      <c r="E163" s="88"/>
      <c r="F163" s="88"/>
      <c r="G163" s="88"/>
      <c r="H163" s="138"/>
      <c r="I163" s="138"/>
      <c r="J163" s="198"/>
    </row>
    <row r="164" spans="1:10" s="86" customFormat="1" ht="18.7" customHeight="1" x14ac:dyDescent="0.25">
      <c r="A164" s="90" t="s">
        <v>215</v>
      </c>
      <c r="B164" s="89"/>
      <c r="C164" s="88"/>
      <c r="D164" s="88"/>
      <c r="E164" s="88"/>
      <c r="F164" s="88"/>
      <c r="G164" s="88"/>
      <c r="H164" s="138"/>
      <c r="I164" s="138"/>
      <c r="J164" s="198"/>
    </row>
    <row r="165" spans="1:10" s="86" customFormat="1" ht="18.7" customHeight="1" x14ac:dyDescent="0.25">
      <c r="A165" s="90" t="s">
        <v>216</v>
      </c>
      <c r="B165" s="89"/>
      <c r="C165" s="88"/>
      <c r="D165" s="88"/>
      <c r="E165" s="88"/>
      <c r="F165" s="88"/>
      <c r="G165" s="88"/>
      <c r="H165" s="138"/>
      <c r="I165" s="138"/>
      <c r="J165" s="198"/>
    </row>
    <row r="166" spans="1:10" s="86" customFormat="1" ht="18.7" customHeight="1" x14ac:dyDescent="0.25">
      <c r="A166" s="90" t="s">
        <v>217</v>
      </c>
      <c r="B166" s="89"/>
      <c r="C166" s="88"/>
      <c r="D166" s="88"/>
      <c r="E166" s="88"/>
      <c r="F166" s="88"/>
      <c r="G166" s="88"/>
      <c r="H166" s="138"/>
      <c r="I166" s="138"/>
      <c r="J166" s="198"/>
    </row>
    <row r="167" spans="1:10" s="86" customFormat="1" ht="18.7" customHeight="1" x14ac:dyDescent="0.25">
      <c r="A167" s="90" t="s">
        <v>218</v>
      </c>
      <c r="B167" s="89"/>
      <c r="C167" s="88"/>
      <c r="D167" s="88"/>
      <c r="E167" s="88"/>
      <c r="F167" s="88"/>
      <c r="G167" s="88"/>
      <c r="H167" s="138"/>
      <c r="I167" s="138"/>
      <c r="J167" s="198"/>
    </row>
    <row r="168" spans="1:10" s="86" customFormat="1" ht="18.7" customHeight="1" x14ac:dyDescent="0.25">
      <c r="A168" s="90" t="s">
        <v>219</v>
      </c>
      <c r="B168" s="89"/>
      <c r="C168" s="88"/>
      <c r="D168" s="88"/>
      <c r="E168" s="88"/>
      <c r="F168" s="88"/>
      <c r="G168" s="88"/>
      <c r="H168" s="138"/>
      <c r="I168" s="138"/>
      <c r="J168" s="198"/>
    </row>
    <row r="169" spans="1:10" s="86" customFormat="1" ht="18.7" customHeight="1" x14ac:dyDescent="0.25">
      <c r="A169" s="90" t="s">
        <v>220</v>
      </c>
      <c r="B169" s="89"/>
      <c r="C169" s="88"/>
      <c r="D169" s="88"/>
      <c r="E169" s="88"/>
      <c r="F169" s="88"/>
      <c r="G169" s="88"/>
      <c r="H169" s="138"/>
      <c r="I169" s="138"/>
      <c r="J169" s="198"/>
    </row>
    <row r="170" spans="1:10" s="86" customFormat="1" ht="18.7" customHeight="1" x14ac:dyDescent="0.25">
      <c r="A170" s="90" t="s">
        <v>221</v>
      </c>
      <c r="B170" s="89"/>
      <c r="C170" s="88"/>
      <c r="D170" s="88"/>
      <c r="E170" s="88"/>
      <c r="F170" s="88"/>
      <c r="G170" s="88"/>
      <c r="H170" s="138"/>
      <c r="I170" s="138"/>
      <c r="J170" s="198"/>
    </row>
    <row r="171" spans="1:10" s="86" customFormat="1" ht="18.7" customHeight="1" x14ac:dyDescent="0.25">
      <c r="A171" s="90" t="s">
        <v>222</v>
      </c>
      <c r="B171" s="89"/>
      <c r="C171" s="88"/>
      <c r="D171" s="88"/>
      <c r="E171" s="88"/>
      <c r="F171" s="88"/>
      <c r="G171" s="88"/>
      <c r="H171" s="138"/>
      <c r="I171" s="138"/>
      <c r="J171" s="198"/>
    </row>
    <row r="172" spans="1:10" s="86" customFormat="1" ht="18.7" customHeight="1" x14ac:dyDescent="0.25">
      <c r="A172" s="90" t="s">
        <v>223</v>
      </c>
      <c r="B172" s="89"/>
      <c r="C172" s="88"/>
      <c r="D172" s="88"/>
      <c r="E172" s="88"/>
      <c r="F172" s="88"/>
      <c r="G172" s="88"/>
      <c r="H172" s="138"/>
      <c r="I172" s="138"/>
      <c r="J172" s="198"/>
    </row>
    <row r="173" spans="1:10" s="86" customFormat="1" ht="18.7" customHeight="1" x14ac:dyDescent="0.25">
      <c r="A173" s="90" t="s">
        <v>224</v>
      </c>
      <c r="B173" s="89"/>
      <c r="C173" s="88"/>
      <c r="D173" s="88"/>
      <c r="E173" s="88"/>
      <c r="F173" s="88"/>
      <c r="G173" s="88"/>
      <c r="H173" s="138"/>
      <c r="I173" s="138"/>
      <c r="J173" s="198"/>
    </row>
    <row r="174" spans="1:10" s="86" customFormat="1" ht="18.7" customHeight="1" x14ac:dyDescent="0.25">
      <c r="A174" s="90" t="s">
        <v>225</v>
      </c>
      <c r="B174" s="89"/>
      <c r="C174" s="88"/>
      <c r="D174" s="88"/>
      <c r="E174" s="88"/>
      <c r="F174" s="88"/>
      <c r="G174" s="88"/>
      <c r="H174" s="138"/>
      <c r="I174" s="138"/>
      <c r="J174" s="198"/>
    </row>
    <row r="175" spans="1:10" s="86" customFormat="1" ht="18.7" customHeight="1" x14ac:dyDescent="0.25">
      <c r="A175" s="90" t="s">
        <v>226</v>
      </c>
      <c r="B175" s="89"/>
      <c r="C175" s="88"/>
      <c r="D175" s="88"/>
      <c r="E175" s="88"/>
      <c r="F175" s="88"/>
      <c r="G175" s="88"/>
      <c r="H175" s="138"/>
      <c r="I175" s="138"/>
      <c r="J175" s="198"/>
    </row>
    <row r="176" spans="1:10" s="86" customFormat="1" ht="18.7" customHeight="1" x14ac:dyDescent="0.25">
      <c r="A176" s="90" t="s">
        <v>227</v>
      </c>
      <c r="B176" s="89"/>
      <c r="C176" s="88"/>
      <c r="D176" s="88"/>
      <c r="E176" s="88"/>
      <c r="F176" s="88"/>
      <c r="G176" s="88"/>
      <c r="H176" s="138"/>
      <c r="I176" s="138"/>
      <c r="J176" s="198"/>
    </row>
    <row r="177" spans="1:10" s="86" customFormat="1" ht="18.7" customHeight="1" x14ac:dyDescent="0.25">
      <c r="A177" s="90" t="s">
        <v>228</v>
      </c>
      <c r="B177" s="89"/>
      <c r="C177" s="88"/>
      <c r="D177" s="88"/>
      <c r="E177" s="88"/>
      <c r="F177" s="88"/>
      <c r="G177" s="88"/>
      <c r="H177" s="138"/>
      <c r="I177" s="138"/>
      <c r="J177" s="198"/>
    </row>
    <row r="178" spans="1:10" s="86" customFormat="1" ht="18.7" customHeight="1" x14ac:dyDescent="0.25">
      <c r="A178" s="90" t="s">
        <v>229</v>
      </c>
      <c r="B178" s="89"/>
      <c r="C178" s="88"/>
      <c r="D178" s="88"/>
      <c r="E178" s="88"/>
      <c r="F178" s="88"/>
      <c r="G178" s="88"/>
      <c r="H178" s="138"/>
      <c r="I178" s="138"/>
      <c r="J178" s="198"/>
    </row>
    <row r="179" spans="1:10" s="86" customFormat="1" ht="18.7" customHeight="1" x14ac:dyDescent="0.25">
      <c r="A179" s="90" t="s">
        <v>230</v>
      </c>
      <c r="B179" s="89"/>
      <c r="C179" s="88"/>
      <c r="D179" s="88"/>
      <c r="E179" s="88"/>
      <c r="F179" s="88"/>
      <c r="G179" s="88"/>
      <c r="H179" s="138"/>
      <c r="I179" s="138"/>
      <c r="J179" s="198"/>
    </row>
    <row r="180" spans="1:10" s="86" customFormat="1" ht="18.7" customHeight="1" x14ac:dyDescent="0.25">
      <c r="A180" s="90" t="s">
        <v>231</v>
      </c>
      <c r="B180" s="89"/>
      <c r="C180" s="88"/>
      <c r="D180" s="88"/>
      <c r="E180" s="88"/>
      <c r="F180" s="88"/>
      <c r="G180" s="88"/>
      <c r="H180" s="138"/>
      <c r="I180" s="138"/>
      <c r="J180" s="198"/>
    </row>
    <row r="181" spans="1:10" s="86" customFormat="1" ht="18.7" customHeight="1" x14ac:dyDescent="0.25">
      <c r="A181" s="90" t="s">
        <v>232</v>
      </c>
      <c r="B181" s="89"/>
      <c r="C181" s="88"/>
      <c r="D181" s="88"/>
      <c r="E181" s="88"/>
      <c r="F181" s="88"/>
      <c r="G181" s="88"/>
      <c r="H181" s="138"/>
      <c r="I181" s="138"/>
      <c r="J181" s="198"/>
    </row>
    <row r="182" spans="1:10" s="86" customFormat="1" ht="18.7" customHeight="1" x14ac:dyDescent="0.25">
      <c r="A182" s="90" t="s">
        <v>233</v>
      </c>
      <c r="B182" s="89"/>
      <c r="C182" s="88"/>
      <c r="D182" s="88"/>
      <c r="E182" s="88"/>
      <c r="F182" s="88"/>
      <c r="G182" s="88"/>
      <c r="H182" s="138"/>
      <c r="I182" s="138"/>
      <c r="J182" s="198"/>
    </row>
    <row r="183" spans="1:10" s="86" customFormat="1" ht="18.7" customHeight="1" x14ac:dyDescent="0.25">
      <c r="A183" s="90" t="s">
        <v>234</v>
      </c>
      <c r="B183" s="89"/>
      <c r="C183" s="88"/>
      <c r="D183" s="88"/>
      <c r="E183" s="88"/>
      <c r="F183" s="88"/>
      <c r="G183" s="88"/>
      <c r="H183" s="138"/>
      <c r="I183" s="138"/>
      <c r="J183" s="198"/>
    </row>
    <row r="184" spans="1:10" s="86" customFormat="1" ht="18.7" customHeight="1" x14ac:dyDescent="0.25">
      <c r="A184" s="90" t="s">
        <v>235</v>
      </c>
      <c r="B184" s="89"/>
      <c r="C184" s="88"/>
      <c r="D184" s="88"/>
      <c r="E184" s="88"/>
      <c r="F184" s="88"/>
      <c r="G184" s="88"/>
      <c r="H184" s="138"/>
      <c r="I184" s="138"/>
      <c r="J184" s="198"/>
    </row>
    <row r="185" spans="1:10" s="86" customFormat="1" ht="18.7" customHeight="1" x14ac:dyDescent="0.25">
      <c r="A185" s="90" t="s">
        <v>236</v>
      </c>
      <c r="B185" s="89"/>
      <c r="C185" s="88"/>
      <c r="D185" s="88"/>
      <c r="E185" s="88"/>
      <c r="F185" s="88"/>
      <c r="G185" s="88"/>
      <c r="H185" s="138"/>
      <c r="I185" s="138"/>
      <c r="J185" s="198"/>
    </row>
    <row r="186" spans="1:10" s="86" customFormat="1" ht="18.7" customHeight="1" x14ac:dyDescent="0.25">
      <c r="A186" s="90" t="s">
        <v>237</v>
      </c>
      <c r="B186" s="89"/>
      <c r="C186" s="88"/>
      <c r="D186" s="88"/>
      <c r="E186" s="88"/>
      <c r="F186" s="88"/>
      <c r="G186" s="88"/>
      <c r="H186" s="138"/>
      <c r="I186" s="138"/>
      <c r="J186" s="198"/>
    </row>
    <row r="187" spans="1:10" s="86" customFormat="1" ht="18.7" customHeight="1" x14ac:dyDescent="0.25">
      <c r="A187" s="90" t="s">
        <v>238</v>
      </c>
      <c r="B187" s="89"/>
      <c r="C187" s="88"/>
      <c r="D187" s="88"/>
      <c r="E187" s="88"/>
      <c r="F187" s="88"/>
      <c r="G187" s="88"/>
      <c r="H187" s="138"/>
      <c r="I187" s="138"/>
      <c r="J187" s="198"/>
    </row>
    <row r="188" spans="1:10" s="86" customFormat="1" ht="18.7" customHeight="1" x14ac:dyDescent="0.25">
      <c r="A188" s="90" t="s">
        <v>239</v>
      </c>
      <c r="B188" s="89"/>
      <c r="C188" s="88"/>
      <c r="D188" s="88"/>
      <c r="E188" s="88"/>
      <c r="F188" s="88"/>
      <c r="G188" s="88"/>
      <c r="H188" s="138"/>
      <c r="I188" s="138"/>
      <c r="J188" s="198"/>
    </row>
    <row r="189" spans="1:10" s="86" customFormat="1" ht="18.7" customHeight="1" x14ac:dyDescent="0.25">
      <c r="A189" s="90" t="s">
        <v>240</v>
      </c>
      <c r="B189" s="89"/>
      <c r="C189" s="88"/>
      <c r="D189" s="88"/>
      <c r="E189" s="88"/>
      <c r="F189" s="88"/>
      <c r="G189" s="88"/>
      <c r="H189" s="138"/>
      <c r="I189" s="138"/>
      <c r="J189" s="198"/>
    </row>
    <row r="190" spans="1:10" s="86" customFormat="1" ht="18.7" customHeight="1" x14ac:dyDescent="0.25">
      <c r="A190" s="90" t="s">
        <v>241</v>
      </c>
      <c r="B190" s="89"/>
      <c r="C190" s="88"/>
      <c r="D190" s="88"/>
      <c r="E190" s="88"/>
      <c r="F190" s="88"/>
      <c r="G190" s="88"/>
      <c r="H190" s="138"/>
      <c r="I190" s="138"/>
      <c r="J190" s="198"/>
    </row>
    <row r="191" spans="1:10" s="86" customFormat="1" ht="18.7" customHeight="1" x14ac:dyDescent="0.25">
      <c r="A191" s="90" t="s">
        <v>242</v>
      </c>
      <c r="B191" s="89"/>
      <c r="C191" s="88"/>
      <c r="D191" s="88"/>
      <c r="E191" s="88"/>
      <c r="F191" s="88"/>
      <c r="G191" s="88"/>
      <c r="H191" s="138"/>
      <c r="I191" s="138"/>
      <c r="J191" s="198"/>
    </row>
    <row r="192" spans="1:10" s="86" customFormat="1" ht="18.7" customHeight="1" x14ac:dyDescent="0.25">
      <c r="A192" s="90" t="s">
        <v>243</v>
      </c>
      <c r="B192" s="89"/>
      <c r="C192" s="88"/>
      <c r="D192" s="88"/>
      <c r="E192" s="88"/>
      <c r="F192" s="88"/>
      <c r="G192" s="88"/>
      <c r="H192" s="138"/>
      <c r="I192" s="138"/>
      <c r="J192" s="198"/>
    </row>
    <row r="193" spans="1:10" s="86" customFormat="1" ht="18.7" customHeight="1" x14ac:dyDescent="0.25">
      <c r="A193" s="90" t="s">
        <v>244</v>
      </c>
      <c r="B193" s="89"/>
      <c r="C193" s="88"/>
      <c r="D193" s="88"/>
      <c r="E193" s="88"/>
      <c r="F193" s="88"/>
      <c r="G193" s="88"/>
      <c r="H193" s="138"/>
      <c r="I193" s="138"/>
      <c r="J193" s="198"/>
    </row>
    <row r="194" spans="1:10" s="86" customFormat="1" ht="18.7" customHeight="1" x14ac:dyDescent="0.25">
      <c r="A194" s="90" t="s">
        <v>245</v>
      </c>
      <c r="B194" s="89"/>
      <c r="C194" s="88"/>
      <c r="D194" s="88"/>
      <c r="E194" s="88"/>
      <c r="F194" s="88"/>
      <c r="G194" s="88"/>
      <c r="H194" s="138"/>
      <c r="I194" s="138"/>
      <c r="J194" s="198"/>
    </row>
    <row r="195" spans="1:10" s="86" customFormat="1" ht="18.7" customHeight="1" x14ac:dyDescent="0.25">
      <c r="A195" s="90" t="s">
        <v>246</v>
      </c>
      <c r="B195" s="89"/>
      <c r="C195" s="88"/>
      <c r="D195" s="88"/>
      <c r="E195" s="88"/>
      <c r="F195" s="88"/>
      <c r="G195" s="88"/>
      <c r="H195" s="138"/>
      <c r="I195" s="138"/>
      <c r="J195" s="198"/>
    </row>
    <row r="196" spans="1:10" s="86" customFormat="1" ht="18.7" customHeight="1" x14ac:dyDescent="0.25">
      <c r="A196" s="90" t="s">
        <v>247</v>
      </c>
      <c r="B196" s="89"/>
      <c r="C196" s="88"/>
      <c r="D196" s="88"/>
      <c r="E196" s="88"/>
      <c r="F196" s="88"/>
      <c r="G196" s="88"/>
      <c r="H196" s="138"/>
      <c r="I196" s="138"/>
      <c r="J196" s="198"/>
    </row>
    <row r="197" spans="1:10" s="86" customFormat="1" ht="18.7" customHeight="1" x14ac:dyDescent="0.25">
      <c r="A197" s="90" t="s">
        <v>248</v>
      </c>
      <c r="B197" s="89"/>
      <c r="C197" s="88"/>
      <c r="D197" s="88"/>
      <c r="E197" s="88"/>
      <c r="F197" s="88"/>
      <c r="G197" s="88"/>
      <c r="H197" s="138"/>
      <c r="I197" s="138"/>
      <c r="J197" s="198"/>
    </row>
    <row r="198" spans="1:10" s="86" customFormat="1" ht="18.7" customHeight="1" x14ac:dyDescent="0.25">
      <c r="A198" s="90" t="s">
        <v>249</v>
      </c>
      <c r="B198" s="89"/>
      <c r="C198" s="88"/>
      <c r="D198" s="88"/>
      <c r="E198" s="88"/>
      <c r="F198" s="88"/>
      <c r="G198" s="88"/>
      <c r="H198" s="138"/>
      <c r="I198" s="138"/>
      <c r="J198" s="198"/>
    </row>
    <row r="199" spans="1:10" s="86" customFormat="1" ht="18.7" customHeight="1" x14ac:dyDescent="0.25">
      <c r="A199" s="90" t="s">
        <v>250</v>
      </c>
      <c r="B199" s="89"/>
      <c r="C199" s="88"/>
      <c r="D199" s="88"/>
      <c r="E199" s="88"/>
      <c r="F199" s="88"/>
      <c r="G199" s="88"/>
      <c r="H199" s="138"/>
      <c r="I199" s="138"/>
      <c r="J199" s="198"/>
    </row>
    <row r="200" spans="1:10" s="86" customFormat="1" ht="18.7" customHeight="1" x14ac:dyDescent="0.25">
      <c r="A200" s="90" t="s">
        <v>251</v>
      </c>
      <c r="B200" s="89"/>
      <c r="C200" s="88"/>
      <c r="D200" s="88"/>
      <c r="E200" s="88"/>
      <c r="F200" s="88"/>
      <c r="G200" s="88"/>
      <c r="H200" s="138"/>
      <c r="I200" s="138"/>
      <c r="J200" s="198"/>
    </row>
    <row r="201" spans="1:10" s="86" customFormat="1" ht="18.7" customHeight="1" x14ac:dyDescent="0.25">
      <c r="A201" s="90" t="s">
        <v>252</v>
      </c>
      <c r="B201" s="89"/>
      <c r="C201" s="88"/>
      <c r="D201" s="88"/>
      <c r="E201" s="88"/>
      <c r="F201" s="88"/>
      <c r="G201" s="88"/>
      <c r="H201" s="138"/>
      <c r="I201" s="138"/>
      <c r="J201" s="198"/>
    </row>
    <row r="202" spans="1:10" s="86" customFormat="1" ht="18.7" customHeight="1" x14ac:dyDescent="0.25">
      <c r="A202" s="90" t="s">
        <v>253</v>
      </c>
      <c r="B202" s="89"/>
      <c r="C202" s="88"/>
      <c r="D202" s="88"/>
      <c r="E202" s="88"/>
      <c r="F202" s="88"/>
      <c r="G202" s="88"/>
      <c r="H202" s="138"/>
      <c r="I202" s="138"/>
      <c r="J202" s="198"/>
    </row>
    <row r="203" spans="1:10" s="86" customFormat="1" ht="18.7" customHeight="1" x14ac:dyDescent="0.25">
      <c r="A203" s="90" t="s">
        <v>254</v>
      </c>
      <c r="B203" s="89"/>
      <c r="C203" s="88"/>
      <c r="D203" s="88"/>
      <c r="E203" s="88"/>
      <c r="F203" s="88"/>
      <c r="G203" s="88"/>
      <c r="H203" s="138"/>
      <c r="I203" s="138"/>
      <c r="J203" s="198"/>
    </row>
    <row r="204" spans="1:10" s="86" customFormat="1" ht="18.7" customHeight="1" x14ac:dyDescent="0.25">
      <c r="A204" s="90" t="s">
        <v>255</v>
      </c>
      <c r="B204" s="89"/>
      <c r="C204" s="88"/>
      <c r="D204" s="88"/>
      <c r="E204" s="88"/>
      <c r="F204" s="88"/>
      <c r="G204" s="88"/>
      <c r="H204" s="138"/>
      <c r="I204" s="138"/>
      <c r="J204" s="198"/>
    </row>
    <row r="205" spans="1:10" s="86" customFormat="1" ht="18.7" customHeight="1" x14ac:dyDescent="0.25">
      <c r="A205" s="90" t="s">
        <v>256</v>
      </c>
      <c r="B205" s="89"/>
      <c r="C205" s="88"/>
      <c r="D205" s="88"/>
      <c r="E205" s="88"/>
      <c r="F205" s="88"/>
      <c r="G205" s="88"/>
      <c r="H205" s="138"/>
      <c r="I205" s="138"/>
      <c r="J205" s="198"/>
    </row>
    <row r="206" spans="1:10" s="86" customFormat="1" ht="18.7" customHeight="1" x14ac:dyDescent="0.25">
      <c r="A206" s="90" t="s">
        <v>257</v>
      </c>
      <c r="B206" s="89"/>
      <c r="C206" s="88"/>
      <c r="D206" s="88"/>
      <c r="E206" s="88"/>
      <c r="F206" s="88"/>
      <c r="G206" s="88"/>
      <c r="H206" s="138"/>
      <c r="I206" s="138"/>
      <c r="J206" s="198"/>
    </row>
    <row r="207" spans="1:10" s="86" customFormat="1" ht="18.7" customHeight="1" x14ac:dyDescent="0.25">
      <c r="A207" s="90" t="s">
        <v>258</v>
      </c>
      <c r="B207" s="89"/>
      <c r="C207" s="88"/>
      <c r="D207" s="88"/>
      <c r="E207" s="88"/>
      <c r="F207" s="88"/>
      <c r="G207" s="88"/>
      <c r="H207" s="138"/>
      <c r="I207" s="138"/>
      <c r="J207" s="198"/>
    </row>
    <row r="208" spans="1:10" s="86" customFormat="1" ht="18.7" customHeight="1" x14ac:dyDescent="0.25">
      <c r="A208" s="90" t="s">
        <v>259</v>
      </c>
      <c r="B208" s="89"/>
      <c r="C208" s="88"/>
      <c r="D208" s="88"/>
      <c r="E208" s="88"/>
      <c r="F208" s="88"/>
      <c r="G208" s="88"/>
      <c r="H208" s="138"/>
      <c r="I208" s="138"/>
      <c r="J208" s="198"/>
    </row>
    <row r="209" spans="1:10" s="86" customFormat="1" ht="18.7" customHeight="1" x14ac:dyDescent="0.25">
      <c r="A209" s="90" t="s">
        <v>260</v>
      </c>
      <c r="B209" s="89"/>
      <c r="C209" s="88"/>
      <c r="D209" s="88"/>
      <c r="E209" s="88"/>
      <c r="F209" s="88"/>
      <c r="G209" s="88"/>
      <c r="H209" s="138"/>
      <c r="I209" s="138"/>
      <c r="J209" s="198"/>
    </row>
    <row r="210" spans="1:10" s="86" customFormat="1" ht="18.7" customHeight="1" x14ac:dyDescent="0.25">
      <c r="A210" s="90" t="s">
        <v>261</v>
      </c>
      <c r="B210" s="89"/>
      <c r="C210" s="88"/>
      <c r="D210" s="88"/>
      <c r="E210" s="88"/>
      <c r="F210" s="88"/>
      <c r="G210" s="88"/>
      <c r="H210" s="138"/>
      <c r="I210" s="138"/>
      <c r="J210" s="198"/>
    </row>
    <row r="211" spans="1:10" s="86" customFormat="1" ht="18.7" customHeight="1" x14ac:dyDescent="0.25">
      <c r="A211" s="90" t="s">
        <v>262</v>
      </c>
      <c r="B211" s="89"/>
      <c r="C211" s="88"/>
      <c r="D211" s="88"/>
      <c r="E211" s="88"/>
      <c r="F211" s="88"/>
      <c r="G211" s="88"/>
      <c r="H211" s="138"/>
      <c r="I211" s="138"/>
      <c r="J211" s="198"/>
    </row>
    <row r="212" spans="1:10" s="86" customFormat="1" ht="18.7" customHeight="1" x14ac:dyDescent="0.25">
      <c r="A212" s="90" t="s">
        <v>263</v>
      </c>
      <c r="B212" s="89"/>
      <c r="C212" s="88"/>
      <c r="D212" s="88"/>
      <c r="E212" s="88"/>
      <c r="F212" s="88"/>
      <c r="G212" s="88"/>
      <c r="H212" s="138"/>
      <c r="I212" s="138"/>
      <c r="J212" s="198"/>
    </row>
    <row r="213" spans="1:10" s="86" customFormat="1" ht="18.7" customHeight="1" x14ac:dyDescent="0.25">
      <c r="A213" s="90" t="s">
        <v>264</v>
      </c>
      <c r="B213" s="89"/>
      <c r="C213" s="88"/>
      <c r="D213" s="88"/>
      <c r="E213" s="88"/>
      <c r="F213" s="88"/>
      <c r="G213" s="88"/>
      <c r="H213" s="138"/>
      <c r="I213" s="138"/>
      <c r="J213" s="198"/>
    </row>
    <row r="214" spans="1:10" s="86" customFormat="1" ht="18.7" customHeight="1" x14ac:dyDescent="0.25">
      <c r="A214" s="90" t="s">
        <v>265</v>
      </c>
      <c r="B214" s="89"/>
      <c r="C214" s="88"/>
      <c r="D214" s="88"/>
      <c r="E214" s="88"/>
      <c r="F214" s="88"/>
      <c r="G214" s="88"/>
      <c r="H214" s="138"/>
      <c r="I214" s="138"/>
      <c r="J214" s="198"/>
    </row>
    <row r="215" spans="1:10" s="86" customFormat="1" ht="18.7" customHeight="1" x14ac:dyDescent="0.25">
      <c r="A215" s="90" t="s">
        <v>266</v>
      </c>
      <c r="B215" s="89"/>
      <c r="C215" s="88"/>
      <c r="D215" s="88"/>
      <c r="E215" s="88"/>
      <c r="F215" s="88"/>
      <c r="G215" s="88"/>
      <c r="H215" s="138"/>
      <c r="I215" s="138"/>
      <c r="J215" s="198"/>
    </row>
    <row r="216" spans="1:10" s="86" customFormat="1" ht="18.7" customHeight="1" x14ac:dyDescent="0.25">
      <c r="A216" s="90" t="s">
        <v>267</v>
      </c>
      <c r="B216" s="89"/>
      <c r="C216" s="88"/>
      <c r="D216" s="88"/>
      <c r="E216" s="88"/>
      <c r="F216" s="88"/>
      <c r="G216" s="88"/>
      <c r="H216" s="138"/>
      <c r="I216" s="138"/>
      <c r="J216" s="198"/>
    </row>
    <row r="217" spans="1:10" s="86" customFormat="1" ht="18.7" customHeight="1" x14ac:dyDescent="0.25">
      <c r="A217" s="90" t="s">
        <v>268</v>
      </c>
      <c r="B217" s="89"/>
      <c r="C217" s="88"/>
      <c r="D217" s="88"/>
      <c r="E217" s="88"/>
      <c r="F217" s="88"/>
      <c r="G217" s="88"/>
      <c r="H217" s="138"/>
      <c r="I217" s="138"/>
      <c r="J217" s="198"/>
    </row>
    <row r="218" spans="1:10" s="86" customFormat="1" ht="18.7" customHeight="1" x14ac:dyDescent="0.25">
      <c r="A218" s="90" t="s">
        <v>269</v>
      </c>
      <c r="B218" s="89"/>
      <c r="C218" s="88"/>
      <c r="D218" s="88"/>
      <c r="E218" s="88"/>
      <c r="F218" s="88"/>
      <c r="G218" s="88"/>
      <c r="H218" s="138"/>
      <c r="I218" s="138"/>
      <c r="J218" s="198"/>
    </row>
    <row r="219" spans="1:10" s="86" customFormat="1" ht="18.7" customHeight="1" x14ac:dyDescent="0.25">
      <c r="A219" s="90" t="s">
        <v>270</v>
      </c>
      <c r="B219" s="89"/>
      <c r="C219" s="88"/>
      <c r="D219" s="88"/>
      <c r="E219" s="88"/>
      <c r="F219" s="88"/>
      <c r="G219" s="88"/>
      <c r="H219" s="138"/>
      <c r="I219" s="138"/>
      <c r="J219" s="198"/>
    </row>
    <row r="220" spans="1:10" s="86" customFormat="1" ht="18.7" customHeight="1" x14ac:dyDescent="0.25">
      <c r="A220" s="90" t="s">
        <v>271</v>
      </c>
      <c r="B220" s="89"/>
      <c r="C220" s="88"/>
      <c r="D220" s="88"/>
      <c r="E220" s="88"/>
      <c r="F220" s="88"/>
      <c r="G220" s="88"/>
      <c r="H220" s="138"/>
      <c r="I220" s="138"/>
      <c r="J220" s="198"/>
    </row>
    <row r="221" spans="1:10" s="86" customFormat="1" ht="18.7" customHeight="1" x14ac:dyDescent="0.25">
      <c r="A221" s="90" t="s">
        <v>272</v>
      </c>
      <c r="B221" s="89"/>
      <c r="C221" s="88"/>
      <c r="D221" s="88"/>
      <c r="E221" s="88"/>
      <c r="F221" s="88"/>
      <c r="G221" s="88"/>
      <c r="H221" s="138"/>
      <c r="I221" s="138"/>
      <c r="J221" s="198"/>
    </row>
    <row r="222" spans="1:10" s="86" customFormat="1" ht="18.7" customHeight="1" x14ac:dyDescent="0.25">
      <c r="A222" s="90" t="s">
        <v>273</v>
      </c>
      <c r="B222" s="89"/>
      <c r="C222" s="88"/>
      <c r="D222" s="88"/>
      <c r="E222" s="88"/>
      <c r="F222" s="88"/>
      <c r="G222" s="88"/>
      <c r="H222" s="138"/>
      <c r="I222" s="138"/>
      <c r="J222" s="198"/>
    </row>
    <row r="223" spans="1:10" s="86" customFormat="1" ht="18.7" customHeight="1" x14ac:dyDescent="0.25">
      <c r="A223" s="90" t="s">
        <v>274</v>
      </c>
      <c r="B223" s="89"/>
      <c r="C223" s="88"/>
      <c r="D223" s="88"/>
      <c r="E223" s="88"/>
      <c r="F223" s="88"/>
      <c r="G223" s="88"/>
      <c r="H223" s="138"/>
      <c r="I223" s="138"/>
      <c r="J223" s="198"/>
    </row>
    <row r="224" spans="1:10" s="86" customFormat="1" ht="18.7" customHeight="1" x14ac:dyDescent="0.25">
      <c r="A224" s="90" t="s">
        <v>275</v>
      </c>
      <c r="B224" s="89"/>
      <c r="C224" s="88"/>
      <c r="D224" s="88"/>
      <c r="E224" s="88"/>
      <c r="F224" s="88"/>
      <c r="G224" s="88"/>
      <c r="H224" s="138"/>
      <c r="I224" s="138"/>
      <c r="J224" s="198"/>
    </row>
    <row r="225" spans="1:10" s="86" customFormat="1" ht="18.7" customHeight="1" x14ac:dyDescent="0.25">
      <c r="A225" s="90" t="s">
        <v>276</v>
      </c>
      <c r="B225" s="89"/>
      <c r="C225" s="88"/>
      <c r="D225" s="88"/>
      <c r="E225" s="88"/>
      <c r="F225" s="88"/>
      <c r="G225" s="88"/>
      <c r="H225" s="138"/>
      <c r="I225" s="138"/>
      <c r="J225" s="198"/>
    </row>
    <row r="226" spans="1:10" s="86" customFormat="1" ht="18.7" customHeight="1" x14ac:dyDescent="0.25">
      <c r="A226" s="90" t="s">
        <v>277</v>
      </c>
      <c r="B226" s="89"/>
      <c r="C226" s="88"/>
      <c r="D226" s="88"/>
      <c r="E226" s="88"/>
      <c r="F226" s="88"/>
      <c r="G226" s="88"/>
      <c r="H226" s="138"/>
      <c r="I226" s="138"/>
      <c r="J226" s="198"/>
    </row>
    <row r="227" spans="1:10" s="86" customFormat="1" ht="18.7" customHeight="1" x14ac:dyDescent="0.25">
      <c r="A227" s="90" t="s">
        <v>278</v>
      </c>
      <c r="B227" s="89"/>
      <c r="C227" s="88"/>
      <c r="D227" s="88"/>
      <c r="E227" s="88"/>
      <c r="F227" s="88"/>
      <c r="G227" s="88"/>
      <c r="H227" s="138"/>
      <c r="I227" s="138"/>
      <c r="J227" s="198"/>
    </row>
    <row r="228" spans="1:10" s="86" customFormat="1" ht="18.7" customHeight="1" x14ac:dyDescent="0.25">
      <c r="A228" s="90" t="s">
        <v>279</v>
      </c>
      <c r="B228" s="89"/>
      <c r="C228" s="88"/>
      <c r="D228" s="88"/>
      <c r="E228" s="88"/>
      <c r="F228" s="88"/>
      <c r="G228" s="88"/>
      <c r="H228" s="138"/>
      <c r="I228" s="138"/>
      <c r="J228" s="198"/>
    </row>
    <row r="229" spans="1:10" s="86" customFormat="1" ht="18.7" customHeight="1" x14ac:dyDescent="0.25">
      <c r="A229" s="90" t="s">
        <v>280</v>
      </c>
      <c r="B229" s="89"/>
      <c r="C229" s="88"/>
      <c r="D229" s="88"/>
      <c r="E229" s="88"/>
      <c r="F229" s="88"/>
      <c r="G229" s="88"/>
      <c r="H229" s="138"/>
      <c r="I229" s="138"/>
      <c r="J229" s="198"/>
    </row>
    <row r="230" spans="1:10" s="86" customFormat="1" ht="18.7" customHeight="1" x14ac:dyDescent="0.25">
      <c r="A230" s="90" t="s">
        <v>281</v>
      </c>
      <c r="B230" s="89"/>
      <c r="C230" s="88"/>
      <c r="D230" s="88"/>
      <c r="E230" s="88"/>
      <c r="F230" s="88"/>
      <c r="G230" s="88"/>
      <c r="H230" s="138"/>
      <c r="I230" s="138"/>
      <c r="J230" s="198"/>
    </row>
    <row r="231" spans="1:10" s="86" customFormat="1" ht="18.7" customHeight="1" x14ac:dyDescent="0.25">
      <c r="A231" s="90" t="s">
        <v>282</v>
      </c>
      <c r="B231" s="89"/>
      <c r="C231" s="88"/>
      <c r="D231" s="88"/>
      <c r="E231" s="88"/>
      <c r="F231" s="88"/>
      <c r="G231" s="88"/>
      <c r="H231" s="138"/>
      <c r="I231" s="138"/>
      <c r="J231" s="198"/>
    </row>
    <row r="232" spans="1:10" s="86" customFormat="1" ht="18.7" customHeight="1" x14ac:dyDescent="0.25">
      <c r="A232" s="90" t="s">
        <v>283</v>
      </c>
      <c r="B232" s="89"/>
      <c r="C232" s="88"/>
      <c r="D232" s="88"/>
      <c r="E232" s="88"/>
      <c r="F232" s="88"/>
      <c r="G232" s="88"/>
      <c r="H232" s="138"/>
      <c r="I232" s="138"/>
      <c r="J232" s="198"/>
    </row>
    <row r="233" spans="1:10" s="86" customFormat="1" ht="18.7" customHeight="1" x14ac:dyDescent="0.25">
      <c r="A233" s="90" t="s">
        <v>284</v>
      </c>
      <c r="B233" s="89"/>
      <c r="C233" s="88"/>
      <c r="D233" s="88"/>
      <c r="E233" s="88"/>
      <c r="F233" s="88"/>
      <c r="G233" s="88"/>
      <c r="H233" s="138"/>
      <c r="I233" s="138"/>
      <c r="J233" s="198"/>
    </row>
    <row r="234" spans="1:10" s="86" customFormat="1" ht="18.7" customHeight="1" x14ac:dyDescent="0.25">
      <c r="A234" s="90" t="s">
        <v>285</v>
      </c>
      <c r="B234" s="89"/>
      <c r="C234" s="88"/>
      <c r="D234" s="88"/>
      <c r="E234" s="88"/>
      <c r="F234" s="88"/>
      <c r="G234" s="88"/>
      <c r="H234" s="138"/>
      <c r="I234" s="138"/>
      <c r="J234" s="198"/>
    </row>
    <row r="235" spans="1:10" s="86" customFormat="1" ht="18.7" customHeight="1" x14ac:dyDescent="0.25">
      <c r="A235" s="90" t="s">
        <v>286</v>
      </c>
      <c r="B235" s="89"/>
      <c r="C235" s="88"/>
      <c r="D235" s="88"/>
      <c r="E235" s="88"/>
      <c r="F235" s="88"/>
      <c r="G235" s="88"/>
      <c r="H235" s="138"/>
      <c r="I235" s="138"/>
      <c r="J235" s="198"/>
    </row>
    <row r="236" spans="1:10" s="86" customFormat="1" ht="18.7" customHeight="1" x14ac:dyDescent="0.25">
      <c r="A236" s="90" t="s">
        <v>287</v>
      </c>
      <c r="B236" s="89"/>
      <c r="C236" s="88"/>
      <c r="D236" s="88"/>
      <c r="E236" s="88"/>
      <c r="F236" s="88"/>
      <c r="G236" s="88"/>
      <c r="H236" s="138"/>
      <c r="I236" s="138"/>
      <c r="J236" s="198"/>
    </row>
    <row r="237" spans="1:10" s="86" customFormat="1" ht="18.7" customHeight="1" x14ac:dyDescent="0.25">
      <c r="A237" s="90" t="s">
        <v>288</v>
      </c>
      <c r="B237" s="89"/>
      <c r="C237" s="88"/>
      <c r="D237" s="88"/>
      <c r="E237" s="88"/>
      <c r="F237" s="88"/>
      <c r="G237" s="88"/>
      <c r="H237" s="138"/>
      <c r="I237" s="138"/>
      <c r="J237" s="198"/>
    </row>
    <row r="238" spans="1:10" s="86" customFormat="1" ht="18.7" customHeight="1" x14ac:dyDescent="0.25">
      <c r="A238" s="90" t="s">
        <v>289</v>
      </c>
      <c r="B238" s="89"/>
      <c r="C238" s="88"/>
      <c r="D238" s="88"/>
      <c r="E238" s="88"/>
      <c r="F238" s="88"/>
      <c r="G238" s="88"/>
      <c r="H238" s="138"/>
      <c r="I238" s="138"/>
      <c r="J238" s="198"/>
    </row>
    <row r="239" spans="1:10" s="86" customFormat="1" ht="18.7" customHeight="1" x14ac:dyDescent="0.25">
      <c r="A239" s="90" t="s">
        <v>290</v>
      </c>
      <c r="B239" s="89"/>
      <c r="C239" s="88"/>
      <c r="D239" s="88"/>
      <c r="E239" s="88"/>
      <c r="F239" s="88"/>
      <c r="G239" s="88"/>
      <c r="H239" s="138"/>
      <c r="I239" s="138"/>
      <c r="J239" s="198"/>
    </row>
    <row r="240" spans="1:10" s="86" customFormat="1" ht="18.7" customHeight="1" x14ac:dyDescent="0.25">
      <c r="A240" s="90" t="s">
        <v>291</v>
      </c>
      <c r="B240" s="89"/>
      <c r="C240" s="88"/>
      <c r="D240" s="88"/>
      <c r="E240" s="88"/>
      <c r="F240" s="88"/>
      <c r="G240" s="88"/>
      <c r="H240" s="138"/>
      <c r="I240" s="138"/>
      <c r="J240" s="198"/>
    </row>
    <row r="241" spans="1:10" s="86" customFormat="1" ht="18.7" customHeight="1" x14ac:dyDescent="0.25">
      <c r="A241" s="90" t="s">
        <v>292</v>
      </c>
      <c r="B241" s="89"/>
      <c r="C241" s="88"/>
      <c r="D241" s="88"/>
      <c r="E241" s="88"/>
      <c r="F241" s="88"/>
      <c r="G241" s="88"/>
      <c r="H241" s="138"/>
      <c r="I241" s="138"/>
      <c r="J241" s="198"/>
    </row>
    <row r="242" spans="1:10" s="86" customFormat="1" ht="18.7" customHeight="1" x14ac:dyDescent="0.25">
      <c r="A242" s="90" t="s">
        <v>293</v>
      </c>
      <c r="B242" s="89"/>
      <c r="C242" s="88"/>
      <c r="D242" s="88"/>
      <c r="E242" s="88"/>
      <c r="F242" s="88"/>
      <c r="G242" s="88"/>
      <c r="H242" s="138"/>
      <c r="I242" s="138"/>
      <c r="J242" s="198"/>
    </row>
    <row r="243" spans="1:10" s="86" customFormat="1" ht="18.7" customHeight="1" x14ac:dyDescent="0.25">
      <c r="A243" s="90" t="s">
        <v>294</v>
      </c>
      <c r="B243" s="89"/>
      <c r="C243" s="88"/>
      <c r="D243" s="88"/>
      <c r="E243" s="88"/>
      <c r="F243" s="88"/>
      <c r="G243" s="88"/>
      <c r="H243" s="138"/>
      <c r="I243" s="138"/>
      <c r="J243" s="198"/>
    </row>
    <row r="244" spans="1:10" s="86" customFormat="1" ht="18.7" customHeight="1" x14ac:dyDescent="0.25">
      <c r="A244" s="90" t="s">
        <v>295</v>
      </c>
      <c r="B244" s="89"/>
      <c r="C244" s="88"/>
      <c r="D244" s="88"/>
      <c r="E244" s="88"/>
      <c r="F244" s="88"/>
      <c r="G244" s="88"/>
      <c r="H244" s="138"/>
      <c r="I244" s="138"/>
      <c r="J244" s="198"/>
    </row>
    <row r="245" spans="1:10" s="86" customFormat="1" ht="18.7" customHeight="1" x14ac:dyDescent="0.25">
      <c r="A245" s="90" t="s">
        <v>296</v>
      </c>
      <c r="B245" s="89"/>
      <c r="C245" s="88"/>
      <c r="D245" s="88"/>
      <c r="E245" s="88"/>
      <c r="F245" s="88"/>
      <c r="G245" s="88"/>
      <c r="H245" s="138"/>
      <c r="I245" s="138"/>
      <c r="J245" s="198"/>
    </row>
    <row r="246" spans="1:10" s="86" customFormat="1" ht="18.7" customHeight="1" x14ac:dyDescent="0.25">
      <c r="A246" s="90" t="s">
        <v>297</v>
      </c>
      <c r="B246" s="89"/>
      <c r="C246" s="88"/>
      <c r="D246" s="88"/>
      <c r="E246" s="88"/>
      <c r="F246" s="88"/>
      <c r="G246" s="88"/>
      <c r="H246" s="138"/>
      <c r="I246" s="138"/>
      <c r="J246" s="198"/>
    </row>
    <row r="247" spans="1:10" s="86" customFormat="1" ht="18.7" customHeight="1" x14ac:dyDescent="0.25">
      <c r="A247" s="90" t="s">
        <v>298</v>
      </c>
      <c r="B247" s="89"/>
      <c r="C247" s="88"/>
      <c r="D247" s="88"/>
      <c r="E247" s="88"/>
      <c r="F247" s="88"/>
      <c r="G247" s="88"/>
      <c r="H247" s="138"/>
      <c r="I247" s="138"/>
      <c r="J247" s="198"/>
    </row>
    <row r="248" spans="1:10" s="86" customFormat="1" ht="18.7" customHeight="1" x14ac:dyDescent="0.25">
      <c r="A248" s="90" t="s">
        <v>299</v>
      </c>
      <c r="B248" s="89"/>
      <c r="C248" s="88"/>
      <c r="D248" s="88"/>
      <c r="E248" s="88"/>
      <c r="F248" s="88"/>
      <c r="G248" s="88"/>
      <c r="H248" s="138"/>
      <c r="I248" s="138"/>
      <c r="J248" s="198"/>
    </row>
    <row r="249" spans="1:10" s="86" customFormat="1" ht="18.7" customHeight="1" x14ac:dyDescent="0.25">
      <c r="A249" s="90" t="s">
        <v>300</v>
      </c>
      <c r="B249" s="89"/>
      <c r="C249" s="88"/>
      <c r="D249" s="88"/>
      <c r="E249" s="88"/>
      <c r="F249" s="88"/>
      <c r="G249" s="88"/>
      <c r="H249" s="138"/>
      <c r="I249" s="138"/>
      <c r="J249" s="198"/>
    </row>
    <row r="250" spans="1:10" s="86" customFormat="1" ht="18.7" customHeight="1" x14ac:dyDescent="0.25">
      <c r="A250" s="90" t="s">
        <v>301</v>
      </c>
      <c r="B250" s="89"/>
      <c r="C250" s="88"/>
      <c r="D250" s="88"/>
      <c r="E250" s="88"/>
      <c r="F250" s="88"/>
      <c r="G250" s="88"/>
      <c r="H250" s="138"/>
      <c r="I250" s="138"/>
      <c r="J250" s="198"/>
    </row>
    <row r="251" spans="1:10" s="86" customFormat="1" ht="18.7" customHeight="1" x14ac:dyDescent="0.25">
      <c r="A251" s="90" t="s">
        <v>302</v>
      </c>
      <c r="B251" s="89"/>
      <c r="C251" s="88"/>
      <c r="D251" s="88"/>
      <c r="E251" s="88"/>
      <c r="F251" s="88"/>
      <c r="G251" s="88"/>
      <c r="H251" s="138"/>
      <c r="I251" s="138"/>
      <c r="J251" s="198"/>
    </row>
    <row r="252" spans="1:10" s="86" customFormat="1" ht="18.7" customHeight="1" x14ac:dyDescent="0.25">
      <c r="A252" s="90" t="s">
        <v>303</v>
      </c>
      <c r="B252" s="89"/>
      <c r="C252" s="88"/>
      <c r="D252" s="88"/>
      <c r="E252" s="88"/>
      <c r="F252" s="88"/>
      <c r="G252" s="88"/>
      <c r="H252" s="138"/>
      <c r="I252" s="138"/>
      <c r="J252" s="198"/>
    </row>
    <row r="253" spans="1:10" s="86" customFormat="1" ht="18.7" customHeight="1" x14ac:dyDescent="0.25">
      <c r="A253" s="90" t="s">
        <v>304</v>
      </c>
      <c r="B253" s="89"/>
      <c r="C253" s="88"/>
      <c r="D253" s="88"/>
      <c r="E253" s="88"/>
      <c r="F253" s="88"/>
      <c r="G253" s="88"/>
      <c r="H253" s="138"/>
      <c r="I253" s="138"/>
      <c r="J253" s="198"/>
    </row>
    <row r="254" spans="1:10" s="86" customFormat="1" ht="18.7" customHeight="1" x14ac:dyDescent="0.25">
      <c r="A254" s="90" t="s">
        <v>305</v>
      </c>
      <c r="B254" s="89"/>
      <c r="C254" s="88"/>
      <c r="D254" s="88"/>
      <c r="E254" s="88"/>
      <c r="F254" s="88"/>
      <c r="G254" s="88"/>
      <c r="H254" s="138"/>
      <c r="I254" s="138"/>
      <c r="J254" s="198"/>
    </row>
    <row r="255" spans="1:10" s="86" customFormat="1" ht="18.7" customHeight="1" x14ac:dyDescent="0.25">
      <c r="A255" s="90" t="s">
        <v>306</v>
      </c>
      <c r="B255" s="89"/>
      <c r="C255" s="88"/>
      <c r="D255" s="88"/>
      <c r="E255" s="88"/>
      <c r="F255" s="88"/>
      <c r="G255" s="88"/>
      <c r="H255" s="138"/>
      <c r="I255" s="138"/>
      <c r="J255" s="198"/>
    </row>
    <row r="256" spans="1:10" s="86" customFormat="1" ht="18.7" customHeight="1" x14ac:dyDescent="0.25">
      <c r="A256" s="90" t="s">
        <v>307</v>
      </c>
      <c r="B256" s="89"/>
      <c r="C256" s="88"/>
      <c r="D256" s="88"/>
      <c r="E256" s="88"/>
      <c r="F256" s="88"/>
      <c r="G256" s="88"/>
      <c r="H256" s="138"/>
      <c r="I256" s="138"/>
      <c r="J256" s="198"/>
    </row>
    <row r="257" spans="1:10" s="86" customFormat="1" ht="18.7" customHeight="1" x14ac:dyDescent="0.25">
      <c r="A257" s="90" t="s">
        <v>308</v>
      </c>
      <c r="B257" s="89"/>
      <c r="C257" s="88"/>
      <c r="D257" s="88"/>
      <c r="E257" s="88"/>
      <c r="F257" s="88"/>
      <c r="G257" s="88"/>
      <c r="H257" s="138"/>
      <c r="I257" s="138"/>
      <c r="J257" s="198"/>
    </row>
    <row r="258" spans="1:10" s="86" customFormat="1" ht="18.7" customHeight="1" x14ac:dyDescent="0.25">
      <c r="A258" s="90" t="s">
        <v>309</v>
      </c>
      <c r="B258" s="89"/>
      <c r="C258" s="88"/>
      <c r="D258" s="88"/>
      <c r="E258" s="88"/>
      <c r="F258" s="88"/>
      <c r="G258" s="88"/>
      <c r="H258" s="138"/>
      <c r="I258" s="138"/>
      <c r="J258" s="198"/>
    </row>
    <row r="259" spans="1:10" s="86" customFormat="1" ht="18.7" customHeight="1" x14ac:dyDescent="0.25">
      <c r="A259" s="90" t="s">
        <v>310</v>
      </c>
      <c r="B259" s="89"/>
      <c r="C259" s="88"/>
      <c r="D259" s="88"/>
      <c r="E259" s="88"/>
      <c r="F259" s="88"/>
      <c r="G259" s="88"/>
      <c r="H259" s="138"/>
      <c r="I259" s="138"/>
      <c r="J259" s="198"/>
    </row>
    <row r="260" spans="1:10" s="86" customFormat="1" ht="18.7" customHeight="1" x14ac:dyDescent="0.25">
      <c r="A260" s="90" t="s">
        <v>311</v>
      </c>
      <c r="B260" s="89"/>
      <c r="C260" s="88"/>
      <c r="D260" s="88"/>
      <c r="E260" s="88"/>
      <c r="F260" s="88"/>
      <c r="G260" s="88"/>
      <c r="H260" s="138"/>
      <c r="I260" s="138"/>
      <c r="J260" s="198"/>
    </row>
    <row r="261" spans="1:10" s="86" customFormat="1" ht="18.7" customHeight="1" x14ac:dyDescent="0.25">
      <c r="A261" s="90" t="s">
        <v>312</v>
      </c>
      <c r="B261" s="89"/>
      <c r="C261" s="88"/>
      <c r="D261" s="88"/>
      <c r="E261" s="88"/>
      <c r="F261" s="88"/>
      <c r="G261" s="88"/>
      <c r="H261" s="138"/>
      <c r="I261" s="138"/>
      <c r="J261" s="198"/>
    </row>
    <row r="262" spans="1:10" s="86" customFormat="1" ht="18.7" customHeight="1" x14ac:dyDescent="0.25">
      <c r="A262" s="90" t="s">
        <v>313</v>
      </c>
      <c r="B262" s="89"/>
      <c r="C262" s="88"/>
      <c r="D262" s="88"/>
      <c r="E262" s="88"/>
      <c r="F262" s="88"/>
      <c r="G262" s="88"/>
      <c r="H262" s="138"/>
      <c r="I262" s="138"/>
      <c r="J262" s="198"/>
    </row>
    <row r="263" spans="1:10" s="86" customFormat="1" ht="18.7" customHeight="1" x14ac:dyDescent="0.25">
      <c r="A263" s="90" t="s">
        <v>314</v>
      </c>
      <c r="B263" s="89"/>
      <c r="C263" s="88"/>
      <c r="D263" s="88"/>
      <c r="E263" s="88"/>
      <c r="F263" s="88"/>
      <c r="G263" s="88"/>
      <c r="H263" s="138"/>
      <c r="I263" s="138"/>
      <c r="J263" s="198"/>
    </row>
    <row r="264" spans="1:10" s="86" customFormat="1" ht="18.7" customHeight="1" x14ac:dyDescent="0.25">
      <c r="A264" s="90" t="s">
        <v>315</v>
      </c>
      <c r="B264" s="89"/>
      <c r="C264" s="88"/>
      <c r="D264" s="88"/>
      <c r="E264" s="88"/>
      <c r="F264" s="88"/>
      <c r="G264" s="88"/>
      <c r="H264" s="138"/>
      <c r="I264" s="138"/>
      <c r="J264" s="198"/>
    </row>
    <row r="265" spans="1:10" s="86" customFormat="1" ht="18.7" customHeight="1" x14ac:dyDescent="0.25">
      <c r="A265" s="90" t="s">
        <v>316</v>
      </c>
      <c r="B265" s="89"/>
      <c r="C265" s="88"/>
      <c r="D265" s="88"/>
      <c r="E265" s="88"/>
      <c r="F265" s="88"/>
      <c r="G265" s="88"/>
      <c r="H265" s="138"/>
      <c r="I265" s="138"/>
      <c r="J265" s="198"/>
    </row>
    <row r="266" spans="1:10" s="86" customFormat="1" ht="18.7" customHeight="1" x14ac:dyDescent="0.25">
      <c r="A266" s="90" t="s">
        <v>317</v>
      </c>
      <c r="B266" s="89"/>
      <c r="C266" s="88"/>
      <c r="D266" s="88"/>
      <c r="E266" s="88"/>
      <c r="F266" s="88"/>
      <c r="G266" s="88"/>
      <c r="H266" s="138"/>
      <c r="I266" s="138"/>
      <c r="J266" s="198"/>
    </row>
    <row r="267" spans="1:10" s="86" customFormat="1" ht="18.7" customHeight="1" x14ac:dyDescent="0.25">
      <c r="A267" s="90" t="s">
        <v>318</v>
      </c>
      <c r="B267" s="89"/>
      <c r="C267" s="88"/>
      <c r="D267" s="88"/>
      <c r="E267" s="88"/>
      <c r="F267" s="88"/>
      <c r="G267" s="88"/>
      <c r="H267" s="138"/>
      <c r="I267" s="138"/>
      <c r="J267" s="198"/>
    </row>
    <row r="268" spans="1:10" s="86" customFormat="1" ht="18.7" customHeight="1" x14ac:dyDescent="0.25">
      <c r="A268" s="90" t="s">
        <v>319</v>
      </c>
      <c r="B268" s="89"/>
      <c r="C268" s="88"/>
      <c r="D268" s="88"/>
      <c r="E268" s="88"/>
      <c r="F268" s="88"/>
      <c r="G268" s="88"/>
      <c r="H268" s="138"/>
      <c r="I268" s="138"/>
      <c r="J268" s="198"/>
    </row>
    <row r="269" spans="1:10" s="86" customFormat="1" ht="18.7" customHeight="1" x14ac:dyDescent="0.25">
      <c r="A269" s="90" t="s">
        <v>320</v>
      </c>
      <c r="B269" s="89"/>
      <c r="C269" s="88"/>
      <c r="D269" s="88"/>
      <c r="E269" s="88"/>
      <c r="F269" s="88"/>
      <c r="G269" s="88"/>
      <c r="H269" s="138"/>
      <c r="I269" s="138"/>
      <c r="J269" s="198"/>
    </row>
    <row r="270" spans="1:10" s="86" customFormat="1" ht="18.7" customHeight="1" x14ac:dyDescent="0.25">
      <c r="A270" s="90" t="s">
        <v>321</v>
      </c>
      <c r="B270" s="89"/>
      <c r="C270" s="88"/>
      <c r="D270" s="88"/>
      <c r="E270" s="88"/>
      <c r="F270" s="88"/>
      <c r="G270" s="88"/>
      <c r="H270" s="138"/>
      <c r="I270" s="138"/>
      <c r="J270" s="198"/>
    </row>
    <row r="271" spans="1:10" s="86" customFormat="1" ht="18.7" customHeight="1" x14ac:dyDescent="0.25">
      <c r="A271" s="90" t="s">
        <v>322</v>
      </c>
      <c r="B271" s="89"/>
      <c r="C271" s="88"/>
      <c r="D271" s="88"/>
      <c r="E271" s="88"/>
      <c r="F271" s="88"/>
      <c r="G271" s="88"/>
      <c r="H271" s="138"/>
      <c r="I271" s="138"/>
      <c r="J271" s="198"/>
    </row>
    <row r="272" spans="1:10" s="86" customFormat="1" ht="18.7" customHeight="1" x14ac:dyDescent="0.25">
      <c r="A272" s="90" t="s">
        <v>323</v>
      </c>
      <c r="B272" s="89"/>
      <c r="C272" s="88"/>
      <c r="D272" s="88"/>
      <c r="E272" s="88"/>
      <c r="F272" s="88"/>
      <c r="G272" s="88"/>
      <c r="H272" s="138"/>
      <c r="I272" s="138"/>
      <c r="J272" s="198"/>
    </row>
    <row r="273" spans="1:10" s="86" customFormat="1" ht="18.7" customHeight="1" x14ac:dyDescent="0.25">
      <c r="A273" s="90" t="s">
        <v>324</v>
      </c>
      <c r="B273" s="89"/>
      <c r="C273" s="88"/>
      <c r="D273" s="88"/>
      <c r="E273" s="88"/>
      <c r="F273" s="88"/>
      <c r="G273" s="88"/>
      <c r="H273" s="138"/>
      <c r="I273" s="138"/>
      <c r="J273" s="198"/>
    </row>
    <row r="274" spans="1:10" s="86" customFormat="1" ht="18.7" customHeight="1" x14ac:dyDescent="0.25">
      <c r="A274" s="90" t="s">
        <v>325</v>
      </c>
      <c r="B274" s="89"/>
      <c r="C274" s="88"/>
      <c r="D274" s="88"/>
      <c r="E274" s="88"/>
      <c r="F274" s="88"/>
      <c r="G274" s="88"/>
      <c r="H274" s="138"/>
      <c r="I274" s="138"/>
      <c r="J274" s="198"/>
    </row>
    <row r="275" spans="1:10" s="86" customFormat="1" ht="18.7" customHeight="1" x14ac:dyDescent="0.25">
      <c r="A275" s="90" t="s">
        <v>326</v>
      </c>
      <c r="B275" s="89"/>
      <c r="C275" s="88"/>
      <c r="D275" s="88"/>
      <c r="E275" s="88"/>
      <c r="F275" s="88"/>
      <c r="G275" s="88"/>
      <c r="H275" s="138"/>
      <c r="I275" s="138"/>
      <c r="J275" s="198"/>
    </row>
    <row r="276" spans="1:10" s="86" customFormat="1" ht="18.7" customHeight="1" x14ac:dyDescent="0.25">
      <c r="A276" s="90" t="s">
        <v>327</v>
      </c>
      <c r="B276" s="89"/>
      <c r="C276" s="88"/>
      <c r="D276" s="88"/>
      <c r="E276" s="88"/>
      <c r="F276" s="88"/>
      <c r="G276" s="88"/>
      <c r="H276" s="138"/>
      <c r="I276" s="138"/>
      <c r="J276" s="198"/>
    </row>
    <row r="277" spans="1:10" s="86" customFormat="1" ht="18.7" customHeight="1" x14ac:dyDescent="0.25">
      <c r="A277" s="90" t="s">
        <v>328</v>
      </c>
      <c r="B277" s="89"/>
      <c r="C277" s="88"/>
      <c r="D277" s="88"/>
      <c r="E277" s="88"/>
      <c r="F277" s="88"/>
      <c r="G277" s="88"/>
      <c r="H277" s="138"/>
      <c r="I277" s="138"/>
      <c r="J277" s="198"/>
    </row>
    <row r="278" spans="1:10" s="86" customFormat="1" ht="18.7" customHeight="1" x14ac:dyDescent="0.25">
      <c r="A278" s="90" t="s">
        <v>329</v>
      </c>
      <c r="B278" s="89"/>
      <c r="C278" s="88"/>
      <c r="D278" s="88"/>
      <c r="E278" s="88"/>
      <c r="F278" s="88"/>
      <c r="G278" s="88"/>
      <c r="H278" s="138"/>
      <c r="I278" s="138"/>
      <c r="J278" s="198"/>
    </row>
    <row r="279" spans="1:10" s="86" customFormat="1" ht="18.7" customHeight="1" x14ac:dyDescent="0.25">
      <c r="A279" s="90" t="s">
        <v>330</v>
      </c>
      <c r="B279" s="89"/>
      <c r="C279" s="88"/>
      <c r="D279" s="88"/>
      <c r="E279" s="88"/>
      <c r="F279" s="88"/>
      <c r="G279" s="88"/>
      <c r="H279" s="138"/>
      <c r="I279" s="138"/>
      <c r="J279" s="198"/>
    </row>
    <row r="280" spans="1:10" s="86" customFormat="1" ht="18.7" customHeight="1" x14ac:dyDescent="0.25">
      <c r="A280" s="90" t="s">
        <v>331</v>
      </c>
      <c r="B280" s="89"/>
      <c r="C280" s="88"/>
      <c r="D280" s="88"/>
      <c r="E280" s="88"/>
      <c r="F280" s="88"/>
      <c r="G280" s="88"/>
      <c r="H280" s="138"/>
      <c r="I280" s="138"/>
      <c r="J280" s="198"/>
    </row>
    <row r="281" spans="1:10" s="86" customFormat="1" ht="18.7" customHeight="1" x14ac:dyDescent="0.25">
      <c r="A281" s="90" t="s">
        <v>332</v>
      </c>
      <c r="B281" s="89"/>
      <c r="C281" s="88"/>
      <c r="D281" s="88"/>
      <c r="E281" s="88"/>
      <c r="F281" s="88"/>
      <c r="G281" s="88"/>
      <c r="H281" s="138"/>
      <c r="I281" s="138"/>
      <c r="J281" s="198"/>
    </row>
    <row r="282" spans="1:10" s="86" customFormat="1" ht="18.7" customHeight="1" x14ac:dyDescent="0.25">
      <c r="A282" s="90" t="s">
        <v>333</v>
      </c>
      <c r="B282" s="89"/>
      <c r="C282" s="88"/>
      <c r="D282" s="88"/>
      <c r="E282" s="88"/>
      <c r="F282" s="88"/>
      <c r="G282" s="88"/>
      <c r="H282" s="138"/>
      <c r="I282" s="138"/>
      <c r="J282" s="198"/>
    </row>
    <row r="283" spans="1:10" s="86" customFormat="1" ht="18.7" customHeight="1" x14ac:dyDescent="0.25">
      <c r="A283" s="90" t="s">
        <v>334</v>
      </c>
      <c r="B283" s="89"/>
      <c r="C283" s="88"/>
      <c r="D283" s="88"/>
      <c r="E283" s="88"/>
      <c r="F283" s="88"/>
      <c r="G283" s="88"/>
      <c r="H283" s="138"/>
      <c r="I283" s="138"/>
      <c r="J283" s="198"/>
    </row>
    <row r="284" spans="1:10" s="86" customFormat="1" ht="18.7" customHeight="1" x14ac:dyDescent="0.25">
      <c r="A284" s="90" t="s">
        <v>335</v>
      </c>
      <c r="B284" s="89"/>
      <c r="C284" s="88"/>
      <c r="D284" s="88"/>
      <c r="E284" s="88"/>
      <c r="F284" s="88"/>
      <c r="G284" s="88"/>
      <c r="H284" s="138"/>
      <c r="I284" s="138"/>
      <c r="J284" s="198"/>
    </row>
    <row r="285" spans="1:10" s="86" customFormat="1" ht="18.7" customHeight="1" x14ac:dyDescent="0.25">
      <c r="A285" s="90" t="s">
        <v>336</v>
      </c>
      <c r="B285" s="89"/>
      <c r="C285" s="88"/>
      <c r="D285" s="88"/>
      <c r="E285" s="88"/>
      <c r="F285" s="88"/>
      <c r="G285" s="88"/>
      <c r="H285" s="138"/>
      <c r="I285" s="138"/>
      <c r="J285" s="198"/>
    </row>
    <row r="286" spans="1:10" s="86" customFormat="1" ht="18.7" customHeight="1" x14ac:dyDescent="0.25">
      <c r="A286" s="90" t="s">
        <v>337</v>
      </c>
      <c r="B286" s="89"/>
      <c r="C286" s="88"/>
      <c r="D286" s="88"/>
      <c r="E286" s="88"/>
      <c r="F286" s="88"/>
      <c r="G286" s="88"/>
      <c r="H286" s="138"/>
      <c r="I286" s="138"/>
      <c r="J286" s="198"/>
    </row>
    <row r="287" spans="1:10" s="86" customFormat="1" ht="18.7" customHeight="1" x14ac:dyDescent="0.25">
      <c r="A287" s="90" t="s">
        <v>338</v>
      </c>
      <c r="B287" s="89"/>
      <c r="C287" s="88"/>
      <c r="D287" s="88"/>
      <c r="E287" s="88"/>
      <c r="F287" s="88"/>
      <c r="G287" s="88"/>
      <c r="H287" s="138"/>
      <c r="I287" s="138"/>
      <c r="J287" s="198"/>
    </row>
    <row r="288" spans="1:10" s="86" customFormat="1" ht="18.7" customHeight="1" x14ac:dyDescent="0.25">
      <c r="A288" s="90" t="s">
        <v>339</v>
      </c>
      <c r="B288" s="89"/>
      <c r="C288" s="88"/>
      <c r="D288" s="88"/>
      <c r="E288" s="88"/>
      <c r="F288" s="88"/>
      <c r="G288" s="88"/>
      <c r="H288" s="138"/>
      <c r="I288" s="138"/>
      <c r="J288" s="198"/>
    </row>
    <row r="289" spans="1:10" s="86" customFormat="1" ht="18.7" customHeight="1" x14ac:dyDescent="0.25">
      <c r="A289" s="90" t="s">
        <v>340</v>
      </c>
      <c r="B289" s="89"/>
      <c r="C289" s="88"/>
      <c r="D289" s="88"/>
      <c r="E289" s="88"/>
      <c r="F289" s="88"/>
      <c r="G289" s="88"/>
      <c r="H289" s="138"/>
      <c r="I289" s="138"/>
      <c r="J289" s="198"/>
    </row>
    <row r="290" spans="1:10" s="86" customFormat="1" ht="18.7" customHeight="1" x14ac:dyDescent="0.25">
      <c r="A290" s="90" t="s">
        <v>341</v>
      </c>
      <c r="B290" s="89"/>
      <c r="C290" s="88"/>
      <c r="D290" s="88"/>
      <c r="E290" s="88"/>
      <c r="F290" s="88"/>
      <c r="G290" s="88"/>
      <c r="H290" s="138"/>
      <c r="I290" s="138"/>
      <c r="J290" s="198"/>
    </row>
    <row r="291" spans="1:10" s="86" customFormat="1" ht="18.7" customHeight="1" x14ac:dyDescent="0.25">
      <c r="A291" s="90" t="s">
        <v>342</v>
      </c>
      <c r="B291" s="89"/>
      <c r="C291" s="88"/>
      <c r="D291" s="88"/>
      <c r="E291" s="88"/>
      <c r="F291" s="88"/>
      <c r="G291" s="88"/>
      <c r="H291" s="138"/>
      <c r="I291" s="138"/>
      <c r="J291" s="198"/>
    </row>
    <row r="292" spans="1:10" s="86" customFormat="1" ht="18.7" customHeight="1" x14ac:dyDescent="0.25">
      <c r="A292" s="90" t="s">
        <v>343</v>
      </c>
      <c r="B292" s="89"/>
      <c r="C292" s="88"/>
      <c r="D292" s="88"/>
      <c r="E292" s="88"/>
      <c r="F292" s="88"/>
      <c r="G292" s="88"/>
      <c r="H292" s="138"/>
      <c r="I292" s="138"/>
      <c r="J292" s="198"/>
    </row>
    <row r="293" spans="1:10" s="86" customFormat="1" ht="18.7" customHeight="1" x14ac:dyDescent="0.25">
      <c r="A293" s="90" t="s">
        <v>344</v>
      </c>
      <c r="B293" s="89"/>
      <c r="C293" s="88"/>
      <c r="D293" s="88"/>
      <c r="E293" s="88"/>
      <c r="F293" s="88"/>
      <c r="G293" s="88"/>
      <c r="H293" s="138"/>
      <c r="I293" s="138"/>
      <c r="J293" s="198"/>
    </row>
    <row r="294" spans="1:10" s="86" customFormat="1" ht="18.7" customHeight="1" x14ac:dyDescent="0.25">
      <c r="A294" s="90" t="s">
        <v>345</v>
      </c>
      <c r="B294" s="89"/>
      <c r="C294" s="88"/>
      <c r="D294" s="88"/>
      <c r="E294" s="88"/>
      <c r="F294" s="88"/>
      <c r="G294" s="88"/>
      <c r="H294" s="138"/>
      <c r="I294" s="138"/>
      <c r="J294" s="198"/>
    </row>
    <row r="295" spans="1:10" s="86" customFormat="1" ht="18.7" customHeight="1" x14ac:dyDescent="0.25">
      <c r="A295" s="90" t="s">
        <v>346</v>
      </c>
      <c r="B295" s="89"/>
      <c r="C295" s="88"/>
      <c r="D295" s="88"/>
      <c r="E295" s="88"/>
      <c r="F295" s="88"/>
      <c r="G295" s="88"/>
      <c r="H295" s="138"/>
      <c r="I295" s="138"/>
      <c r="J295" s="198"/>
    </row>
    <row r="296" spans="1:10" s="86" customFormat="1" ht="18.7" customHeight="1" x14ac:dyDescent="0.25">
      <c r="A296" s="90" t="s">
        <v>347</v>
      </c>
      <c r="B296" s="89"/>
      <c r="C296" s="88"/>
      <c r="D296" s="88"/>
      <c r="E296" s="88"/>
      <c r="F296" s="88"/>
      <c r="G296" s="88"/>
      <c r="H296" s="138"/>
      <c r="I296" s="138"/>
      <c r="J296" s="198"/>
    </row>
    <row r="297" spans="1:10" s="86" customFormat="1" ht="18.7" customHeight="1" x14ac:dyDescent="0.25">
      <c r="A297" s="90" t="s">
        <v>348</v>
      </c>
      <c r="B297" s="89"/>
      <c r="C297" s="88"/>
      <c r="D297" s="88"/>
      <c r="E297" s="88"/>
      <c r="F297" s="88"/>
      <c r="G297" s="88"/>
      <c r="H297" s="138"/>
      <c r="I297" s="138"/>
      <c r="J297" s="198"/>
    </row>
    <row r="298" spans="1:10" s="86" customFormat="1" ht="18.7" customHeight="1" x14ac:dyDescent="0.25">
      <c r="A298" s="90" t="s">
        <v>349</v>
      </c>
      <c r="B298" s="89"/>
      <c r="C298" s="88"/>
      <c r="D298" s="88"/>
      <c r="E298" s="88"/>
      <c r="F298" s="88"/>
      <c r="G298" s="88"/>
      <c r="H298" s="138"/>
      <c r="I298" s="138"/>
      <c r="J298" s="198"/>
    </row>
    <row r="299" spans="1:10" s="86" customFormat="1" ht="18.7" customHeight="1" x14ac:dyDescent="0.25">
      <c r="A299" s="90" t="s">
        <v>350</v>
      </c>
      <c r="B299" s="89"/>
      <c r="C299" s="88"/>
      <c r="D299" s="88"/>
      <c r="E299" s="88"/>
      <c r="F299" s="88"/>
      <c r="G299" s="88"/>
      <c r="H299" s="138"/>
      <c r="I299" s="138"/>
      <c r="J299" s="198"/>
    </row>
    <row r="300" spans="1:10" s="86" customFormat="1" ht="18.7" customHeight="1" x14ac:dyDescent="0.25">
      <c r="A300" s="90" t="s">
        <v>351</v>
      </c>
      <c r="B300" s="89"/>
      <c r="C300" s="88"/>
      <c r="D300" s="88"/>
      <c r="E300" s="88"/>
      <c r="F300" s="88"/>
      <c r="G300" s="88"/>
      <c r="H300" s="138"/>
      <c r="I300" s="138"/>
      <c r="J300" s="198"/>
    </row>
    <row r="301" spans="1:10" s="86" customFormat="1" ht="18.7" customHeight="1" x14ac:dyDescent="0.25">
      <c r="A301" s="90" t="s">
        <v>352</v>
      </c>
      <c r="B301" s="89"/>
      <c r="C301" s="88"/>
      <c r="D301" s="88"/>
      <c r="E301" s="88"/>
      <c r="F301" s="88"/>
      <c r="G301" s="88"/>
      <c r="H301" s="138"/>
      <c r="I301" s="138"/>
      <c r="J301" s="198"/>
    </row>
    <row r="302" spans="1:10" s="86" customFormat="1" ht="18.7" customHeight="1" x14ac:dyDescent="0.25">
      <c r="A302" s="90" t="s">
        <v>353</v>
      </c>
      <c r="B302" s="89"/>
      <c r="C302" s="88"/>
      <c r="D302" s="88"/>
      <c r="E302" s="88"/>
      <c r="F302" s="88"/>
      <c r="G302" s="88"/>
      <c r="H302" s="138"/>
      <c r="I302" s="138"/>
      <c r="J302" s="198"/>
    </row>
    <row r="303" spans="1:10" s="86" customFormat="1" ht="18.7" customHeight="1" x14ac:dyDescent="0.25">
      <c r="A303" s="90" t="s">
        <v>354</v>
      </c>
      <c r="B303" s="89"/>
      <c r="C303" s="88"/>
      <c r="D303" s="88"/>
      <c r="E303" s="88"/>
      <c r="F303" s="88"/>
      <c r="G303" s="88"/>
      <c r="H303" s="138"/>
      <c r="I303" s="138"/>
      <c r="J303" s="198"/>
    </row>
    <row r="304" spans="1:10" s="86" customFormat="1" ht="18.7" customHeight="1" x14ac:dyDescent="0.25">
      <c r="A304" s="90" t="s">
        <v>355</v>
      </c>
      <c r="B304" s="89"/>
      <c r="C304" s="88"/>
      <c r="D304" s="88"/>
      <c r="E304" s="88"/>
      <c r="F304" s="88"/>
      <c r="G304" s="88"/>
      <c r="H304" s="138"/>
      <c r="I304" s="138"/>
      <c r="J304" s="198"/>
    </row>
    <row r="305" spans="1:10" s="86" customFormat="1" ht="18.7" customHeight="1" x14ac:dyDescent="0.25">
      <c r="A305" s="90" t="s">
        <v>356</v>
      </c>
      <c r="B305" s="89"/>
      <c r="C305" s="88"/>
      <c r="D305" s="88"/>
      <c r="E305" s="88"/>
      <c r="F305" s="88"/>
      <c r="G305" s="88"/>
      <c r="H305" s="138"/>
      <c r="I305" s="138"/>
      <c r="J305" s="198"/>
    </row>
    <row r="306" spans="1:10" s="86" customFormat="1" ht="18.7" customHeight="1" x14ac:dyDescent="0.25">
      <c r="A306" s="90" t="s">
        <v>357</v>
      </c>
      <c r="B306" s="89"/>
      <c r="C306" s="88"/>
      <c r="D306" s="88"/>
      <c r="E306" s="88"/>
      <c r="F306" s="88"/>
      <c r="G306" s="88"/>
      <c r="H306" s="138"/>
      <c r="I306" s="138"/>
      <c r="J306" s="198"/>
    </row>
    <row r="307" spans="1:10" s="86" customFormat="1" ht="18.7" customHeight="1" x14ac:dyDescent="0.25">
      <c r="A307" s="90" t="s">
        <v>358</v>
      </c>
      <c r="B307" s="89"/>
      <c r="C307" s="88"/>
      <c r="D307" s="88"/>
      <c r="E307" s="88"/>
      <c r="F307" s="88"/>
      <c r="G307" s="88"/>
      <c r="H307" s="138"/>
      <c r="I307" s="138"/>
      <c r="J307" s="198"/>
    </row>
    <row r="308" spans="1:10" s="86" customFormat="1" ht="18.7" customHeight="1" x14ac:dyDescent="0.25">
      <c r="A308" s="90" t="s">
        <v>359</v>
      </c>
      <c r="B308" s="89"/>
      <c r="C308" s="88"/>
      <c r="D308" s="88"/>
      <c r="E308" s="88"/>
      <c r="F308" s="88"/>
      <c r="G308" s="88"/>
      <c r="H308" s="138"/>
      <c r="I308" s="138"/>
      <c r="J308" s="198"/>
    </row>
    <row r="309" spans="1:10" s="86" customFormat="1" ht="18.7" customHeight="1" x14ac:dyDescent="0.25">
      <c r="A309" s="90" t="s">
        <v>360</v>
      </c>
      <c r="B309" s="89"/>
      <c r="C309" s="88"/>
      <c r="D309" s="88"/>
      <c r="E309" s="88"/>
      <c r="F309" s="88"/>
      <c r="G309" s="88"/>
      <c r="H309" s="138"/>
      <c r="I309" s="138"/>
      <c r="J309" s="198"/>
    </row>
    <row r="310" spans="1:10" s="86" customFormat="1" ht="18.7" customHeight="1" x14ac:dyDescent="0.25">
      <c r="A310" s="90" t="s">
        <v>361</v>
      </c>
      <c r="B310" s="89"/>
      <c r="C310" s="88"/>
      <c r="D310" s="88"/>
      <c r="E310" s="88"/>
      <c r="F310" s="88"/>
      <c r="G310" s="88"/>
      <c r="H310" s="138"/>
      <c r="I310" s="138"/>
      <c r="J310" s="198"/>
    </row>
    <row r="311" spans="1:10" s="86" customFormat="1" ht="18.7" customHeight="1" x14ac:dyDescent="0.25">
      <c r="A311" s="90" t="s">
        <v>362</v>
      </c>
      <c r="B311" s="89"/>
      <c r="C311" s="88"/>
      <c r="D311" s="88"/>
      <c r="E311" s="88"/>
      <c r="F311" s="88"/>
      <c r="G311" s="88"/>
      <c r="H311" s="138"/>
      <c r="I311" s="138"/>
      <c r="J311" s="198"/>
    </row>
    <row r="312" spans="1:10" s="86" customFormat="1" ht="18.7" customHeight="1" x14ac:dyDescent="0.25">
      <c r="A312" s="90" t="s">
        <v>363</v>
      </c>
      <c r="B312" s="89"/>
      <c r="C312" s="88"/>
      <c r="D312" s="88"/>
      <c r="E312" s="88"/>
      <c r="F312" s="88"/>
      <c r="G312" s="88"/>
      <c r="H312" s="138"/>
      <c r="I312" s="138"/>
      <c r="J312" s="198"/>
    </row>
    <row r="313" spans="1:10" s="86" customFormat="1" ht="18.7" customHeight="1" x14ac:dyDescent="0.25">
      <c r="A313" s="90" t="s">
        <v>364</v>
      </c>
      <c r="B313" s="89"/>
      <c r="C313" s="88"/>
      <c r="D313" s="88"/>
      <c r="E313" s="88"/>
      <c r="F313" s="88"/>
      <c r="G313" s="88"/>
      <c r="H313" s="138"/>
      <c r="I313" s="138"/>
      <c r="J313" s="198"/>
    </row>
    <row r="314" spans="1:10" s="86" customFormat="1" ht="18.7" customHeight="1" x14ac:dyDescent="0.25">
      <c r="A314" s="90" t="s">
        <v>365</v>
      </c>
      <c r="B314" s="89"/>
      <c r="C314" s="88"/>
      <c r="D314" s="88"/>
      <c r="E314" s="88"/>
      <c r="F314" s="88"/>
      <c r="G314" s="88"/>
      <c r="H314" s="138"/>
      <c r="I314" s="138"/>
      <c r="J314" s="198"/>
    </row>
    <row r="315" spans="1:10" s="86" customFormat="1" ht="18.7" customHeight="1" x14ac:dyDescent="0.25">
      <c r="A315" s="90" t="s">
        <v>366</v>
      </c>
      <c r="B315" s="89"/>
      <c r="C315" s="88"/>
      <c r="D315" s="88"/>
      <c r="E315" s="88"/>
      <c r="F315" s="88"/>
      <c r="G315" s="88"/>
      <c r="H315" s="138"/>
      <c r="I315" s="138"/>
      <c r="J315" s="198"/>
    </row>
    <row r="316" spans="1:10" s="86" customFormat="1" ht="18.7" customHeight="1" x14ac:dyDescent="0.25">
      <c r="A316" s="90" t="s">
        <v>367</v>
      </c>
      <c r="B316" s="89"/>
      <c r="C316" s="88"/>
      <c r="D316" s="88"/>
      <c r="E316" s="88"/>
      <c r="F316" s="88"/>
      <c r="G316" s="88"/>
      <c r="H316" s="138"/>
      <c r="I316" s="138"/>
      <c r="J316" s="198"/>
    </row>
    <row r="317" spans="1:10" s="86" customFormat="1" ht="18.7" customHeight="1" x14ac:dyDescent="0.25">
      <c r="A317" s="90" t="s">
        <v>368</v>
      </c>
      <c r="B317" s="89"/>
      <c r="C317" s="88"/>
      <c r="D317" s="88"/>
      <c r="E317" s="88"/>
      <c r="F317" s="88"/>
      <c r="G317" s="88"/>
      <c r="H317" s="138"/>
      <c r="I317" s="138"/>
      <c r="J317" s="198"/>
    </row>
    <row r="318" spans="1:10" s="86" customFormat="1" ht="18.7" customHeight="1" x14ac:dyDescent="0.25">
      <c r="A318" s="90" t="s">
        <v>369</v>
      </c>
      <c r="B318" s="89"/>
      <c r="C318" s="88"/>
      <c r="D318" s="88"/>
      <c r="E318" s="88"/>
      <c r="F318" s="88"/>
      <c r="G318" s="88"/>
      <c r="H318" s="138"/>
      <c r="I318" s="138"/>
      <c r="J318" s="198"/>
    </row>
    <row r="319" spans="1:10" s="86" customFormat="1" ht="18.7" customHeight="1" x14ac:dyDescent="0.25">
      <c r="A319" s="90" t="s">
        <v>370</v>
      </c>
      <c r="B319" s="89"/>
      <c r="C319" s="88"/>
      <c r="D319" s="88"/>
      <c r="E319" s="88"/>
      <c r="F319" s="88"/>
      <c r="G319" s="88"/>
      <c r="H319" s="138"/>
      <c r="I319" s="138"/>
      <c r="J319" s="198"/>
    </row>
    <row r="320" spans="1:10" s="86" customFormat="1" ht="18.7" customHeight="1" x14ac:dyDescent="0.25">
      <c r="A320" s="90" t="s">
        <v>371</v>
      </c>
      <c r="B320" s="89"/>
      <c r="C320" s="88"/>
      <c r="D320" s="88"/>
      <c r="E320" s="88"/>
      <c r="F320" s="88"/>
      <c r="G320" s="88"/>
      <c r="H320" s="138"/>
      <c r="I320" s="138"/>
      <c r="J320" s="198"/>
    </row>
    <row r="321" spans="1:10" s="86" customFormat="1" ht="18.7" customHeight="1" x14ac:dyDescent="0.25">
      <c r="A321" s="90" t="s">
        <v>372</v>
      </c>
      <c r="B321" s="89"/>
      <c r="C321" s="88"/>
      <c r="D321" s="88"/>
      <c r="E321" s="88"/>
      <c r="F321" s="88"/>
      <c r="G321" s="88"/>
      <c r="H321" s="138"/>
      <c r="I321" s="138"/>
      <c r="J321" s="198"/>
    </row>
    <row r="322" spans="1:10" s="86" customFormat="1" ht="18.7" customHeight="1" x14ac:dyDescent="0.25">
      <c r="A322" s="90" t="s">
        <v>373</v>
      </c>
      <c r="B322" s="89"/>
      <c r="C322" s="88"/>
      <c r="D322" s="88"/>
      <c r="E322" s="88"/>
      <c r="F322" s="88"/>
      <c r="G322" s="88"/>
      <c r="H322" s="138"/>
      <c r="I322" s="138"/>
      <c r="J322" s="198"/>
    </row>
    <row r="323" spans="1:10" s="86" customFormat="1" ht="18.7" customHeight="1" x14ac:dyDescent="0.25">
      <c r="A323" s="90" t="s">
        <v>374</v>
      </c>
      <c r="B323" s="89"/>
      <c r="C323" s="88"/>
      <c r="D323" s="88"/>
      <c r="E323" s="88"/>
      <c r="F323" s="88"/>
      <c r="G323" s="88"/>
      <c r="H323" s="138"/>
      <c r="I323" s="138"/>
      <c r="J323" s="198"/>
    </row>
    <row r="324" spans="1:10" s="86" customFormat="1" ht="18.7" customHeight="1" x14ac:dyDescent="0.25">
      <c r="A324" s="90" t="s">
        <v>375</v>
      </c>
      <c r="B324" s="89"/>
      <c r="C324" s="88"/>
      <c r="D324" s="88"/>
      <c r="E324" s="88"/>
      <c r="F324" s="88"/>
      <c r="G324" s="88"/>
      <c r="H324" s="138"/>
      <c r="I324" s="138"/>
      <c r="J324" s="198"/>
    </row>
    <row r="325" spans="1:10" s="86" customFormat="1" ht="18.7" customHeight="1" x14ac:dyDescent="0.25">
      <c r="A325" s="90" t="s">
        <v>376</v>
      </c>
      <c r="B325" s="89"/>
      <c r="C325" s="88"/>
      <c r="D325" s="88"/>
      <c r="E325" s="88"/>
      <c r="F325" s="88"/>
      <c r="G325" s="88"/>
      <c r="H325" s="138"/>
      <c r="I325" s="138"/>
      <c r="J325" s="198"/>
    </row>
    <row r="326" spans="1:10" s="86" customFormat="1" ht="18.7" customHeight="1" x14ac:dyDescent="0.25">
      <c r="A326" s="90" t="s">
        <v>377</v>
      </c>
      <c r="B326" s="89"/>
      <c r="C326" s="88"/>
      <c r="D326" s="88"/>
      <c r="E326" s="88"/>
      <c r="F326" s="88"/>
      <c r="G326" s="88"/>
      <c r="H326" s="138"/>
      <c r="I326" s="138"/>
      <c r="J326" s="198"/>
    </row>
    <row r="327" spans="1:10" s="86" customFormat="1" ht="18.7" customHeight="1" x14ac:dyDescent="0.25">
      <c r="A327" s="90" t="s">
        <v>378</v>
      </c>
      <c r="B327" s="89"/>
      <c r="C327" s="88"/>
      <c r="D327" s="88"/>
      <c r="E327" s="88"/>
      <c r="F327" s="88"/>
      <c r="G327" s="88"/>
      <c r="H327" s="138"/>
      <c r="I327" s="138"/>
      <c r="J327" s="198"/>
    </row>
    <row r="328" spans="1:10" s="86" customFormat="1" ht="18.7" customHeight="1" x14ac:dyDescent="0.25">
      <c r="A328" s="90" t="s">
        <v>379</v>
      </c>
      <c r="B328" s="89"/>
      <c r="C328" s="88"/>
      <c r="D328" s="88"/>
      <c r="E328" s="88"/>
      <c r="F328" s="88"/>
      <c r="G328" s="88"/>
      <c r="H328" s="138"/>
      <c r="I328" s="138"/>
      <c r="J328" s="198"/>
    </row>
    <row r="329" spans="1:10" s="86" customFormat="1" ht="18.7" customHeight="1" x14ac:dyDescent="0.25">
      <c r="A329" s="90" t="s">
        <v>380</v>
      </c>
      <c r="B329" s="89"/>
      <c r="C329" s="88"/>
      <c r="D329" s="88"/>
      <c r="E329" s="88"/>
      <c r="F329" s="88"/>
      <c r="G329" s="88"/>
      <c r="H329" s="138"/>
      <c r="I329" s="138"/>
      <c r="J329" s="198"/>
    </row>
    <row r="330" spans="1:10" s="86" customFormat="1" ht="18.7" customHeight="1" x14ac:dyDescent="0.25">
      <c r="A330" s="90" t="s">
        <v>381</v>
      </c>
      <c r="B330" s="89"/>
      <c r="C330" s="88"/>
      <c r="D330" s="88"/>
      <c r="E330" s="88"/>
      <c r="F330" s="88"/>
      <c r="G330" s="88"/>
      <c r="H330" s="138"/>
      <c r="I330" s="138"/>
      <c r="J330" s="198"/>
    </row>
    <row r="331" spans="1:10" s="86" customFormat="1" ht="18.7" customHeight="1" x14ac:dyDescent="0.25">
      <c r="A331" s="90" t="s">
        <v>382</v>
      </c>
      <c r="B331" s="89"/>
      <c r="C331" s="88"/>
      <c r="D331" s="88"/>
      <c r="E331" s="88"/>
      <c r="F331" s="88"/>
      <c r="G331" s="88"/>
      <c r="H331" s="138"/>
      <c r="I331" s="138"/>
      <c r="J331" s="198"/>
    </row>
    <row r="332" spans="1:10" s="86" customFormat="1" ht="18.7" customHeight="1" x14ac:dyDescent="0.25">
      <c r="A332" s="90" t="s">
        <v>383</v>
      </c>
      <c r="B332" s="89"/>
      <c r="C332" s="88"/>
      <c r="D332" s="88"/>
      <c r="E332" s="88"/>
      <c r="F332" s="88"/>
      <c r="G332" s="88"/>
      <c r="H332" s="138"/>
      <c r="I332" s="138"/>
      <c r="J332" s="198"/>
    </row>
    <row r="333" spans="1:10" s="86" customFormat="1" ht="18.7" customHeight="1" x14ac:dyDescent="0.25">
      <c r="A333" s="90" t="s">
        <v>384</v>
      </c>
      <c r="B333" s="89"/>
      <c r="C333" s="88"/>
      <c r="D333" s="88"/>
      <c r="E333" s="88"/>
      <c r="F333" s="88"/>
      <c r="G333" s="88"/>
      <c r="H333" s="138"/>
      <c r="I333" s="138"/>
      <c r="J333" s="198"/>
    </row>
    <row r="334" spans="1:10" s="86" customFormat="1" ht="18.7" customHeight="1" x14ac:dyDescent="0.25">
      <c r="A334" s="90" t="s">
        <v>385</v>
      </c>
      <c r="B334" s="89"/>
      <c r="C334" s="88"/>
      <c r="D334" s="88"/>
      <c r="E334" s="88"/>
      <c r="F334" s="88"/>
      <c r="G334" s="88"/>
      <c r="H334" s="138"/>
      <c r="I334" s="138"/>
      <c r="J334" s="198"/>
    </row>
    <row r="335" spans="1:10" s="86" customFormat="1" ht="18.7" customHeight="1" x14ac:dyDescent="0.25">
      <c r="A335" s="90" t="s">
        <v>386</v>
      </c>
      <c r="B335" s="89"/>
      <c r="C335" s="88"/>
      <c r="D335" s="88"/>
      <c r="E335" s="88"/>
      <c r="F335" s="88"/>
      <c r="G335" s="88"/>
      <c r="H335" s="138"/>
      <c r="I335" s="138"/>
      <c r="J335" s="198"/>
    </row>
    <row r="336" spans="1:10" s="86" customFormat="1" ht="18.7" customHeight="1" x14ac:dyDescent="0.25">
      <c r="A336" s="90" t="s">
        <v>387</v>
      </c>
      <c r="B336" s="89"/>
      <c r="C336" s="88"/>
      <c r="D336" s="88"/>
      <c r="E336" s="88"/>
      <c r="F336" s="88"/>
      <c r="G336" s="88"/>
      <c r="H336" s="138"/>
      <c r="I336" s="138"/>
      <c r="J336" s="198"/>
    </row>
    <row r="337" spans="1:10" s="86" customFormat="1" ht="18.7" customHeight="1" x14ac:dyDescent="0.25">
      <c r="A337" s="90" t="s">
        <v>388</v>
      </c>
      <c r="B337" s="89"/>
      <c r="C337" s="88"/>
      <c r="D337" s="88"/>
      <c r="E337" s="88"/>
      <c r="F337" s="88"/>
      <c r="G337" s="88"/>
      <c r="H337" s="138"/>
      <c r="I337" s="138"/>
      <c r="J337" s="198"/>
    </row>
    <row r="338" spans="1:10" s="86" customFormat="1" ht="18.7" customHeight="1" x14ac:dyDescent="0.25">
      <c r="A338" s="90" t="s">
        <v>389</v>
      </c>
      <c r="B338" s="89"/>
      <c r="C338" s="88"/>
      <c r="D338" s="88"/>
      <c r="E338" s="88"/>
      <c r="F338" s="88"/>
      <c r="G338" s="88"/>
      <c r="H338" s="138"/>
      <c r="I338" s="138"/>
      <c r="J338" s="198"/>
    </row>
    <row r="339" spans="1:10" s="86" customFormat="1" ht="18.7" customHeight="1" x14ac:dyDescent="0.25">
      <c r="A339" s="90" t="s">
        <v>390</v>
      </c>
      <c r="B339" s="89"/>
      <c r="C339" s="88"/>
      <c r="D339" s="88"/>
      <c r="E339" s="88"/>
      <c r="F339" s="88"/>
      <c r="G339" s="88"/>
      <c r="H339" s="138"/>
      <c r="I339" s="138"/>
      <c r="J339" s="198"/>
    </row>
    <row r="340" spans="1:10" s="86" customFormat="1" ht="18.7" customHeight="1" x14ac:dyDescent="0.25">
      <c r="A340" s="90" t="s">
        <v>391</v>
      </c>
      <c r="B340" s="89"/>
      <c r="C340" s="88"/>
      <c r="D340" s="88"/>
      <c r="E340" s="88"/>
      <c r="F340" s="88"/>
      <c r="G340" s="88"/>
      <c r="H340" s="138"/>
      <c r="I340" s="138"/>
      <c r="J340" s="198"/>
    </row>
    <row r="341" spans="1:10" s="86" customFormat="1" ht="18.7" customHeight="1" x14ac:dyDescent="0.25">
      <c r="A341" s="90" t="s">
        <v>392</v>
      </c>
      <c r="B341" s="89"/>
      <c r="C341" s="88"/>
      <c r="D341" s="88"/>
      <c r="E341" s="88"/>
      <c r="F341" s="88"/>
      <c r="G341" s="88"/>
      <c r="H341" s="138"/>
      <c r="I341" s="138"/>
      <c r="J341" s="198"/>
    </row>
    <row r="342" spans="1:10" s="86" customFormat="1" ht="18.7" customHeight="1" x14ac:dyDescent="0.25">
      <c r="A342" s="90" t="s">
        <v>393</v>
      </c>
      <c r="B342" s="89"/>
      <c r="C342" s="88"/>
      <c r="D342" s="88"/>
      <c r="E342" s="88"/>
      <c r="F342" s="88"/>
      <c r="G342" s="88"/>
      <c r="H342" s="138"/>
      <c r="I342" s="138"/>
      <c r="J342" s="198"/>
    </row>
    <row r="343" spans="1:10" s="86" customFormat="1" ht="18.7" customHeight="1" x14ac:dyDescent="0.25">
      <c r="A343" s="90" t="s">
        <v>394</v>
      </c>
      <c r="B343" s="89"/>
      <c r="C343" s="88"/>
      <c r="D343" s="88"/>
      <c r="E343" s="88"/>
      <c r="F343" s="88"/>
      <c r="G343" s="88"/>
      <c r="H343" s="138"/>
      <c r="I343" s="138"/>
      <c r="J343" s="198"/>
    </row>
    <row r="344" spans="1:10" s="86" customFormat="1" ht="18.7" customHeight="1" x14ac:dyDescent="0.25">
      <c r="A344" s="90" t="s">
        <v>395</v>
      </c>
      <c r="B344" s="89"/>
      <c r="C344" s="88"/>
      <c r="D344" s="88"/>
      <c r="E344" s="88"/>
      <c r="F344" s="88"/>
      <c r="G344" s="88"/>
      <c r="H344" s="138"/>
      <c r="I344" s="138"/>
      <c r="J344" s="198"/>
    </row>
    <row r="345" spans="1:10" s="86" customFormat="1" ht="18.7" customHeight="1" x14ac:dyDescent="0.25">
      <c r="A345" s="90" t="s">
        <v>396</v>
      </c>
      <c r="B345" s="89"/>
      <c r="C345" s="88"/>
      <c r="D345" s="88"/>
      <c r="E345" s="88"/>
      <c r="F345" s="88"/>
      <c r="G345" s="88"/>
      <c r="H345" s="138"/>
      <c r="I345" s="138"/>
      <c r="J345" s="198"/>
    </row>
    <row r="346" spans="1:10" s="86" customFormat="1" ht="18.7" customHeight="1" x14ac:dyDescent="0.25">
      <c r="A346" s="90" t="s">
        <v>397</v>
      </c>
      <c r="B346" s="89"/>
      <c r="C346" s="88"/>
      <c r="D346" s="88"/>
      <c r="E346" s="88"/>
      <c r="F346" s="88"/>
      <c r="G346" s="88"/>
      <c r="H346" s="138"/>
      <c r="I346" s="138"/>
      <c r="J346" s="198"/>
    </row>
    <row r="347" spans="1:10" s="86" customFormat="1" ht="18.7" customHeight="1" x14ac:dyDescent="0.25">
      <c r="A347" s="90" t="s">
        <v>398</v>
      </c>
      <c r="B347" s="89"/>
      <c r="C347" s="88"/>
      <c r="D347" s="88"/>
      <c r="E347" s="88"/>
      <c r="F347" s="88"/>
      <c r="G347" s="88"/>
      <c r="H347" s="138"/>
      <c r="I347" s="138"/>
      <c r="J347" s="198"/>
    </row>
    <row r="348" spans="1:10" s="86" customFormat="1" ht="18.7" customHeight="1" x14ac:dyDescent="0.25">
      <c r="A348" s="90" t="s">
        <v>399</v>
      </c>
      <c r="B348" s="89"/>
      <c r="C348" s="88"/>
      <c r="D348" s="88"/>
      <c r="E348" s="88"/>
      <c r="F348" s="88"/>
      <c r="G348" s="88"/>
      <c r="H348" s="138"/>
      <c r="I348" s="138"/>
      <c r="J348" s="198"/>
    </row>
    <row r="349" spans="1:10" s="86" customFormat="1" ht="18.7" customHeight="1" x14ac:dyDescent="0.25">
      <c r="A349" s="90" t="s">
        <v>400</v>
      </c>
      <c r="B349" s="89"/>
      <c r="C349" s="88"/>
      <c r="D349" s="88"/>
      <c r="E349" s="88"/>
      <c r="F349" s="88"/>
      <c r="G349" s="88"/>
      <c r="H349" s="138"/>
      <c r="I349" s="138"/>
      <c r="J349" s="198"/>
    </row>
    <row r="350" spans="1:10" s="86" customFormat="1" ht="18.7" customHeight="1" x14ac:dyDescent="0.25">
      <c r="A350" s="90" t="s">
        <v>401</v>
      </c>
      <c r="B350" s="89"/>
      <c r="C350" s="88"/>
      <c r="D350" s="88"/>
      <c r="E350" s="88"/>
      <c r="F350" s="88"/>
      <c r="G350" s="88"/>
      <c r="H350" s="138"/>
      <c r="I350" s="138"/>
      <c r="J350" s="198"/>
    </row>
    <row r="351" spans="1:10" s="86" customFormat="1" ht="18.7" customHeight="1" x14ac:dyDescent="0.25">
      <c r="A351" s="90" t="s">
        <v>402</v>
      </c>
      <c r="B351" s="89"/>
      <c r="C351" s="88"/>
      <c r="D351" s="88"/>
      <c r="E351" s="88"/>
      <c r="F351" s="88"/>
      <c r="G351" s="88"/>
      <c r="H351" s="138"/>
      <c r="I351" s="138"/>
      <c r="J351" s="198"/>
    </row>
    <row r="352" spans="1:10" s="86" customFormat="1" ht="18.7" customHeight="1" x14ac:dyDescent="0.25">
      <c r="A352" s="90" t="s">
        <v>403</v>
      </c>
      <c r="B352" s="89"/>
      <c r="C352" s="88"/>
      <c r="D352" s="88"/>
      <c r="E352" s="88"/>
      <c r="F352" s="88"/>
      <c r="G352" s="88"/>
      <c r="H352" s="138"/>
      <c r="I352" s="138"/>
      <c r="J352" s="198"/>
    </row>
    <row r="353" spans="1:10" s="86" customFormat="1" ht="18.7" customHeight="1" x14ac:dyDescent="0.25">
      <c r="A353" s="90" t="s">
        <v>404</v>
      </c>
      <c r="B353" s="89"/>
      <c r="C353" s="88"/>
      <c r="D353" s="88"/>
      <c r="E353" s="88"/>
      <c r="F353" s="88"/>
      <c r="G353" s="88"/>
      <c r="H353" s="138"/>
      <c r="I353" s="138"/>
      <c r="J353" s="198"/>
    </row>
    <row r="354" spans="1:10" s="86" customFormat="1" ht="18.7" customHeight="1" x14ac:dyDescent="0.25">
      <c r="A354" s="90" t="s">
        <v>405</v>
      </c>
      <c r="B354" s="89"/>
      <c r="C354" s="88"/>
      <c r="D354" s="88"/>
      <c r="E354" s="88"/>
      <c r="F354" s="88"/>
      <c r="G354" s="88"/>
      <c r="H354" s="138"/>
      <c r="I354" s="138"/>
      <c r="J354" s="198"/>
    </row>
    <row r="355" spans="1:10" s="86" customFormat="1" ht="18.7" customHeight="1" x14ac:dyDescent="0.25">
      <c r="A355" s="90" t="s">
        <v>406</v>
      </c>
      <c r="B355" s="89"/>
      <c r="C355" s="88"/>
      <c r="D355" s="88"/>
      <c r="E355" s="88"/>
      <c r="F355" s="88"/>
      <c r="G355" s="88"/>
      <c r="H355" s="138"/>
      <c r="I355" s="138"/>
      <c r="J355" s="198"/>
    </row>
    <row r="356" spans="1:10" s="86" customFormat="1" ht="18.7" customHeight="1" x14ac:dyDescent="0.25">
      <c r="A356" s="90" t="s">
        <v>407</v>
      </c>
      <c r="B356" s="89"/>
      <c r="C356" s="88"/>
      <c r="D356" s="88"/>
      <c r="E356" s="88"/>
      <c r="F356" s="88"/>
      <c r="G356" s="88"/>
      <c r="H356" s="138"/>
      <c r="I356" s="138"/>
      <c r="J356" s="198"/>
    </row>
    <row r="357" spans="1:10" s="86" customFormat="1" ht="18.7" customHeight="1" x14ac:dyDescent="0.25">
      <c r="A357" s="90" t="s">
        <v>408</v>
      </c>
      <c r="B357" s="89"/>
      <c r="C357" s="88"/>
      <c r="D357" s="88"/>
      <c r="E357" s="88"/>
      <c r="F357" s="88"/>
      <c r="G357" s="88"/>
      <c r="H357" s="138"/>
      <c r="I357" s="138"/>
      <c r="J357" s="198"/>
    </row>
    <row r="358" spans="1:10" s="86" customFormat="1" ht="18.7" customHeight="1" x14ac:dyDescent="0.25">
      <c r="A358" s="90" t="s">
        <v>409</v>
      </c>
      <c r="B358" s="89"/>
      <c r="C358" s="88"/>
      <c r="D358" s="88"/>
      <c r="E358" s="88"/>
      <c r="F358" s="88"/>
      <c r="G358" s="88"/>
      <c r="H358" s="138"/>
      <c r="I358" s="138"/>
      <c r="J358" s="198"/>
    </row>
    <row r="359" spans="1:10" s="86" customFormat="1" ht="18.7" customHeight="1" x14ac:dyDescent="0.25">
      <c r="A359" s="90" t="s">
        <v>410</v>
      </c>
      <c r="B359" s="89"/>
      <c r="C359" s="88"/>
      <c r="D359" s="88"/>
      <c r="E359" s="88"/>
      <c r="F359" s="88"/>
      <c r="G359" s="88"/>
      <c r="H359" s="138"/>
      <c r="I359" s="138"/>
      <c r="J359" s="198"/>
    </row>
    <row r="360" spans="1:10" s="86" customFormat="1" ht="18.7" customHeight="1" x14ac:dyDescent="0.25">
      <c r="A360" s="90" t="s">
        <v>411</v>
      </c>
      <c r="B360" s="89"/>
      <c r="C360" s="88"/>
      <c r="D360" s="88"/>
      <c r="E360" s="88"/>
      <c r="F360" s="88"/>
      <c r="G360" s="88"/>
      <c r="H360" s="138"/>
      <c r="I360" s="138"/>
      <c r="J360" s="198"/>
    </row>
    <row r="361" spans="1:10" s="86" customFormat="1" ht="18.7" customHeight="1" x14ac:dyDescent="0.25">
      <c r="A361" s="90" t="s">
        <v>412</v>
      </c>
      <c r="B361" s="89"/>
      <c r="C361" s="88"/>
      <c r="D361" s="88"/>
      <c r="E361" s="88"/>
      <c r="F361" s="88"/>
      <c r="G361" s="88"/>
      <c r="H361" s="138"/>
      <c r="I361" s="138"/>
      <c r="J361" s="198"/>
    </row>
    <row r="362" spans="1:10" s="86" customFormat="1" ht="18.7" customHeight="1" x14ac:dyDescent="0.25">
      <c r="A362" s="90" t="s">
        <v>413</v>
      </c>
      <c r="B362" s="89"/>
      <c r="C362" s="88"/>
      <c r="D362" s="88"/>
      <c r="E362" s="88"/>
      <c r="F362" s="88"/>
      <c r="G362" s="88"/>
      <c r="H362" s="138"/>
      <c r="I362" s="138"/>
      <c r="J362" s="198"/>
    </row>
    <row r="363" spans="1:10" s="86" customFormat="1" ht="18.7" customHeight="1" x14ac:dyDescent="0.25">
      <c r="A363" s="90" t="s">
        <v>414</v>
      </c>
      <c r="B363" s="89"/>
      <c r="C363" s="88"/>
      <c r="D363" s="88"/>
      <c r="E363" s="88"/>
      <c r="F363" s="88"/>
      <c r="G363" s="88"/>
      <c r="H363" s="138"/>
      <c r="I363" s="138"/>
      <c r="J363" s="198"/>
    </row>
    <row r="364" spans="1:10" s="86" customFormat="1" ht="18.7" customHeight="1" x14ac:dyDescent="0.25">
      <c r="A364" s="90" t="s">
        <v>415</v>
      </c>
      <c r="B364" s="89"/>
      <c r="C364" s="88"/>
      <c r="D364" s="88"/>
      <c r="E364" s="88"/>
      <c r="F364" s="88"/>
      <c r="G364" s="88"/>
      <c r="H364" s="138"/>
      <c r="I364" s="138"/>
      <c r="J364" s="198"/>
    </row>
    <row r="365" spans="1:10" s="86" customFormat="1" ht="18.7" customHeight="1" x14ac:dyDescent="0.25">
      <c r="A365" s="90" t="s">
        <v>416</v>
      </c>
      <c r="B365" s="89"/>
      <c r="C365" s="88"/>
      <c r="D365" s="88"/>
      <c r="E365" s="88"/>
      <c r="F365" s="88"/>
      <c r="G365" s="88"/>
      <c r="H365" s="138"/>
      <c r="I365" s="138"/>
      <c r="J365" s="198"/>
    </row>
    <row r="366" spans="1:10" s="86" customFormat="1" ht="18.7" customHeight="1" x14ac:dyDescent="0.25">
      <c r="A366" s="90" t="s">
        <v>417</v>
      </c>
      <c r="B366" s="89"/>
      <c r="C366" s="88"/>
      <c r="D366" s="88"/>
      <c r="E366" s="88"/>
      <c r="F366" s="88"/>
      <c r="G366" s="88"/>
      <c r="H366" s="138"/>
      <c r="I366" s="138"/>
      <c r="J366" s="198"/>
    </row>
    <row r="367" spans="1:10" s="86" customFormat="1" ht="18.7" customHeight="1" x14ac:dyDescent="0.25">
      <c r="A367" s="90" t="s">
        <v>418</v>
      </c>
      <c r="B367" s="89"/>
      <c r="C367" s="88"/>
      <c r="D367" s="88"/>
      <c r="E367" s="88"/>
      <c r="F367" s="88"/>
      <c r="G367" s="88"/>
      <c r="H367" s="138"/>
      <c r="I367" s="138"/>
      <c r="J367" s="198"/>
    </row>
    <row r="368" spans="1:10" s="86" customFormat="1" ht="18.7" customHeight="1" x14ac:dyDescent="0.25">
      <c r="A368" s="90" t="s">
        <v>419</v>
      </c>
      <c r="B368" s="89"/>
      <c r="C368" s="88"/>
      <c r="D368" s="88"/>
      <c r="E368" s="88"/>
      <c r="F368" s="88"/>
      <c r="G368" s="88"/>
      <c r="H368" s="138"/>
      <c r="I368" s="138"/>
      <c r="J368" s="198"/>
    </row>
    <row r="369" spans="1:10" s="86" customFormat="1" ht="18.7" customHeight="1" x14ac:dyDescent="0.25">
      <c r="A369" s="90" t="s">
        <v>420</v>
      </c>
      <c r="B369" s="89"/>
      <c r="C369" s="88"/>
      <c r="D369" s="88"/>
      <c r="E369" s="88"/>
      <c r="F369" s="88"/>
      <c r="G369" s="88"/>
      <c r="H369" s="138"/>
      <c r="I369" s="138"/>
      <c r="J369" s="198"/>
    </row>
    <row r="370" spans="1:10" s="86" customFormat="1" ht="18.7" customHeight="1" x14ac:dyDescent="0.25">
      <c r="A370" s="90" t="s">
        <v>421</v>
      </c>
      <c r="B370" s="89"/>
      <c r="C370" s="88"/>
      <c r="D370" s="88"/>
      <c r="E370" s="88"/>
      <c r="F370" s="88"/>
      <c r="G370" s="88"/>
      <c r="H370" s="138"/>
      <c r="I370" s="138"/>
      <c r="J370" s="198"/>
    </row>
    <row r="371" spans="1:10" s="86" customFormat="1" ht="18.7" customHeight="1" x14ac:dyDescent="0.25">
      <c r="A371" s="90" t="s">
        <v>422</v>
      </c>
      <c r="B371" s="89"/>
      <c r="C371" s="88"/>
      <c r="D371" s="88"/>
      <c r="E371" s="88"/>
      <c r="F371" s="88"/>
      <c r="G371" s="88"/>
      <c r="H371" s="138"/>
      <c r="I371" s="138"/>
      <c r="J371" s="198"/>
    </row>
    <row r="372" spans="1:10" s="86" customFormat="1" ht="18.7" customHeight="1" x14ac:dyDescent="0.25">
      <c r="A372" s="90" t="s">
        <v>423</v>
      </c>
      <c r="B372" s="89"/>
      <c r="C372" s="88"/>
      <c r="D372" s="88"/>
      <c r="E372" s="88"/>
      <c r="F372" s="88"/>
      <c r="G372" s="88"/>
      <c r="H372" s="138"/>
      <c r="I372" s="138"/>
      <c r="J372" s="198"/>
    </row>
    <row r="373" spans="1:10" s="86" customFormat="1" ht="18.7" customHeight="1" x14ac:dyDescent="0.25">
      <c r="A373" s="90" t="s">
        <v>424</v>
      </c>
      <c r="B373" s="89"/>
      <c r="C373" s="88"/>
      <c r="D373" s="88"/>
      <c r="E373" s="88"/>
      <c r="F373" s="88"/>
      <c r="G373" s="88"/>
      <c r="H373" s="138"/>
      <c r="I373" s="138"/>
      <c r="J373" s="198"/>
    </row>
    <row r="374" spans="1:10" s="86" customFormat="1" ht="18.7" customHeight="1" x14ac:dyDescent="0.25">
      <c r="A374" s="90" t="s">
        <v>425</v>
      </c>
      <c r="B374" s="89"/>
      <c r="C374" s="88"/>
      <c r="D374" s="88"/>
      <c r="E374" s="88"/>
      <c r="F374" s="88"/>
      <c r="G374" s="88"/>
      <c r="H374" s="138"/>
      <c r="I374" s="138"/>
      <c r="J374" s="198"/>
    </row>
    <row r="375" spans="1:10" s="86" customFormat="1" ht="18.7" customHeight="1" x14ac:dyDescent="0.25">
      <c r="A375" s="90" t="s">
        <v>426</v>
      </c>
      <c r="B375" s="89"/>
      <c r="C375" s="88"/>
      <c r="D375" s="88"/>
      <c r="E375" s="88"/>
      <c r="F375" s="88"/>
      <c r="G375" s="88"/>
      <c r="H375" s="138"/>
      <c r="I375" s="138"/>
      <c r="J375" s="198"/>
    </row>
    <row r="376" spans="1:10" s="86" customFormat="1" ht="18.7" customHeight="1" x14ac:dyDescent="0.25">
      <c r="A376" s="90" t="s">
        <v>427</v>
      </c>
      <c r="B376" s="89"/>
      <c r="C376" s="88"/>
      <c r="D376" s="88"/>
      <c r="E376" s="88"/>
      <c r="F376" s="88"/>
      <c r="G376" s="88"/>
      <c r="H376" s="138"/>
      <c r="I376" s="138"/>
      <c r="J376" s="198"/>
    </row>
    <row r="377" spans="1:10" s="86" customFormat="1" ht="18.7" customHeight="1" x14ac:dyDescent="0.25">
      <c r="A377" s="90" t="s">
        <v>428</v>
      </c>
      <c r="B377" s="89"/>
      <c r="C377" s="88"/>
      <c r="D377" s="88"/>
      <c r="E377" s="88"/>
      <c r="F377" s="88"/>
      <c r="G377" s="88"/>
      <c r="H377" s="138"/>
      <c r="I377" s="138"/>
      <c r="J377" s="198"/>
    </row>
    <row r="378" spans="1:10" s="86" customFormat="1" ht="18.7" customHeight="1" x14ac:dyDescent="0.25">
      <c r="A378" s="90" t="s">
        <v>429</v>
      </c>
      <c r="B378" s="89"/>
      <c r="C378" s="88"/>
      <c r="D378" s="88"/>
      <c r="E378" s="88"/>
      <c r="F378" s="88"/>
      <c r="G378" s="88"/>
      <c r="H378" s="138"/>
      <c r="I378" s="138"/>
      <c r="J378" s="198"/>
    </row>
    <row r="379" spans="1:10" s="86" customFormat="1" ht="18.7" customHeight="1" x14ac:dyDescent="0.25">
      <c r="A379" s="90" t="s">
        <v>430</v>
      </c>
      <c r="B379" s="89"/>
      <c r="C379" s="88"/>
      <c r="D379" s="88"/>
      <c r="E379" s="88"/>
      <c r="F379" s="88"/>
      <c r="G379" s="88"/>
      <c r="H379" s="138"/>
      <c r="I379" s="138"/>
      <c r="J379" s="198"/>
    </row>
    <row r="380" spans="1:10" s="86" customFormat="1" ht="18.7" customHeight="1" x14ac:dyDescent="0.25">
      <c r="A380" s="90" t="s">
        <v>431</v>
      </c>
      <c r="B380" s="89"/>
      <c r="C380" s="88"/>
      <c r="D380" s="88"/>
      <c r="E380" s="88"/>
      <c r="F380" s="88"/>
      <c r="G380" s="88"/>
      <c r="H380" s="138"/>
      <c r="I380" s="138"/>
      <c r="J380" s="198"/>
    </row>
    <row r="381" spans="1:10" s="86" customFormat="1" ht="18.7" customHeight="1" x14ac:dyDescent="0.25">
      <c r="A381" s="90" t="s">
        <v>432</v>
      </c>
      <c r="B381" s="89"/>
      <c r="C381" s="88"/>
      <c r="D381" s="88"/>
      <c r="E381" s="88"/>
      <c r="F381" s="88"/>
      <c r="G381" s="88"/>
      <c r="H381" s="138"/>
      <c r="I381" s="138"/>
      <c r="J381" s="198"/>
    </row>
    <row r="382" spans="1:10" s="86" customFormat="1" ht="18.7" customHeight="1" x14ac:dyDescent="0.25">
      <c r="A382" s="90" t="s">
        <v>433</v>
      </c>
      <c r="B382" s="89"/>
      <c r="C382" s="88"/>
      <c r="D382" s="88"/>
      <c r="E382" s="88"/>
      <c r="F382" s="88"/>
      <c r="G382" s="88"/>
      <c r="H382" s="138"/>
      <c r="I382" s="138"/>
      <c r="J382" s="198"/>
    </row>
    <row r="383" spans="1:10" s="86" customFormat="1" ht="18.7" customHeight="1" x14ac:dyDescent="0.25">
      <c r="A383" s="90" t="s">
        <v>434</v>
      </c>
      <c r="B383" s="89"/>
      <c r="C383" s="88"/>
      <c r="D383" s="88"/>
      <c r="E383" s="88"/>
      <c r="F383" s="88"/>
      <c r="G383" s="88"/>
      <c r="H383" s="138"/>
      <c r="I383" s="138"/>
      <c r="J383" s="198"/>
    </row>
    <row r="384" spans="1:10" s="86" customFormat="1" ht="18.7" customHeight="1" x14ac:dyDescent="0.25">
      <c r="A384" s="90" t="s">
        <v>435</v>
      </c>
      <c r="B384" s="89"/>
      <c r="C384" s="88"/>
      <c r="D384" s="88"/>
      <c r="E384" s="88"/>
      <c r="F384" s="88"/>
      <c r="G384" s="88"/>
      <c r="H384" s="138"/>
      <c r="I384" s="138"/>
      <c r="J384" s="198"/>
    </row>
    <row r="385" spans="1:10" s="86" customFormat="1" ht="18.7" customHeight="1" x14ac:dyDescent="0.25">
      <c r="A385" s="90" t="s">
        <v>436</v>
      </c>
      <c r="B385" s="89"/>
      <c r="C385" s="88"/>
      <c r="D385" s="88"/>
      <c r="E385" s="88"/>
      <c r="F385" s="88"/>
      <c r="G385" s="88"/>
      <c r="H385" s="138"/>
      <c r="I385" s="138"/>
      <c r="J385" s="198"/>
    </row>
    <row r="386" spans="1:10" s="86" customFormat="1" ht="18.7" customHeight="1" x14ac:dyDescent="0.25">
      <c r="A386" s="90" t="s">
        <v>437</v>
      </c>
      <c r="B386" s="89"/>
      <c r="C386" s="88"/>
      <c r="D386" s="88"/>
      <c r="E386" s="88"/>
      <c r="F386" s="88"/>
      <c r="G386" s="88"/>
      <c r="H386" s="138"/>
      <c r="I386" s="138"/>
      <c r="J386" s="198"/>
    </row>
    <row r="387" spans="1:10" s="86" customFormat="1" ht="18.7" customHeight="1" x14ac:dyDescent="0.25">
      <c r="A387" s="90" t="s">
        <v>438</v>
      </c>
      <c r="B387" s="89"/>
      <c r="C387" s="88"/>
      <c r="D387" s="88"/>
      <c r="E387" s="88"/>
      <c r="F387" s="88"/>
      <c r="G387" s="88"/>
      <c r="H387" s="138"/>
      <c r="I387" s="138"/>
      <c r="J387" s="198"/>
    </row>
    <row r="388" spans="1:10" s="86" customFormat="1" ht="18.7" customHeight="1" x14ac:dyDescent="0.25">
      <c r="A388" s="90" t="s">
        <v>439</v>
      </c>
      <c r="B388" s="89"/>
      <c r="C388" s="88"/>
      <c r="D388" s="88"/>
      <c r="E388" s="88"/>
      <c r="F388" s="88"/>
      <c r="G388" s="88"/>
      <c r="H388" s="138"/>
      <c r="I388" s="138"/>
      <c r="J388" s="198"/>
    </row>
    <row r="389" spans="1:10" s="86" customFormat="1" ht="18.7" customHeight="1" x14ac:dyDescent="0.25">
      <c r="A389" s="90" t="s">
        <v>440</v>
      </c>
      <c r="B389" s="89"/>
      <c r="C389" s="88"/>
      <c r="D389" s="88"/>
      <c r="E389" s="88"/>
      <c r="F389" s="88"/>
      <c r="G389" s="88"/>
      <c r="H389" s="138"/>
      <c r="I389" s="138"/>
      <c r="J389" s="198"/>
    </row>
    <row r="390" spans="1:10" s="86" customFormat="1" ht="18.7" customHeight="1" x14ac:dyDescent="0.25">
      <c r="A390" s="90" t="s">
        <v>441</v>
      </c>
      <c r="B390" s="89"/>
      <c r="C390" s="88"/>
      <c r="D390" s="88"/>
      <c r="E390" s="88"/>
      <c r="F390" s="88"/>
      <c r="G390" s="88"/>
      <c r="H390" s="138"/>
      <c r="I390" s="138"/>
      <c r="J390" s="198"/>
    </row>
    <row r="391" spans="1:10" s="86" customFormat="1" ht="18.7" customHeight="1" x14ac:dyDescent="0.25">
      <c r="A391" s="90" t="s">
        <v>442</v>
      </c>
      <c r="B391" s="89"/>
      <c r="C391" s="88"/>
      <c r="D391" s="88"/>
      <c r="E391" s="88"/>
      <c r="F391" s="88"/>
      <c r="G391" s="88"/>
      <c r="H391" s="138"/>
      <c r="I391" s="138"/>
      <c r="J391" s="198"/>
    </row>
    <row r="392" spans="1:10" s="86" customFormat="1" ht="18.7" customHeight="1" x14ac:dyDescent="0.25">
      <c r="A392" s="90" t="s">
        <v>443</v>
      </c>
      <c r="B392" s="89"/>
      <c r="C392" s="88"/>
      <c r="D392" s="88"/>
      <c r="E392" s="88"/>
      <c r="F392" s="88"/>
      <c r="G392" s="88"/>
      <c r="H392" s="138"/>
      <c r="I392" s="138"/>
      <c r="J392" s="198"/>
    </row>
    <row r="393" spans="1:10" s="86" customFormat="1" ht="18.7" customHeight="1" x14ac:dyDescent="0.25">
      <c r="A393" s="90" t="s">
        <v>444</v>
      </c>
      <c r="B393" s="89"/>
      <c r="C393" s="88"/>
      <c r="D393" s="88"/>
      <c r="E393" s="88"/>
      <c r="F393" s="88"/>
      <c r="G393" s="88"/>
      <c r="H393" s="138"/>
      <c r="I393" s="138"/>
      <c r="J393" s="198"/>
    </row>
    <row r="394" spans="1:10" s="86" customFormat="1" ht="18.7" customHeight="1" x14ac:dyDescent="0.25">
      <c r="A394" s="90" t="s">
        <v>445</v>
      </c>
      <c r="B394" s="89"/>
      <c r="C394" s="88"/>
      <c r="D394" s="88"/>
      <c r="E394" s="88"/>
      <c r="F394" s="88"/>
      <c r="G394" s="88"/>
      <c r="H394" s="138"/>
      <c r="I394" s="138"/>
      <c r="J394" s="198"/>
    </row>
    <row r="395" spans="1:10" s="86" customFormat="1" ht="18.7" customHeight="1" x14ac:dyDescent="0.25">
      <c r="A395" s="90" t="s">
        <v>446</v>
      </c>
      <c r="B395" s="89"/>
      <c r="C395" s="88"/>
      <c r="D395" s="88"/>
      <c r="E395" s="88"/>
      <c r="F395" s="88"/>
      <c r="G395" s="88"/>
      <c r="H395" s="138"/>
      <c r="I395" s="138"/>
      <c r="J395" s="198"/>
    </row>
    <row r="396" spans="1:10" s="86" customFormat="1" ht="18.7" customHeight="1" x14ac:dyDescent="0.25">
      <c r="A396" s="90" t="s">
        <v>447</v>
      </c>
      <c r="B396" s="89"/>
      <c r="C396" s="88"/>
      <c r="D396" s="88"/>
      <c r="E396" s="88"/>
      <c r="F396" s="88"/>
      <c r="G396" s="88"/>
      <c r="H396" s="138"/>
      <c r="I396" s="138"/>
      <c r="J396" s="198"/>
    </row>
    <row r="397" spans="1:10" s="86" customFormat="1" ht="18.7" customHeight="1" x14ac:dyDescent="0.25">
      <c r="A397" s="90" t="s">
        <v>448</v>
      </c>
      <c r="B397" s="89"/>
      <c r="C397" s="88"/>
      <c r="D397" s="88"/>
      <c r="E397" s="88"/>
      <c r="F397" s="88"/>
      <c r="G397" s="88"/>
      <c r="H397" s="138"/>
      <c r="I397" s="138"/>
      <c r="J397" s="198"/>
    </row>
    <row r="398" spans="1:10" s="86" customFormat="1" ht="18.7" customHeight="1" x14ac:dyDescent="0.25">
      <c r="A398" s="90" t="s">
        <v>449</v>
      </c>
      <c r="B398" s="89"/>
      <c r="C398" s="88"/>
      <c r="D398" s="88"/>
      <c r="E398" s="88"/>
      <c r="F398" s="88"/>
      <c r="G398" s="88"/>
      <c r="H398" s="138"/>
      <c r="I398" s="138"/>
      <c r="J398" s="198"/>
    </row>
    <row r="399" spans="1:10" s="86" customFormat="1" ht="18.7" customHeight="1" x14ac:dyDescent="0.25">
      <c r="A399" s="90" t="s">
        <v>450</v>
      </c>
      <c r="B399" s="89"/>
      <c r="C399" s="88"/>
      <c r="D399" s="88"/>
      <c r="E399" s="88"/>
      <c r="F399" s="88"/>
      <c r="G399" s="88"/>
      <c r="H399" s="138"/>
      <c r="I399" s="138"/>
      <c r="J399" s="198"/>
    </row>
    <row r="400" spans="1:10" s="86" customFormat="1" ht="18.7" customHeight="1" x14ac:dyDescent="0.25">
      <c r="A400" s="90" t="s">
        <v>451</v>
      </c>
      <c r="B400" s="89"/>
      <c r="C400" s="88"/>
      <c r="D400" s="88"/>
      <c r="E400" s="88"/>
      <c r="F400" s="88"/>
      <c r="G400" s="88"/>
      <c r="H400" s="138"/>
      <c r="I400" s="138"/>
      <c r="J400" s="198"/>
    </row>
    <row r="401" spans="1:10" s="86" customFormat="1" ht="18.7" customHeight="1" x14ac:dyDescent="0.25">
      <c r="A401" s="90" t="s">
        <v>452</v>
      </c>
      <c r="B401" s="89"/>
      <c r="C401" s="88"/>
      <c r="D401" s="88"/>
      <c r="E401" s="88"/>
      <c r="F401" s="88"/>
      <c r="G401" s="88"/>
      <c r="H401" s="138"/>
      <c r="I401" s="138"/>
      <c r="J401" s="198"/>
    </row>
    <row r="402" spans="1:10" s="86" customFormat="1" ht="18.7" customHeight="1" x14ac:dyDescent="0.25">
      <c r="A402" s="90" t="s">
        <v>453</v>
      </c>
      <c r="B402" s="89"/>
      <c r="C402" s="88"/>
      <c r="D402" s="88"/>
      <c r="E402" s="88"/>
      <c r="F402" s="88"/>
      <c r="G402" s="88"/>
      <c r="H402" s="138"/>
      <c r="I402" s="138"/>
      <c r="J402" s="198"/>
    </row>
    <row r="403" spans="1:10" s="86" customFormat="1" ht="18.7" customHeight="1" x14ac:dyDescent="0.25">
      <c r="A403" s="90" t="s">
        <v>454</v>
      </c>
      <c r="B403" s="89"/>
      <c r="C403" s="88"/>
      <c r="D403" s="88"/>
      <c r="E403" s="88"/>
      <c r="F403" s="88"/>
      <c r="G403" s="88"/>
      <c r="H403" s="138"/>
      <c r="I403" s="138"/>
      <c r="J403" s="198"/>
    </row>
    <row r="404" spans="1:10" s="86" customFormat="1" ht="18.7" customHeight="1" x14ac:dyDescent="0.25">
      <c r="A404" s="90" t="s">
        <v>455</v>
      </c>
      <c r="B404" s="89"/>
      <c r="C404" s="88"/>
      <c r="D404" s="88"/>
      <c r="E404" s="88"/>
      <c r="F404" s="88"/>
      <c r="G404" s="88"/>
      <c r="H404" s="138"/>
      <c r="I404" s="138"/>
      <c r="J404" s="198"/>
    </row>
    <row r="405" spans="1:10" s="86" customFormat="1" ht="18.7" customHeight="1" x14ac:dyDescent="0.25">
      <c r="A405" s="90" t="s">
        <v>456</v>
      </c>
      <c r="B405" s="89"/>
      <c r="C405" s="88"/>
      <c r="D405" s="88"/>
      <c r="E405" s="88"/>
      <c r="F405" s="88"/>
      <c r="G405" s="88"/>
      <c r="H405" s="138"/>
      <c r="I405" s="138"/>
      <c r="J405" s="198"/>
    </row>
    <row r="406" spans="1:10" s="86" customFormat="1" ht="18.7" customHeight="1" x14ac:dyDescent="0.25">
      <c r="A406" s="90" t="s">
        <v>457</v>
      </c>
      <c r="B406" s="89"/>
      <c r="C406" s="88"/>
      <c r="D406" s="88"/>
      <c r="E406" s="88"/>
      <c r="F406" s="88"/>
      <c r="G406" s="88"/>
      <c r="H406" s="138"/>
      <c r="I406" s="138"/>
      <c r="J406" s="198"/>
    </row>
    <row r="407" spans="1:10" s="86" customFormat="1" ht="18.7" customHeight="1" x14ac:dyDescent="0.25">
      <c r="A407" s="90" t="s">
        <v>458</v>
      </c>
      <c r="B407" s="89"/>
      <c r="C407" s="88"/>
      <c r="D407" s="88"/>
      <c r="E407" s="88"/>
      <c r="F407" s="88"/>
      <c r="G407" s="88"/>
      <c r="H407" s="138"/>
      <c r="I407" s="138"/>
      <c r="J407" s="198"/>
    </row>
    <row r="408" spans="1:10" s="86" customFormat="1" ht="18.7" customHeight="1" x14ac:dyDescent="0.25">
      <c r="A408" s="90" t="s">
        <v>459</v>
      </c>
      <c r="B408" s="89"/>
      <c r="C408" s="88"/>
      <c r="D408" s="88"/>
      <c r="E408" s="88"/>
      <c r="F408" s="88"/>
      <c r="G408" s="88"/>
      <c r="H408" s="138"/>
      <c r="I408" s="138"/>
      <c r="J408" s="198"/>
    </row>
    <row r="409" spans="1:10" s="86" customFormat="1" ht="18.7" customHeight="1" x14ac:dyDescent="0.25">
      <c r="A409" s="90" t="s">
        <v>460</v>
      </c>
      <c r="B409" s="89"/>
      <c r="C409" s="88"/>
      <c r="D409" s="88"/>
      <c r="E409" s="88"/>
      <c r="F409" s="88"/>
      <c r="G409" s="88"/>
      <c r="H409" s="138"/>
      <c r="I409" s="138"/>
      <c r="J409" s="198"/>
    </row>
    <row r="410" spans="1:10" s="86" customFormat="1" ht="18.7" customHeight="1" x14ac:dyDescent="0.25">
      <c r="A410" s="90" t="s">
        <v>461</v>
      </c>
      <c r="B410" s="89"/>
      <c r="C410" s="88"/>
      <c r="D410" s="88"/>
      <c r="E410" s="88"/>
      <c r="F410" s="88"/>
      <c r="G410" s="88"/>
      <c r="H410" s="138"/>
      <c r="I410" s="138"/>
      <c r="J410" s="198"/>
    </row>
    <row r="411" spans="1:10" s="86" customFormat="1" ht="18.7" customHeight="1" x14ac:dyDescent="0.25">
      <c r="A411" s="90" t="s">
        <v>462</v>
      </c>
      <c r="B411" s="89"/>
      <c r="C411" s="88"/>
      <c r="D411" s="88"/>
      <c r="E411" s="88"/>
      <c r="F411" s="88"/>
      <c r="G411" s="88"/>
      <c r="H411" s="138"/>
      <c r="I411" s="138"/>
      <c r="J411" s="198"/>
    </row>
    <row r="412" spans="1:10" s="86" customFormat="1" ht="18.7" customHeight="1" x14ac:dyDescent="0.25">
      <c r="A412" s="90" t="s">
        <v>463</v>
      </c>
      <c r="B412" s="89"/>
      <c r="C412" s="88"/>
      <c r="D412" s="88"/>
      <c r="E412" s="88"/>
      <c r="F412" s="88"/>
      <c r="G412" s="88"/>
      <c r="H412" s="138"/>
      <c r="I412" s="138"/>
      <c r="J412" s="198"/>
    </row>
    <row r="413" spans="1:10" s="86" customFormat="1" ht="18.7" customHeight="1" x14ac:dyDescent="0.25">
      <c r="A413" s="90" t="s">
        <v>464</v>
      </c>
      <c r="B413" s="89"/>
      <c r="C413" s="88"/>
      <c r="D413" s="88"/>
      <c r="E413" s="88"/>
      <c r="F413" s="88"/>
      <c r="G413" s="88"/>
      <c r="H413" s="138"/>
      <c r="I413" s="138"/>
      <c r="J413" s="198"/>
    </row>
    <row r="414" spans="1:10" s="86" customFormat="1" ht="18.7" customHeight="1" x14ac:dyDescent="0.25">
      <c r="A414" s="90" t="s">
        <v>465</v>
      </c>
      <c r="B414" s="89"/>
      <c r="C414" s="88"/>
      <c r="D414" s="88"/>
      <c r="E414" s="88"/>
      <c r="F414" s="88"/>
      <c r="G414" s="88"/>
      <c r="H414" s="138"/>
      <c r="I414" s="138"/>
      <c r="J414" s="198"/>
    </row>
    <row r="415" spans="1:10" s="86" customFormat="1" ht="18.7" customHeight="1" x14ac:dyDescent="0.25">
      <c r="A415" s="90" t="s">
        <v>466</v>
      </c>
      <c r="B415" s="89"/>
      <c r="C415" s="88"/>
      <c r="D415" s="88"/>
      <c r="E415" s="88"/>
      <c r="F415" s="88"/>
      <c r="G415" s="88"/>
      <c r="H415" s="138"/>
      <c r="I415" s="138"/>
      <c r="J415" s="198"/>
    </row>
    <row r="416" spans="1:10" s="86" customFormat="1" ht="18.7" customHeight="1" x14ac:dyDescent="0.25">
      <c r="A416" s="90" t="s">
        <v>467</v>
      </c>
      <c r="B416" s="89"/>
      <c r="C416" s="88"/>
      <c r="D416" s="88"/>
      <c r="E416" s="88"/>
      <c r="F416" s="88"/>
      <c r="G416" s="88"/>
      <c r="H416" s="138"/>
      <c r="I416" s="138"/>
      <c r="J416" s="198"/>
    </row>
    <row r="417" spans="1:10" s="86" customFormat="1" ht="18.7" customHeight="1" x14ac:dyDescent="0.25">
      <c r="A417" s="90" t="s">
        <v>468</v>
      </c>
      <c r="B417" s="89"/>
      <c r="C417" s="88"/>
      <c r="D417" s="88"/>
      <c r="E417" s="88"/>
      <c r="F417" s="88"/>
      <c r="G417" s="88"/>
      <c r="H417" s="138"/>
      <c r="I417" s="138"/>
      <c r="J417" s="198"/>
    </row>
    <row r="418" spans="1:10" s="86" customFormat="1" ht="18.7" customHeight="1" x14ac:dyDescent="0.25">
      <c r="A418" s="90" t="s">
        <v>469</v>
      </c>
      <c r="B418" s="89"/>
      <c r="C418" s="88"/>
      <c r="D418" s="88"/>
      <c r="E418" s="88"/>
      <c r="F418" s="88"/>
      <c r="G418" s="88"/>
      <c r="H418" s="138"/>
      <c r="I418" s="138"/>
      <c r="J418" s="198"/>
    </row>
    <row r="419" spans="1:10" s="86" customFormat="1" ht="18.7" customHeight="1" x14ac:dyDescent="0.25">
      <c r="A419" s="90" t="s">
        <v>470</v>
      </c>
      <c r="B419" s="89"/>
      <c r="C419" s="88"/>
      <c r="D419" s="88"/>
      <c r="E419" s="88"/>
      <c r="F419" s="88"/>
      <c r="G419" s="88"/>
      <c r="H419" s="138"/>
      <c r="I419" s="138"/>
      <c r="J419" s="198"/>
    </row>
    <row r="420" spans="1:10" s="86" customFormat="1" ht="18.7" customHeight="1" x14ac:dyDescent="0.25">
      <c r="A420" s="90" t="s">
        <v>471</v>
      </c>
      <c r="B420" s="89"/>
      <c r="C420" s="88"/>
      <c r="D420" s="88"/>
      <c r="E420" s="88"/>
      <c r="F420" s="88"/>
      <c r="G420" s="88"/>
      <c r="H420" s="138"/>
      <c r="I420" s="138"/>
      <c r="J420" s="198"/>
    </row>
    <row r="421" spans="1:10" s="86" customFormat="1" ht="18.7" customHeight="1" x14ac:dyDescent="0.25">
      <c r="A421" s="90" t="s">
        <v>472</v>
      </c>
      <c r="B421" s="89"/>
      <c r="C421" s="88"/>
      <c r="D421" s="88"/>
      <c r="E421" s="88"/>
      <c r="F421" s="88"/>
      <c r="G421" s="88"/>
      <c r="H421" s="138"/>
      <c r="I421" s="138"/>
      <c r="J421" s="198"/>
    </row>
    <row r="422" spans="1:10" s="86" customFormat="1" ht="18.7" customHeight="1" x14ac:dyDescent="0.25">
      <c r="A422" s="90" t="s">
        <v>473</v>
      </c>
      <c r="B422" s="89"/>
      <c r="C422" s="88"/>
      <c r="D422" s="88"/>
      <c r="E422" s="88"/>
      <c r="F422" s="88"/>
      <c r="G422" s="88"/>
      <c r="H422" s="138"/>
      <c r="I422" s="138"/>
      <c r="J422" s="198"/>
    </row>
    <row r="423" spans="1:10" s="86" customFormat="1" ht="18.7" customHeight="1" x14ac:dyDescent="0.25">
      <c r="A423" s="90" t="s">
        <v>474</v>
      </c>
      <c r="B423" s="89"/>
      <c r="C423" s="88"/>
      <c r="D423" s="88"/>
      <c r="E423" s="88"/>
      <c r="F423" s="88"/>
      <c r="G423" s="88"/>
      <c r="H423" s="138"/>
      <c r="I423" s="138"/>
      <c r="J423" s="198"/>
    </row>
    <row r="424" spans="1:10" s="86" customFormat="1" ht="18.7" customHeight="1" x14ac:dyDescent="0.25">
      <c r="A424" s="90" t="s">
        <v>475</v>
      </c>
      <c r="B424" s="89"/>
      <c r="C424" s="88"/>
      <c r="D424" s="88"/>
      <c r="E424" s="88"/>
      <c r="F424" s="88"/>
      <c r="G424" s="88"/>
      <c r="H424" s="138"/>
      <c r="I424" s="138"/>
      <c r="J424" s="198"/>
    </row>
    <row r="425" spans="1:10" s="86" customFormat="1" ht="18.7" customHeight="1" x14ac:dyDescent="0.25">
      <c r="A425" s="90" t="s">
        <v>476</v>
      </c>
      <c r="B425" s="89"/>
      <c r="C425" s="88"/>
      <c r="D425" s="88"/>
      <c r="E425" s="88"/>
      <c r="F425" s="88"/>
      <c r="G425" s="88"/>
      <c r="H425" s="138"/>
      <c r="I425" s="138"/>
      <c r="J425" s="198"/>
    </row>
    <row r="426" spans="1:10" s="86" customFormat="1" ht="18.7" customHeight="1" x14ac:dyDescent="0.25">
      <c r="A426" s="90" t="s">
        <v>477</v>
      </c>
      <c r="B426" s="89"/>
      <c r="C426" s="88"/>
      <c r="D426" s="88"/>
      <c r="E426" s="88"/>
      <c r="F426" s="88"/>
      <c r="G426" s="88"/>
      <c r="H426" s="138"/>
      <c r="I426" s="138"/>
      <c r="J426" s="198"/>
    </row>
    <row r="427" spans="1:10" s="86" customFormat="1" ht="18.7" customHeight="1" x14ac:dyDescent="0.25">
      <c r="A427" s="90" t="s">
        <v>478</v>
      </c>
      <c r="B427" s="89"/>
      <c r="C427" s="88"/>
      <c r="D427" s="88"/>
      <c r="E427" s="88"/>
      <c r="F427" s="88"/>
      <c r="G427" s="88"/>
      <c r="H427" s="138"/>
      <c r="I427" s="138"/>
      <c r="J427" s="198"/>
    </row>
    <row r="428" spans="1:10" s="86" customFormat="1" ht="18.7" customHeight="1" x14ac:dyDescent="0.25">
      <c r="A428" s="90" t="s">
        <v>479</v>
      </c>
      <c r="B428" s="89"/>
      <c r="C428" s="88"/>
      <c r="D428" s="88"/>
      <c r="E428" s="88"/>
      <c r="F428" s="88"/>
      <c r="G428" s="88"/>
      <c r="H428" s="138"/>
      <c r="I428" s="138"/>
      <c r="J428" s="198"/>
    </row>
    <row r="429" spans="1:10" s="86" customFormat="1" ht="18.7" customHeight="1" x14ac:dyDescent="0.25">
      <c r="A429" s="90" t="s">
        <v>480</v>
      </c>
      <c r="B429" s="89"/>
      <c r="C429" s="88"/>
      <c r="D429" s="88"/>
      <c r="E429" s="88"/>
      <c r="F429" s="88"/>
      <c r="G429" s="88"/>
      <c r="H429" s="138"/>
      <c r="I429" s="138"/>
      <c r="J429" s="198"/>
    </row>
    <row r="430" spans="1:10" s="86" customFormat="1" ht="18.7" customHeight="1" x14ac:dyDescent="0.25">
      <c r="A430" s="90" t="s">
        <v>481</v>
      </c>
      <c r="B430" s="89"/>
      <c r="C430" s="88"/>
      <c r="D430" s="88"/>
      <c r="E430" s="88"/>
      <c r="F430" s="88"/>
      <c r="G430" s="88"/>
      <c r="H430" s="138"/>
      <c r="I430" s="138"/>
      <c r="J430" s="198"/>
    </row>
    <row r="431" spans="1:10" s="86" customFormat="1" ht="18.7" customHeight="1" x14ac:dyDescent="0.25">
      <c r="A431" s="90" t="s">
        <v>482</v>
      </c>
      <c r="B431" s="89"/>
      <c r="C431" s="88"/>
      <c r="D431" s="88"/>
      <c r="E431" s="88"/>
      <c r="F431" s="88"/>
      <c r="G431" s="88"/>
      <c r="H431" s="138"/>
      <c r="I431" s="138"/>
      <c r="J431" s="198"/>
    </row>
    <row r="432" spans="1:10" s="86" customFormat="1" ht="18.7" customHeight="1" x14ac:dyDescent="0.25">
      <c r="A432" s="90" t="s">
        <v>483</v>
      </c>
      <c r="B432" s="89"/>
      <c r="C432" s="88"/>
      <c r="D432" s="88"/>
      <c r="E432" s="88"/>
      <c r="F432" s="88"/>
      <c r="G432" s="88"/>
      <c r="H432" s="138"/>
      <c r="I432" s="138"/>
      <c r="J432" s="198"/>
    </row>
    <row r="433" spans="1:10" s="86" customFormat="1" ht="18.7" customHeight="1" x14ac:dyDescent="0.25">
      <c r="A433" s="90" t="s">
        <v>484</v>
      </c>
      <c r="B433" s="89"/>
      <c r="C433" s="88"/>
      <c r="D433" s="88"/>
      <c r="E433" s="88"/>
      <c r="F433" s="88"/>
      <c r="G433" s="88"/>
      <c r="H433" s="138"/>
      <c r="I433" s="138"/>
      <c r="J433" s="198"/>
    </row>
    <row r="434" spans="1:10" s="86" customFormat="1" ht="18.7" customHeight="1" x14ac:dyDescent="0.25">
      <c r="A434" s="90" t="s">
        <v>485</v>
      </c>
      <c r="B434" s="89"/>
      <c r="C434" s="88"/>
      <c r="D434" s="88"/>
      <c r="E434" s="88"/>
      <c r="F434" s="88"/>
      <c r="G434" s="88"/>
      <c r="H434" s="138"/>
      <c r="I434" s="138"/>
      <c r="J434" s="198"/>
    </row>
    <row r="435" spans="1:10" s="86" customFormat="1" ht="18.7" customHeight="1" x14ac:dyDescent="0.25">
      <c r="A435" s="90" t="s">
        <v>486</v>
      </c>
      <c r="B435" s="89"/>
      <c r="C435" s="88"/>
      <c r="D435" s="88"/>
      <c r="E435" s="88"/>
      <c r="F435" s="88"/>
      <c r="G435" s="88"/>
      <c r="H435" s="138"/>
      <c r="I435" s="138"/>
      <c r="J435" s="198"/>
    </row>
    <row r="436" spans="1:10" s="86" customFormat="1" ht="18.7" customHeight="1" x14ac:dyDescent="0.25">
      <c r="A436" s="90" t="s">
        <v>487</v>
      </c>
      <c r="B436" s="89"/>
      <c r="C436" s="88"/>
      <c r="D436" s="88"/>
      <c r="E436" s="88"/>
      <c r="F436" s="88"/>
      <c r="G436" s="88"/>
      <c r="H436" s="138"/>
      <c r="I436" s="138"/>
      <c r="J436" s="198"/>
    </row>
    <row r="437" spans="1:10" s="86" customFormat="1" ht="18.7" customHeight="1" x14ac:dyDescent="0.25">
      <c r="A437" s="90" t="s">
        <v>488</v>
      </c>
      <c r="B437" s="89"/>
      <c r="C437" s="88"/>
      <c r="D437" s="88"/>
      <c r="E437" s="88"/>
      <c r="F437" s="88"/>
      <c r="G437" s="88"/>
      <c r="H437" s="138"/>
      <c r="I437" s="138"/>
      <c r="J437" s="198"/>
    </row>
    <row r="438" spans="1:10" s="86" customFormat="1" ht="18.7" customHeight="1" x14ac:dyDescent="0.25">
      <c r="A438" s="90" t="s">
        <v>489</v>
      </c>
      <c r="B438" s="89"/>
      <c r="C438" s="88"/>
      <c r="D438" s="88"/>
      <c r="E438" s="88"/>
      <c r="F438" s="88"/>
      <c r="G438" s="88"/>
      <c r="H438" s="138"/>
      <c r="I438" s="138"/>
      <c r="J438" s="198"/>
    </row>
    <row r="439" spans="1:10" s="86" customFormat="1" ht="18.7" customHeight="1" x14ac:dyDescent="0.25">
      <c r="A439" s="90" t="s">
        <v>490</v>
      </c>
      <c r="B439" s="89"/>
      <c r="C439" s="88"/>
      <c r="D439" s="88"/>
      <c r="E439" s="88"/>
      <c r="F439" s="88"/>
      <c r="G439" s="88"/>
      <c r="H439" s="138"/>
      <c r="I439" s="138"/>
      <c r="J439" s="198"/>
    </row>
    <row r="440" spans="1:10" s="86" customFormat="1" ht="18.7" customHeight="1" x14ac:dyDescent="0.25">
      <c r="A440" s="90" t="s">
        <v>491</v>
      </c>
      <c r="B440" s="89"/>
      <c r="C440" s="88"/>
      <c r="D440" s="88"/>
      <c r="E440" s="88"/>
      <c r="F440" s="88"/>
      <c r="G440" s="88"/>
      <c r="H440" s="138"/>
      <c r="I440" s="138"/>
      <c r="J440" s="198"/>
    </row>
    <row r="441" spans="1:10" s="86" customFormat="1" ht="18.7" customHeight="1" x14ac:dyDescent="0.25">
      <c r="A441" s="90" t="s">
        <v>492</v>
      </c>
      <c r="B441" s="89"/>
      <c r="C441" s="88"/>
      <c r="D441" s="88"/>
      <c r="E441" s="88"/>
      <c r="F441" s="88"/>
      <c r="G441" s="88"/>
      <c r="H441" s="138"/>
      <c r="I441" s="138"/>
      <c r="J441" s="198"/>
    </row>
    <row r="442" spans="1:10" s="86" customFormat="1" ht="18.7" customHeight="1" x14ac:dyDescent="0.25">
      <c r="A442" s="90" t="s">
        <v>493</v>
      </c>
      <c r="B442" s="89"/>
      <c r="C442" s="88"/>
      <c r="D442" s="88"/>
      <c r="E442" s="88"/>
      <c r="F442" s="88"/>
      <c r="G442" s="88"/>
      <c r="H442" s="138"/>
      <c r="I442" s="138"/>
      <c r="J442" s="198"/>
    </row>
    <row r="443" spans="1:10" s="86" customFormat="1" ht="18.7" customHeight="1" x14ac:dyDescent="0.25">
      <c r="A443" s="90" t="s">
        <v>494</v>
      </c>
      <c r="B443" s="89"/>
      <c r="C443" s="88"/>
      <c r="D443" s="88"/>
      <c r="E443" s="88"/>
      <c r="F443" s="88"/>
      <c r="G443" s="88"/>
      <c r="H443" s="138"/>
      <c r="I443" s="138"/>
      <c r="J443" s="198"/>
    </row>
    <row r="444" spans="1:10" s="86" customFormat="1" ht="18.7" customHeight="1" x14ac:dyDescent="0.25">
      <c r="A444" s="90" t="s">
        <v>495</v>
      </c>
      <c r="B444" s="89"/>
      <c r="C444" s="88"/>
      <c r="D444" s="88"/>
      <c r="E444" s="88"/>
      <c r="F444" s="88"/>
      <c r="G444" s="88"/>
      <c r="H444" s="138"/>
      <c r="I444" s="138"/>
      <c r="J444" s="198"/>
    </row>
    <row r="445" spans="1:10" s="86" customFormat="1" ht="18.7" customHeight="1" x14ac:dyDescent="0.25">
      <c r="A445" s="90" t="s">
        <v>496</v>
      </c>
      <c r="B445" s="89"/>
      <c r="C445" s="88"/>
      <c r="D445" s="88"/>
      <c r="E445" s="88"/>
      <c r="F445" s="88"/>
      <c r="G445" s="88"/>
      <c r="H445" s="138"/>
      <c r="I445" s="138"/>
      <c r="J445" s="198"/>
    </row>
    <row r="446" spans="1:10" s="86" customFormat="1" ht="18.7" customHeight="1" x14ac:dyDescent="0.25">
      <c r="A446" s="90" t="s">
        <v>497</v>
      </c>
      <c r="B446" s="89"/>
      <c r="C446" s="88"/>
      <c r="D446" s="88"/>
      <c r="E446" s="88"/>
      <c r="F446" s="88"/>
      <c r="G446" s="88"/>
      <c r="H446" s="138"/>
      <c r="I446" s="138"/>
      <c r="J446" s="198"/>
    </row>
    <row r="447" spans="1:10" s="86" customFormat="1" ht="18.7" customHeight="1" x14ac:dyDescent="0.25">
      <c r="A447" s="90" t="s">
        <v>498</v>
      </c>
      <c r="B447" s="89"/>
      <c r="C447" s="88"/>
      <c r="D447" s="88"/>
      <c r="E447" s="88"/>
      <c r="F447" s="88"/>
      <c r="G447" s="88"/>
      <c r="H447" s="138"/>
      <c r="I447" s="138"/>
      <c r="J447" s="198"/>
    </row>
    <row r="448" spans="1:10" s="86" customFormat="1" ht="18.7" customHeight="1" x14ac:dyDescent="0.25">
      <c r="A448" s="90" t="s">
        <v>499</v>
      </c>
      <c r="B448" s="89"/>
      <c r="C448" s="88"/>
      <c r="D448" s="88"/>
      <c r="E448" s="88"/>
      <c r="F448" s="88"/>
      <c r="G448" s="88"/>
      <c r="H448" s="138"/>
      <c r="I448" s="138"/>
      <c r="J448" s="198"/>
    </row>
    <row r="449" spans="1:10" s="86" customFormat="1" ht="18.7" customHeight="1" x14ac:dyDescent="0.25">
      <c r="A449" s="90" t="s">
        <v>500</v>
      </c>
      <c r="B449" s="89"/>
      <c r="C449" s="88"/>
      <c r="D449" s="88"/>
      <c r="E449" s="88"/>
      <c r="F449" s="88"/>
      <c r="G449" s="88"/>
      <c r="H449" s="138"/>
      <c r="I449" s="138"/>
      <c r="J449" s="198"/>
    </row>
    <row r="450" spans="1:10" s="86" customFormat="1" ht="18.7" customHeight="1" x14ac:dyDescent="0.25">
      <c r="A450" s="90" t="s">
        <v>501</v>
      </c>
      <c r="B450" s="89"/>
      <c r="C450" s="88"/>
      <c r="D450" s="88"/>
      <c r="E450" s="88"/>
      <c r="F450" s="88"/>
      <c r="G450" s="88"/>
      <c r="H450" s="138"/>
      <c r="I450" s="138"/>
      <c r="J450" s="198"/>
    </row>
    <row r="451" spans="1:10" s="86" customFormat="1" ht="18.7" customHeight="1" x14ac:dyDescent="0.25">
      <c r="A451" s="90" t="s">
        <v>502</v>
      </c>
      <c r="B451" s="89"/>
      <c r="C451" s="88"/>
      <c r="D451" s="88"/>
      <c r="E451" s="88"/>
      <c r="F451" s="88"/>
      <c r="G451" s="88"/>
      <c r="H451" s="138"/>
      <c r="I451" s="138"/>
      <c r="J451" s="198"/>
    </row>
    <row r="452" spans="1:10" s="86" customFormat="1" ht="18.7" customHeight="1" x14ac:dyDescent="0.25">
      <c r="A452" s="90" t="s">
        <v>503</v>
      </c>
      <c r="B452" s="89"/>
      <c r="C452" s="88"/>
      <c r="D452" s="88"/>
      <c r="E452" s="88"/>
      <c r="F452" s="88"/>
      <c r="G452" s="88"/>
      <c r="H452" s="138"/>
      <c r="I452" s="138"/>
      <c r="J452" s="198"/>
    </row>
    <row r="453" spans="1:10" s="86" customFormat="1" ht="18.7" customHeight="1" x14ac:dyDescent="0.25">
      <c r="A453" s="90" t="s">
        <v>504</v>
      </c>
      <c r="B453" s="89"/>
      <c r="C453" s="88"/>
      <c r="D453" s="88"/>
      <c r="E453" s="88"/>
      <c r="F453" s="88"/>
      <c r="G453" s="88"/>
      <c r="H453" s="138"/>
      <c r="I453" s="138"/>
      <c r="J453" s="198"/>
    </row>
    <row r="454" spans="1:10" s="86" customFormat="1" ht="18.7" customHeight="1" x14ac:dyDescent="0.25">
      <c r="A454" s="90" t="s">
        <v>505</v>
      </c>
      <c r="B454" s="89"/>
      <c r="C454" s="88"/>
      <c r="D454" s="88"/>
      <c r="E454" s="88"/>
      <c r="F454" s="88"/>
      <c r="G454" s="88"/>
      <c r="H454" s="138"/>
      <c r="I454" s="138"/>
      <c r="J454" s="198"/>
    </row>
    <row r="455" spans="1:10" s="86" customFormat="1" ht="18.7" customHeight="1" x14ac:dyDescent="0.25">
      <c r="A455" s="90" t="s">
        <v>506</v>
      </c>
      <c r="B455" s="89"/>
      <c r="C455" s="88"/>
      <c r="D455" s="88"/>
      <c r="E455" s="88"/>
      <c r="F455" s="88"/>
      <c r="G455" s="88"/>
      <c r="H455" s="138"/>
      <c r="I455" s="138"/>
      <c r="J455" s="198"/>
    </row>
    <row r="456" spans="1:10" s="86" customFormat="1" ht="18.7" customHeight="1" x14ac:dyDescent="0.25">
      <c r="A456" s="90" t="s">
        <v>507</v>
      </c>
      <c r="B456" s="89"/>
      <c r="C456" s="88"/>
      <c r="D456" s="88"/>
      <c r="E456" s="88"/>
      <c r="F456" s="88"/>
      <c r="G456" s="88"/>
      <c r="H456" s="138"/>
      <c r="I456" s="138"/>
      <c r="J456" s="198"/>
    </row>
    <row r="457" spans="1:10" s="86" customFormat="1" ht="18.7" customHeight="1" x14ac:dyDescent="0.25">
      <c r="A457" s="90" t="s">
        <v>508</v>
      </c>
      <c r="B457" s="89"/>
      <c r="C457" s="88"/>
      <c r="D457" s="88"/>
      <c r="E457" s="88"/>
      <c r="F457" s="88"/>
      <c r="G457" s="88"/>
      <c r="H457" s="138"/>
      <c r="I457" s="138"/>
      <c r="J457" s="198"/>
    </row>
    <row r="458" spans="1:10" s="86" customFormat="1" ht="18.7" customHeight="1" x14ac:dyDescent="0.25">
      <c r="A458" s="90" t="s">
        <v>509</v>
      </c>
      <c r="B458" s="89"/>
      <c r="C458" s="88"/>
      <c r="D458" s="88"/>
      <c r="E458" s="88"/>
      <c r="F458" s="88"/>
      <c r="G458" s="88"/>
      <c r="H458" s="138"/>
      <c r="I458" s="138"/>
      <c r="J458" s="198"/>
    </row>
    <row r="459" spans="1:10" s="86" customFormat="1" ht="18.7" customHeight="1" x14ac:dyDescent="0.25">
      <c r="A459" s="90" t="s">
        <v>510</v>
      </c>
      <c r="B459" s="89"/>
      <c r="C459" s="88"/>
      <c r="D459" s="88"/>
      <c r="E459" s="88"/>
      <c r="F459" s="88"/>
      <c r="G459" s="88"/>
      <c r="H459" s="138"/>
      <c r="I459" s="138"/>
      <c r="J459" s="198"/>
    </row>
    <row r="460" spans="1:10" s="86" customFormat="1" ht="18.7" customHeight="1" x14ac:dyDescent="0.25">
      <c r="A460" s="90" t="s">
        <v>511</v>
      </c>
      <c r="B460" s="89"/>
      <c r="C460" s="88"/>
      <c r="D460" s="88"/>
      <c r="E460" s="88"/>
      <c r="F460" s="88"/>
      <c r="G460" s="88"/>
      <c r="H460" s="138"/>
      <c r="I460" s="138"/>
      <c r="J460" s="198"/>
    </row>
    <row r="461" spans="1:10" s="86" customFormat="1" ht="18.7" customHeight="1" x14ac:dyDescent="0.25">
      <c r="A461" s="90" t="s">
        <v>512</v>
      </c>
      <c r="B461" s="89"/>
      <c r="C461" s="88"/>
      <c r="D461" s="88"/>
      <c r="E461" s="88"/>
      <c r="F461" s="88"/>
      <c r="G461" s="88"/>
      <c r="H461" s="138"/>
      <c r="I461" s="138"/>
      <c r="J461" s="198"/>
    </row>
    <row r="462" spans="1:10" s="86" customFormat="1" ht="18.7" customHeight="1" x14ac:dyDescent="0.25">
      <c r="A462" s="90" t="s">
        <v>513</v>
      </c>
      <c r="B462" s="89"/>
      <c r="C462" s="88"/>
      <c r="D462" s="88"/>
      <c r="E462" s="88"/>
      <c r="F462" s="88"/>
      <c r="G462" s="88"/>
      <c r="H462" s="138"/>
      <c r="I462" s="138"/>
      <c r="J462" s="198"/>
    </row>
    <row r="463" spans="1:10" s="86" customFormat="1" ht="18.7" customHeight="1" x14ac:dyDescent="0.25">
      <c r="A463" s="90" t="s">
        <v>514</v>
      </c>
      <c r="B463" s="89"/>
      <c r="C463" s="88"/>
      <c r="D463" s="88"/>
      <c r="E463" s="88"/>
      <c r="F463" s="88"/>
      <c r="G463" s="88"/>
      <c r="H463" s="138"/>
      <c r="I463" s="138"/>
      <c r="J463" s="198"/>
    </row>
    <row r="464" spans="1:10" s="86" customFormat="1" ht="18.7" customHeight="1" x14ac:dyDescent="0.25">
      <c r="A464" s="90" t="s">
        <v>515</v>
      </c>
      <c r="B464" s="89"/>
      <c r="C464" s="88"/>
      <c r="D464" s="88"/>
      <c r="E464" s="88"/>
      <c r="F464" s="88"/>
      <c r="G464" s="88"/>
      <c r="H464" s="138"/>
      <c r="I464" s="138"/>
      <c r="J464" s="198"/>
    </row>
    <row r="465" spans="1:10" s="86" customFormat="1" ht="18.7" customHeight="1" x14ac:dyDescent="0.25">
      <c r="A465" s="90" t="s">
        <v>516</v>
      </c>
      <c r="B465" s="89"/>
      <c r="C465" s="88"/>
      <c r="D465" s="88"/>
      <c r="E465" s="88"/>
      <c r="F465" s="88"/>
      <c r="G465" s="88"/>
      <c r="H465" s="138"/>
      <c r="I465" s="138"/>
      <c r="J465" s="198"/>
    </row>
    <row r="466" spans="1:10" s="86" customFormat="1" ht="18.7" customHeight="1" x14ac:dyDescent="0.25">
      <c r="A466" s="90" t="s">
        <v>517</v>
      </c>
      <c r="B466" s="89"/>
      <c r="C466" s="88"/>
      <c r="D466" s="88"/>
      <c r="E466" s="88"/>
      <c r="F466" s="88"/>
      <c r="G466" s="88"/>
      <c r="H466" s="138"/>
      <c r="I466" s="138"/>
      <c r="J466" s="198"/>
    </row>
    <row r="467" spans="1:10" s="86" customFormat="1" ht="18.7" customHeight="1" x14ac:dyDescent="0.25">
      <c r="A467" s="90" t="s">
        <v>518</v>
      </c>
      <c r="B467" s="89"/>
      <c r="C467" s="88"/>
      <c r="D467" s="88"/>
      <c r="E467" s="88"/>
      <c r="F467" s="88"/>
      <c r="G467" s="88"/>
      <c r="H467" s="138"/>
      <c r="I467" s="138"/>
      <c r="J467" s="198"/>
    </row>
    <row r="468" spans="1:10" s="86" customFormat="1" ht="18.7" customHeight="1" x14ac:dyDescent="0.25">
      <c r="A468" s="90" t="s">
        <v>519</v>
      </c>
      <c r="B468" s="89"/>
      <c r="C468" s="88"/>
      <c r="D468" s="88"/>
      <c r="E468" s="88"/>
      <c r="F468" s="88"/>
      <c r="G468" s="88"/>
      <c r="H468" s="138"/>
      <c r="I468" s="138"/>
      <c r="J468" s="198"/>
    </row>
    <row r="469" spans="1:10" s="86" customFormat="1" ht="18.7" customHeight="1" x14ac:dyDescent="0.25">
      <c r="A469" s="90" t="s">
        <v>520</v>
      </c>
      <c r="B469" s="89"/>
      <c r="C469" s="88"/>
      <c r="D469" s="88"/>
      <c r="E469" s="88"/>
      <c r="F469" s="88"/>
      <c r="G469" s="88"/>
      <c r="H469" s="138"/>
      <c r="I469" s="138"/>
      <c r="J469" s="198"/>
    </row>
    <row r="470" spans="1:10" s="86" customFormat="1" ht="18.7" customHeight="1" x14ac:dyDescent="0.25">
      <c r="A470" s="90" t="s">
        <v>521</v>
      </c>
      <c r="B470" s="89"/>
      <c r="C470" s="88"/>
      <c r="D470" s="88"/>
      <c r="E470" s="88"/>
      <c r="F470" s="88"/>
      <c r="G470" s="88"/>
      <c r="H470" s="138"/>
      <c r="I470" s="138"/>
      <c r="J470" s="198"/>
    </row>
    <row r="471" spans="1:10" s="86" customFormat="1" ht="18.7" customHeight="1" x14ac:dyDescent="0.25">
      <c r="A471" s="90" t="s">
        <v>522</v>
      </c>
      <c r="B471" s="89"/>
      <c r="C471" s="88"/>
      <c r="D471" s="88"/>
      <c r="E471" s="88"/>
      <c r="F471" s="88"/>
      <c r="G471" s="88"/>
      <c r="H471" s="138"/>
      <c r="I471" s="138"/>
      <c r="J471" s="198"/>
    </row>
    <row r="472" spans="1:10" s="86" customFormat="1" ht="18.7" customHeight="1" x14ac:dyDescent="0.25">
      <c r="A472" s="90" t="s">
        <v>523</v>
      </c>
      <c r="B472" s="89"/>
      <c r="C472" s="88"/>
      <c r="D472" s="88"/>
      <c r="E472" s="88"/>
      <c r="F472" s="88"/>
      <c r="G472" s="88"/>
      <c r="H472" s="138"/>
      <c r="I472" s="138"/>
      <c r="J472" s="198"/>
    </row>
    <row r="473" spans="1:10" s="86" customFormat="1" ht="18.7" customHeight="1" x14ac:dyDescent="0.25">
      <c r="A473" s="90" t="s">
        <v>524</v>
      </c>
      <c r="B473" s="89"/>
      <c r="C473" s="88"/>
      <c r="D473" s="88"/>
      <c r="E473" s="88"/>
      <c r="F473" s="88"/>
      <c r="G473" s="88"/>
      <c r="H473" s="138"/>
      <c r="I473" s="138"/>
      <c r="J473" s="198"/>
    </row>
    <row r="474" spans="1:10" s="86" customFormat="1" ht="18.7" customHeight="1" x14ac:dyDescent="0.25">
      <c r="A474" s="90" t="s">
        <v>525</v>
      </c>
      <c r="B474" s="89"/>
      <c r="C474" s="88"/>
      <c r="D474" s="88"/>
      <c r="E474" s="88"/>
      <c r="F474" s="88"/>
      <c r="G474" s="88"/>
      <c r="H474" s="138"/>
      <c r="I474" s="138"/>
      <c r="J474" s="198"/>
    </row>
    <row r="475" spans="1:10" s="86" customFormat="1" ht="18.7" customHeight="1" x14ac:dyDescent="0.25">
      <c r="A475" s="90" t="s">
        <v>526</v>
      </c>
      <c r="B475" s="89"/>
      <c r="C475" s="88"/>
      <c r="D475" s="88"/>
      <c r="E475" s="88"/>
      <c r="F475" s="88"/>
      <c r="G475" s="88"/>
      <c r="H475" s="138"/>
      <c r="I475" s="138"/>
      <c r="J475" s="198"/>
    </row>
    <row r="476" spans="1:10" s="86" customFormat="1" ht="18.7" customHeight="1" x14ac:dyDescent="0.25">
      <c r="A476" s="90" t="s">
        <v>527</v>
      </c>
      <c r="B476" s="89"/>
      <c r="C476" s="88"/>
      <c r="D476" s="88"/>
      <c r="E476" s="88"/>
      <c r="F476" s="88"/>
      <c r="G476" s="88"/>
      <c r="H476" s="138"/>
      <c r="I476" s="138"/>
      <c r="J476" s="198"/>
    </row>
    <row r="477" spans="1:10" s="86" customFormat="1" ht="18.7" customHeight="1" x14ac:dyDescent="0.25">
      <c r="A477" s="90" t="s">
        <v>528</v>
      </c>
      <c r="B477" s="89"/>
      <c r="C477" s="88"/>
      <c r="D477" s="88"/>
      <c r="E477" s="88"/>
      <c r="F477" s="88"/>
      <c r="G477" s="88"/>
      <c r="H477" s="138"/>
      <c r="I477" s="138"/>
      <c r="J477" s="198"/>
    </row>
    <row r="478" spans="1:10" s="86" customFormat="1" ht="18.7" customHeight="1" x14ac:dyDescent="0.25">
      <c r="A478" s="90" t="s">
        <v>529</v>
      </c>
      <c r="B478" s="89"/>
      <c r="C478" s="88"/>
      <c r="D478" s="88"/>
      <c r="E478" s="88"/>
      <c r="F478" s="88"/>
      <c r="G478" s="88"/>
      <c r="H478" s="138"/>
      <c r="I478" s="138"/>
      <c r="J478" s="198"/>
    </row>
    <row r="479" spans="1:10" s="86" customFormat="1" ht="18.7" customHeight="1" x14ac:dyDescent="0.25">
      <c r="A479" s="90" t="s">
        <v>530</v>
      </c>
      <c r="B479" s="89"/>
      <c r="C479" s="88"/>
      <c r="D479" s="88"/>
      <c r="E479" s="88"/>
      <c r="F479" s="88"/>
      <c r="G479" s="88"/>
      <c r="H479" s="138"/>
      <c r="I479" s="138"/>
      <c r="J479" s="198"/>
    </row>
    <row r="480" spans="1:10" s="86" customFormat="1" ht="18.7" customHeight="1" x14ac:dyDescent="0.25">
      <c r="A480" s="90" t="s">
        <v>531</v>
      </c>
      <c r="B480" s="89"/>
      <c r="C480" s="88"/>
      <c r="D480" s="88"/>
      <c r="E480" s="88"/>
      <c r="F480" s="88"/>
      <c r="G480" s="88"/>
      <c r="H480" s="138"/>
      <c r="I480" s="138"/>
      <c r="J480" s="198"/>
    </row>
    <row r="481" spans="1:10" s="86" customFormat="1" ht="18.7" customHeight="1" x14ac:dyDescent="0.25">
      <c r="A481" s="90" t="s">
        <v>532</v>
      </c>
      <c r="B481" s="89"/>
      <c r="C481" s="88"/>
      <c r="D481" s="88"/>
      <c r="E481" s="88"/>
      <c r="F481" s="88"/>
      <c r="G481" s="88"/>
      <c r="H481" s="138"/>
      <c r="I481" s="138"/>
      <c r="J481" s="198"/>
    </row>
    <row r="482" spans="1:10" s="86" customFormat="1" ht="18.7" customHeight="1" x14ac:dyDescent="0.25">
      <c r="A482" s="90" t="s">
        <v>533</v>
      </c>
      <c r="B482" s="89"/>
      <c r="C482" s="88"/>
      <c r="D482" s="88"/>
      <c r="E482" s="88"/>
      <c r="F482" s="88"/>
      <c r="G482" s="88"/>
      <c r="H482" s="138"/>
      <c r="I482" s="138"/>
      <c r="J482" s="198"/>
    </row>
    <row r="483" spans="1:10" s="86" customFormat="1" ht="18.7" customHeight="1" x14ac:dyDescent="0.25">
      <c r="A483" s="90" t="s">
        <v>534</v>
      </c>
      <c r="B483" s="89"/>
      <c r="C483" s="88"/>
      <c r="D483" s="88"/>
      <c r="E483" s="88"/>
      <c r="F483" s="88"/>
      <c r="G483" s="88"/>
      <c r="H483" s="138"/>
      <c r="I483" s="138"/>
      <c r="J483" s="198"/>
    </row>
    <row r="484" spans="1:10" s="86" customFormat="1" ht="18.7" customHeight="1" x14ac:dyDescent="0.25">
      <c r="A484" s="90" t="s">
        <v>535</v>
      </c>
      <c r="B484" s="89"/>
      <c r="C484" s="88"/>
      <c r="D484" s="88"/>
      <c r="E484" s="88"/>
      <c r="F484" s="88"/>
      <c r="G484" s="88"/>
      <c r="H484" s="138"/>
      <c r="I484" s="138"/>
      <c r="J484" s="198"/>
    </row>
    <row r="485" spans="1:10" s="86" customFormat="1" ht="18.7" customHeight="1" x14ac:dyDescent="0.25">
      <c r="A485" s="90" t="s">
        <v>536</v>
      </c>
      <c r="B485" s="89"/>
      <c r="C485" s="88"/>
      <c r="D485" s="88"/>
      <c r="E485" s="88"/>
      <c r="F485" s="88"/>
      <c r="G485" s="88"/>
      <c r="H485" s="138"/>
      <c r="I485" s="138"/>
      <c r="J485" s="198"/>
    </row>
    <row r="486" spans="1:10" s="86" customFormat="1" ht="18.7" customHeight="1" x14ac:dyDescent="0.25">
      <c r="A486" s="90" t="s">
        <v>537</v>
      </c>
      <c r="B486" s="89"/>
      <c r="C486" s="88"/>
      <c r="D486" s="88"/>
      <c r="E486" s="88"/>
      <c r="F486" s="88"/>
      <c r="G486" s="88"/>
      <c r="H486" s="138"/>
      <c r="I486" s="138"/>
      <c r="J486" s="198"/>
    </row>
    <row r="487" spans="1:10" s="86" customFormat="1" ht="18.7" customHeight="1" x14ac:dyDescent="0.25">
      <c r="A487" s="90" t="s">
        <v>538</v>
      </c>
      <c r="B487" s="89"/>
      <c r="C487" s="88"/>
      <c r="D487" s="88"/>
      <c r="E487" s="88"/>
      <c r="F487" s="88"/>
      <c r="G487" s="88"/>
      <c r="H487" s="138"/>
      <c r="I487" s="138"/>
      <c r="J487" s="198"/>
    </row>
    <row r="488" spans="1:10" s="86" customFormat="1" ht="18.7" customHeight="1" x14ac:dyDescent="0.25">
      <c r="A488" s="90" t="s">
        <v>539</v>
      </c>
      <c r="B488" s="89"/>
      <c r="C488" s="88"/>
      <c r="D488" s="88"/>
      <c r="E488" s="88"/>
      <c r="F488" s="88"/>
      <c r="G488" s="88"/>
      <c r="H488" s="138"/>
      <c r="I488" s="138"/>
      <c r="J488" s="198"/>
    </row>
    <row r="489" spans="1:10" s="86" customFormat="1" ht="18.7" customHeight="1" x14ac:dyDescent="0.25">
      <c r="A489" s="90" t="s">
        <v>540</v>
      </c>
      <c r="B489" s="89"/>
      <c r="C489" s="88"/>
      <c r="D489" s="88"/>
      <c r="E489" s="88"/>
      <c r="F489" s="88"/>
      <c r="G489" s="88"/>
      <c r="H489" s="138"/>
      <c r="I489" s="138"/>
      <c r="J489" s="198"/>
    </row>
    <row r="490" spans="1:10" s="86" customFormat="1" ht="18.7" customHeight="1" x14ac:dyDescent="0.25">
      <c r="A490" s="90" t="s">
        <v>541</v>
      </c>
      <c r="B490" s="89"/>
      <c r="C490" s="88"/>
      <c r="D490" s="88"/>
      <c r="E490" s="88"/>
      <c r="F490" s="88"/>
      <c r="G490" s="88"/>
      <c r="H490" s="138"/>
      <c r="I490" s="138"/>
      <c r="J490" s="198"/>
    </row>
    <row r="491" spans="1:10" s="86" customFormat="1" ht="18.7" customHeight="1" x14ac:dyDescent="0.25">
      <c r="A491" s="90" t="s">
        <v>542</v>
      </c>
      <c r="B491" s="89"/>
      <c r="C491" s="88"/>
      <c r="D491" s="88"/>
      <c r="E491" s="88"/>
      <c r="F491" s="88"/>
      <c r="G491" s="88"/>
      <c r="H491" s="138"/>
      <c r="I491" s="138"/>
      <c r="J491" s="198"/>
    </row>
    <row r="492" spans="1:10" s="86" customFormat="1" ht="18.7" customHeight="1" x14ac:dyDescent="0.25">
      <c r="A492" s="90" t="s">
        <v>543</v>
      </c>
      <c r="B492" s="89"/>
      <c r="C492" s="88"/>
      <c r="D492" s="88"/>
      <c r="E492" s="88"/>
      <c r="F492" s="88"/>
      <c r="G492" s="88"/>
      <c r="H492" s="138"/>
      <c r="I492" s="138"/>
      <c r="J492" s="198"/>
    </row>
    <row r="493" spans="1:10" s="86" customFormat="1" ht="18.7" customHeight="1" x14ac:dyDescent="0.25">
      <c r="A493" s="90" t="s">
        <v>544</v>
      </c>
      <c r="B493" s="89"/>
      <c r="C493" s="88"/>
      <c r="D493" s="88"/>
      <c r="E493" s="88"/>
      <c r="F493" s="88"/>
      <c r="G493" s="88"/>
      <c r="H493" s="138"/>
      <c r="I493" s="138"/>
      <c r="J493" s="198"/>
    </row>
    <row r="494" spans="1:10" s="86" customFormat="1" ht="18.7" customHeight="1" x14ac:dyDescent="0.25">
      <c r="A494" s="90" t="s">
        <v>545</v>
      </c>
      <c r="B494" s="89"/>
      <c r="C494" s="88"/>
      <c r="D494" s="88"/>
      <c r="E494" s="88"/>
      <c r="F494" s="88"/>
      <c r="G494" s="88"/>
      <c r="H494" s="138"/>
      <c r="I494" s="138"/>
      <c r="J494" s="198"/>
    </row>
    <row r="495" spans="1:10" s="86" customFormat="1" ht="18.7" customHeight="1" x14ac:dyDescent="0.25">
      <c r="A495" s="90" t="s">
        <v>546</v>
      </c>
      <c r="B495" s="89"/>
      <c r="C495" s="88"/>
      <c r="D495" s="88"/>
      <c r="E495" s="88"/>
      <c r="F495" s="88"/>
      <c r="G495" s="88"/>
      <c r="H495" s="138"/>
      <c r="I495" s="138"/>
      <c r="J495" s="198"/>
    </row>
    <row r="496" spans="1:10" s="86" customFormat="1" ht="18.7" customHeight="1" x14ac:dyDescent="0.25">
      <c r="A496" s="90" t="s">
        <v>547</v>
      </c>
      <c r="B496" s="89"/>
      <c r="C496" s="88"/>
      <c r="D496" s="88"/>
      <c r="E496" s="88"/>
      <c r="F496" s="88"/>
      <c r="G496" s="88"/>
      <c r="H496" s="138"/>
      <c r="I496" s="138"/>
      <c r="J496" s="198"/>
    </row>
    <row r="497" spans="1:10" s="86" customFormat="1" ht="18.7" customHeight="1" x14ac:dyDescent="0.25">
      <c r="A497" s="90" t="s">
        <v>548</v>
      </c>
      <c r="B497" s="89"/>
      <c r="C497" s="88"/>
      <c r="D497" s="88"/>
      <c r="E497" s="88"/>
      <c r="F497" s="88"/>
      <c r="G497" s="88"/>
      <c r="H497" s="138"/>
      <c r="I497" s="138"/>
      <c r="J497" s="198"/>
    </row>
    <row r="498" spans="1:10" s="86" customFormat="1" ht="18.7" customHeight="1" x14ac:dyDescent="0.25">
      <c r="A498" s="90" t="s">
        <v>549</v>
      </c>
      <c r="B498" s="89"/>
      <c r="C498" s="88"/>
      <c r="D498" s="88"/>
      <c r="E498" s="88"/>
      <c r="F498" s="88"/>
      <c r="G498" s="88"/>
      <c r="H498" s="138"/>
      <c r="I498" s="138"/>
      <c r="J498" s="198"/>
    </row>
    <row r="499" spans="1:10" s="86" customFormat="1" ht="18.7" customHeight="1" x14ac:dyDescent="0.25">
      <c r="A499" s="90" t="s">
        <v>550</v>
      </c>
      <c r="B499" s="89"/>
      <c r="C499" s="88"/>
      <c r="D499" s="88"/>
      <c r="E499" s="88"/>
      <c r="F499" s="88"/>
      <c r="G499" s="88"/>
      <c r="H499" s="138"/>
      <c r="I499" s="138"/>
      <c r="J499" s="198"/>
    </row>
    <row r="500" spans="1:10" s="86" customFormat="1" ht="18.7" customHeight="1" x14ac:dyDescent="0.25">
      <c r="A500" s="90" t="s">
        <v>551</v>
      </c>
      <c r="B500" s="89"/>
      <c r="C500" s="88"/>
      <c r="D500" s="88"/>
      <c r="E500" s="88"/>
      <c r="F500" s="88"/>
      <c r="G500" s="88"/>
      <c r="H500" s="138"/>
      <c r="I500" s="138"/>
      <c r="J500" s="198"/>
    </row>
    <row r="501" spans="1:10" s="86" customFormat="1" ht="18.7" customHeight="1" x14ac:dyDescent="0.25">
      <c r="A501" s="90" t="s">
        <v>552</v>
      </c>
      <c r="B501" s="89"/>
      <c r="C501" s="88"/>
      <c r="D501" s="88"/>
      <c r="E501" s="88"/>
      <c r="F501" s="88"/>
      <c r="G501" s="88"/>
      <c r="H501" s="138"/>
      <c r="I501" s="138"/>
      <c r="J501" s="198"/>
    </row>
    <row r="502" spans="1:10" s="86" customFormat="1" ht="18.7" customHeight="1" x14ac:dyDescent="0.25">
      <c r="A502" s="90" t="s">
        <v>553</v>
      </c>
      <c r="B502" s="89"/>
      <c r="C502" s="88"/>
      <c r="D502" s="88"/>
      <c r="E502" s="88"/>
      <c r="F502" s="88"/>
      <c r="G502" s="88"/>
      <c r="H502" s="138"/>
      <c r="I502" s="138"/>
      <c r="J502" s="198"/>
    </row>
    <row r="503" spans="1:10" s="86" customFormat="1" ht="18.7" customHeight="1" x14ac:dyDescent="0.25">
      <c r="A503" s="90" t="s">
        <v>554</v>
      </c>
      <c r="B503" s="89"/>
      <c r="C503" s="88"/>
      <c r="D503" s="88"/>
      <c r="E503" s="88"/>
      <c r="F503" s="88"/>
      <c r="G503" s="88"/>
      <c r="H503" s="138"/>
      <c r="I503" s="138"/>
      <c r="J503" s="198"/>
    </row>
    <row r="504" spans="1:10" s="86" customFormat="1" ht="18.7" customHeight="1" x14ac:dyDescent="0.25">
      <c r="A504" s="90" t="s">
        <v>555</v>
      </c>
      <c r="B504" s="89"/>
      <c r="C504" s="88"/>
      <c r="D504" s="88"/>
      <c r="E504" s="88"/>
      <c r="F504" s="88"/>
      <c r="G504" s="88"/>
      <c r="H504" s="138"/>
      <c r="I504" s="138"/>
      <c r="J504" s="198"/>
    </row>
    <row r="505" spans="1:10" s="86" customFormat="1" ht="18.7" customHeight="1" x14ac:dyDescent="0.25">
      <c r="A505" s="90" t="s">
        <v>556</v>
      </c>
      <c r="B505" s="89"/>
      <c r="C505" s="88"/>
      <c r="D505" s="88"/>
      <c r="E505" s="88"/>
      <c r="F505" s="88"/>
      <c r="G505" s="88"/>
      <c r="H505" s="138"/>
      <c r="I505" s="138"/>
      <c r="J505" s="198"/>
    </row>
    <row r="506" spans="1:10" s="86" customFormat="1" ht="18.7" customHeight="1" x14ac:dyDescent="0.25">
      <c r="A506" s="90" t="s">
        <v>557</v>
      </c>
      <c r="B506" s="89"/>
      <c r="C506" s="88"/>
      <c r="D506" s="88"/>
      <c r="E506" s="88"/>
      <c r="F506" s="88"/>
      <c r="G506" s="88"/>
      <c r="H506" s="138"/>
      <c r="I506" s="138"/>
      <c r="J506" s="198"/>
    </row>
    <row r="507" spans="1:10" s="86" customFormat="1" ht="18.7" customHeight="1" x14ac:dyDescent="0.25">
      <c r="A507" s="90" t="s">
        <v>558</v>
      </c>
      <c r="B507" s="89"/>
      <c r="C507" s="88"/>
      <c r="D507" s="88"/>
      <c r="E507" s="88"/>
      <c r="F507" s="88"/>
      <c r="G507" s="88"/>
      <c r="H507" s="138"/>
      <c r="I507" s="138"/>
      <c r="J507" s="198"/>
    </row>
    <row r="508" spans="1:10" s="86" customFormat="1" ht="18.7" customHeight="1" x14ac:dyDescent="0.25">
      <c r="A508" s="90" t="s">
        <v>559</v>
      </c>
      <c r="B508" s="89"/>
      <c r="C508" s="88"/>
      <c r="D508" s="88"/>
      <c r="E508" s="88"/>
      <c r="F508" s="88"/>
      <c r="G508" s="88"/>
      <c r="H508" s="138"/>
      <c r="I508" s="138"/>
      <c r="J508" s="198"/>
    </row>
    <row r="509" spans="1:10" s="86" customFormat="1" ht="18.7" customHeight="1" x14ac:dyDescent="0.25">
      <c r="A509" s="90" t="s">
        <v>560</v>
      </c>
      <c r="B509" s="89"/>
      <c r="C509" s="88"/>
      <c r="D509" s="88"/>
      <c r="E509" s="88"/>
      <c r="F509" s="88"/>
      <c r="G509" s="88"/>
      <c r="H509" s="138"/>
      <c r="I509" s="138"/>
      <c r="J509" s="198"/>
    </row>
    <row r="510" spans="1:10" s="86" customFormat="1" ht="18.7" customHeight="1" x14ac:dyDescent="0.25">
      <c r="A510" s="90" t="s">
        <v>561</v>
      </c>
      <c r="B510" s="89"/>
      <c r="C510" s="88"/>
      <c r="D510" s="88"/>
      <c r="E510" s="88"/>
      <c r="F510" s="88"/>
      <c r="G510" s="88"/>
      <c r="H510" s="138"/>
      <c r="I510" s="138"/>
      <c r="J510" s="198"/>
    </row>
    <row r="511" spans="1:10" s="86" customFormat="1" ht="18.7" customHeight="1" x14ac:dyDescent="0.25">
      <c r="A511" s="90" t="s">
        <v>562</v>
      </c>
      <c r="B511" s="89"/>
      <c r="C511" s="88"/>
      <c r="D511" s="88"/>
      <c r="E511" s="88"/>
      <c r="F511" s="88"/>
      <c r="G511" s="88"/>
      <c r="H511" s="138"/>
      <c r="I511" s="138"/>
      <c r="J511" s="198"/>
    </row>
    <row r="512" spans="1:10" s="86" customFormat="1" ht="18.7" customHeight="1" x14ac:dyDescent="0.25">
      <c r="A512" s="90" t="s">
        <v>563</v>
      </c>
      <c r="B512" s="89"/>
      <c r="C512" s="88"/>
      <c r="D512" s="88"/>
      <c r="E512" s="88"/>
      <c r="F512" s="88"/>
      <c r="G512" s="88"/>
      <c r="H512" s="138"/>
      <c r="I512" s="138"/>
      <c r="J512" s="198"/>
    </row>
    <row r="513" spans="1:10" s="86" customFormat="1" ht="18.7" customHeight="1" x14ac:dyDescent="0.25">
      <c r="A513" s="90" t="s">
        <v>564</v>
      </c>
      <c r="B513" s="89"/>
      <c r="C513" s="88"/>
      <c r="D513" s="88"/>
      <c r="E513" s="88"/>
      <c r="F513" s="88"/>
      <c r="G513" s="88"/>
      <c r="H513" s="138"/>
      <c r="I513" s="138"/>
      <c r="J513" s="198"/>
    </row>
    <row r="514" spans="1:10" s="86" customFormat="1" ht="18.7" customHeight="1" x14ac:dyDescent="0.25">
      <c r="A514" s="90" t="s">
        <v>565</v>
      </c>
      <c r="B514" s="89"/>
      <c r="C514" s="88"/>
      <c r="D514" s="88"/>
      <c r="E514" s="88"/>
      <c r="F514" s="88"/>
      <c r="G514" s="88"/>
      <c r="H514" s="138"/>
      <c r="I514" s="138"/>
      <c r="J514" s="198"/>
    </row>
    <row r="515" spans="1:10" s="86" customFormat="1" ht="18.7" customHeight="1" x14ac:dyDescent="0.25">
      <c r="A515" s="90" t="s">
        <v>566</v>
      </c>
      <c r="B515" s="89"/>
      <c r="C515" s="88"/>
      <c r="D515" s="88"/>
      <c r="E515" s="88"/>
      <c r="F515" s="88"/>
      <c r="G515" s="88"/>
      <c r="H515" s="138"/>
      <c r="I515" s="138"/>
      <c r="J515" s="198"/>
    </row>
    <row r="516" spans="1:10" s="86" customFormat="1" ht="18.7" customHeight="1" x14ac:dyDescent="0.25">
      <c r="A516" s="90" t="s">
        <v>567</v>
      </c>
      <c r="B516" s="89"/>
      <c r="C516" s="88"/>
      <c r="D516" s="88"/>
      <c r="E516" s="88"/>
      <c r="F516" s="88"/>
      <c r="G516" s="88"/>
      <c r="H516" s="138"/>
      <c r="I516" s="138"/>
      <c r="J516" s="198"/>
    </row>
    <row r="517" spans="1:10" s="86" customFormat="1" ht="18.7" customHeight="1" x14ac:dyDescent="0.25">
      <c r="A517" s="90" t="s">
        <v>568</v>
      </c>
      <c r="B517" s="89"/>
      <c r="C517" s="88"/>
      <c r="D517" s="88"/>
      <c r="E517" s="88"/>
      <c r="F517" s="88"/>
      <c r="G517" s="88"/>
      <c r="H517" s="138"/>
      <c r="I517" s="138"/>
      <c r="J517" s="198"/>
    </row>
    <row r="518" spans="1:10" s="86" customFormat="1" ht="18.7" customHeight="1" x14ac:dyDescent="0.25">
      <c r="A518" s="90" t="s">
        <v>569</v>
      </c>
      <c r="B518" s="89"/>
      <c r="C518" s="88"/>
      <c r="D518" s="88"/>
      <c r="E518" s="88"/>
      <c r="F518" s="88"/>
      <c r="G518" s="88"/>
      <c r="H518" s="138"/>
      <c r="I518" s="138"/>
      <c r="J518" s="198"/>
    </row>
    <row r="519" spans="1:10" s="86" customFormat="1" ht="18.7" customHeight="1" x14ac:dyDescent="0.25">
      <c r="A519" s="90" t="s">
        <v>570</v>
      </c>
      <c r="B519" s="89"/>
      <c r="C519" s="88"/>
      <c r="D519" s="88"/>
      <c r="E519" s="88"/>
      <c r="F519" s="88"/>
      <c r="G519" s="88"/>
      <c r="H519" s="138"/>
      <c r="I519" s="138"/>
      <c r="J519" s="198"/>
    </row>
    <row r="520" spans="1:10" s="86" customFormat="1" ht="18.7" customHeight="1" x14ac:dyDescent="0.25">
      <c r="A520" s="90" t="s">
        <v>571</v>
      </c>
      <c r="B520" s="89"/>
      <c r="C520" s="88"/>
      <c r="D520" s="88"/>
      <c r="E520" s="88"/>
      <c r="F520" s="88"/>
      <c r="G520" s="88"/>
      <c r="H520" s="138"/>
      <c r="I520" s="138"/>
      <c r="J520" s="198"/>
    </row>
    <row r="521" spans="1:10" s="86" customFormat="1" ht="18.7" customHeight="1" x14ac:dyDescent="0.25">
      <c r="A521" s="90" t="s">
        <v>572</v>
      </c>
      <c r="B521" s="89"/>
      <c r="C521" s="88"/>
      <c r="D521" s="88"/>
      <c r="E521" s="88"/>
      <c r="F521" s="88"/>
      <c r="G521" s="88"/>
      <c r="H521" s="138"/>
      <c r="I521" s="138"/>
      <c r="J521" s="198"/>
    </row>
    <row r="522" spans="1:10" s="86" customFormat="1" ht="18.7" customHeight="1" x14ac:dyDescent="0.25">
      <c r="A522" s="90" t="s">
        <v>573</v>
      </c>
      <c r="B522" s="89"/>
      <c r="C522" s="88"/>
      <c r="D522" s="88"/>
      <c r="E522" s="88"/>
      <c r="F522" s="88"/>
      <c r="G522" s="88"/>
      <c r="H522" s="138"/>
      <c r="I522" s="138"/>
      <c r="J522" s="198"/>
    </row>
    <row r="523" spans="1:10" s="86" customFormat="1" ht="18.7" customHeight="1" x14ac:dyDescent="0.25">
      <c r="A523" s="90" t="s">
        <v>574</v>
      </c>
      <c r="B523" s="89"/>
      <c r="C523" s="88"/>
      <c r="D523" s="88"/>
      <c r="E523" s="88"/>
      <c r="F523" s="88"/>
      <c r="G523" s="88"/>
      <c r="H523" s="138"/>
      <c r="I523" s="138"/>
      <c r="J523" s="198"/>
    </row>
    <row r="524" spans="1:10" s="86" customFormat="1" ht="18.7" customHeight="1" x14ac:dyDescent="0.25">
      <c r="A524" s="90" t="s">
        <v>575</v>
      </c>
      <c r="B524" s="89"/>
      <c r="C524" s="88"/>
      <c r="D524" s="88"/>
      <c r="E524" s="88"/>
      <c r="F524" s="88"/>
      <c r="G524" s="88"/>
      <c r="H524" s="138"/>
      <c r="I524" s="138"/>
      <c r="J524" s="198"/>
    </row>
    <row r="525" spans="1:10" s="86" customFormat="1" ht="18.7" customHeight="1" x14ac:dyDescent="0.25">
      <c r="A525" s="90" t="s">
        <v>576</v>
      </c>
      <c r="B525" s="89"/>
      <c r="C525" s="88"/>
      <c r="D525" s="88"/>
      <c r="E525" s="88"/>
      <c r="F525" s="88"/>
      <c r="G525" s="88"/>
      <c r="H525" s="138"/>
      <c r="I525" s="138"/>
      <c r="J525" s="198"/>
    </row>
    <row r="526" spans="1:10" s="86" customFormat="1" ht="18.7" customHeight="1" x14ac:dyDescent="0.25">
      <c r="A526" s="90" t="s">
        <v>577</v>
      </c>
      <c r="B526" s="89"/>
      <c r="C526" s="88"/>
      <c r="D526" s="88"/>
      <c r="E526" s="88"/>
      <c r="F526" s="88"/>
      <c r="G526" s="88"/>
      <c r="H526" s="138"/>
      <c r="I526" s="138"/>
      <c r="J526" s="198"/>
    </row>
    <row r="527" spans="1:10" s="86" customFormat="1" ht="18.7" customHeight="1" x14ac:dyDescent="0.25">
      <c r="A527" s="90" t="s">
        <v>578</v>
      </c>
      <c r="B527" s="89"/>
      <c r="C527" s="88"/>
      <c r="D527" s="88"/>
      <c r="E527" s="88"/>
      <c r="F527" s="88"/>
      <c r="G527" s="88"/>
      <c r="H527" s="138"/>
      <c r="I527" s="138"/>
      <c r="J527" s="198"/>
    </row>
    <row r="528" spans="1:10" s="86" customFormat="1" ht="18.7" customHeight="1" x14ac:dyDescent="0.25">
      <c r="A528" s="90" t="s">
        <v>579</v>
      </c>
      <c r="B528" s="89"/>
      <c r="C528" s="88"/>
      <c r="D528" s="88"/>
      <c r="E528" s="88"/>
      <c r="F528" s="88"/>
      <c r="G528" s="88"/>
      <c r="H528" s="138"/>
      <c r="I528" s="138"/>
      <c r="J528" s="198"/>
    </row>
    <row r="529" spans="1:10" s="86" customFormat="1" ht="18.7" customHeight="1" x14ac:dyDescent="0.25">
      <c r="A529" s="90" t="s">
        <v>580</v>
      </c>
      <c r="B529" s="89"/>
      <c r="C529" s="88"/>
      <c r="D529" s="88"/>
      <c r="E529" s="88"/>
      <c r="F529" s="88"/>
      <c r="G529" s="88"/>
      <c r="H529" s="138"/>
      <c r="I529" s="138"/>
      <c r="J529" s="198"/>
    </row>
    <row r="530" spans="1:10" s="86" customFormat="1" ht="18.7" customHeight="1" x14ac:dyDescent="0.25">
      <c r="A530" s="90" t="s">
        <v>581</v>
      </c>
      <c r="B530" s="89"/>
      <c r="C530" s="88"/>
      <c r="D530" s="88"/>
      <c r="E530" s="88"/>
      <c r="F530" s="88"/>
      <c r="G530" s="88"/>
      <c r="H530" s="138"/>
      <c r="I530" s="138"/>
      <c r="J530" s="198"/>
    </row>
    <row r="531" spans="1:10" s="86" customFormat="1" ht="18.7" customHeight="1" x14ac:dyDescent="0.25">
      <c r="A531" s="90" t="s">
        <v>582</v>
      </c>
      <c r="B531" s="89"/>
      <c r="C531" s="88"/>
      <c r="D531" s="88"/>
      <c r="E531" s="88"/>
      <c r="F531" s="88"/>
      <c r="G531" s="88"/>
      <c r="H531" s="138"/>
      <c r="I531" s="138"/>
      <c r="J531" s="198"/>
    </row>
    <row r="532" spans="1:10" s="86" customFormat="1" ht="18.7" customHeight="1" x14ac:dyDescent="0.25">
      <c r="A532" s="90" t="s">
        <v>583</v>
      </c>
      <c r="B532" s="89"/>
      <c r="C532" s="88"/>
      <c r="D532" s="88"/>
      <c r="E532" s="88"/>
      <c r="F532" s="88"/>
      <c r="G532" s="88"/>
      <c r="H532" s="138"/>
      <c r="I532" s="138"/>
      <c r="J532" s="198"/>
    </row>
    <row r="533" spans="1:10" s="86" customFormat="1" ht="18.7" customHeight="1" x14ac:dyDescent="0.25">
      <c r="A533" s="90" t="s">
        <v>584</v>
      </c>
      <c r="B533" s="89"/>
      <c r="C533" s="88"/>
      <c r="D533" s="88"/>
      <c r="E533" s="88"/>
      <c r="F533" s="88"/>
      <c r="G533" s="88"/>
      <c r="H533" s="138"/>
      <c r="I533" s="138"/>
      <c r="J533" s="198"/>
    </row>
    <row r="534" spans="1:10" s="86" customFormat="1" ht="18.7" customHeight="1" x14ac:dyDescent="0.25">
      <c r="A534" s="90" t="s">
        <v>585</v>
      </c>
      <c r="B534" s="89"/>
      <c r="C534" s="88"/>
      <c r="D534" s="88"/>
      <c r="E534" s="88"/>
      <c r="F534" s="88"/>
      <c r="G534" s="88"/>
      <c r="H534" s="138"/>
      <c r="I534" s="138"/>
      <c r="J534" s="198"/>
    </row>
    <row r="535" spans="1:10" s="86" customFormat="1" ht="18.7" customHeight="1" x14ac:dyDescent="0.25">
      <c r="A535" s="90" t="s">
        <v>586</v>
      </c>
      <c r="B535" s="89"/>
      <c r="C535" s="88"/>
      <c r="D535" s="88"/>
      <c r="E535" s="88"/>
      <c r="F535" s="88"/>
      <c r="G535" s="88"/>
      <c r="H535" s="138"/>
      <c r="I535" s="138"/>
      <c r="J535" s="198"/>
    </row>
    <row r="536" spans="1:10" s="86" customFormat="1" ht="18.7" customHeight="1" x14ac:dyDescent="0.25">
      <c r="A536" s="90" t="s">
        <v>587</v>
      </c>
      <c r="B536" s="89"/>
      <c r="C536" s="88"/>
      <c r="D536" s="88"/>
      <c r="E536" s="88"/>
      <c r="F536" s="88"/>
      <c r="G536" s="88"/>
      <c r="H536" s="138"/>
      <c r="I536" s="138"/>
      <c r="J536" s="198"/>
    </row>
    <row r="537" spans="1:10" s="86" customFormat="1" ht="18.7" customHeight="1" x14ac:dyDescent="0.25">
      <c r="A537" s="90" t="s">
        <v>588</v>
      </c>
      <c r="B537" s="89"/>
      <c r="C537" s="88"/>
      <c r="D537" s="88"/>
      <c r="E537" s="88"/>
      <c r="F537" s="88"/>
      <c r="G537" s="88"/>
      <c r="H537" s="138"/>
      <c r="I537" s="138"/>
      <c r="J537" s="198"/>
    </row>
    <row r="538" spans="1:10" s="86" customFormat="1" ht="18.7" customHeight="1" x14ac:dyDescent="0.25">
      <c r="A538" s="90" t="s">
        <v>589</v>
      </c>
      <c r="B538" s="89"/>
      <c r="C538" s="88"/>
      <c r="D538" s="88"/>
      <c r="E538" s="88"/>
      <c r="F538" s="88"/>
      <c r="G538" s="88"/>
      <c r="H538" s="138"/>
      <c r="I538" s="138"/>
      <c r="J538" s="198"/>
    </row>
    <row r="539" spans="1:10" s="86" customFormat="1" ht="18.7" customHeight="1" x14ac:dyDescent="0.25">
      <c r="A539" s="90" t="s">
        <v>590</v>
      </c>
      <c r="B539" s="89"/>
      <c r="C539" s="88"/>
      <c r="D539" s="88"/>
      <c r="E539" s="88"/>
      <c r="F539" s="88"/>
      <c r="G539" s="88"/>
      <c r="H539" s="138"/>
      <c r="I539" s="138"/>
      <c r="J539" s="198"/>
    </row>
    <row r="540" spans="1:10" s="86" customFormat="1" ht="18.7" customHeight="1" x14ac:dyDescent="0.25">
      <c r="A540" s="90" t="s">
        <v>591</v>
      </c>
      <c r="B540" s="89"/>
      <c r="C540" s="88"/>
      <c r="D540" s="88"/>
      <c r="E540" s="88"/>
      <c r="F540" s="88"/>
      <c r="G540" s="88"/>
      <c r="H540" s="138"/>
      <c r="I540" s="138"/>
      <c r="J540" s="198"/>
    </row>
    <row r="541" spans="1:10" s="86" customFormat="1" ht="18.7" customHeight="1" x14ac:dyDescent="0.25">
      <c r="A541" s="90" t="s">
        <v>592</v>
      </c>
      <c r="B541" s="89"/>
      <c r="C541" s="88"/>
      <c r="D541" s="88"/>
      <c r="E541" s="88"/>
      <c r="F541" s="88"/>
      <c r="G541" s="88"/>
      <c r="H541" s="138"/>
      <c r="I541" s="138"/>
      <c r="J541" s="198"/>
    </row>
    <row r="542" spans="1:10" s="86" customFormat="1" ht="18.7" customHeight="1" x14ac:dyDescent="0.25">
      <c r="A542" s="90" t="s">
        <v>593</v>
      </c>
      <c r="B542" s="89"/>
      <c r="C542" s="88"/>
      <c r="D542" s="88"/>
      <c r="E542" s="88"/>
      <c r="F542" s="88"/>
      <c r="G542" s="88"/>
      <c r="H542" s="138"/>
      <c r="I542" s="138"/>
      <c r="J542" s="198"/>
    </row>
    <row r="543" spans="1:10" s="86" customFormat="1" ht="18.7" customHeight="1" x14ac:dyDescent="0.25">
      <c r="A543" s="90" t="s">
        <v>594</v>
      </c>
      <c r="B543" s="89"/>
      <c r="C543" s="88"/>
      <c r="D543" s="88"/>
      <c r="E543" s="88"/>
      <c r="F543" s="88"/>
      <c r="G543" s="88"/>
      <c r="H543" s="138"/>
      <c r="I543" s="138"/>
      <c r="J543" s="198"/>
    </row>
    <row r="544" spans="1:10" s="86" customFormat="1" ht="18.7" customHeight="1" x14ac:dyDescent="0.25">
      <c r="A544" s="90" t="s">
        <v>595</v>
      </c>
      <c r="B544" s="89"/>
      <c r="C544" s="88"/>
      <c r="D544" s="88"/>
      <c r="E544" s="88"/>
      <c r="F544" s="88"/>
      <c r="G544" s="88"/>
      <c r="H544" s="138"/>
      <c r="I544" s="138"/>
      <c r="J544" s="198"/>
    </row>
    <row r="545" spans="1:10" s="86" customFormat="1" ht="18.7" customHeight="1" x14ac:dyDescent="0.25">
      <c r="A545" s="90" t="s">
        <v>596</v>
      </c>
      <c r="B545" s="89"/>
      <c r="C545" s="88"/>
      <c r="D545" s="88"/>
      <c r="E545" s="88"/>
      <c r="F545" s="88"/>
      <c r="G545" s="88"/>
      <c r="H545" s="138"/>
      <c r="I545" s="138"/>
      <c r="J545" s="198"/>
    </row>
    <row r="546" spans="1:10" s="86" customFormat="1" ht="18.7" customHeight="1" x14ac:dyDescent="0.25">
      <c r="A546" s="90" t="s">
        <v>597</v>
      </c>
      <c r="B546" s="89"/>
      <c r="C546" s="88"/>
      <c r="D546" s="88"/>
      <c r="E546" s="88"/>
      <c r="F546" s="88"/>
      <c r="G546" s="88"/>
      <c r="H546" s="138"/>
      <c r="I546" s="138"/>
      <c r="J546" s="198"/>
    </row>
    <row r="547" spans="1:10" s="86" customFormat="1" ht="18.7" customHeight="1" x14ac:dyDescent="0.25">
      <c r="A547" s="90" t="s">
        <v>598</v>
      </c>
      <c r="B547" s="89"/>
      <c r="C547" s="88"/>
      <c r="D547" s="88"/>
      <c r="E547" s="88"/>
      <c r="F547" s="88"/>
      <c r="G547" s="88"/>
      <c r="H547" s="138"/>
      <c r="I547" s="138"/>
      <c r="J547" s="198"/>
    </row>
    <row r="548" spans="1:10" s="86" customFormat="1" ht="18.7" customHeight="1" x14ac:dyDescent="0.25">
      <c r="A548" s="90" t="s">
        <v>599</v>
      </c>
      <c r="B548" s="89"/>
      <c r="C548" s="88"/>
      <c r="D548" s="88"/>
      <c r="E548" s="88"/>
      <c r="F548" s="88"/>
      <c r="G548" s="88"/>
      <c r="H548" s="138"/>
      <c r="I548" s="138"/>
      <c r="J548" s="198"/>
    </row>
    <row r="549" spans="1:10" s="86" customFormat="1" ht="18.7" customHeight="1" x14ac:dyDescent="0.25">
      <c r="A549" s="90" t="s">
        <v>600</v>
      </c>
      <c r="B549" s="89"/>
      <c r="C549" s="88"/>
      <c r="D549" s="88"/>
      <c r="E549" s="88"/>
      <c r="F549" s="88"/>
      <c r="G549" s="88"/>
      <c r="H549" s="138"/>
      <c r="I549" s="138"/>
      <c r="J549" s="198"/>
    </row>
    <row r="550" spans="1:10" s="86" customFormat="1" ht="18.7" customHeight="1" x14ac:dyDescent="0.25">
      <c r="A550" s="90" t="s">
        <v>601</v>
      </c>
      <c r="B550" s="89"/>
      <c r="C550" s="88"/>
      <c r="D550" s="88"/>
      <c r="E550" s="88"/>
      <c r="F550" s="88"/>
      <c r="G550" s="88"/>
      <c r="H550" s="138"/>
      <c r="I550" s="138"/>
      <c r="J550" s="198"/>
    </row>
    <row r="551" spans="1:10" s="86" customFormat="1" ht="18.7" customHeight="1" x14ac:dyDescent="0.25">
      <c r="A551" s="90" t="s">
        <v>602</v>
      </c>
      <c r="B551" s="89"/>
      <c r="C551" s="88"/>
      <c r="D551" s="88"/>
      <c r="E551" s="88"/>
      <c r="F551" s="88"/>
      <c r="G551" s="88"/>
      <c r="H551" s="138"/>
      <c r="I551" s="138"/>
      <c r="J551" s="198"/>
    </row>
    <row r="552" spans="1:10" s="86" customFormat="1" ht="18.7" customHeight="1" x14ac:dyDescent="0.25">
      <c r="A552" s="90" t="s">
        <v>603</v>
      </c>
      <c r="B552" s="89"/>
      <c r="C552" s="88"/>
      <c r="D552" s="88"/>
      <c r="E552" s="88"/>
      <c r="F552" s="88"/>
      <c r="G552" s="88"/>
      <c r="H552" s="138"/>
      <c r="I552" s="138"/>
      <c r="J552" s="198"/>
    </row>
    <row r="553" spans="1:10" s="86" customFormat="1" ht="18.7" customHeight="1" x14ac:dyDescent="0.25">
      <c r="A553" s="90" t="s">
        <v>604</v>
      </c>
      <c r="B553" s="89"/>
      <c r="C553" s="88"/>
      <c r="D553" s="88"/>
      <c r="E553" s="88"/>
      <c r="F553" s="88"/>
      <c r="G553" s="88"/>
      <c r="H553" s="138"/>
      <c r="I553" s="138"/>
      <c r="J553" s="198"/>
    </row>
    <row r="554" spans="1:10" s="86" customFormat="1" ht="18.7" customHeight="1" x14ac:dyDescent="0.25">
      <c r="A554" s="90" t="s">
        <v>605</v>
      </c>
      <c r="B554" s="89"/>
      <c r="C554" s="88"/>
      <c r="D554" s="88"/>
      <c r="E554" s="88"/>
      <c r="F554" s="88"/>
      <c r="G554" s="88"/>
      <c r="H554" s="138"/>
      <c r="I554" s="138"/>
      <c r="J554" s="198"/>
    </row>
    <row r="555" spans="1:10" s="86" customFormat="1" ht="18.7" customHeight="1" x14ac:dyDescent="0.25">
      <c r="A555" s="90" t="s">
        <v>606</v>
      </c>
      <c r="B555" s="89"/>
      <c r="C555" s="88"/>
      <c r="D555" s="88"/>
      <c r="E555" s="88"/>
      <c r="F555" s="88"/>
      <c r="G555" s="88"/>
      <c r="H555" s="138"/>
      <c r="I555" s="138"/>
      <c r="J555" s="198"/>
    </row>
    <row r="556" spans="1:10" s="86" customFormat="1" ht="18.7" customHeight="1" x14ac:dyDescent="0.25">
      <c r="A556" s="90" t="s">
        <v>607</v>
      </c>
      <c r="B556" s="89"/>
      <c r="C556" s="88"/>
      <c r="D556" s="88"/>
      <c r="E556" s="88"/>
      <c r="F556" s="88"/>
      <c r="G556" s="88"/>
      <c r="H556" s="138"/>
      <c r="I556" s="138"/>
      <c r="J556" s="198"/>
    </row>
    <row r="557" spans="1:10" s="86" customFormat="1" ht="18.7" customHeight="1" x14ac:dyDescent="0.25">
      <c r="A557" s="90" t="s">
        <v>608</v>
      </c>
      <c r="B557" s="89"/>
      <c r="C557" s="88"/>
      <c r="D557" s="88"/>
      <c r="E557" s="88"/>
      <c r="F557" s="88"/>
      <c r="G557" s="88"/>
      <c r="H557" s="138"/>
      <c r="I557" s="138"/>
      <c r="J557" s="198"/>
    </row>
    <row r="558" spans="1:10" s="86" customFormat="1" ht="18.7" customHeight="1" x14ac:dyDescent="0.25">
      <c r="A558" s="90" t="s">
        <v>609</v>
      </c>
      <c r="B558" s="89"/>
      <c r="C558" s="88"/>
      <c r="D558" s="88"/>
      <c r="E558" s="88"/>
      <c r="F558" s="88"/>
      <c r="G558" s="88"/>
      <c r="H558" s="138"/>
      <c r="I558" s="138"/>
      <c r="J558" s="198"/>
    </row>
    <row r="559" spans="1:10" s="86" customFormat="1" ht="18.7" customHeight="1" x14ac:dyDescent="0.25">
      <c r="A559" s="90" t="s">
        <v>610</v>
      </c>
      <c r="B559" s="89"/>
      <c r="C559" s="88"/>
      <c r="D559" s="88"/>
      <c r="E559" s="88"/>
      <c r="F559" s="88"/>
      <c r="G559" s="88"/>
      <c r="H559" s="138"/>
      <c r="I559" s="138"/>
      <c r="J559" s="198"/>
    </row>
    <row r="560" spans="1:10" s="86" customFormat="1" ht="18.7" customHeight="1" x14ac:dyDescent="0.25">
      <c r="A560" s="90" t="s">
        <v>611</v>
      </c>
      <c r="B560" s="89"/>
      <c r="C560" s="88"/>
      <c r="D560" s="88"/>
      <c r="E560" s="88"/>
      <c r="F560" s="88"/>
      <c r="G560" s="88"/>
      <c r="H560" s="138"/>
      <c r="I560" s="138"/>
      <c r="J560" s="198"/>
    </row>
    <row r="561" spans="1:10" s="86" customFormat="1" ht="18.7" customHeight="1" x14ac:dyDescent="0.25">
      <c r="A561" s="90" t="s">
        <v>612</v>
      </c>
      <c r="B561" s="89"/>
      <c r="C561" s="88"/>
      <c r="D561" s="88"/>
      <c r="E561" s="88"/>
      <c r="F561" s="88"/>
      <c r="G561" s="88"/>
      <c r="H561" s="138"/>
      <c r="I561" s="138"/>
      <c r="J561" s="198"/>
    </row>
    <row r="562" spans="1:10" s="86" customFormat="1" ht="18.7" customHeight="1" x14ac:dyDescent="0.25">
      <c r="A562" s="90" t="s">
        <v>613</v>
      </c>
      <c r="B562" s="89"/>
      <c r="C562" s="88"/>
      <c r="D562" s="88"/>
      <c r="E562" s="88"/>
      <c r="F562" s="88"/>
      <c r="G562" s="88"/>
      <c r="H562" s="138"/>
      <c r="I562" s="138"/>
      <c r="J562" s="198"/>
    </row>
    <row r="563" spans="1:10" s="86" customFormat="1" ht="18.7" customHeight="1" x14ac:dyDescent="0.25">
      <c r="A563" s="90" t="s">
        <v>614</v>
      </c>
      <c r="B563" s="89"/>
      <c r="C563" s="88"/>
      <c r="D563" s="88"/>
      <c r="E563" s="88"/>
      <c r="F563" s="88"/>
      <c r="G563" s="88"/>
      <c r="H563" s="138"/>
      <c r="I563" s="138"/>
      <c r="J563" s="198"/>
    </row>
    <row r="564" spans="1:10" s="86" customFormat="1" ht="18.7" customHeight="1" x14ac:dyDescent="0.25">
      <c r="A564" s="90" t="s">
        <v>615</v>
      </c>
      <c r="B564" s="89"/>
      <c r="C564" s="88"/>
      <c r="D564" s="88"/>
      <c r="E564" s="88"/>
      <c r="F564" s="88"/>
      <c r="G564" s="88"/>
      <c r="H564" s="138"/>
      <c r="I564" s="138"/>
      <c r="J564" s="198"/>
    </row>
    <row r="565" spans="1:10" s="86" customFormat="1" ht="18.7" customHeight="1" x14ac:dyDescent="0.25">
      <c r="A565" s="90" t="s">
        <v>616</v>
      </c>
      <c r="B565" s="89"/>
      <c r="C565" s="88"/>
      <c r="D565" s="88"/>
      <c r="E565" s="88"/>
      <c r="F565" s="88"/>
      <c r="G565" s="88"/>
      <c r="H565" s="138"/>
      <c r="I565" s="138"/>
      <c r="J565" s="198"/>
    </row>
    <row r="566" spans="1:10" s="86" customFormat="1" ht="18.7" customHeight="1" x14ac:dyDescent="0.25">
      <c r="A566" s="90" t="s">
        <v>617</v>
      </c>
      <c r="B566" s="89"/>
      <c r="C566" s="88"/>
      <c r="D566" s="88"/>
      <c r="E566" s="88"/>
      <c r="F566" s="88"/>
      <c r="G566" s="88"/>
      <c r="H566" s="138"/>
      <c r="I566" s="138"/>
      <c r="J566" s="198"/>
    </row>
    <row r="567" spans="1:10" s="86" customFormat="1" ht="18.7" customHeight="1" x14ac:dyDescent="0.25">
      <c r="A567" s="90" t="s">
        <v>618</v>
      </c>
      <c r="B567" s="89"/>
      <c r="C567" s="88"/>
      <c r="D567" s="88"/>
      <c r="E567" s="88"/>
      <c r="F567" s="88"/>
      <c r="G567" s="88"/>
      <c r="H567" s="138"/>
      <c r="I567" s="138"/>
      <c r="J567" s="198"/>
    </row>
    <row r="568" spans="1:10" s="86" customFormat="1" ht="18.7" customHeight="1" x14ac:dyDescent="0.25">
      <c r="A568" s="90" t="s">
        <v>619</v>
      </c>
      <c r="B568" s="89"/>
      <c r="C568" s="88"/>
      <c r="D568" s="88"/>
      <c r="E568" s="88"/>
      <c r="F568" s="88"/>
      <c r="G568" s="88"/>
      <c r="H568" s="138"/>
      <c r="I568" s="138"/>
      <c r="J568" s="198"/>
    </row>
    <row r="569" spans="1:10" s="86" customFormat="1" ht="18.7" customHeight="1" x14ac:dyDescent="0.25">
      <c r="A569" s="90" t="s">
        <v>620</v>
      </c>
      <c r="B569" s="89"/>
      <c r="C569" s="88"/>
      <c r="D569" s="88"/>
      <c r="E569" s="88"/>
      <c r="F569" s="88"/>
      <c r="G569" s="88"/>
      <c r="H569" s="138"/>
      <c r="I569" s="138"/>
      <c r="J569" s="198"/>
    </row>
    <row r="570" spans="1:10" s="86" customFormat="1" ht="18.7" customHeight="1" x14ac:dyDescent="0.25">
      <c r="A570" s="90" t="s">
        <v>621</v>
      </c>
      <c r="B570" s="89"/>
      <c r="C570" s="88"/>
      <c r="D570" s="88"/>
      <c r="E570" s="88"/>
      <c r="F570" s="88"/>
      <c r="G570" s="88"/>
      <c r="H570" s="138"/>
      <c r="I570" s="138"/>
      <c r="J570" s="198"/>
    </row>
    <row r="571" spans="1:10" s="86" customFormat="1" ht="18.7" customHeight="1" x14ac:dyDescent="0.25">
      <c r="A571" s="90" t="s">
        <v>622</v>
      </c>
      <c r="B571" s="89"/>
      <c r="C571" s="88"/>
      <c r="D571" s="88"/>
      <c r="E571" s="88"/>
      <c r="F571" s="88"/>
      <c r="G571" s="88"/>
      <c r="H571" s="138"/>
      <c r="I571" s="138"/>
      <c r="J571" s="198"/>
    </row>
    <row r="572" spans="1:10" s="86" customFormat="1" ht="18.7" customHeight="1" x14ac:dyDescent="0.25">
      <c r="A572" s="90" t="s">
        <v>623</v>
      </c>
      <c r="B572" s="89"/>
      <c r="C572" s="88"/>
      <c r="D572" s="88"/>
      <c r="E572" s="88"/>
      <c r="F572" s="88"/>
      <c r="G572" s="88"/>
      <c r="H572" s="138"/>
      <c r="I572" s="138"/>
      <c r="J572" s="198"/>
    </row>
    <row r="573" spans="1:10" s="86" customFormat="1" ht="18.7" customHeight="1" x14ac:dyDescent="0.25">
      <c r="A573" s="90" t="s">
        <v>624</v>
      </c>
      <c r="B573" s="89"/>
      <c r="C573" s="88"/>
      <c r="D573" s="88"/>
      <c r="E573" s="88"/>
      <c r="F573" s="88"/>
      <c r="G573" s="88"/>
      <c r="H573" s="138"/>
      <c r="I573" s="138"/>
      <c r="J573" s="198"/>
    </row>
    <row r="574" spans="1:10" s="86" customFormat="1" ht="18.7" customHeight="1" x14ac:dyDescent="0.25">
      <c r="A574" s="90" t="s">
        <v>625</v>
      </c>
      <c r="B574" s="89"/>
      <c r="C574" s="88"/>
      <c r="D574" s="88"/>
      <c r="E574" s="88"/>
      <c r="F574" s="88"/>
      <c r="G574" s="88"/>
      <c r="H574" s="138"/>
      <c r="I574" s="138"/>
      <c r="J574" s="198"/>
    </row>
    <row r="575" spans="1:10" s="86" customFormat="1" ht="18.7" customHeight="1" x14ac:dyDescent="0.25">
      <c r="A575" s="90" t="s">
        <v>626</v>
      </c>
      <c r="B575" s="89"/>
      <c r="C575" s="88"/>
      <c r="D575" s="88"/>
      <c r="E575" s="88"/>
      <c r="F575" s="88"/>
      <c r="G575" s="88"/>
      <c r="H575" s="138"/>
      <c r="I575" s="138"/>
      <c r="J575" s="198"/>
    </row>
    <row r="576" spans="1:10" s="86" customFormat="1" ht="18.7" customHeight="1" x14ac:dyDescent="0.25">
      <c r="A576" s="90" t="s">
        <v>627</v>
      </c>
      <c r="B576" s="89"/>
      <c r="C576" s="88"/>
      <c r="D576" s="88"/>
      <c r="E576" s="88"/>
      <c r="F576" s="88"/>
      <c r="G576" s="88"/>
      <c r="H576" s="138"/>
      <c r="I576" s="138"/>
      <c r="J576" s="198"/>
    </row>
    <row r="577" spans="1:10" s="86" customFormat="1" ht="18.7" customHeight="1" x14ac:dyDescent="0.25">
      <c r="A577" s="90" t="s">
        <v>628</v>
      </c>
      <c r="B577" s="89"/>
      <c r="C577" s="88"/>
      <c r="D577" s="88"/>
      <c r="E577" s="88"/>
      <c r="F577" s="88"/>
      <c r="G577" s="88"/>
      <c r="H577" s="138"/>
      <c r="I577" s="138"/>
      <c r="J577" s="198"/>
    </row>
    <row r="578" spans="1:10" s="86" customFormat="1" ht="18.7" customHeight="1" x14ac:dyDescent="0.25">
      <c r="A578" s="90" t="s">
        <v>629</v>
      </c>
      <c r="B578" s="89"/>
      <c r="C578" s="88"/>
      <c r="D578" s="88"/>
      <c r="E578" s="88"/>
      <c r="F578" s="88"/>
      <c r="G578" s="88"/>
      <c r="H578" s="138"/>
      <c r="I578" s="138"/>
      <c r="J578" s="198"/>
    </row>
    <row r="579" spans="1:10" s="86" customFormat="1" ht="18.7" customHeight="1" x14ac:dyDescent="0.25">
      <c r="A579" s="90" t="s">
        <v>630</v>
      </c>
      <c r="B579" s="89"/>
      <c r="C579" s="88"/>
      <c r="D579" s="88"/>
      <c r="E579" s="88"/>
      <c r="F579" s="88"/>
      <c r="G579" s="88"/>
      <c r="H579" s="138"/>
      <c r="I579" s="138"/>
      <c r="J579" s="198"/>
    </row>
    <row r="580" spans="1:10" s="86" customFormat="1" ht="18.7" customHeight="1" x14ac:dyDescent="0.25">
      <c r="A580" s="90" t="s">
        <v>631</v>
      </c>
      <c r="B580" s="89"/>
      <c r="C580" s="88"/>
      <c r="D580" s="88"/>
      <c r="E580" s="88"/>
      <c r="F580" s="88"/>
      <c r="G580" s="88"/>
      <c r="H580" s="138"/>
      <c r="I580" s="138"/>
      <c r="J580" s="198"/>
    </row>
    <row r="581" spans="1:10" s="86" customFormat="1" ht="18.7" customHeight="1" x14ac:dyDescent="0.25">
      <c r="A581" s="90" t="s">
        <v>632</v>
      </c>
      <c r="B581" s="89"/>
      <c r="C581" s="88"/>
      <c r="D581" s="88"/>
      <c r="E581" s="88"/>
      <c r="F581" s="88"/>
      <c r="G581" s="88"/>
      <c r="H581" s="138"/>
      <c r="I581" s="138"/>
      <c r="J581" s="198"/>
    </row>
    <row r="582" spans="1:10" s="86" customFormat="1" ht="18.7" customHeight="1" x14ac:dyDescent="0.25">
      <c r="A582" s="90" t="s">
        <v>633</v>
      </c>
      <c r="B582" s="89"/>
      <c r="C582" s="88"/>
      <c r="D582" s="88"/>
      <c r="E582" s="88"/>
      <c r="F582" s="88"/>
      <c r="G582" s="88"/>
      <c r="H582" s="138"/>
      <c r="I582" s="138"/>
      <c r="J582" s="198"/>
    </row>
    <row r="583" spans="1:10" s="86" customFormat="1" ht="18.7" customHeight="1" x14ac:dyDescent="0.25">
      <c r="A583" s="90" t="s">
        <v>634</v>
      </c>
      <c r="B583" s="89"/>
      <c r="C583" s="88"/>
      <c r="D583" s="88"/>
      <c r="E583" s="88"/>
      <c r="F583" s="88"/>
      <c r="G583" s="88"/>
      <c r="H583" s="138"/>
      <c r="I583" s="138"/>
      <c r="J583" s="198"/>
    </row>
    <row r="584" spans="1:10" s="86" customFormat="1" ht="18.7" customHeight="1" x14ac:dyDescent="0.25">
      <c r="A584" s="90" t="s">
        <v>635</v>
      </c>
      <c r="B584" s="89"/>
      <c r="C584" s="88"/>
      <c r="D584" s="88"/>
      <c r="E584" s="88"/>
      <c r="F584" s="88"/>
      <c r="G584" s="88"/>
      <c r="H584" s="138"/>
      <c r="I584" s="138"/>
      <c r="J584" s="198"/>
    </row>
    <row r="585" spans="1:10" s="86" customFormat="1" ht="18.7" customHeight="1" x14ac:dyDescent="0.25">
      <c r="A585" s="90" t="s">
        <v>636</v>
      </c>
      <c r="B585" s="89"/>
      <c r="C585" s="88"/>
      <c r="D585" s="88"/>
      <c r="E585" s="88"/>
      <c r="F585" s="88"/>
      <c r="G585" s="88"/>
      <c r="H585" s="138"/>
      <c r="I585" s="138"/>
      <c r="J585" s="198"/>
    </row>
    <row r="586" spans="1:10" s="86" customFormat="1" ht="18.7" customHeight="1" x14ac:dyDescent="0.25">
      <c r="A586" s="90" t="s">
        <v>637</v>
      </c>
      <c r="B586" s="89"/>
      <c r="C586" s="88"/>
      <c r="D586" s="88"/>
      <c r="E586" s="88"/>
      <c r="F586" s="88"/>
      <c r="G586" s="88"/>
      <c r="H586" s="138"/>
      <c r="I586" s="138"/>
      <c r="J586" s="198"/>
    </row>
    <row r="587" spans="1:10" s="86" customFormat="1" ht="18.7" customHeight="1" x14ac:dyDescent="0.25">
      <c r="A587" s="90" t="s">
        <v>638</v>
      </c>
      <c r="B587" s="89"/>
      <c r="C587" s="88"/>
      <c r="D587" s="88"/>
      <c r="E587" s="88"/>
      <c r="F587" s="88"/>
      <c r="G587" s="88"/>
      <c r="H587" s="138"/>
      <c r="I587" s="138"/>
      <c r="J587" s="198"/>
    </row>
    <row r="588" spans="1:10" s="86" customFormat="1" ht="18.7" customHeight="1" x14ac:dyDescent="0.25">
      <c r="A588" s="90" t="s">
        <v>639</v>
      </c>
      <c r="B588" s="89"/>
      <c r="C588" s="88"/>
      <c r="D588" s="88"/>
      <c r="E588" s="88"/>
      <c r="F588" s="88"/>
      <c r="G588" s="88"/>
      <c r="H588" s="138"/>
      <c r="I588" s="138"/>
      <c r="J588" s="198"/>
    </row>
    <row r="589" spans="1:10" s="86" customFormat="1" ht="18.7" customHeight="1" x14ac:dyDescent="0.25">
      <c r="A589" s="90" t="s">
        <v>640</v>
      </c>
      <c r="B589" s="89"/>
      <c r="C589" s="88"/>
      <c r="D589" s="88"/>
      <c r="E589" s="88"/>
      <c r="F589" s="88"/>
      <c r="G589" s="88"/>
      <c r="H589" s="138"/>
      <c r="I589" s="138"/>
      <c r="J589" s="198"/>
    </row>
    <row r="590" spans="1:10" s="86" customFormat="1" ht="18.7" customHeight="1" x14ac:dyDescent="0.25">
      <c r="A590" s="90" t="s">
        <v>641</v>
      </c>
      <c r="B590" s="89"/>
      <c r="C590" s="88"/>
      <c r="D590" s="88"/>
      <c r="E590" s="88"/>
      <c r="F590" s="88"/>
      <c r="G590" s="88"/>
      <c r="H590" s="138"/>
      <c r="I590" s="138"/>
      <c r="J590" s="198"/>
    </row>
    <row r="591" spans="1:10" s="86" customFormat="1" ht="18.7" customHeight="1" x14ac:dyDescent="0.25">
      <c r="A591" s="90" t="s">
        <v>642</v>
      </c>
      <c r="B591" s="89"/>
      <c r="C591" s="88"/>
      <c r="D591" s="88"/>
      <c r="E591" s="88"/>
      <c r="F591" s="88"/>
      <c r="G591" s="88"/>
      <c r="H591" s="138"/>
      <c r="I591" s="138"/>
      <c r="J591" s="198"/>
    </row>
    <row r="592" spans="1:10" s="86" customFormat="1" ht="18.7" customHeight="1" x14ac:dyDescent="0.25">
      <c r="A592" s="90" t="s">
        <v>643</v>
      </c>
      <c r="B592" s="89"/>
      <c r="C592" s="88"/>
      <c r="D592" s="88"/>
      <c r="E592" s="88"/>
      <c r="F592" s="88"/>
      <c r="G592" s="88"/>
      <c r="H592" s="138"/>
      <c r="I592" s="138"/>
      <c r="J592" s="198"/>
    </row>
    <row r="593" spans="1:10" s="86" customFormat="1" ht="18.7" customHeight="1" x14ac:dyDescent="0.25">
      <c r="A593" s="90" t="s">
        <v>644</v>
      </c>
      <c r="B593" s="89"/>
      <c r="C593" s="88"/>
      <c r="D593" s="88"/>
      <c r="E593" s="88"/>
      <c r="F593" s="88"/>
      <c r="G593" s="88"/>
      <c r="H593" s="138"/>
      <c r="I593" s="138"/>
      <c r="J593" s="198"/>
    </row>
    <row r="594" spans="1:10" s="86" customFormat="1" ht="18.7" customHeight="1" x14ac:dyDescent="0.25">
      <c r="A594" s="90" t="s">
        <v>645</v>
      </c>
      <c r="B594" s="89"/>
      <c r="C594" s="88"/>
      <c r="D594" s="88"/>
      <c r="E594" s="88"/>
      <c r="F594" s="88"/>
      <c r="G594" s="88"/>
      <c r="H594" s="138"/>
      <c r="I594" s="138"/>
      <c r="J594" s="198"/>
    </row>
    <row r="595" spans="1:10" s="86" customFormat="1" ht="18.7" customHeight="1" x14ac:dyDescent="0.25">
      <c r="A595" s="90" t="s">
        <v>646</v>
      </c>
      <c r="B595" s="89"/>
      <c r="C595" s="88"/>
      <c r="D595" s="88"/>
      <c r="E595" s="88"/>
      <c r="F595" s="88"/>
      <c r="G595" s="88"/>
      <c r="H595" s="138"/>
      <c r="I595" s="138"/>
      <c r="J595" s="198"/>
    </row>
    <row r="596" spans="1:10" s="86" customFormat="1" ht="18.7" customHeight="1" x14ac:dyDescent="0.25">
      <c r="A596" s="90" t="s">
        <v>647</v>
      </c>
      <c r="B596" s="89"/>
      <c r="C596" s="88"/>
      <c r="D596" s="88"/>
      <c r="E596" s="88"/>
      <c r="F596" s="88"/>
      <c r="G596" s="88"/>
      <c r="H596" s="138"/>
      <c r="I596" s="138"/>
      <c r="J596" s="198"/>
    </row>
    <row r="597" spans="1:10" s="86" customFormat="1" ht="18.7" customHeight="1" x14ac:dyDescent="0.25">
      <c r="A597" s="90" t="s">
        <v>648</v>
      </c>
      <c r="B597" s="89"/>
      <c r="C597" s="88"/>
      <c r="D597" s="88"/>
      <c r="E597" s="88"/>
      <c r="F597" s="88"/>
      <c r="G597" s="88"/>
      <c r="H597" s="138"/>
      <c r="I597" s="138"/>
      <c r="J597" s="198"/>
    </row>
    <row r="598" spans="1:10" s="86" customFormat="1" ht="18.7" customHeight="1" x14ac:dyDescent="0.25">
      <c r="A598" s="90" t="s">
        <v>649</v>
      </c>
      <c r="B598" s="89"/>
      <c r="C598" s="88"/>
      <c r="D598" s="88"/>
      <c r="E598" s="88"/>
      <c r="F598" s="88"/>
      <c r="G598" s="88"/>
      <c r="H598" s="138"/>
      <c r="I598" s="138"/>
      <c r="J598" s="198"/>
    </row>
    <row r="599" spans="1:10" s="86" customFormat="1" ht="18.7" customHeight="1" x14ac:dyDescent="0.25">
      <c r="A599" s="90" t="s">
        <v>650</v>
      </c>
      <c r="B599" s="89"/>
      <c r="C599" s="88"/>
      <c r="D599" s="88"/>
      <c r="E599" s="88"/>
      <c r="F599" s="88"/>
      <c r="G599" s="88"/>
      <c r="H599" s="138"/>
      <c r="I599" s="138"/>
      <c r="J599" s="198"/>
    </row>
    <row r="600" spans="1:10" s="86" customFormat="1" ht="18.7" customHeight="1" x14ac:dyDescent="0.25">
      <c r="A600" s="90" t="s">
        <v>651</v>
      </c>
      <c r="B600" s="89"/>
      <c r="C600" s="88"/>
      <c r="D600" s="88"/>
      <c r="E600" s="88"/>
      <c r="F600" s="88"/>
      <c r="G600" s="88"/>
      <c r="H600" s="138"/>
      <c r="I600" s="138"/>
      <c r="J600" s="198"/>
    </row>
    <row r="601" spans="1:10" s="86" customFormat="1" ht="18.7" customHeight="1" x14ac:dyDescent="0.25">
      <c r="A601" s="90" t="s">
        <v>652</v>
      </c>
      <c r="B601" s="89"/>
      <c r="C601" s="88"/>
      <c r="D601" s="88"/>
      <c r="E601" s="88"/>
      <c r="F601" s="88"/>
      <c r="G601" s="88"/>
      <c r="H601" s="138"/>
      <c r="I601" s="138"/>
      <c r="J601" s="198"/>
    </row>
    <row r="602" spans="1:10" s="86" customFormat="1" ht="18.7" customHeight="1" x14ac:dyDescent="0.25">
      <c r="A602" s="90" t="s">
        <v>653</v>
      </c>
      <c r="B602" s="89"/>
      <c r="C602" s="88"/>
      <c r="D602" s="88"/>
      <c r="E602" s="88"/>
      <c r="F602" s="88"/>
      <c r="G602" s="88"/>
      <c r="H602" s="138"/>
      <c r="I602" s="138"/>
      <c r="J602" s="198"/>
    </row>
    <row r="603" spans="1:10" s="86" customFormat="1" ht="18.7" customHeight="1" x14ac:dyDescent="0.25">
      <c r="A603" s="90" t="s">
        <v>654</v>
      </c>
      <c r="B603" s="89"/>
      <c r="C603" s="88"/>
      <c r="D603" s="88"/>
      <c r="E603" s="88"/>
      <c r="F603" s="88"/>
      <c r="G603" s="88"/>
      <c r="H603" s="138"/>
      <c r="I603" s="138"/>
      <c r="J603" s="198"/>
    </row>
    <row r="604" spans="1:10" s="86" customFormat="1" ht="18.7" customHeight="1" x14ac:dyDescent="0.25">
      <c r="A604" s="90" t="s">
        <v>655</v>
      </c>
      <c r="B604" s="89"/>
      <c r="C604" s="88"/>
      <c r="D604" s="88"/>
      <c r="E604" s="88"/>
      <c r="F604" s="88"/>
      <c r="G604" s="88"/>
      <c r="H604" s="138"/>
      <c r="I604" s="138"/>
      <c r="J604" s="198"/>
    </row>
    <row r="605" spans="1:10" s="86" customFormat="1" ht="18.7" customHeight="1" x14ac:dyDescent="0.25">
      <c r="A605" s="90" t="s">
        <v>656</v>
      </c>
      <c r="B605" s="89"/>
      <c r="C605" s="88"/>
      <c r="D605" s="88"/>
      <c r="E605" s="88"/>
      <c r="F605" s="88"/>
      <c r="G605" s="88"/>
      <c r="H605" s="138"/>
      <c r="I605" s="138"/>
      <c r="J605" s="198"/>
    </row>
    <row r="606" spans="1:10" s="86" customFormat="1" ht="18.7" customHeight="1" x14ac:dyDescent="0.25">
      <c r="A606" s="90" t="s">
        <v>657</v>
      </c>
      <c r="B606" s="89"/>
      <c r="C606" s="88"/>
      <c r="D606" s="88"/>
      <c r="E606" s="88"/>
      <c r="F606" s="88"/>
      <c r="G606" s="88"/>
      <c r="H606" s="138"/>
      <c r="I606" s="138"/>
      <c r="J606" s="198"/>
    </row>
    <row r="607" spans="1:10" s="86" customFormat="1" ht="18.7" customHeight="1" x14ac:dyDescent="0.25">
      <c r="A607" s="90" t="s">
        <v>658</v>
      </c>
      <c r="B607" s="89"/>
      <c r="C607" s="88"/>
      <c r="D607" s="88"/>
      <c r="E607" s="88"/>
      <c r="F607" s="88"/>
      <c r="G607" s="88"/>
      <c r="H607" s="138"/>
      <c r="I607" s="138"/>
      <c r="J607" s="198"/>
    </row>
    <row r="608" spans="1:10" s="86" customFormat="1" ht="18.7" customHeight="1" x14ac:dyDescent="0.25">
      <c r="A608" s="90" t="s">
        <v>659</v>
      </c>
      <c r="B608" s="89"/>
      <c r="C608" s="88"/>
      <c r="D608" s="88"/>
      <c r="E608" s="88"/>
      <c r="F608" s="88"/>
      <c r="G608" s="88"/>
      <c r="H608" s="138"/>
      <c r="I608" s="138"/>
      <c r="J608" s="198"/>
    </row>
    <row r="609" spans="1:10" s="86" customFormat="1" ht="18.7" customHeight="1" x14ac:dyDescent="0.25">
      <c r="A609" s="90" t="s">
        <v>660</v>
      </c>
      <c r="B609" s="89"/>
      <c r="C609" s="88"/>
      <c r="D609" s="88"/>
      <c r="E609" s="88"/>
      <c r="F609" s="88"/>
      <c r="G609" s="88"/>
      <c r="H609" s="138"/>
      <c r="I609" s="138"/>
      <c r="J609" s="198"/>
    </row>
    <row r="610" spans="1:10" s="86" customFormat="1" ht="18.7" customHeight="1" x14ac:dyDescent="0.25">
      <c r="A610" s="90" t="s">
        <v>661</v>
      </c>
      <c r="B610" s="89"/>
      <c r="C610" s="88"/>
      <c r="D610" s="88"/>
      <c r="E610" s="88"/>
      <c r="F610" s="88"/>
      <c r="G610" s="88"/>
      <c r="H610" s="138"/>
      <c r="I610" s="138"/>
      <c r="J610" s="198"/>
    </row>
    <row r="611" spans="1:10" s="86" customFormat="1" ht="18.7" customHeight="1" x14ac:dyDescent="0.25">
      <c r="A611" s="90" t="s">
        <v>662</v>
      </c>
      <c r="B611" s="89"/>
      <c r="C611" s="88"/>
      <c r="D611" s="88"/>
      <c r="E611" s="88"/>
      <c r="F611" s="88"/>
      <c r="G611" s="88"/>
      <c r="H611" s="138"/>
      <c r="I611" s="138"/>
      <c r="J611" s="198"/>
    </row>
    <row r="612" spans="1:10" s="86" customFormat="1" ht="18.7" customHeight="1" x14ac:dyDescent="0.25">
      <c r="A612" s="90" t="s">
        <v>663</v>
      </c>
      <c r="B612" s="89"/>
      <c r="C612" s="88"/>
      <c r="D612" s="88"/>
      <c r="E612" s="88"/>
      <c r="F612" s="88"/>
      <c r="G612" s="88"/>
      <c r="H612" s="138"/>
      <c r="I612" s="138"/>
      <c r="J612" s="198"/>
    </row>
    <row r="613" spans="1:10" s="86" customFormat="1" ht="18.7" customHeight="1" x14ac:dyDescent="0.25">
      <c r="A613" s="90" t="s">
        <v>664</v>
      </c>
      <c r="B613" s="89"/>
      <c r="C613" s="88"/>
      <c r="D613" s="88"/>
      <c r="E613" s="88"/>
      <c r="F613" s="88"/>
      <c r="G613" s="88"/>
      <c r="H613" s="138"/>
      <c r="I613" s="138"/>
      <c r="J613" s="198"/>
    </row>
    <row r="614" spans="1:10" s="86" customFormat="1" ht="18.7" customHeight="1" x14ac:dyDescent="0.25">
      <c r="A614" s="90" t="s">
        <v>665</v>
      </c>
      <c r="B614" s="89"/>
      <c r="C614" s="88"/>
      <c r="D614" s="88"/>
      <c r="E614" s="88"/>
      <c r="F614" s="88"/>
      <c r="G614" s="88"/>
      <c r="H614" s="138"/>
      <c r="I614" s="138"/>
      <c r="J614" s="198"/>
    </row>
    <row r="615" spans="1:10" s="86" customFormat="1" ht="18.7" customHeight="1" x14ac:dyDescent="0.25">
      <c r="A615" s="90" t="s">
        <v>666</v>
      </c>
      <c r="B615" s="89"/>
      <c r="C615" s="88"/>
      <c r="D615" s="88"/>
      <c r="E615" s="88"/>
      <c r="F615" s="88"/>
      <c r="G615" s="88"/>
      <c r="H615" s="138"/>
      <c r="I615" s="138"/>
      <c r="J615" s="198"/>
    </row>
    <row r="616" spans="1:10" s="86" customFormat="1" ht="18.7" customHeight="1" x14ac:dyDescent="0.25">
      <c r="A616" s="90" t="s">
        <v>667</v>
      </c>
      <c r="B616" s="89"/>
      <c r="C616" s="88"/>
      <c r="D616" s="88"/>
      <c r="E616" s="88"/>
      <c r="F616" s="88"/>
      <c r="G616" s="88"/>
      <c r="H616" s="138"/>
      <c r="I616" s="138"/>
      <c r="J616" s="198"/>
    </row>
    <row r="617" spans="1:10" s="86" customFormat="1" ht="18.7" customHeight="1" x14ac:dyDescent="0.25">
      <c r="A617" s="90" t="s">
        <v>668</v>
      </c>
      <c r="B617" s="89"/>
      <c r="C617" s="88"/>
      <c r="D617" s="88"/>
      <c r="E617" s="88"/>
      <c r="F617" s="88"/>
      <c r="G617" s="88"/>
      <c r="H617" s="138"/>
      <c r="I617" s="138"/>
      <c r="J617" s="198"/>
    </row>
    <row r="618" spans="1:10" s="86" customFormat="1" ht="18.7" customHeight="1" x14ac:dyDescent="0.25">
      <c r="A618" s="90" t="s">
        <v>669</v>
      </c>
      <c r="B618" s="89"/>
      <c r="C618" s="88"/>
      <c r="D618" s="88"/>
      <c r="E618" s="88"/>
      <c r="F618" s="88"/>
      <c r="G618" s="88"/>
      <c r="H618" s="138"/>
      <c r="I618" s="138"/>
      <c r="J618" s="198"/>
    </row>
    <row r="619" spans="1:10" s="86" customFormat="1" ht="18.7" customHeight="1" x14ac:dyDescent="0.25">
      <c r="A619" s="90" t="s">
        <v>670</v>
      </c>
      <c r="B619" s="89"/>
      <c r="C619" s="88"/>
      <c r="D619" s="88"/>
      <c r="E619" s="88"/>
      <c r="F619" s="88"/>
      <c r="G619" s="88"/>
      <c r="H619" s="138"/>
      <c r="I619" s="138"/>
      <c r="J619" s="198"/>
    </row>
    <row r="620" spans="1:10" s="86" customFormat="1" ht="18.7" customHeight="1" x14ac:dyDescent="0.25">
      <c r="A620" s="90" t="s">
        <v>671</v>
      </c>
      <c r="B620" s="89"/>
      <c r="C620" s="88"/>
      <c r="D620" s="88"/>
      <c r="E620" s="88"/>
      <c r="F620" s="88"/>
      <c r="G620" s="88"/>
      <c r="H620" s="138"/>
      <c r="I620" s="138"/>
      <c r="J620" s="198"/>
    </row>
    <row r="621" spans="1:10" s="86" customFormat="1" ht="18.7" customHeight="1" x14ac:dyDescent="0.25">
      <c r="A621" s="90" t="s">
        <v>672</v>
      </c>
      <c r="B621" s="89"/>
      <c r="C621" s="88"/>
      <c r="D621" s="88"/>
      <c r="E621" s="88"/>
      <c r="F621" s="88"/>
      <c r="G621" s="88"/>
      <c r="H621" s="138"/>
      <c r="I621" s="138"/>
      <c r="J621" s="198"/>
    </row>
    <row r="622" spans="1:10" s="86" customFormat="1" ht="18.7" customHeight="1" x14ac:dyDescent="0.25">
      <c r="A622" s="90" t="s">
        <v>673</v>
      </c>
      <c r="B622" s="89"/>
      <c r="C622" s="88"/>
      <c r="D622" s="88"/>
      <c r="E622" s="88"/>
      <c r="F622" s="88"/>
      <c r="G622" s="88"/>
      <c r="H622" s="138"/>
      <c r="I622" s="138"/>
      <c r="J622" s="198"/>
    </row>
    <row r="623" spans="1:10" s="86" customFormat="1" ht="18.7" customHeight="1" x14ac:dyDescent="0.25">
      <c r="A623" s="90" t="s">
        <v>674</v>
      </c>
      <c r="B623" s="89"/>
      <c r="C623" s="88"/>
      <c r="D623" s="88"/>
      <c r="E623" s="88"/>
      <c r="F623" s="88"/>
      <c r="G623" s="88"/>
      <c r="H623" s="138"/>
      <c r="I623" s="138"/>
      <c r="J623" s="198"/>
    </row>
    <row r="624" spans="1:10" s="86" customFormat="1" ht="18.7" customHeight="1" x14ac:dyDescent="0.25">
      <c r="A624" s="90" t="s">
        <v>675</v>
      </c>
      <c r="B624" s="89"/>
      <c r="C624" s="88"/>
      <c r="D624" s="88"/>
      <c r="E624" s="88"/>
      <c r="F624" s="88"/>
      <c r="G624" s="88"/>
      <c r="H624" s="138"/>
      <c r="I624" s="138"/>
      <c r="J624" s="198"/>
    </row>
    <row r="625" spans="1:10" s="86" customFormat="1" ht="18.7" customHeight="1" x14ac:dyDescent="0.25">
      <c r="A625" s="90" t="s">
        <v>676</v>
      </c>
      <c r="B625" s="89"/>
      <c r="C625" s="88"/>
      <c r="D625" s="88"/>
      <c r="E625" s="88"/>
      <c r="F625" s="88"/>
      <c r="G625" s="88"/>
      <c r="H625" s="138"/>
      <c r="I625" s="138"/>
      <c r="J625" s="198"/>
    </row>
    <row r="626" spans="1:10" s="86" customFormat="1" ht="18.7" customHeight="1" x14ac:dyDescent="0.25">
      <c r="A626" s="90" t="s">
        <v>677</v>
      </c>
      <c r="B626" s="89"/>
      <c r="C626" s="88"/>
      <c r="D626" s="88"/>
      <c r="E626" s="88"/>
      <c r="F626" s="88"/>
      <c r="G626" s="88"/>
      <c r="H626" s="138"/>
      <c r="I626" s="138"/>
      <c r="J626" s="198"/>
    </row>
    <row r="627" spans="1:10" s="86" customFormat="1" ht="18.7" customHeight="1" x14ac:dyDescent="0.25">
      <c r="A627" s="90" t="s">
        <v>678</v>
      </c>
      <c r="B627" s="89"/>
      <c r="C627" s="88"/>
      <c r="D627" s="88"/>
      <c r="E627" s="88"/>
      <c r="F627" s="88"/>
      <c r="G627" s="88"/>
      <c r="H627" s="138"/>
      <c r="I627" s="138"/>
      <c r="J627" s="198"/>
    </row>
    <row r="628" spans="1:10" s="86" customFormat="1" ht="18.7" customHeight="1" x14ac:dyDescent="0.25">
      <c r="A628" s="90" t="s">
        <v>679</v>
      </c>
      <c r="B628" s="89"/>
      <c r="C628" s="88"/>
      <c r="D628" s="88"/>
      <c r="E628" s="88"/>
      <c r="F628" s="88"/>
      <c r="G628" s="88"/>
      <c r="H628" s="138"/>
      <c r="I628" s="138"/>
      <c r="J628" s="198"/>
    </row>
    <row r="629" spans="1:10" s="86" customFormat="1" ht="18.7" customHeight="1" x14ac:dyDescent="0.25">
      <c r="A629" s="90" t="s">
        <v>680</v>
      </c>
      <c r="B629" s="89"/>
      <c r="C629" s="88"/>
      <c r="D629" s="88"/>
      <c r="E629" s="88"/>
      <c r="F629" s="88"/>
      <c r="G629" s="88"/>
      <c r="H629" s="138"/>
      <c r="I629" s="138"/>
      <c r="J629" s="198"/>
    </row>
    <row r="630" spans="1:10" s="86" customFormat="1" ht="18.7" customHeight="1" x14ac:dyDescent="0.25">
      <c r="A630" s="90" t="s">
        <v>681</v>
      </c>
      <c r="B630" s="89"/>
      <c r="C630" s="88"/>
      <c r="D630" s="88"/>
      <c r="E630" s="88"/>
      <c r="F630" s="88"/>
      <c r="G630" s="88"/>
      <c r="H630" s="138"/>
      <c r="I630" s="138"/>
      <c r="J630" s="198"/>
    </row>
    <row r="631" spans="1:10" s="86" customFormat="1" ht="18.7" customHeight="1" x14ac:dyDescent="0.25">
      <c r="A631" s="90" t="s">
        <v>682</v>
      </c>
      <c r="B631" s="89"/>
      <c r="C631" s="88"/>
      <c r="D631" s="88"/>
      <c r="E631" s="88"/>
      <c r="F631" s="88"/>
      <c r="G631" s="88"/>
      <c r="H631" s="138"/>
      <c r="I631" s="138"/>
      <c r="J631" s="198"/>
    </row>
    <row r="632" spans="1:10" s="86" customFormat="1" ht="18.7" customHeight="1" x14ac:dyDescent="0.25">
      <c r="A632" s="90" t="s">
        <v>683</v>
      </c>
      <c r="B632" s="89"/>
      <c r="C632" s="88"/>
      <c r="D632" s="88"/>
      <c r="E632" s="88"/>
      <c r="F632" s="88"/>
      <c r="G632" s="88"/>
      <c r="H632" s="138"/>
      <c r="I632" s="138"/>
      <c r="J632" s="198"/>
    </row>
    <row r="633" spans="1:10" s="86" customFormat="1" ht="18.7" customHeight="1" x14ac:dyDescent="0.25">
      <c r="A633" s="90" t="s">
        <v>684</v>
      </c>
      <c r="B633" s="89"/>
      <c r="C633" s="88"/>
      <c r="D633" s="88"/>
      <c r="E633" s="88"/>
      <c r="F633" s="88"/>
      <c r="G633" s="88"/>
      <c r="H633" s="138"/>
      <c r="I633" s="138"/>
      <c r="J633" s="198"/>
    </row>
    <row r="634" spans="1:10" s="86" customFormat="1" ht="18.7" customHeight="1" x14ac:dyDescent="0.25">
      <c r="A634" s="90" t="s">
        <v>685</v>
      </c>
      <c r="B634" s="89"/>
      <c r="C634" s="88"/>
      <c r="D634" s="88"/>
      <c r="E634" s="88"/>
      <c r="F634" s="88"/>
      <c r="G634" s="88"/>
      <c r="H634" s="138"/>
      <c r="I634" s="138"/>
      <c r="J634" s="198"/>
    </row>
    <row r="635" spans="1:10" s="86" customFormat="1" ht="18.7" customHeight="1" x14ac:dyDescent="0.25">
      <c r="A635" s="90" t="s">
        <v>686</v>
      </c>
      <c r="B635" s="89"/>
      <c r="C635" s="88"/>
      <c r="D635" s="88"/>
      <c r="E635" s="88"/>
      <c r="F635" s="88"/>
      <c r="G635" s="88"/>
      <c r="H635" s="138"/>
      <c r="I635" s="138"/>
      <c r="J635" s="198"/>
    </row>
    <row r="636" spans="1:10" s="86" customFormat="1" ht="18.7" customHeight="1" x14ac:dyDescent="0.25">
      <c r="A636" s="90" t="s">
        <v>687</v>
      </c>
      <c r="B636" s="89"/>
      <c r="C636" s="88"/>
      <c r="D636" s="88"/>
      <c r="E636" s="88"/>
      <c r="F636" s="88"/>
      <c r="G636" s="88"/>
      <c r="H636" s="138"/>
      <c r="I636" s="138"/>
      <c r="J636" s="198"/>
    </row>
    <row r="637" spans="1:10" s="86" customFormat="1" ht="18.7" customHeight="1" x14ac:dyDescent="0.25">
      <c r="A637" s="90" t="s">
        <v>688</v>
      </c>
      <c r="B637" s="89"/>
      <c r="C637" s="88"/>
      <c r="D637" s="88"/>
      <c r="E637" s="88"/>
      <c r="F637" s="88"/>
      <c r="G637" s="88"/>
      <c r="H637" s="138"/>
      <c r="I637" s="138"/>
      <c r="J637" s="198"/>
    </row>
    <row r="638" spans="1:10" s="86" customFormat="1" ht="18.7" customHeight="1" x14ac:dyDescent="0.25">
      <c r="A638" s="90" t="s">
        <v>689</v>
      </c>
      <c r="B638" s="89"/>
      <c r="C638" s="88"/>
      <c r="D638" s="88"/>
      <c r="E638" s="88"/>
      <c r="F638" s="88"/>
      <c r="G638" s="88"/>
      <c r="H638" s="138"/>
      <c r="I638" s="138"/>
      <c r="J638" s="198"/>
    </row>
    <row r="639" spans="1:10" s="86" customFormat="1" ht="18.7" customHeight="1" x14ac:dyDescent="0.25">
      <c r="A639" s="90" t="s">
        <v>690</v>
      </c>
      <c r="B639" s="89"/>
      <c r="C639" s="88"/>
      <c r="D639" s="88"/>
      <c r="E639" s="88"/>
      <c r="F639" s="88"/>
      <c r="G639" s="88"/>
      <c r="H639" s="138"/>
      <c r="I639" s="138"/>
      <c r="J639" s="198"/>
    </row>
    <row r="640" spans="1:10" s="86" customFormat="1" ht="18.7" customHeight="1" x14ac:dyDescent="0.25">
      <c r="A640" s="90" t="s">
        <v>691</v>
      </c>
      <c r="B640" s="89"/>
      <c r="C640" s="88"/>
      <c r="D640" s="88"/>
      <c r="E640" s="88"/>
      <c r="F640" s="88"/>
      <c r="G640" s="88"/>
      <c r="H640" s="138"/>
      <c r="I640" s="138"/>
      <c r="J640" s="198"/>
    </row>
    <row r="641" spans="1:10" s="86" customFormat="1" ht="18.7" customHeight="1" x14ac:dyDescent="0.25">
      <c r="A641" s="90" t="s">
        <v>692</v>
      </c>
      <c r="B641" s="89"/>
      <c r="C641" s="88"/>
      <c r="D641" s="88"/>
      <c r="E641" s="88"/>
      <c r="F641" s="88"/>
      <c r="G641" s="88"/>
      <c r="H641" s="138"/>
      <c r="I641" s="138"/>
      <c r="J641" s="198"/>
    </row>
    <row r="642" spans="1:10" s="86" customFormat="1" ht="18.7" customHeight="1" x14ac:dyDescent="0.25">
      <c r="A642" s="90" t="s">
        <v>693</v>
      </c>
      <c r="B642" s="89"/>
      <c r="C642" s="88"/>
      <c r="D642" s="88"/>
      <c r="E642" s="88"/>
      <c r="F642" s="88"/>
      <c r="G642" s="88"/>
      <c r="H642" s="138"/>
      <c r="I642" s="138"/>
      <c r="J642" s="198"/>
    </row>
    <row r="643" spans="1:10" s="86" customFormat="1" ht="18.7" customHeight="1" x14ac:dyDescent="0.25">
      <c r="A643" s="90" t="s">
        <v>694</v>
      </c>
      <c r="B643" s="89"/>
      <c r="C643" s="88"/>
      <c r="D643" s="88"/>
      <c r="E643" s="88"/>
      <c r="F643" s="88"/>
      <c r="G643" s="88"/>
      <c r="H643" s="138"/>
      <c r="I643" s="138"/>
      <c r="J643" s="198"/>
    </row>
    <row r="644" spans="1:10" s="86" customFormat="1" ht="18.7" customHeight="1" x14ac:dyDescent="0.25">
      <c r="A644" s="90" t="s">
        <v>695</v>
      </c>
      <c r="B644" s="89"/>
      <c r="C644" s="88"/>
      <c r="D644" s="88"/>
      <c r="E644" s="88"/>
      <c r="F644" s="88"/>
      <c r="G644" s="88"/>
      <c r="H644" s="138"/>
      <c r="I644" s="138"/>
      <c r="J644" s="198"/>
    </row>
    <row r="645" spans="1:10" s="86" customFormat="1" ht="18.7" customHeight="1" x14ac:dyDescent="0.25">
      <c r="A645" s="90" t="s">
        <v>696</v>
      </c>
      <c r="B645" s="89"/>
      <c r="C645" s="88"/>
      <c r="D645" s="88"/>
      <c r="E645" s="88"/>
      <c r="F645" s="88"/>
      <c r="G645" s="88"/>
      <c r="H645" s="138"/>
      <c r="I645" s="138"/>
      <c r="J645" s="198"/>
    </row>
    <row r="646" spans="1:10" s="86" customFormat="1" ht="18.7" customHeight="1" x14ac:dyDescent="0.25">
      <c r="A646" s="90" t="s">
        <v>697</v>
      </c>
      <c r="B646" s="89"/>
      <c r="C646" s="88"/>
      <c r="D646" s="88"/>
      <c r="E646" s="88"/>
      <c r="F646" s="88"/>
      <c r="G646" s="88"/>
      <c r="H646" s="138"/>
      <c r="I646" s="138"/>
      <c r="J646" s="198"/>
    </row>
    <row r="647" spans="1:10" s="86" customFormat="1" ht="18.7" customHeight="1" x14ac:dyDescent="0.25">
      <c r="A647" s="90" t="s">
        <v>698</v>
      </c>
      <c r="B647" s="89"/>
      <c r="C647" s="88"/>
      <c r="D647" s="88"/>
      <c r="E647" s="88"/>
      <c r="F647" s="88"/>
      <c r="G647" s="88"/>
      <c r="H647" s="138"/>
      <c r="I647" s="138"/>
      <c r="J647" s="198"/>
    </row>
    <row r="648" spans="1:10" s="86" customFormat="1" ht="18.7" customHeight="1" x14ac:dyDescent="0.25">
      <c r="A648" s="90" t="s">
        <v>699</v>
      </c>
      <c r="B648" s="89"/>
      <c r="C648" s="88"/>
      <c r="D648" s="88"/>
      <c r="E648" s="88"/>
      <c r="F648" s="88"/>
      <c r="G648" s="88"/>
      <c r="H648" s="138"/>
      <c r="I648" s="138"/>
      <c r="J648" s="198"/>
    </row>
    <row r="649" spans="1:10" s="86" customFormat="1" ht="18.7" customHeight="1" x14ac:dyDescent="0.25">
      <c r="A649" s="90" t="s">
        <v>700</v>
      </c>
      <c r="B649" s="89"/>
      <c r="C649" s="88"/>
      <c r="D649" s="88"/>
      <c r="E649" s="88"/>
      <c r="F649" s="88"/>
      <c r="G649" s="88"/>
      <c r="H649" s="138"/>
      <c r="I649" s="138"/>
      <c r="J649" s="198"/>
    </row>
    <row r="650" spans="1:10" s="86" customFormat="1" ht="18.7" customHeight="1" x14ac:dyDescent="0.25">
      <c r="A650" s="90" t="s">
        <v>701</v>
      </c>
      <c r="B650" s="89"/>
      <c r="C650" s="88"/>
      <c r="D650" s="88"/>
      <c r="E650" s="88"/>
      <c r="F650" s="88"/>
      <c r="G650" s="88"/>
      <c r="H650" s="138"/>
      <c r="I650" s="138"/>
      <c r="J650" s="198"/>
    </row>
    <row r="651" spans="1:10" s="86" customFormat="1" ht="18.7" customHeight="1" x14ac:dyDescent="0.25">
      <c r="A651" s="90" t="s">
        <v>702</v>
      </c>
      <c r="B651" s="89"/>
      <c r="C651" s="88"/>
      <c r="D651" s="88"/>
      <c r="E651" s="88"/>
      <c r="F651" s="88"/>
      <c r="G651" s="88"/>
      <c r="H651" s="138"/>
      <c r="I651" s="138"/>
      <c r="J651" s="198"/>
    </row>
    <row r="652" spans="1:10" s="86" customFormat="1" ht="18.7" customHeight="1" x14ac:dyDescent="0.25">
      <c r="A652" s="90" t="s">
        <v>703</v>
      </c>
      <c r="B652" s="89"/>
      <c r="C652" s="88"/>
      <c r="D652" s="88"/>
      <c r="E652" s="88"/>
      <c r="F652" s="88"/>
      <c r="G652" s="88"/>
      <c r="H652" s="138"/>
      <c r="I652" s="138"/>
      <c r="J652" s="198"/>
    </row>
    <row r="653" spans="1:10" s="86" customFormat="1" ht="18.7" customHeight="1" x14ac:dyDescent="0.25">
      <c r="A653" s="90" t="s">
        <v>704</v>
      </c>
      <c r="B653" s="89"/>
      <c r="C653" s="88"/>
      <c r="D653" s="88"/>
      <c r="E653" s="88"/>
      <c r="F653" s="88"/>
      <c r="G653" s="88"/>
      <c r="H653" s="138"/>
      <c r="I653" s="138"/>
      <c r="J653" s="198"/>
    </row>
    <row r="654" spans="1:10" s="86" customFormat="1" ht="18.7" customHeight="1" x14ac:dyDescent="0.25">
      <c r="A654" s="90" t="s">
        <v>705</v>
      </c>
      <c r="B654" s="89"/>
      <c r="C654" s="88"/>
      <c r="D654" s="88"/>
      <c r="E654" s="88"/>
      <c r="F654" s="88"/>
      <c r="G654" s="88"/>
      <c r="H654" s="138"/>
      <c r="I654" s="138"/>
      <c r="J654" s="198"/>
    </row>
    <row r="655" spans="1:10" s="86" customFormat="1" ht="18.7" customHeight="1" x14ac:dyDescent="0.25">
      <c r="A655" s="90" t="s">
        <v>706</v>
      </c>
      <c r="B655" s="89"/>
      <c r="C655" s="88"/>
      <c r="D655" s="88"/>
      <c r="E655" s="88"/>
      <c r="F655" s="88"/>
      <c r="G655" s="88"/>
      <c r="H655" s="138"/>
      <c r="I655" s="138"/>
      <c r="J655" s="198"/>
    </row>
    <row r="656" spans="1:10" s="86" customFormat="1" ht="18.7" customHeight="1" x14ac:dyDescent="0.25">
      <c r="A656" s="90" t="s">
        <v>707</v>
      </c>
      <c r="B656" s="89"/>
      <c r="C656" s="88"/>
      <c r="D656" s="88"/>
      <c r="E656" s="88"/>
      <c r="F656" s="88"/>
      <c r="G656" s="88"/>
      <c r="H656" s="138"/>
      <c r="I656" s="138"/>
      <c r="J656" s="198"/>
    </row>
    <row r="657" spans="1:10" s="86" customFormat="1" ht="18.7" customHeight="1" x14ac:dyDescent="0.25">
      <c r="A657" s="90" t="s">
        <v>708</v>
      </c>
      <c r="B657" s="89"/>
      <c r="C657" s="88"/>
      <c r="D657" s="88"/>
      <c r="E657" s="88"/>
      <c r="F657" s="88"/>
      <c r="G657" s="88"/>
      <c r="H657" s="138"/>
      <c r="I657" s="138"/>
      <c r="J657" s="198"/>
    </row>
    <row r="658" spans="1:10" s="86" customFormat="1" ht="18.7" customHeight="1" x14ac:dyDescent="0.25">
      <c r="A658" s="90" t="s">
        <v>709</v>
      </c>
      <c r="B658" s="89"/>
      <c r="C658" s="88"/>
      <c r="D658" s="88"/>
      <c r="E658" s="88"/>
      <c r="F658" s="88"/>
      <c r="G658" s="88"/>
      <c r="H658" s="138"/>
      <c r="I658" s="138"/>
      <c r="J658" s="198"/>
    </row>
    <row r="659" spans="1:10" s="86" customFormat="1" ht="18.7" customHeight="1" x14ac:dyDescent="0.25">
      <c r="A659" s="90" t="s">
        <v>710</v>
      </c>
      <c r="B659" s="89"/>
      <c r="C659" s="88"/>
      <c r="D659" s="88"/>
      <c r="E659" s="88"/>
      <c r="F659" s="88"/>
      <c r="G659" s="88"/>
      <c r="H659" s="138"/>
      <c r="I659" s="138"/>
      <c r="J659" s="198"/>
    </row>
    <row r="660" spans="1:10" s="86" customFormat="1" ht="18.7" customHeight="1" x14ac:dyDescent="0.25">
      <c r="A660" s="90" t="s">
        <v>711</v>
      </c>
      <c r="B660" s="89"/>
      <c r="C660" s="88"/>
      <c r="D660" s="88"/>
      <c r="E660" s="88"/>
      <c r="F660" s="88"/>
      <c r="G660" s="88"/>
      <c r="H660" s="138"/>
      <c r="I660" s="138"/>
      <c r="J660" s="198"/>
    </row>
    <row r="661" spans="1:10" s="86" customFormat="1" ht="18.7" customHeight="1" x14ac:dyDescent="0.25">
      <c r="A661" s="90" t="s">
        <v>712</v>
      </c>
      <c r="B661" s="89"/>
      <c r="C661" s="88"/>
      <c r="D661" s="88"/>
      <c r="E661" s="88"/>
      <c r="F661" s="88"/>
      <c r="G661" s="88"/>
      <c r="H661" s="138"/>
      <c r="I661" s="138"/>
      <c r="J661" s="198"/>
    </row>
    <row r="662" spans="1:10" s="86" customFormat="1" ht="18.7" customHeight="1" x14ac:dyDescent="0.25">
      <c r="A662" s="90" t="s">
        <v>713</v>
      </c>
      <c r="B662" s="89"/>
      <c r="C662" s="88"/>
      <c r="D662" s="88"/>
      <c r="E662" s="88"/>
      <c r="F662" s="88"/>
      <c r="G662" s="88"/>
      <c r="H662" s="138"/>
      <c r="I662" s="138"/>
      <c r="J662" s="198"/>
    </row>
    <row r="663" spans="1:10" s="86" customFormat="1" ht="18.7" customHeight="1" x14ac:dyDescent="0.25">
      <c r="A663" s="90" t="s">
        <v>714</v>
      </c>
      <c r="B663" s="89"/>
      <c r="C663" s="88"/>
      <c r="D663" s="88"/>
      <c r="E663" s="88"/>
      <c r="F663" s="88"/>
      <c r="G663" s="88"/>
      <c r="H663" s="138"/>
      <c r="I663" s="138"/>
      <c r="J663" s="198"/>
    </row>
    <row r="664" spans="1:10" s="86" customFormat="1" ht="18.7" customHeight="1" x14ac:dyDescent="0.25">
      <c r="A664" s="90" t="s">
        <v>715</v>
      </c>
      <c r="B664" s="89"/>
      <c r="C664" s="88"/>
      <c r="D664" s="88"/>
      <c r="E664" s="88"/>
      <c r="F664" s="88"/>
      <c r="G664" s="88"/>
      <c r="H664" s="138"/>
      <c r="I664" s="138"/>
      <c r="J664" s="198"/>
    </row>
    <row r="665" spans="1:10" s="86" customFormat="1" ht="18.7" customHeight="1" x14ac:dyDescent="0.25">
      <c r="A665" s="90" t="s">
        <v>716</v>
      </c>
      <c r="B665" s="89"/>
      <c r="C665" s="88"/>
      <c r="D665" s="88"/>
      <c r="E665" s="88"/>
      <c r="F665" s="88"/>
      <c r="G665" s="88"/>
      <c r="H665" s="138"/>
      <c r="I665" s="138"/>
      <c r="J665" s="198"/>
    </row>
    <row r="666" spans="1:10" s="86" customFormat="1" ht="18.7" customHeight="1" x14ac:dyDescent="0.25">
      <c r="A666" s="90" t="s">
        <v>717</v>
      </c>
      <c r="B666" s="89"/>
      <c r="C666" s="88"/>
      <c r="D666" s="88"/>
      <c r="E666" s="88"/>
      <c r="F666" s="88"/>
      <c r="G666" s="88"/>
      <c r="H666" s="138"/>
      <c r="I666" s="138"/>
      <c r="J666" s="198"/>
    </row>
    <row r="667" spans="1:10" s="86" customFormat="1" ht="18.7" customHeight="1" x14ac:dyDescent="0.25">
      <c r="A667" s="90" t="s">
        <v>718</v>
      </c>
      <c r="B667" s="89"/>
      <c r="C667" s="88"/>
      <c r="D667" s="88"/>
      <c r="E667" s="88"/>
      <c r="F667" s="88"/>
      <c r="G667" s="88"/>
      <c r="H667" s="138"/>
      <c r="I667" s="138"/>
      <c r="J667" s="198"/>
    </row>
    <row r="668" spans="1:10" s="86" customFormat="1" ht="18.7" customHeight="1" x14ac:dyDescent="0.25">
      <c r="A668" s="90" t="s">
        <v>719</v>
      </c>
      <c r="B668" s="89"/>
      <c r="C668" s="88"/>
      <c r="D668" s="88"/>
      <c r="E668" s="88"/>
      <c r="F668" s="88"/>
      <c r="G668" s="88"/>
      <c r="H668" s="138"/>
      <c r="I668" s="138"/>
      <c r="J668" s="198"/>
    </row>
    <row r="669" spans="1:10" s="86" customFormat="1" ht="18.7" customHeight="1" x14ac:dyDescent="0.25">
      <c r="A669" s="90" t="s">
        <v>720</v>
      </c>
      <c r="B669" s="89"/>
      <c r="C669" s="88"/>
      <c r="D669" s="88"/>
      <c r="E669" s="88"/>
      <c r="F669" s="88"/>
      <c r="G669" s="88"/>
      <c r="H669" s="138"/>
      <c r="I669" s="138"/>
      <c r="J669" s="198"/>
    </row>
    <row r="670" spans="1:10" s="86" customFormat="1" ht="18.7" customHeight="1" x14ac:dyDescent="0.25">
      <c r="A670" s="90" t="s">
        <v>721</v>
      </c>
      <c r="B670" s="89"/>
      <c r="C670" s="88"/>
      <c r="D670" s="88"/>
      <c r="E670" s="88"/>
      <c r="F670" s="88"/>
      <c r="G670" s="88"/>
      <c r="H670" s="138"/>
      <c r="I670" s="138"/>
      <c r="J670" s="198"/>
    </row>
    <row r="671" spans="1:10" s="86" customFormat="1" ht="18.7" customHeight="1" x14ac:dyDescent="0.25">
      <c r="A671" s="90" t="s">
        <v>722</v>
      </c>
      <c r="B671" s="89"/>
      <c r="C671" s="88"/>
      <c r="D671" s="88"/>
      <c r="E671" s="88"/>
      <c r="F671" s="88"/>
      <c r="G671" s="88"/>
      <c r="H671" s="138"/>
      <c r="I671" s="138"/>
      <c r="J671" s="198"/>
    </row>
    <row r="672" spans="1:10" s="86" customFormat="1" ht="18.7" customHeight="1" x14ac:dyDescent="0.25">
      <c r="A672" s="90" t="s">
        <v>723</v>
      </c>
      <c r="B672" s="89"/>
      <c r="C672" s="88"/>
      <c r="D672" s="88"/>
      <c r="E672" s="88"/>
      <c r="F672" s="88"/>
      <c r="G672" s="88"/>
      <c r="H672" s="138"/>
      <c r="I672" s="138"/>
      <c r="J672" s="198"/>
    </row>
    <row r="673" spans="1:10" s="86" customFormat="1" ht="18.7" customHeight="1" x14ac:dyDescent="0.25">
      <c r="A673" s="90" t="s">
        <v>724</v>
      </c>
      <c r="B673" s="89"/>
      <c r="C673" s="88"/>
      <c r="D673" s="88"/>
      <c r="E673" s="88"/>
      <c r="F673" s="88"/>
      <c r="G673" s="88"/>
      <c r="H673" s="138"/>
      <c r="I673" s="138"/>
      <c r="J673" s="198"/>
    </row>
    <row r="674" spans="1:10" s="86" customFormat="1" ht="18.7" customHeight="1" x14ac:dyDescent="0.25">
      <c r="A674" s="90" t="s">
        <v>725</v>
      </c>
      <c r="B674" s="89"/>
      <c r="C674" s="88"/>
      <c r="D674" s="88"/>
      <c r="E674" s="88"/>
      <c r="F674" s="88"/>
      <c r="G674" s="88"/>
      <c r="H674" s="138"/>
      <c r="I674" s="138"/>
      <c r="J674" s="198"/>
    </row>
    <row r="675" spans="1:10" s="86" customFormat="1" ht="18.7" customHeight="1" x14ac:dyDescent="0.25">
      <c r="A675" s="90" t="s">
        <v>726</v>
      </c>
      <c r="B675" s="89"/>
      <c r="C675" s="88"/>
      <c r="D675" s="88"/>
      <c r="E675" s="88"/>
      <c r="F675" s="88"/>
      <c r="G675" s="88"/>
      <c r="H675" s="138"/>
      <c r="I675" s="138"/>
      <c r="J675" s="198"/>
    </row>
    <row r="676" spans="1:10" s="86" customFormat="1" ht="18.7" customHeight="1" x14ac:dyDescent="0.25">
      <c r="A676" s="90" t="s">
        <v>727</v>
      </c>
      <c r="B676" s="89"/>
      <c r="C676" s="88"/>
      <c r="D676" s="88"/>
      <c r="E676" s="88"/>
      <c r="F676" s="88"/>
      <c r="G676" s="88"/>
      <c r="H676" s="138"/>
      <c r="I676" s="138"/>
      <c r="J676" s="198"/>
    </row>
    <row r="677" spans="1:10" s="86" customFormat="1" ht="18.7" customHeight="1" x14ac:dyDescent="0.25">
      <c r="A677" s="90" t="s">
        <v>728</v>
      </c>
      <c r="B677" s="89"/>
      <c r="C677" s="88"/>
      <c r="D677" s="88"/>
      <c r="E677" s="88"/>
      <c r="F677" s="88"/>
      <c r="G677" s="88"/>
      <c r="H677" s="138"/>
      <c r="I677" s="138"/>
      <c r="J677" s="198"/>
    </row>
    <row r="678" spans="1:10" s="86" customFormat="1" ht="18.7" customHeight="1" x14ac:dyDescent="0.25">
      <c r="A678" s="90" t="s">
        <v>729</v>
      </c>
      <c r="B678" s="89"/>
      <c r="C678" s="88"/>
      <c r="D678" s="88"/>
      <c r="E678" s="88"/>
      <c r="F678" s="88"/>
      <c r="G678" s="88"/>
      <c r="H678" s="138"/>
      <c r="I678" s="138"/>
      <c r="J678" s="198"/>
    </row>
    <row r="679" spans="1:10" s="86" customFormat="1" ht="18.7" customHeight="1" x14ac:dyDescent="0.25">
      <c r="A679" s="90" t="s">
        <v>730</v>
      </c>
      <c r="B679" s="89"/>
      <c r="C679" s="88"/>
      <c r="D679" s="88"/>
      <c r="E679" s="88"/>
      <c r="F679" s="88"/>
      <c r="G679" s="88"/>
      <c r="H679" s="138"/>
      <c r="I679" s="138"/>
      <c r="J679" s="198"/>
    </row>
    <row r="680" spans="1:10" s="86" customFormat="1" ht="18.7" customHeight="1" x14ac:dyDescent="0.25">
      <c r="A680" s="90" t="s">
        <v>731</v>
      </c>
      <c r="B680" s="89"/>
      <c r="C680" s="88"/>
      <c r="D680" s="88"/>
      <c r="E680" s="88"/>
      <c r="F680" s="88"/>
      <c r="G680" s="88"/>
      <c r="H680" s="138"/>
      <c r="I680" s="138"/>
      <c r="J680" s="198"/>
    </row>
    <row r="681" spans="1:10" s="86" customFormat="1" ht="18.7" customHeight="1" x14ac:dyDescent="0.25">
      <c r="A681" s="90" t="s">
        <v>732</v>
      </c>
      <c r="B681" s="89"/>
      <c r="C681" s="88"/>
      <c r="D681" s="88"/>
      <c r="E681" s="88"/>
      <c r="F681" s="88"/>
      <c r="G681" s="88"/>
      <c r="H681" s="138"/>
      <c r="I681" s="138"/>
      <c r="J681" s="198"/>
    </row>
    <row r="682" spans="1:10" s="86" customFormat="1" ht="18.7" customHeight="1" x14ac:dyDescent="0.25">
      <c r="A682" s="90" t="s">
        <v>733</v>
      </c>
      <c r="B682" s="89"/>
      <c r="C682" s="88"/>
      <c r="D682" s="88"/>
      <c r="E682" s="88"/>
      <c r="F682" s="88"/>
      <c r="G682" s="88"/>
      <c r="H682" s="138"/>
      <c r="I682" s="138"/>
      <c r="J682" s="198"/>
    </row>
    <row r="683" spans="1:10" s="86" customFormat="1" ht="18.7" customHeight="1" x14ac:dyDescent="0.25">
      <c r="A683" s="90" t="s">
        <v>734</v>
      </c>
      <c r="B683" s="89"/>
      <c r="C683" s="88"/>
      <c r="D683" s="88"/>
      <c r="E683" s="88"/>
      <c r="F683" s="88"/>
      <c r="G683" s="88"/>
      <c r="H683" s="138"/>
      <c r="I683" s="138"/>
      <c r="J683" s="198"/>
    </row>
    <row r="684" spans="1:10" s="86" customFormat="1" ht="18.7" customHeight="1" x14ac:dyDescent="0.25">
      <c r="A684" s="90" t="s">
        <v>735</v>
      </c>
      <c r="B684" s="89"/>
      <c r="C684" s="88"/>
      <c r="D684" s="88"/>
      <c r="E684" s="88"/>
      <c r="F684" s="88"/>
      <c r="G684" s="88"/>
      <c r="H684" s="138"/>
      <c r="I684" s="138"/>
      <c r="J684" s="198"/>
    </row>
    <row r="685" spans="1:10" s="86" customFormat="1" ht="18.7" customHeight="1" x14ac:dyDescent="0.25">
      <c r="A685" s="90" t="s">
        <v>736</v>
      </c>
      <c r="B685" s="89"/>
      <c r="C685" s="88"/>
      <c r="D685" s="88"/>
      <c r="E685" s="88"/>
      <c r="F685" s="88"/>
      <c r="G685" s="88"/>
      <c r="H685" s="138"/>
      <c r="I685" s="138"/>
      <c r="J685" s="198"/>
    </row>
    <row r="686" spans="1:10" s="86" customFormat="1" ht="18.7" customHeight="1" x14ac:dyDescent="0.25">
      <c r="A686" s="90" t="s">
        <v>737</v>
      </c>
      <c r="B686" s="89"/>
      <c r="C686" s="88"/>
      <c r="D686" s="88"/>
      <c r="E686" s="88"/>
      <c r="F686" s="88"/>
      <c r="G686" s="88"/>
      <c r="H686" s="138"/>
      <c r="I686" s="138"/>
      <c r="J686" s="198"/>
    </row>
    <row r="687" spans="1:10" s="86" customFormat="1" ht="18.7" customHeight="1" x14ac:dyDescent="0.25">
      <c r="A687" s="90" t="s">
        <v>738</v>
      </c>
      <c r="B687" s="89"/>
      <c r="C687" s="88"/>
      <c r="D687" s="88"/>
      <c r="E687" s="88"/>
      <c r="F687" s="88"/>
      <c r="G687" s="88"/>
      <c r="H687" s="138"/>
      <c r="I687" s="138"/>
      <c r="J687" s="198"/>
    </row>
    <row r="688" spans="1:10" s="86" customFormat="1" ht="18.7" customHeight="1" x14ac:dyDescent="0.25">
      <c r="A688" s="90" t="s">
        <v>739</v>
      </c>
      <c r="B688" s="89"/>
      <c r="C688" s="88"/>
      <c r="D688" s="88"/>
      <c r="E688" s="88"/>
      <c r="F688" s="88"/>
      <c r="G688" s="88"/>
      <c r="H688" s="138"/>
      <c r="I688" s="138"/>
      <c r="J688" s="198"/>
    </row>
    <row r="689" spans="1:10" s="86" customFormat="1" ht="18.7" customHeight="1" x14ac:dyDescent="0.25">
      <c r="A689" s="90" t="s">
        <v>740</v>
      </c>
      <c r="B689" s="89"/>
      <c r="C689" s="88"/>
      <c r="D689" s="88"/>
      <c r="E689" s="88"/>
      <c r="F689" s="88"/>
      <c r="G689" s="88"/>
      <c r="H689" s="138"/>
      <c r="I689" s="138"/>
      <c r="J689" s="198"/>
    </row>
    <row r="690" spans="1:10" s="86" customFormat="1" ht="18.7" customHeight="1" x14ac:dyDescent="0.25">
      <c r="A690" s="90" t="s">
        <v>741</v>
      </c>
      <c r="B690" s="89"/>
      <c r="C690" s="88"/>
      <c r="D690" s="88"/>
      <c r="E690" s="88"/>
      <c r="F690" s="88"/>
      <c r="G690" s="88"/>
      <c r="H690" s="138"/>
      <c r="I690" s="138"/>
      <c r="J690" s="198"/>
    </row>
    <row r="691" spans="1:10" s="86" customFormat="1" ht="18.7" customHeight="1" x14ac:dyDescent="0.25">
      <c r="A691" s="90" t="s">
        <v>742</v>
      </c>
      <c r="B691" s="89"/>
      <c r="C691" s="88"/>
      <c r="D691" s="88"/>
      <c r="E691" s="88"/>
      <c r="F691" s="88"/>
      <c r="G691" s="88"/>
      <c r="H691" s="138"/>
      <c r="I691" s="138"/>
      <c r="J691" s="198"/>
    </row>
    <row r="692" spans="1:10" s="86" customFormat="1" ht="18.7" customHeight="1" x14ac:dyDescent="0.25">
      <c r="A692" s="90" t="s">
        <v>743</v>
      </c>
      <c r="B692" s="89"/>
      <c r="C692" s="88"/>
      <c r="D692" s="88"/>
      <c r="E692" s="88"/>
      <c r="F692" s="88"/>
      <c r="G692" s="88"/>
      <c r="H692" s="138"/>
      <c r="I692" s="138"/>
      <c r="J692" s="198"/>
    </row>
    <row r="693" spans="1:10" s="86" customFormat="1" ht="18.7" customHeight="1" x14ac:dyDescent="0.25">
      <c r="A693" s="90" t="s">
        <v>744</v>
      </c>
      <c r="B693" s="89"/>
      <c r="C693" s="88"/>
      <c r="D693" s="88"/>
      <c r="E693" s="88"/>
      <c r="F693" s="88"/>
      <c r="G693" s="88"/>
      <c r="H693" s="138"/>
      <c r="I693" s="138"/>
      <c r="J693" s="198"/>
    </row>
    <row r="694" spans="1:10" s="86" customFormat="1" ht="18.7" customHeight="1" x14ac:dyDescent="0.25">
      <c r="A694" s="90" t="s">
        <v>745</v>
      </c>
      <c r="B694" s="89"/>
      <c r="C694" s="88"/>
      <c r="D694" s="88"/>
      <c r="E694" s="88"/>
      <c r="F694" s="88"/>
      <c r="G694" s="88"/>
      <c r="H694" s="138"/>
      <c r="I694" s="138"/>
      <c r="J694" s="198"/>
    </row>
    <row r="695" spans="1:10" s="86" customFormat="1" ht="18.7" customHeight="1" x14ac:dyDescent="0.25">
      <c r="A695" s="90" t="s">
        <v>746</v>
      </c>
      <c r="B695" s="89"/>
      <c r="C695" s="88"/>
      <c r="D695" s="88"/>
      <c r="E695" s="88"/>
      <c r="F695" s="88"/>
      <c r="G695" s="88"/>
      <c r="H695" s="138"/>
      <c r="I695" s="138"/>
      <c r="J695" s="198"/>
    </row>
    <row r="696" spans="1:10" s="86" customFormat="1" ht="18.7" customHeight="1" x14ac:dyDescent="0.25">
      <c r="A696" s="90" t="s">
        <v>747</v>
      </c>
      <c r="B696" s="89"/>
      <c r="C696" s="88"/>
      <c r="D696" s="88"/>
      <c r="E696" s="88"/>
      <c r="F696" s="88"/>
      <c r="G696" s="88"/>
      <c r="H696" s="138"/>
      <c r="I696" s="138"/>
      <c r="J696" s="198"/>
    </row>
    <row r="697" spans="1:10" s="86" customFormat="1" ht="18.7" customHeight="1" x14ac:dyDescent="0.25">
      <c r="A697" s="90" t="s">
        <v>748</v>
      </c>
      <c r="B697" s="89"/>
      <c r="C697" s="88"/>
      <c r="D697" s="88"/>
      <c r="E697" s="88"/>
      <c r="F697" s="88"/>
      <c r="G697" s="88"/>
      <c r="H697" s="138"/>
      <c r="I697" s="138"/>
      <c r="J697" s="198"/>
    </row>
    <row r="698" spans="1:10" s="86" customFormat="1" ht="18.7" customHeight="1" x14ac:dyDescent="0.25">
      <c r="A698" s="90" t="s">
        <v>749</v>
      </c>
      <c r="B698" s="89"/>
      <c r="C698" s="88"/>
      <c r="D698" s="88"/>
      <c r="E698" s="88"/>
      <c r="F698" s="88"/>
      <c r="G698" s="88"/>
      <c r="H698" s="138"/>
      <c r="I698" s="138"/>
      <c r="J698" s="198"/>
    </row>
    <row r="699" spans="1:10" s="86" customFormat="1" ht="18.7" customHeight="1" x14ac:dyDescent="0.25">
      <c r="A699" s="90" t="s">
        <v>750</v>
      </c>
      <c r="B699" s="89"/>
      <c r="C699" s="88"/>
      <c r="D699" s="88"/>
      <c r="E699" s="88"/>
      <c r="F699" s="88"/>
      <c r="G699" s="88"/>
      <c r="H699" s="138"/>
      <c r="I699" s="138"/>
      <c r="J699" s="198"/>
    </row>
    <row r="700" spans="1:10" s="86" customFormat="1" ht="18.7" customHeight="1" x14ac:dyDescent="0.25">
      <c r="A700" s="90" t="s">
        <v>751</v>
      </c>
      <c r="B700" s="89"/>
      <c r="C700" s="88"/>
      <c r="D700" s="88"/>
      <c r="E700" s="88"/>
      <c r="F700" s="88"/>
      <c r="G700" s="88"/>
      <c r="H700" s="138"/>
      <c r="I700" s="138"/>
      <c r="J700" s="198"/>
    </row>
    <row r="701" spans="1:10" s="86" customFormat="1" ht="18.7" customHeight="1" x14ac:dyDescent="0.25">
      <c r="A701" s="90" t="s">
        <v>752</v>
      </c>
      <c r="B701" s="89"/>
      <c r="C701" s="88"/>
      <c r="D701" s="88"/>
      <c r="E701" s="88"/>
      <c r="F701" s="88"/>
      <c r="G701" s="88"/>
      <c r="H701" s="138"/>
      <c r="I701" s="138"/>
      <c r="J701" s="198"/>
    </row>
    <row r="702" spans="1:10" s="86" customFormat="1" ht="18.7" customHeight="1" x14ac:dyDescent="0.25">
      <c r="A702" s="90" t="s">
        <v>753</v>
      </c>
      <c r="B702" s="89"/>
      <c r="C702" s="88"/>
      <c r="D702" s="88"/>
      <c r="E702" s="88"/>
      <c r="F702" s="88"/>
      <c r="G702" s="88"/>
      <c r="H702" s="138"/>
      <c r="I702" s="138"/>
      <c r="J702" s="198"/>
    </row>
    <row r="703" spans="1:10" s="86" customFormat="1" ht="18.7" customHeight="1" x14ac:dyDescent="0.25">
      <c r="A703" s="90" t="s">
        <v>754</v>
      </c>
      <c r="B703" s="89"/>
      <c r="C703" s="88"/>
      <c r="D703" s="88"/>
      <c r="E703" s="88"/>
      <c r="F703" s="88"/>
      <c r="G703" s="88"/>
      <c r="H703" s="138"/>
      <c r="I703" s="138"/>
      <c r="J703" s="198"/>
    </row>
    <row r="704" spans="1:10" s="86" customFormat="1" ht="18.7" customHeight="1" x14ac:dyDescent="0.25">
      <c r="A704" s="90" t="s">
        <v>755</v>
      </c>
      <c r="B704" s="89"/>
      <c r="C704" s="88"/>
      <c r="D704" s="88"/>
      <c r="E704" s="88"/>
      <c r="F704" s="88"/>
      <c r="G704" s="88"/>
      <c r="H704" s="138"/>
      <c r="I704" s="138"/>
      <c r="J704" s="198"/>
    </row>
    <row r="705" spans="1:10" s="86" customFormat="1" ht="18.7" customHeight="1" x14ac:dyDescent="0.25">
      <c r="A705" s="90" t="s">
        <v>756</v>
      </c>
      <c r="B705" s="89"/>
      <c r="C705" s="88"/>
      <c r="D705" s="88"/>
      <c r="E705" s="88"/>
      <c r="F705" s="88"/>
      <c r="G705" s="88"/>
      <c r="H705" s="138"/>
      <c r="I705" s="138"/>
      <c r="J705" s="198"/>
    </row>
    <row r="706" spans="1:10" s="86" customFormat="1" ht="18.7" customHeight="1" x14ac:dyDescent="0.25">
      <c r="A706" s="90" t="s">
        <v>757</v>
      </c>
      <c r="B706" s="89"/>
      <c r="C706" s="88"/>
      <c r="D706" s="88"/>
      <c r="E706" s="88"/>
      <c r="F706" s="88"/>
      <c r="G706" s="88"/>
      <c r="H706" s="138"/>
      <c r="I706" s="138"/>
      <c r="J706" s="198"/>
    </row>
    <row r="707" spans="1:10" s="86" customFormat="1" ht="18.7" customHeight="1" x14ac:dyDescent="0.25">
      <c r="A707" s="90" t="s">
        <v>758</v>
      </c>
      <c r="B707" s="89"/>
      <c r="C707" s="88"/>
      <c r="D707" s="88"/>
      <c r="E707" s="88"/>
      <c r="F707" s="88"/>
      <c r="G707" s="88"/>
      <c r="H707" s="138"/>
      <c r="I707" s="138"/>
      <c r="J707" s="198"/>
    </row>
    <row r="708" spans="1:10" s="86" customFormat="1" ht="18.7" customHeight="1" x14ac:dyDescent="0.25">
      <c r="A708" s="90" t="s">
        <v>759</v>
      </c>
      <c r="B708" s="89"/>
      <c r="C708" s="88"/>
      <c r="D708" s="88"/>
      <c r="E708" s="88"/>
      <c r="F708" s="88"/>
      <c r="G708" s="88"/>
      <c r="H708" s="138"/>
      <c r="I708" s="138"/>
      <c r="J708" s="198"/>
    </row>
    <row r="709" spans="1:10" s="86" customFormat="1" ht="18.7" customHeight="1" x14ac:dyDescent="0.25">
      <c r="A709" s="90" t="s">
        <v>760</v>
      </c>
      <c r="B709" s="89"/>
      <c r="C709" s="88"/>
      <c r="D709" s="88"/>
      <c r="E709" s="88"/>
      <c r="F709" s="88"/>
      <c r="G709" s="88"/>
      <c r="H709" s="138"/>
      <c r="I709" s="138"/>
      <c r="J709" s="198"/>
    </row>
    <row r="710" spans="1:10" s="86" customFormat="1" ht="18.7" customHeight="1" x14ac:dyDescent="0.25">
      <c r="A710" s="90" t="s">
        <v>761</v>
      </c>
      <c r="B710" s="89"/>
      <c r="C710" s="88"/>
      <c r="D710" s="88"/>
      <c r="E710" s="88"/>
      <c r="F710" s="88"/>
      <c r="G710" s="88"/>
      <c r="H710" s="138"/>
      <c r="I710" s="138"/>
      <c r="J710" s="198"/>
    </row>
    <row r="711" spans="1:10" s="86" customFormat="1" ht="18.7" customHeight="1" x14ac:dyDescent="0.25">
      <c r="A711" s="90" t="s">
        <v>762</v>
      </c>
      <c r="B711" s="89"/>
      <c r="C711" s="88"/>
      <c r="D711" s="88"/>
      <c r="E711" s="88"/>
      <c r="F711" s="88"/>
      <c r="G711" s="88"/>
      <c r="H711" s="138"/>
      <c r="I711" s="138"/>
      <c r="J711" s="198"/>
    </row>
    <row r="712" spans="1:10" s="86" customFormat="1" ht="18.7" customHeight="1" x14ac:dyDescent="0.25">
      <c r="A712" s="90" t="s">
        <v>763</v>
      </c>
      <c r="B712" s="89"/>
      <c r="C712" s="88"/>
      <c r="D712" s="88"/>
      <c r="E712" s="88"/>
      <c r="F712" s="88"/>
      <c r="G712" s="88"/>
      <c r="H712" s="138"/>
      <c r="I712" s="138"/>
      <c r="J712" s="198"/>
    </row>
    <row r="713" spans="1:10" s="86" customFormat="1" ht="18.7" customHeight="1" x14ac:dyDescent="0.25">
      <c r="A713" s="90" t="s">
        <v>764</v>
      </c>
      <c r="B713" s="89"/>
      <c r="C713" s="88"/>
      <c r="D713" s="88"/>
      <c r="E713" s="88"/>
      <c r="F713" s="88"/>
      <c r="G713" s="88"/>
      <c r="H713" s="138"/>
      <c r="I713" s="138"/>
      <c r="J713" s="198"/>
    </row>
    <row r="714" spans="1:10" s="86" customFormat="1" ht="18.7" customHeight="1" x14ac:dyDescent="0.25">
      <c r="A714" s="90" t="s">
        <v>765</v>
      </c>
      <c r="B714" s="89"/>
      <c r="C714" s="88"/>
      <c r="D714" s="88"/>
      <c r="E714" s="88"/>
      <c r="F714" s="88"/>
      <c r="G714" s="88"/>
      <c r="H714" s="138"/>
      <c r="I714" s="138"/>
      <c r="J714" s="198"/>
    </row>
    <row r="715" spans="1:10" s="86" customFormat="1" ht="18.7" customHeight="1" x14ac:dyDescent="0.25">
      <c r="A715" s="90" t="s">
        <v>766</v>
      </c>
      <c r="B715" s="89"/>
      <c r="C715" s="88"/>
      <c r="D715" s="88"/>
      <c r="E715" s="88"/>
      <c r="F715" s="88"/>
      <c r="G715" s="88"/>
      <c r="H715" s="138"/>
      <c r="I715" s="138"/>
      <c r="J715" s="198"/>
    </row>
    <row r="716" spans="1:10" s="86" customFormat="1" ht="18.7" customHeight="1" x14ac:dyDescent="0.25">
      <c r="A716" s="90" t="s">
        <v>767</v>
      </c>
      <c r="B716" s="89"/>
      <c r="C716" s="88"/>
      <c r="D716" s="88"/>
      <c r="E716" s="88"/>
      <c r="F716" s="88"/>
      <c r="G716" s="88"/>
      <c r="H716" s="138"/>
      <c r="I716" s="138"/>
      <c r="J716" s="198"/>
    </row>
    <row r="717" spans="1:10" s="86" customFormat="1" ht="18.7" customHeight="1" x14ac:dyDescent="0.25">
      <c r="A717" s="90" t="s">
        <v>768</v>
      </c>
      <c r="B717" s="89"/>
      <c r="C717" s="88"/>
      <c r="D717" s="88"/>
      <c r="E717" s="88"/>
      <c r="F717" s="88"/>
      <c r="G717" s="88"/>
      <c r="H717" s="138"/>
      <c r="I717" s="138"/>
      <c r="J717" s="198"/>
    </row>
    <row r="718" spans="1:10" s="86" customFormat="1" ht="18.7" customHeight="1" x14ac:dyDescent="0.25">
      <c r="A718" s="90" t="s">
        <v>769</v>
      </c>
      <c r="B718" s="89"/>
      <c r="C718" s="88"/>
      <c r="D718" s="88"/>
      <c r="E718" s="88"/>
      <c r="F718" s="88"/>
      <c r="G718" s="88"/>
      <c r="H718" s="138"/>
      <c r="I718" s="138"/>
      <c r="J718" s="198"/>
    </row>
    <row r="719" spans="1:10" s="86" customFormat="1" ht="18.7" customHeight="1" x14ac:dyDescent="0.25">
      <c r="A719" s="90" t="s">
        <v>770</v>
      </c>
      <c r="B719" s="89"/>
      <c r="C719" s="88"/>
      <c r="D719" s="88"/>
      <c r="E719" s="88"/>
      <c r="F719" s="88"/>
      <c r="G719" s="88"/>
      <c r="H719" s="138"/>
      <c r="I719" s="138"/>
      <c r="J719" s="198"/>
    </row>
    <row r="720" spans="1:10" s="86" customFormat="1" ht="18.7" customHeight="1" x14ac:dyDescent="0.25">
      <c r="A720" s="90" t="s">
        <v>771</v>
      </c>
      <c r="B720" s="89"/>
      <c r="C720" s="88"/>
      <c r="D720" s="88"/>
      <c r="E720" s="88"/>
      <c r="F720" s="88"/>
      <c r="G720" s="88"/>
      <c r="H720" s="138"/>
      <c r="I720" s="138"/>
      <c r="J720" s="198"/>
    </row>
    <row r="721" spans="1:10" s="86" customFormat="1" ht="18.7" customHeight="1" x14ac:dyDescent="0.25">
      <c r="A721" s="90" t="s">
        <v>772</v>
      </c>
      <c r="B721" s="89"/>
      <c r="C721" s="88"/>
      <c r="D721" s="88"/>
      <c r="E721" s="88"/>
      <c r="F721" s="88"/>
      <c r="G721" s="88"/>
      <c r="H721" s="138"/>
      <c r="I721" s="138"/>
      <c r="J721" s="198"/>
    </row>
    <row r="722" spans="1:10" s="86" customFormat="1" ht="18.7" customHeight="1" x14ac:dyDescent="0.25">
      <c r="A722" s="90" t="s">
        <v>773</v>
      </c>
      <c r="B722" s="89"/>
      <c r="C722" s="88"/>
      <c r="D722" s="88"/>
      <c r="E722" s="88"/>
      <c r="F722" s="88"/>
      <c r="G722" s="88"/>
      <c r="H722" s="138"/>
      <c r="I722" s="138"/>
      <c r="J722" s="198"/>
    </row>
    <row r="723" spans="1:10" s="86" customFormat="1" ht="18.7" customHeight="1" x14ac:dyDescent="0.25">
      <c r="A723" s="90" t="s">
        <v>774</v>
      </c>
      <c r="B723" s="89"/>
      <c r="C723" s="88"/>
      <c r="D723" s="88"/>
      <c r="E723" s="88"/>
      <c r="F723" s="88"/>
      <c r="G723" s="88"/>
      <c r="H723" s="138"/>
      <c r="I723" s="138"/>
      <c r="J723" s="198"/>
    </row>
    <row r="724" spans="1:10" s="86" customFormat="1" ht="18.7" customHeight="1" x14ac:dyDescent="0.25">
      <c r="A724" s="90" t="s">
        <v>775</v>
      </c>
      <c r="B724" s="89"/>
      <c r="C724" s="88"/>
      <c r="D724" s="88"/>
      <c r="E724" s="88"/>
      <c r="F724" s="88"/>
      <c r="G724" s="88"/>
      <c r="H724" s="138"/>
      <c r="I724" s="138"/>
      <c r="J724" s="198"/>
    </row>
    <row r="725" spans="1:10" s="86" customFormat="1" ht="18.7" customHeight="1" x14ac:dyDescent="0.25">
      <c r="A725" s="90" t="s">
        <v>776</v>
      </c>
      <c r="B725" s="89"/>
      <c r="C725" s="88"/>
      <c r="D725" s="88"/>
      <c r="E725" s="88"/>
      <c r="F725" s="88"/>
      <c r="G725" s="88"/>
      <c r="H725" s="138"/>
      <c r="I725" s="138"/>
      <c r="J725" s="198"/>
    </row>
    <row r="726" spans="1:10" s="86" customFormat="1" ht="18.7" customHeight="1" x14ac:dyDescent="0.25">
      <c r="A726" s="90" t="s">
        <v>777</v>
      </c>
      <c r="B726" s="89"/>
      <c r="C726" s="88"/>
      <c r="D726" s="88"/>
      <c r="E726" s="88"/>
      <c r="F726" s="88"/>
      <c r="G726" s="88"/>
      <c r="H726" s="138"/>
      <c r="I726" s="138"/>
      <c r="J726" s="198"/>
    </row>
    <row r="727" spans="1:10" s="86" customFormat="1" ht="18.7" customHeight="1" x14ac:dyDescent="0.25">
      <c r="A727" s="90" t="s">
        <v>778</v>
      </c>
      <c r="B727" s="89"/>
      <c r="C727" s="88"/>
      <c r="D727" s="88"/>
      <c r="E727" s="88"/>
      <c r="F727" s="88"/>
      <c r="G727" s="88"/>
      <c r="H727" s="138"/>
      <c r="I727" s="138"/>
      <c r="J727" s="198"/>
    </row>
    <row r="728" spans="1:10" s="86" customFormat="1" ht="18.7" customHeight="1" x14ac:dyDescent="0.25">
      <c r="A728" s="90" t="s">
        <v>779</v>
      </c>
      <c r="B728" s="89"/>
      <c r="C728" s="88"/>
      <c r="D728" s="88"/>
      <c r="E728" s="88"/>
      <c r="F728" s="88"/>
      <c r="G728" s="88"/>
      <c r="H728" s="138"/>
      <c r="I728" s="138"/>
      <c r="J728" s="198"/>
    </row>
    <row r="729" spans="1:10" s="86" customFormat="1" ht="18.7" customHeight="1" x14ac:dyDescent="0.25">
      <c r="A729" s="90" t="s">
        <v>780</v>
      </c>
      <c r="B729" s="89"/>
      <c r="C729" s="88"/>
      <c r="D729" s="88"/>
      <c r="E729" s="88"/>
      <c r="F729" s="88"/>
      <c r="G729" s="88"/>
      <c r="H729" s="138"/>
      <c r="I729" s="138"/>
      <c r="J729" s="198"/>
    </row>
    <row r="730" spans="1:10" s="86" customFormat="1" ht="18.7" customHeight="1" x14ac:dyDescent="0.25">
      <c r="A730" s="90" t="s">
        <v>781</v>
      </c>
      <c r="B730" s="89"/>
      <c r="C730" s="88"/>
      <c r="D730" s="88"/>
      <c r="E730" s="88"/>
      <c r="F730" s="88"/>
      <c r="G730" s="88"/>
      <c r="H730" s="138"/>
      <c r="I730" s="138"/>
      <c r="J730" s="198"/>
    </row>
    <row r="731" spans="1:10" s="86" customFormat="1" ht="18.7" customHeight="1" x14ac:dyDescent="0.25">
      <c r="A731" s="90" t="s">
        <v>782</v>
      </c>
      <c r="B731" s="89"/>
      <c r="C731" s="88"/>
      <c r="D731" s="88"/>
      <c r="E731" s="88"/>
      <c r="F731" s="88"/>
      <c r="G731" s="88"/>
      <c r="H731" s="138"/>
      <c r="I731" s="138"/>
      <c r="J731" s="198"/>
    </row>
    <row r="732" spans="1:10" s="86" customFormat="1" ht="18.7" customHeight="1" x14ac:dyDescent="0.25">
      <c r="A732" s="90" t="s">
        <v>783</v>
      </c>
      <c r="B732" s="89"/>
      <c r="C732" s="88"/>
      <c r="D732" s="88"/>
      <c r="E732" s="88"/>
      <c r="F732" s="88"/>
      <c r="G732" s="88"/>
      <c r="H732" s="138"/>
      <c r="I732" s="138"/>
      <c r="J732" s="198"/>
    </row>
    <row r="733" spans="1:10" s="86" customFormat="1" ht="18.7" customHeight="1" x14ac:dyDescent="0.25">
      <c r="A733" s="90" t="s">
        <v>784</v>
      </c>
      <c r="B733" s="89"/>
      <c r="C733" s="88"/>
      <c r="D733" s="88"/>
      <c r="E733" s="88"/>
      <c r="F733" s="88"/>
      <c r="G733" s="88"/>
      <c r="H733" s="138"/>
      <c r="I733" s="138"/>
      <c r="J733" s="198"/>
    </row>
    <row r="734" spans="1:10" s="86" customFormat="1" ht="18.7" customHeight="1" x14ac:dyDescent="0.25">
      <c r="A734" s="90" t="s">
        <v>785</v>
      </c>
      <c r="B734" s="89"/>
      <c r="C734" s="88"/>
      <c r="D734" s="88"/>
      <c r="E734" s="88"/>
      <c r="F734" s="88"/>
      <c r="G734" s="88"/>
      <c r="H734" s="138"/>
      <c r="I734" s="138"/>
      <c r="J734" s="198"/>
    </row>
    <row r="735" spans="1:10" s="86" customFormat="1" ht="18.7" customHeight="1" x14ac:dyDescent="0.25">
      <c r="A735" s="90" t="s">
        <v>786</v>
      </c>
      <c r="B735" s="89"/>
      <c r="C735" s="88"/>
      <c r="D735" s="88"/>
      <c r="E735" s="88"/>
      <c r="F735" s="88"/>
      <c r="G735" s="88"/>
      <c r="H735" s="138"/>
      <c r="I735" s="138"/>
      <c r="J735" s="198"/>
    </row>
    <row r="736" spans="1:10" s="86" customFormat="1" ht="18.7" customHeight="1" x14ac:dyDescent="0.25">
      <c r="A736" s="90" t="s">
        <v>787</v>
      </c>
      <c r="B736" s="89"/>
      <c r="C736" s="88"/>
      <c r="D736" s="88"/>
      <c r="E736" s="88"/>
      <c r="F736" s="88"/>
      <c r="G736" s="88"/>
      <c r="H736" s="138"/>
      <c r="I736" s="138"/>
      <c r="J736" s="198"/>
    </row>
    <row r="737" spans="1:10" s="86" customFormat="1" ht="18.7" customHeight="1" x14ac:dyDescent="0.25">
      <c r="A737" s="90" t="s">
        <v>788</v>
      </c>
      <c r="B737" s="89"/>
      <c r="C737" s="88"/>
      <c r="D737" s="88"/>
      <c r="E737" s="88"/>
      <c r="F737" s="88"/>
      <c r="G737" s="88"/>
      <c r="H737" s="138"/>
      <c r="I737" s="138"/>
      <c r="J737" s="198"/>
    </row>
    <row r="738" spans="1:10" s="86" customFormat="1" ht="18.7" customHeight="1" x14ac:dyDescent="0.25">
      <c r="A738" s="90" t="s">
        <v>789</v>
      </c>
      <c r="B738" s="89"/>
      <c r="C738" s="88"/>
      <c r="D738" s="88"/>
      <c r="E738" s="88"/>
      <c r="F738" s="88"/>
      <c r="G738" s="88"/>
      <c r="H738" s="138"/>
      <c r="I738" s="138"/>
      <c r="J738" s="198"/>
    </row>
    <row r="739" spans="1:10" s="86" customFormat="1" ht="18.7" customHeight="1" x14ac:dyDescent="0.25">
      <c r="A739" s="90" t="s">
        <v>790</v>
      </c>
      <c r="B739" s="89"/>
      <c r="C739" s="88"/>
      <c r="D739" s="88"/>
      <c r="E739" s="88"/>
      <c r="F739" s="88"/>
      <c r="G739" s="88"/>
      <c r="H739" s="138"/>
      <c r="I739" s="138"/>
      <c r="J739" s="198"/>
    </row>
    <row r="740" spans="1:10" s="86" customFormat="1" ht="18.7" customHeight="1" x14ac:dyDescent="0.25">
      <c r="A740" s="90" t="s">
        <v>791</v>
      </c>
      <c r="B740" s="89"/>
      <c r="C740" s="88"/>
      <c r="D740" s="88"/>
      <c r="E740" s="88"/>
      <c r="F740" s="88"/>
      <c r="G740" s="88"/>
      <c r="H740" s="138"/>
      <c r="I740" s="138"/>
      <c r="J740" s="198"/>
    </row>
    <row r="741" spans="1:10" s="86" customFormat="1" ht="18.7" customHeight="1" x14ac:dyDescent="0.25">
      <c r="A741" s="90" t="s">
        <v>792</v>
      </c>
      <c r="B741" s="89"/>
      <c r="C741" s="88"/>
      <c r="D741" s="88"/>
      <c r="E741" s="88"/>
      <c r="F741" s="88"/>
      <c r="G741" s="88"/>
      <c r="H741" s="138"/>
      <c r="I741" s="138"/>
      <c r="J741" s="198"/>
    </row>
    <row r="742" spans="1:10" s="86" customFormat="1" ht="18.7" customHeight="1" x14ac:dyDescent="0.25">
      <c r="A742" s="90" t="s">
        <v>793</v>
      </c>
      <c r="B742" s="89"/>
      <c r="C742" s="88"/>
      <c r="D742" s="88"/>
      <c r="E742" s="88"/>
      <c r="F742" s="88"/>
      <c r="G742" s="88"/>
      <c r="H742" s="138"/>
      <c r="I742" s="138"/>
      <c r="J742" s="198"/>
    </row>
    <row r="743" spans="1:10" s="86" customFormat="1" ht="18.7" customHeight="1" x14ac:dyDescent="0.25">
      <c r="A743" s="90" t="s">
        <v>794</v>
      </c>
      <c r="B743" s="89"/>
      <c r="C743" s="88"/>
      <c r="D743" s="88"/>
      <c r="E743" s="88"/>
      <c r="F743" s="88"/>
      <c r="G743" s="88"/>
      <c r="H743" s="138"/>
      <c r="I743" s="138"/>
      <c r="J743" s="198"/>
    </row>
    <row r="744" spans="1:10" s="86" customFormat="1" ht="18.7" customHeight="1" x14ac:dyDescent="0.25">
      <c r="A744" s="90" t="s">
        <v>795</v>
      </c>
      <c r="B744" s="89"/>
      <c r="C744" s="88"/>
      <c r="D744" s="88"/>
      <c r="E744" s="88"/>
      <c r="F744" s="88"/>
      <c r="G744" s="88"/>
      <c r="H744" s="138"/>
      <c r="I744" s="138"/>
      <c r="J744" s="198"/>
    </row>
    <row r="745" spans="1:10" s="86" customFormat="1" ht="18.7" customHeight="1" x14ac:dyDescent="0.25">
      <c r="A745" s="90" t="s">
        <v>796</v>
      </c>
      <c r="B745" s="89"/>
      <c r="C745" s="88"/>
      <c r="D745" s="88"/>
      <c r="E745" s="88"/>
      <c r="F745" s="88"/>
      <c r="G745" s="88"/>
      <c r="H745" s="138"/>
      <c r="I745" s="138"/>
      <c r="J745" s="198"/>
    </row>
    <row r="746" spans="1:10" s="86" customFormat="1" ht="18.7" customHeight="1" x14ac:dyDescent="0.25">
      <c r="A746" s="90" t="s">
        <v>797</v>
      </c>
      <c r="B746" s="89"/>
      <c r="C746" s="88"/>
      <c r="D746" s="88"/>
      <c r="E746" s="88"/>
      <c r="F746" s="88"/>
      <c r="G746" s="88"/>
      <c r="H746" s="138"/>
      <c r="I746" s="138"/>
      <c r="J746" s="198"/>
    </row>
    <row r="747" spans="1:10" s="86" customFormat="1" ht="18.7" customHeight="1" x14ac:dyDescent="0.25">
      <c r="A747" s="90" t="s">
        <v>798</v>
      </c>
      <c r="B747" s="89"/>
      <c r="C747" s="88"/>
      <c r="D747" s="88"/>
      <c r="E747" s="88"/>
      <c r="F747" s="88"/>
      <c r="G747" s="88"/>
      <c r="H747" s="138"/>
      <c r="I747" s="138"/>
      <c r="J747" s="198"/>
    </row>
    <row r="748" spans="1:10" s="86" customFormat="1" ht="18.7" customHeight="1" x14ac:dyDescent="0.25">
      <c r="A748" s="90" t="s">
        <v>799</v>
      </c>
      <c r="B748" s="89"/>
      <c r="C748" s="88"/>
      <c r="D748" s="88"/>
      <c r="E748" s="88"/>
      <c r="F748" s="88"/>
      <c r="G748" s="88"/>
      <c r="H748" s="138"/>
      <c r="I748" s="138"/>
      <c r="J748" s="198"/>
    </row>
    <row r="749" spans="1:10" s="86" customFormat="1" ht="18.7" customHeight="1" x14ac:dyDescent="0.25">
      <c r="A749" s="90" t="s">
        <v>800</v>
      </c>
      <c r="B749" s="89"/>
      <c r="C749" s="88"/>
      <c r="D749" s="88"/>
      <c r="E749" s="88"/>
      <c r="F749" s="88"/>
      <c r="G749" s="88"/>
      <c r="H749" s="138"/>
      <c r="I749" s="138"/>
      <c r="J749" s="198"/>
    </row>
    <row r="750" spans="1:10" s="86" customFormat="1" ht="18.7" customHeight="1" x14ac:dyDescent="0.25">
      <c r="A750" s="90" t="s">
        <v>801</v>
      </c>
      <c r="B750" s="89"/>
      <c r="C750" s="88"/>
      <c r="D750" s="88"/>
      <c r="E750" s="88"/>
      <c r="F750" s="88"/>
      <c r="G750" s="88"/>
      <c r="H750" s="138"/>
      <c r="I750" s="138"/>
      <c r="J750" s="198"/>
    </row>
    <row r="751" spans="1:10" s="86" customFormat="1" ht="18.7" customHeight="1" x14ac:dyDescent="0.25">
      <c r="A751" s="90" t="s">
        <v>802</v>
      </c>
      <c r="B751" s="89"/>
      <c r="C751" s="88"/>
      <c r="D751" s="88"/>
      <c r="E751" s="88"/>
      <c r="F751" s="88"/>
      <c r="G751" s="88"/>
      <c r="H751" s="138"/>
      <c r="I751" s="138"/>
      <c r="J751" s="198"/>
    </row>
    <row r="752" spans="1:10" s="86" customFormat="1" ht="18.7" customHeight="1" x14ac:dyDescent="0.25">
      <c r="A752" s="90" t="s">
        <v>803</v>
      </c>
      <c r="B752" s="89"/>
      <c r="C752" s="88"/>
      <c r="D752" s="88"/>
      <c r="E752" s="88"/>
      <c r="F752" s="88"/>
      <c r="G752" s="88"/>
      <c r="H752" s="138"/>
      <c r="I752" s="138"/>
      <c r="J752" s="198"/>
    </row>
    <row r="753" spans="1:10" s="86" customFormat="1" ht="18.7" customHeight="1" x14ac:dyDescent="0.25">
      <c r="A753" s="90" t="s">
        <v>804</v>
      </c>
      <c r="B753" s="89"/>
      <c r="C753" s="88"/>
      <c r="D753" s="88"/>
      <c r="E753" s="88"/>
      <c r="F753" s="88"/>
      <c r="G753" s="88"/>
      <c r="H753" s="138"/>
      <c r="I753" s="138"/>
      <c r="J753" s="198"/>
    </row>
    <row r="754" spans="1:10" s="86" customFormat="1" ht="18.7" customHeight="1" x14ac:dyDescent="0.25">
      <c r="A754" s="90" t="s">
        <v>805</v>
      </c>
      <c r="B754" s="89"/>
      <c r="C754" s="88"/>
      <c r="D754" s="88"/>
      <c r="E754" s="88"/>
      <c r="F754" s="88"/>
      <c r="G754" s="88"/>
      <c r="H754" s="138"/>
      <c r="I754" s="138"/>
      <c r="J754" s="198"/>
    </row>
    <row r="755" spans="1:10" s="86" customFormat="1" ht="18.7" customHeight="1" x14ac:dyDescent="0.25">
      <c r="A755" s="90" t="s">
        <v>806</v>
      </c>
      <c r="B755" s="89"/>
      <c r="C755" s="88"/>
      <c r="D755" s="88"/>
      <c r="E755" s="88"/>
      <c r="F755" s="88"/>
      <c r="G755" s="88"/>
      <c r="H755" s="138"/>
      <c r="I755" s="138"/>
      <c r="J755" s="198"/>
    </row>
    <row r="756" spans="1:10" s="86" customFormat="1" ht="18.7" customHeight="1" x14ac:dyDescent="0.25">
      <c r="A756" s="90" t="s">
        <v>807</v>
      </c>
      <c r="B756" s="89"/>
      <c r="C756" s="88"/>
      <c r="D756" s="88"/>
      <c r="E756" s="88"/>
      <c r="F756" s="88"/>
      <c r="G756" s="88"/>
      <c r="H756" s="138"/>
      <c r="I756" s="138"/>
      <c r="J756" s="198"/>
    </row>
    <row r="757" spans="1:10" s="86" customFormat="1" ht="18.7" customHeight="1" x14ac:dyDescent="0.25">
      <c r="A757" s="90" t="s">
        <v>808</v>
      </c>
      <c r="B757" s="89"/>
      <c r="C757" s="88"/>
      <c r="D757" s="88"/>
      <c r="E757" s="88"/>
      <c r="F757" s="88"/>
      <c r="G757" s="88"/>
      <c r="H757" s="138"/>
      <c r="I757" s="138"/>
      <c r="J757" s="198"/>
    </row>
    <row r="758" spans="1:10" s="86" customFormat="1" ht="18.7" customHeight="1" x14ac:dyDescent="0.25">
      <c r="A758" s="90" t="s">
        <v>809</v>
      </c>
      <c r="B758" s="89"/>
      <c r="C758" s="88"/>
      <c r="D758" s="88"/>
      <c r="E758" s="88"/>
      <c r="F758" s="88"/>
      <c r="G758" s="88"/>
      <c r="H758" s="138"/>
      <c r="I758" s="138"/>
      <c r="J758" s="198"/>
    </row>
    <row r="759" spans="1:10" s="86" customFormat="1" ht="18.7" customHeight="1" x14ac:dyDescent="0.25">
      <c r="A759" s="90" t="s">
        <v>810</v>
      </c>
      <c r="B759" s="89"/>
      <c r="C759" s="88"/>
      <c r="D759" s="88"/>
      <c r="E759" s="88"/>
      <c r="F759" s="88"/>
      <c r="G759" s="88"/>
      <c r="H759" s="138"/>
      <c r="I759" s="138"/>
      <c r="J759" s="198"/>
    </row>
    <row r="760" spans="1:10" s="86" customFormat="1" ht="18.7" customHeight="1" x14ac:dyDescent="0.25">
      <c r="A760" s="90" t="s">
        <v>811</v>
      </c>
      <c r="B760" s="89"/>
      <c r="C760" s="88"/>
      <c r="D760" s="88"/>
      <c r="E760" s="88"/>
      <c r="F760" s="88"/>
      <c r="G760" s="88"/>
      <c r="H760" s="138"/>
      <c r="I760" s="138"/>
      <c r="J760" s="198"/>
    </row>
    <row r="761" spans="1:10" s="86" customFormat="1" ht="18.7" customHeight="1" x14ac:dyDescent="0.25">
      <c r="A761" s="90" t="s">
        <v>812</v>
      </c>
      <c r="B761" s="89"/>
      <c r="C761" s="88"/>
      <c r="D761" s="88"/>
      <c r="E761" s="88"/>
      <c r="F761" s="88"/>
      <c r="G761" s="88"/>
      <c r="H761" s="138"/>
      <c r="I761" s="138"/>
      <c r="J761" s="198"/>
    </row>
    <row r="762" spans="1:10" s="86" customFormat="1" ht="18.7" customHeight="1" x14ac:dyDescent="0.25">
      <c r="A762" s="90" t="s">
        <v>813</v>
      </c>
      <c r="B762" s="89"/>
      <c r="C762" s="88"/>
      <c r="D762" s="88"/>
      <c r="E762" s="88"/>
      <c r="F762" s="88"/>
      <c r="G762" s="88"/>
      <c r="H762" s="138"/>
      <c r="I762" s="138"/>
      <c r="J762" s="198"/>
    </row>
    <row r="763" spans="1:10" s="86" customFormat="1" ht="18.7" customHeight="1" x14ac:dyDescent="0.25">
      <c r="A763" s="90" t="s">
        <v>814</v>
      </c>
      <c r="B763" s="89"/>
      <c r="C763" s="88"/>
      <c r="D763" s="88"/>
      <c r="E763" s="88"/>
      <c r="F763" s="88"/>
      <c r="G763" s="88"/>
      <c r="H763" s="138"/>
      <c r="I763" s="138"/>
      <c r="J763" s="198"/>
    </row>
    <row r="764" spans="1:10" s="86" customFormat="1" ht="18.7" customHeight="1" x14ac:dyDescent="0.25">
      <c r="A764" s="90" t="s">
        <v>815</v>
      </c>
      <c r="B764" s="89"/>
      <c r="C764" s="88"/>
      <c r="D764" s="88"/>
      <c r="E764" s="88"/>
      <c r="F764" s="88"/>
      <c r="G764" s="88"/>
      <c r="H764" s="138"/>
      <c r="I764" s="138"/>
      <c r="J764" s="198"/>
    </row>
    <row r="765" spans="1:10" s="86" customFormat="1" ht="18.7" customHeight="1" x14ac:dyDescent="0.25">
      <c r="A765" s="90" t="s">
        <v>816</v>
      </c>
      <c r="B765" s="89"/>
      <c r="C765" s="88"/>
      <c r="D765" s="88"/>
      <c r="E765" s="88"/>
      <c r="F765" s="88"/>
      <c r="G765" s="88"/>
      <c r="H765" s="138"/>
      <c r="I765" s="138"/>
      <c r="J765" s="198"/>
    </row>
    <row r="766" spans="1:10" s="86" customFormat="1" ht="18.7" customHeight="1" x14ac:dyDescent="0.25">
      <c r="A766" s="90" t="s">
        <v>817</v>
      </c>
      <c r="B766" s="89"/>
      <c r="C766" s="88"/>
      <c r="D766" s="88"/>
      <c r="E766" s="88"/>
      <c r="F766" s="88"/>
      <c r="G766" s="88"/>
      <c r="H766" s="138"/>
      <c r="I766" s="138"/>
      <c r="J766" s="198"/>
    </row>
    <row r="767" spans="1:10" s="86" customFormat="1" ht="18.7" customHeight="1" x14ac:dyDescent="0.25">
      <c r="A767" s="90" t="s">
        <v>818</v>
      </c>
      <c r="B767" s="89"/>
      <c r="C767" s="88"/>
      <c r="D767" s="88"/>
      <c r="E767" s="88"/>
      <c r="F767" s="88"/>
      <c r="G767" s="88"/>
      <c r="H767" s="138"/>
      <c r="I767" s="138"/>
      <c r="J767" s="198"/>
    </row>
    <row r="768" spans="1:10" s="86" customFormat="1" ht="18.7" customHeight="1" x14ac:dyDescent="0.25">
      <c r="A768" s="90" t="s">
        <v>819</v>
      </c>
      <c r="B768" s="89"/>
      <c r="C768" s="88"/>
      <c r="D768" s="88"/>
      <c r="E768" s="88"/>
      <c r="F768" s="88"/>
      <c r="G768" s="88"/>
      <c r="H768" s="138"/>
      <c r="I768" s="138"/>
      <c r="J768" s="198"/>
    </row>
    <row r="769" spans="1:10" s="86" customFormat="1" ht="18.7" customHeight="1" x14ac:dyDescent="0.25">
      <c r="A769" s="90" t="s">
        <v>820</v>
      </c>
      <c r="B769" s="89"/>
      <c r="C769" s="88"/>
      <c r="D769" s="88"/>
      <c r="E769" s="88"/>
      <c r="F769" s="88"/>
      <c r="G769" s="88"/>
      <c r="H769" s="138"/>
      <c r="I769" s="138"/>
      <c r="J769" s="198"/>
    </row>
    <row r="770" spans="1:10" s="86" customFormat="1" ht="18.7" customHeight="1" x14ac:dyDescent="0.25">
      <c r="A770" s="90" t="s">
        <v>821</v>
      </c>
      <c r="B770" s="89"/>
      <c r="C770" s="88"/>
      <c r="D770" s="88"/>
      <c r="E770" s="88"/>
      <c r="F770" s="88"/>
      <c r="G770" s="88"/>
      <c r="H770" s="138"/>
      <c r="I770" s="138"/>
      <c r="J770" s="198"/>
    </row>
    <row r="771" spans="1:10" s="86" customFormat="1" ht="18.7" customHeight="1" x14ac:dyDescent="0.25">
      <c r="A771" s="90" t="s">
        <v>822</v>
      </c>
      <c r="B771" s="89"/>
      <c r="C771" s="88"/>
      <c r="D771" s="88"/>
      <c r="E771" s="88"/>
      <c r="F771" s="88"/>
      <c r="G771" s="88"/>
      <c r="H771" s="138"/>
      <c r="I771" s="138"/>
      <c r="J771" s="198"/>
    </row>
    <row r="772" spans="1:10" s="86" customFormat="1" ht="18.7" customHeight="1" x14ac:dyDescent="0.25">
      <c r="A772" s="90" t="s">
        <v>823</v>
      </c>
      <c r="B772" s="89"/>
      <c r="C772" s="88"/>
      <c r="D772" s="88"/>
      <c r="E772" s="88"/>
      <c r="F772" s="88"/>
      <c r="G772" s="88"/>
      <c r="H772" s="138"/>
      <c r="I772" s="138"/>
      <c r="J772" s="198"/>
    </row>
    <row r="773" spans="1:10" s="86" customFormat="1" ht="18.7" customHeight="1" x14ac:dyDescent="0.25">
      <c r="A773" s="90" t="s">
        <v>824</v>
      </c>
      <c r="B773" s="89"/>
      <c r="C773" s="88"/>
      <c r="D773" s="88"/>
      <c r="E773" s="88"/>
      <c r="F773" s="88"/>
      <c r="G773" s="88"/>
      <c r="H773" s="138"/>
      <c r="I773" s="138"/>
      <c r="J773" s="198"/>
    </row>
    <row r="774" spans="1:10" s="86" customFormat="1" ht="18.7" customHeight="1" x14ac:dyDescent="0.25">
      <c r="A774" s="90" t="s">
        <v>825</v>
      </c>
      <c r="B774" s="89"/>
      <c r="C774" s="88"/>
      <c r="D774" s="88"/>
      <c r="E774" s="88"/>
      <c r="F774" s="88"/>
      <c r="G774" s="88"/>
      <c r="H774" s="138"/>
      <c r="I774" s="138"/>
      <c r="J774" s="198"/>
    </row>
    <row r="775" spans="1:10" s="86" customFormat="1" ht="18.7" customHeight="1" x14ac:dyDescent="0.25">
      <c r="A775" s="90" t="s">
        <v>826</v>
      </c>
      <c r="B775" s="89"/>
      <c r="C775" s="88"/>
      <c r="D775" s="88"/>
      <c r="E775" s="88"/>
      <c r="F775" s="88"/>
      <c r="G775" s="88"/>
      <c r="H775" s="138"/>
      <c r="I775" s="138"/>
      <c r="J775" s="198"/>
    </row>
    <row r="776" spans="1:10" s="86" customFormat="1" ht="18.7" customHeight="1" x14ac:dyDescent="0.25">
      <c r="A776" s="90" t="s">
        <v>827</v>
      </c>
      <c r="B776" s="89"/>
      <c r="C776" s="88"/>
      <c r="D776" s="88"/>
      <c r="E776" s="88"/>
      <c r="F776" s="88"/>
      <c r="G776" s="88"/>
      <c r="H776" s="138"/>
      <c r="I776" s="138"/>
      <c r="J776" s="198"/>
    </row>
    <row r="777" spans="1:10" s="86" customFormat="1" ht="18.7" customHeight="1" x14ac:dyDescent="0.25">
      <c r="A777" s="90" t="s">
        <v>828</v>
      </c>
      <c r="B777" s="89"/>
      <c r="C777" s="88"/>
      <c r="D777" s="88"/>
      <c r="E777" s="88"/>
      <c r="F777" s="88"/>
      <c r="G777" s="88"/>
      <c r="H777" s="138"/>
      <c r="I777" s="138"/>
      <c r="J777" s="198"/>
    </row>
    <row r="778" spans="1:10" s="86" customFormat="1" ht="18.7" customHeight="1" x14ac:dyDescent="0.25">
      <c r="A778" s="90" t="s">
        <v>829</v>
      </c>
      <c r="B778" s="89"/>
      <c r="C778" s="88"/>
      <c r="D778" s="88"/>
      <c r="E778" s="88"/>
      <c r="F778" s="88"/>
      <c r="G778" s="88"/>
      <c r="H778" s="138"/>
      <c r="I778" s="138"/>
      <c r="J778" s="198"/>
    </row>
    <row r="779" spans="1:10" s="86" customFormat="1" ht="18.7" customHeight="1" x14ac:dyDescent="0.25">
      <c r="A779" s="90" t="s">
        <v>830</v>
      </c>
      <c r="B779" s="89"/>
      <c r="C779" s="88"/>
      <c r="D779" s="88"/>
      <c r="E779" s="88"/>
      <c r="F779" s="88"/>
      <c r="G779" s="88"/>
      <c r="H779" s="138"/>
      <c r="I779" s="138"/>
      <c r="J779" s="198"/>
    </row>
    <row r="780" spans="1:10" s="86" customFormat="1" ht="18.7" customHeight="1" x14ac:dyDescent="0.25">
      <c r="A780" s="90" t="s">
        <v>831</v>
      </c>
      <c r="B780" s="89"/>
      <c r="C780" s="88"/>
      <c r="D780" s="88"/>
      <c r="E780" s="88"/>
      <c r="F780" s="88"/>
      <c r="G780" s="88"/>
      <c r="H780" s="138"/>
      <c r="I780" s="138"/>
      <c r="J780" s="198"/>
    </row>
    <row r="781" spans="1:10" s="86" customFormat="1" ht="18.7" customHeight="1" x14ac:dyDescent="0.25">
      <c r="A781" s="90" t="s">
        <v>832</v>
      </c>
      <c r="B781" s="89"/>
      <c r="C781" s="88"/>
      <c r="D781" s="88"/>
      <c r="E781" s="88"/>
      <c r="F781" s="88"/>
      <c r="G781" s="88"/>
      <c r="H781" s="138"/>
      <c r="I781" s="138"/>
      <c r="J781" s="198"/>
    </row>
    <row r="782" spans="1:10" s="86" customFormat="1" ht="18.7" customHeight="1" x14ac:dyDescent="0.25">
      <c r="A782" s="90" t="s">
        <v>833</v>
      </c>
      <c r="B782" s="89"/>
      <c r="C782" s="88"/>
      <c r="D782" s="88"/>
      <c r="E782" s="88"/>
      <c r="F782" s="88"/>
      <c r="G782" s="88"/>
      <c r="H782" s="138"/>
      <c r="I782" s="138"/>
      <c r="J782" s="198"/>
    </row>
    <row r="783" spans="1:10" s="86" customFormat="1" ht="18.7" customHeight="1" x14ac:dyDescent="0.25">
      <c r="A783" s="90" t="s">
        <v>834</v>
      </c>
      <c r="B783" s="89"/>
      <c r="C783" s="88"/>
      <c r="D783" s="88"/>
      <c r="E783" s="88"/>
      <c r="F783" s="88"/>
      <c r="G783" s="88"/>
      <c r="H783" s="138"/>
      <c r="I783" s="138"/>
      <c r="J783" s="198"/>
    </row>
    <row r="784" spans="1:10" s="86" customFormat="1" ht="18.7" customHeight="1" x14ac:dyDescent="0.25">
      <c r="A784" s="90" t="s">
        <v>835</v>
      </c>
      <c r="B784" s="89"/>
      <c r="C784" s="88"/>
      <c r="D784" s="88"/>
      <c r="E784" s="88"/>
      <c r="F784" s="88"/>
      <c r="G784" s="88"/>
      <c r="H784" s="138"/>
      <c r="I784" s="138"/>
      <c r="J784" s="198"/>
    </row>
    <row r="785" spans="1:10" s="86" customFormat="1" ht="18.7" customHeight="1" x14ac:dyDescent="0.25">
      <c r="A785" s="90" t="s">
        <v>836</v>
      </c>
      <c r="B785" s="89"/>
      <c r="C785" s="88"/>
      <c r="D785" s="88"/>
      <c r="E785" s="88"/>
      <c r="F785" s="88"/>
      <c r="G785" s="88"/>
      <c r="H785" s="138"/>
      <c r="I785" s="138"/>
      <c r="J785" s="198"/>
    </row>
    <row r="786" spans="1:10" s="86" customFormat="1" ht="18.7" customHeight="1" x14ac:dyDescent="0.25">
      <c r="A786" s="90" t="s">
        <v>837</v>
      </c>
      <c r="B786" s="89"/>
      <c r="C786" s="88"/>
      <c r="D786" s="88"/>
      <c r="E786" s="88"/>
      <c r="F786" s="88"/>
      <c r="G786" s="88"/>
      <c r="H786" s="138"/>
      <c r="I786" s="138"/>
      <c r="J786" s="198"/>
    </row>
    <row r="787" spans="1:10" s="86" customFormat="1" ht="18.7" customHeight="1" x14ac:dyDescent="0.25">
      <c r="A787" s="90" t="s">
        <v>838</v>
      </c>
      <c r="B787" s="89"/>
      <c r="C787" s="88"/>
      <c r="D787" s="88"/>
      <c r="E787" s="88"/>
      <c r="F787" s="88"/>
      <c r="G787" s="88"/>
      <c r="H787" s="138"/>
      <c r="I787" s="138"/>
      <c r="J787" s="198"/>
    </row>
    <row r="788" spans="1:10" s="86" customFormat="1" ht="18.7" customHeight="1" x14ac:dyDescent="0.25">
      <c r="A788" s="90" t="s">
        <v>839</v>
      </c>
      <c r="B788" s="89"/>
      <c r="C788" s="88"/>
      <c r="D788" s="88"/>
      <c r="E788" s="88"/>
      <c r="F788" s="88"/>
      <c r="G788" s="88"/>
      <c r="H788" s="138"/>
      <c r="I788" s="138"/>
      <c r="J788" s="198"/>
    </row>
    <row r="789" spans="1:10" s="86" customFormat="1" ht="18.7" customHeight="1" x14ac:dyDescent="0.25">
      <c r="A789" s="90" t="s">
        <v>840</v>
      </c>
      <c r="B789" s="89"/>
      <c r="C789" s="88"/>
      <c r="D789" s="88"/>
      <c r="E789" s="88"/>
      <c r="F789" s="88"/>
      <c r="G789" s="88"/>
      <c r="H789" s="138"/>
      <c r="I789" s="138"/>
      <c r="J789" s="198"/>
    </row>
    <row r="790" spans="1:10" s="86" customFormat="1" ht="18.7" customHeight="1" x14ac:dyDescent="0.25">
      <c r="A790" s="90" t="s">
        <v>841</v>
      </c>
      <c r="B790" s="89"/>
      <c r="C790" s="88"/>
      <c r="D790" s="88"/>
      <c r="E790" s="88"/>
      <c r="F790" s="88"/>
      <c r="G790" s="88"/>
      <c r="H790" s="138"/>
      <c r="I790" s="138"/>
      <c r="J790" s="198"/>
    </row>
    <row r="791" spans="1:10" s="86" customFormat="1" ht="18.7" customHeight="1" x14ac:dyDescent="0.25">
      <c r="A791" s="90" t="s">
        <v>842</v>
      </c>
      <c r="B791" s="89"/>
      <c r="C791" s="88"/>
      <c r="D791" s="88"/>
      <c r="E791" s="88"/>
      <c r="F791" s="88"/>
      <c r="G791" s="88"/>
      <c r="H791" s="138"/>
      <c r="I791" s="138"/>
      <c r="J791" s="198"/>
    </row>
    <row r="792" spans="1:10" s="86" customFormat="1" ht="18.7" customHeight="1" x14ac:dyDescent="0.25">
      <c r="A792" s="90" t="s">
        <v>843</v>
      </c>
      <c r="B792" s="89"/>
      <c r="C792" s="88"/>
      <c r="D792" s="88"/>
      <c r="E792" s="88"/>
      <c r="F792" s="88"/>
      <c r="G792" s="88"/>
      <c r="H792" s="138"/>
      <c r="I792" s="138"/>
      <c r="J792" s="198"/>
    </row>
    <row r="793" spans="1:10" s="86" customFormat="1" ht="18.7" customHeight="1" x14ac:dyDescent="0.25">
      <c r="A793" s="90" t="s">
        <v>844</v>
      </c>
      <c r="B793" s="89"/>
      <c r="C793" s="88"/>
      <c r="D793" s="88"/>
      <c r="E793" s="88"/>
      <c r="F793" s="88"/>
      <c r="G793" s="88"/>
      <c r="H793" s="138"/>
      <c r="I793" s="138"/>
      <c r="J793" s="198"/>
    </row>
    <row r="794" spans="1:10" s="86" customFormat="1" ht="18.7" customHeight="1" x14ac:dyDescent="0.25">
      <c r="A794" s="90" t="s">
        <v>845</v>
      </c>
      <c r="B794" s="89"/>
      <c r="C794" s="88"/>
      <c r="D794" s="88"/>
      <c r="E794" s="88"/>
      <c r="F794" s="88"/>
      <c r="G794" s="88"/>
      <c r="H794" s="138"/>
      <c r="I794" s="138"/>
      <c r="J794" s="198"/>
    </row>
    <row r="795" spans="1:10" s="86" customFormat="1" ht="18.7" customHeight="1" x14ac:dyDescent="0.25">
      <c r="A795" s="90" t="s">
        <v>846</v>
      </c>
      <c r="B795" s="89"/>
      <c r="C795" s="88"/>
      <c r="D795" s="88"/>
      <c r="E795" s="88"/>
      <c r="F795" s="88"/>
      <c r="G795" s="88"/>
      <c r="H795" s="138"/>
      <c r="I795" s="138"/>
      <c r="J795" s="198"/>
    </row>
    <row r="796" spans="1:10" s="86" customFormat="1" ht="18.7" customHeight="1" x14ac:dyDescent="0.25">
      <c r="A796" s="90" t="s">
        <v>847</v>
      </c>
      <c r="B796" s="89"/>
      <c r="C796" s="88"/>
      <c r="D796" s="88"/>
      <c r="E796" s="88"/>
      <c r="F796" s="88"/>
      <c r="G796" s="88"/>
      <c r="H796" s="138"/>
      <c r="I796" s="138"/>
      <c r="J796" s="198"/>
    </row>
    <row r="797" spans="1:10" s="86" customFormat="1" ht="18.7" customHeight="1" x14ac:dyDescent="0.25">
      <c r="A797" s="90" t="s">
        <v>848</v>
      </c>
      <c r="B797" s="89"/>
      <c r="C797" s="88"/>
      <c r="D797" s="88"/>
      <c r="E797" s="88"/>
      <c r="F797" s="88"/>
      <c r="G797" s="88"/>
      <c r="H797" s="138"/>
      <c r="I797" s="138"/>
      <c r="J797" s="198"/>
    </row>
    <row r="798" spans="1:10" s="86" customFormat="1" ht="18.7" customHeight="1" x14ac:dyDescent="0.25">
      <c r="A798" s="90" t="s">
        <v>849</v>
      </c>
      <c r="B798" s="89"/>
      <c r="C798" s="88"/>
      <c r="D798" s="88"/>
      <c r="E798" s="88"/>
      <c r="F798" s="88"/>
      <c r="G798" s="88"/>
      <c r="H798" s="138"/>
      <c r="I798" s="138"/>
      <c r="J798" s="198"/>
    </row>
    <row r="799" spans="1:10" s="86" customFormat="1" ht="18.7" customHeight="1" x14ac:dyDescent="0.25">
      <c r="A799" s="90" t="s">
        <v>850</v>
      </c>
      <c r="B799" s="89"/>
      <c r="C799" s="88"/>
      <c r="D799" s="88"/>
      <c r="E799" s="88"/>
      <c r="F799" s="88"/>
      <c r="G799" s="88"/>
      <c r="H799" s="138"/>
      <c r="I799" s="138"/>
      <c r="J799" s="198"/>
    </row>
    <row r="800" spans="1:10" s="86" customFormat="1" ht="18.7" customHeight="1" x14ac:dyDescent="0.25">
      <c r="A800" s="90" t="s">
        <v>851</v>
      </c>
      <c r="B800" s="89"/>
      <c r="C800" s="88"/>
      <c r="D800" s="88"/>
      <c r="E800" s="88"/>
      <c r="F800" s="88"/>
      <c r="G800" s="88"/>
      <c r="H800" s="138"/>
      <c r="I800" s="138"/>
      <c r="J800" s="198"/>
    </row>
    <row r="801" spans="1:10" s="86" customFormat="1" ht="18.7" customHeight="1" x14ac:dyDescent="0.25">
      <c r="A801" s="90" t="s">
        <v>852</v>
      </c>
      <c r="B801" s="89"/>
      <c r="C801" s="88"/>
      <c r="D801" s="88"/>
      <c r="E801" s="88"/>
      <c r="F801" s="88"/>
      <c r="G801" s="88"/>
      <c r="H801" s="138"/>
      <c r="I801" s="138"/>
      <c r="J801" s="198"/>
    </row>
    <row r="802" spans="1:10" s="86" customFormat="1" ht="18.7" customHeight="1" x14ac:dyDescent="0.25">
      <c r="A802" s="90" t="s">
        <v>853</v>
      </c>
      <c r="B802" s="89"/>
      <c r="C802" s="88"/>
      <c r="D802" s="88"/>
      <c r="E802" s="88"/>
      <c r="F802" s="88"/>
      <c r="G802" s="88"/>
      <c r="H802" s="138"/>
      <c r="I802" s="138"/>
      <c r="J802" s="198"/>
    </row>
    <row r="803" spans="1:10" s="86" customFormat="1" ht="18.7" customHeight="1" x14ac:dyDescent="0.25">
      <c r="A803" s="90" t="s">
        <v>854</v>
      </c>
      <c r="B803" s="89"/>
      <c r="C803" s="88"/>
      <c r="D803" s="88"/>
      <c r="E803" s="88"/>
      <c r="F803" s="88"/>
      <c r="G803" s="88"/>
      <c r="H803" s="138"/>
      <c r="I803" s="138"/>
      <c r="J803" s="198"/>
    </row>
    <row r="804" spans="1:10" s="86" customFormat="1" ht="18.7" customHeight="1" x14ac:dyDescent="0.25">
      <c r="A804" s="90" t="s">
        <v>855</v>
      </c>
      <c r="B804" s="89"/>
      <c r="C804" s="88"/>
      <c r="D804" s="88"/>
      <c r="E804" s="88"/>
      <c r="F804" s="88"/>
      <c r="G804" s="88"/>
      <c r="H804" s="138"/>
      <c r="I804" s="138"/>
      <c r="J804" s="198"/>
    </row>
    <row r="805" spans="1:10" s="86" customFormat="1" ht="18.7" customHeight="1" x14ac:dyDescent="0.25">
      <c r="A805" s="90" t="s">
        <v>856</v>
      </c>
      <c r="B805" s="89"/>
      <c r="C805" s="88"/>
      <c r="D805" s="88"/>
      <c r="E805" s="88"/>
      <c r="F805" s="88"/>
      <c r="G805" s="88"/>
      <c r="H805" s="138"/>
      <c r="I805" s="138"/>
      <c r="J805" s="198"/>
    </row>
    <row r="806" spans="1:10" s="86" customFormat="1" ht="18.7" customHeight="1" x14ac:dyDescent="0.25">
      <c r="A806" s="90" t="s">
        <v>857</v>
      </c>
      <c r="B806" s="89"/>
      <c r="C806" s="88"/>
      <c r="D806" s="88"/>
      <c r="E806" s="88"/>
      <c r="F806" s="88"/>
      <c r="G806" s="88"/>
      <c r="H806" s="138"/>
      <c r="I806" s="138"/>
      <c r="J806" s="198"/>
    </row>
    <row r="807" spans="1:10" s="86" customFormat="1" ht="18.7" customHeight="1" x14ac:dyDescent="0.25">
      <c r="A807" s="90" t="s">
        <v>858</v>
      </c>
      <c r="B807" s="89"/>
      <c r="C807" s="88"/>
      <c r="D807" s="88"/>
      <c r="E807" s="88"/>
      <c r="F807" s="88"/>
      <c r="G807" s="88"/>
      <c r="H807" s="138"/>
      <c r="I807" s="138"/>
      <c r="J807" s="198"/>
    </row>
    <row r="808" spans="1:10" s="86" customFormat="1" ht="18.7" customHeight="1" x14ac:dyDescent="0.25">
      <c r="A808" s="90" t="s">
        <v>859</v>
      </c>
      <c r="B808" s="89"/>
      <c r="C808" s="88"/>
      <c r="D808" s="88"/>
      <c r="E808" s="88"/>
      <c r="F808" s="88"/>
      <c r="G808" s="88"/>
      <c r="H808" s="138"/>
      <c r="I808" s="138"/>
      <c r="J808" s="198"/>
    </row>
    <row r="809" spans="1:10" s="86" customFormat="1" ht="18.7" customHeight="1" x14ac:dyDescent="0.25">
      <c r="A809" s="90" t="s">
        <v>860</v>
      </c>
      <c r="B809" s="89"/>
      <c r="C809" s="88"/>
      <c r="D809" s="88"/>
      <c r="E809" s="88"/>
      <c r="F809" s="88"/>
      <c r="G809" s="88"/>
      <c r="H809" s="138"/>
      <c r="I809" s="138"/>
      <c r="J809" s="198"/>
    </row>
    <row r="810" spans="1:10" s="86" customFormat="1" ht="18.7" customHeight="1" x14ac:dyDescent="0.25">
      <c r="A810" s="90" t="s">
        <v>861</v>
      </c>
      <c r="B810" s="89"/>
      <c r="C810" s="88"/>
      <c r="D810" s="88"/>
      <c r="E810" s="88"/>
      <c r="F810" s="88"/>
      <c r="G810" s="88"/>
      <c r="H810" s="138"/>
      <c r="I810" s="138"/>
      <c r="J810" s="198"/>
    </row>
    <row r="811" spans="1:10" s="86" customFormat="1" ht="18.7" customHeight="1" x14ac:dyDescent="0.25">
      <c r="A811" s="90" t="s">
        <v>862</v>
      </c>
      <c r="B811" s="89"/>
      <c r="C811" s="88"/>
      <c r="D811" s="88"/>
      <c r="E811" s="88"/>
      <c r="F811" s="88"/>
      <c r="G811" s="88"/>
      <c r="H811" s="138"/>
      <c r="I811" s="138"/>
      <c r="J811" s="198"/>
    </row>
    <row r="812" spans="1:10" s="86" customFormat="1" ht="18.7" customHeight="1" x14ac:dyDescent="0.25">
      <c r="A812" s="90" t="s">
        <v>863</v>
      </c>
      <c r="B812" s="89"/>
      <c r="C812" s="88"/>
      <c r="D812" s="88"/>
      <c r="E812" s="88"/>
      <c r="F812" s="88"/>
      <c r="G812" s="88"/>
      <c r="H812" s="138"/>
      <c r="I812" s="138"/>
      <c r="J812" s="198"/>
    </row>
    <row r="813" spans="1:10" s="86" customFormat="1" ht="18.7" customHeight="1" x14ac:dyDescent="0.25">
      <c r="A813" s="90" t="s">
        <v>864</v>
      </c>
      <c r="B813" s="89"/>
      <c r="C813" s="88"/>
      <c r="D813" s="88"/>
      <c r="E813" s="88"/>
      <c r="F813" s="88"/>
      <c r="G813" s="88"/>
      <c r="H813" s="138"/>
      <c r="I813" s="138"/>
      <c r="J813" s="198"/>
    </row>
    <row r="814" spans="1:10" s="86" customFormat="1" ht="18.7" customHeight="1" x14ac:dyDescent="0.25">
      <c r="A814" s="90" t="s">
        <v>865</v>
      </c>
      <c r="B814" s="89"/>
      <c r="C814" s="88"/>
      <c r="D814" s="88"/>
      <c r="E814" s="88"/>
      <c r="F814" s="88"/>
      <c r="G814" s="88"/>
      <c r="H814" s="138"/>
      <c r="I814" s="138"/>
      <c r="J814" s="198"/>
    </row>
    <row r="815" spans="1:10" s="86" customFormat="1" ht="18.7" customHeight="1" x14ac:dyDescent="0.25">
      <c r="A815" s="90" t="s">
        <v>866</v>
      </c>
      <c r="B815" s="89"/>
      <c r="C815" s="88"/>
      <c r="D815" s="88"/>
      <c r="E815" s="88"/>
      <c r="F815" s="88"/>
      <c r="G815" s="88"/>
      <c r="H815" s="138"/>
      <c r="I815" s="138"/>
      <c r="J815" s="198"/>
    </row>
    <row r="816" spans="1:10" s="86" customFormat="1" ht="18.7" customHeight="1" x14ac:dyDescent="0.25">
      <c r="A816" s="90" t="s">
        <v>867</v>
      </c>
      <c r="B816" s="89"/>
      <c r="C816" s="88"/>
      <c r="D816" s="88"/>
      <c r="E816" s="88"/>
      <c r="F816" s="88"/>
      <c r="G816" s="88"/>
      <c r="H816" s="138"/>
      <c r="I816" s="138"/>
      <c r="J816" s="198"/>
    </row>
    <row r="817" spans="1:10" s="86" customFormat="1" ht="18.7" customHeight="1" x14ac:dyDescent="0.25">
      <c r="A817" s="90" t="s">
        <v>868</v>
      </c>
      <c r="B817" s="89"/>
      <c r="C817" s="88"/>
      <c r="D817" s="88"/>
      <c r="E817" s="88"/>
      <c r="F817" s="88"/>
      <c r="G817" s="88"/>
      <c r="H817" s="138"/>
      <c r="I817" s="138"/>
      <c r="J817" s="198"/>
    </row>
    <row r="818" spans="1:10" s="86" customFormat="1" ht="18.7" customHeight="1" x14ac:dyDescent="0.25">
      <c r="A818" s="90" t="s">
        <v>869</v>
      </c>
      <c r="B818" s="89"/>
      <c r="C818" s="88"/>
      <c r="D818" s="88"/>
      <c r="E818" s="88"/>
      <c r="F818" s="88"/>
      <c r="G818" s="88"/>
      <c r="H818" s="138"/>
      <c r="I818" s="138"/>
      <c r="J818" s="198"/>
    </row>
    <row r="819" spans="1:10" s="86" customFormat="1" ht="18.7" customHeight="1" x14ac:dyDescent="0.25">
      <c r="A819" s="90" t="s">
        <v>870</v>
      </c>
      <c r="B819" s="89"/>
      <c r="C819" s="88"/>
      <c r="D819" s="88"/>
      <c r="E819" s="88"/>
      <c r="F819" s="88"/>
      <c r="G819" s="88"/>
      <c r="H819" s="138"/>
      <c r="I819" s="138"/>
      <c r="J819" s="198"/>
    </row>
    <row r="820" spans="1:10" s="86" customFormat="1" ht="18.7" customHeight="1" x14ac:dyDescent="0.25">
      <c r="A820" s="90" t="s">
        <v>871</v>
      </c>
      <c r="B820" s="89"/>
      <c r="C820" s="88"/>
      <c r="D820" s="88"/>
      <c r="E820" s="88"/>
      <c r="F820" s="88"/>
      <c r="G820" s="88"/>
      <c r="H820" s="138"/>
      <c r="I820" s="138"/>
      <c r="J820" s="198"/>
    </row>
    <row r="821" spans="1:10" s="86" customFormat="1" ht="18.7" customHeight="1" x14ac:dyDescent="0.25">
      <c r="A821" s="90" t="s">
        <v>872</v>
      </c>
      <c r="B821" s="89"/>
      <c r="C821" s="88"/>
      <c r="D821" s="88"/>
      <c r="E821" s="88"/>
      <c r="F821" s="88"/>
      <c r="G821" s="88"/>
      <c r="H821" s="138"/>
      <c r="I821" s="138"/>
      <c r="J821" s="198"/>
    </row>
    <row r="822" spans="1:10" s="86" customFormat="1" ht="18.7" customHeight="1" x14ac:dyDescent="0.25">
      <c r="A822" s="90" t="s">
        <v>873</v>
      </c>
      <c r="B822" s="89"/>
      <c r="C822" s="88"/>
      <c r="D822" s="88"/>
      <c r="E822" s="88"/>
      <c r="F822" s="88"/>
      <c r="G822" s="88"/>
      <c r="H822" s="138"/>
      <c r="I822" s="138"/>
      <c r="J822" s="198"/>
    </row>
    <row r="823" spans="1:10" s="86" customFormat="1" ht="18.7" customHeight="1" x14ac:dyDescent="0.25">
      <c r="A823" s="90" t="s">
        <v>874</v>
      </c>
      <c r="B823" s="89"/>
      <c r="C823" s="88"/>
      <c r="D823" s="88"/>
      <c r="E823" s="88"/>
      <c r="F823" s="88"/>
      <c r="G823" s="88"/>
      <c r="H823" s="138"/>
      <c r="I823" s="138"/>
      <c r="J823" s="198"/>
    </row>
    <row r="824" spans="1:10" s="86" customFormat="1" ht="18.7" customHeight="1" x14ac:dyDescent="0.25">
      <c r="A824" s="90" t="s">
        <v>875</v>
      </c>
      <c r="B824" s="89"/>
      <c r="C824" s="88"/>
      <c r="D824" s="88"/>
      <c r="E824" s="88"/>
      <c r="F824" s="88"/>
      <c r="G824" s="88"/>
      <c r="H824" s="138"/>
      <c r="I824" s="138"/>
      <c r="J824" s="198"/>
    </row>
    <row r="825" spans="1:10" s="86" customFormat="1" ht="18.7" customHeight="1" x14ac:dyDescent="0.25">
      <c r="A825" s="90" t="s">
        <v>876</v>
      </c>
      <c r="B825" s="89"/>
      <c r="C825" s="88"/>
      <c r="D825" s="88"/>
      <c r="E825" s="88"/>
      <c r="F825" s="88"/>
      <c r="G825" s="88"/>
      <c r="H825" s="138"/>
      <c r="I825" s="138"/>
      <c r="J825" s="198"/>
    </row>
    <row r="826" spans="1:10" s="86" customFormat="1" ht="18.7" customHeight="1" x14ac:dyDescent="0.25">
      <c r="A826" s="90" t="s">
        <v>877</v>
      </c>
      <c r="B826" s="89"/>
      <c r="C826" s="88"/>
      <c r="D826" s="88"/>
      <c r="E826" s="88"/>
      <c r="F826" s="88"/>
      <c r="G826" s="88"/>
      <c r="H826" s="138"/>
      <c r="I826" s="138"/>
      <c r="J826" s="198"/>
    </row>
    <row r="827" spans="1:10" s="86" customFormat="1" ht="18.7" customHeight="1" x14ac:dyDescent="0.25">
      <c r="A827" s="90" t="s">
        <v>878</v>
      </c>
      <c r="B827" s="89"/>
      <c r="C827" s="88"/>
      <c r="D827" s="88"/>
      <c r="E827" s="88"/>
      <c r="F827" s="88"/>
      <c r="G827" s="88"/>
      <c r="H827" s="138"/>
      <c r="I827" s="138"/>
      <c r="J827" s="198"/>
    </row>
    <row r="828" spans="1:10" s="86" customFormat="1" ht="18.7" customHeight="1" x14ac:dyDescent="0.25">
      <c r="A828" s="90" t="s">
        <v>879</v>
      </c>
      <c r="B828" s="89"/>
      <c r="C828" s="88"/>
      <c r="D828" s="88"/>
      <c r="E828" s="88"/>
      <c r="F828" s="88"/>
      <c r="G828" s="88"/>
      <c r="H828" s="138"/>
      <c r="I828" s="138"/>
      <c r="J828" s="198"/>
    </row>
    <row r="829" spans="1:10" s="86" customFormat="1" ht="18.7" customHeight="1" x14ac:dyDescent="0.25">
      <c r="A829" s="90" t="s">
        <v>880</v>
      </c>
      <c r="B829" s="89"/>
      <c r="C829" s="88"/>
      <c r="D829" s="88"/>
      <c r="E829" s="88"/>
      <c r="F829" s="88"/>
      <c r="G829" s="88"/>
      <c r="H829" s="138"/>
      <c r="I829" s="138"/>
      <c r="J829" s="198"/>
    </row>
    <row r="830" spans="1:10" s="86" customFormat="1" ht="18.7" customHeight="1" x14ac:dyDescent="0.25">
      <c r="A830" s="90" t="s">
        <v>881</v>
      </c>
      <c r="B830" s="89"/>
      <c r="C830" s="88"/>
      <c r="D830" s="88"/>
      <c r="E830" s="88"/>
      <c r="F830" s="88"/>
      <c r="G830" s="88"/>
      <c r="H830" s="138"/>
      <c r="I830" s="138"/>
      <c r="J830" s="198"/>
    </row>
    <row r="831" spans="1:10" s="86" customFormat="1" ht="18.7" customHeight="1" x14ac:dyDescent="0.25">
      <c r="A831" s="90" t="s">
        <v>882</v>
      </c>
      <c r="B831" s="89"/>
      <c r="C831" s="88"/>
      <c r="D831" s="88"/>
      <c r="E831" s="88"/>
      <c r="F831" s="88"/>
      <c r="G831" s="88"/>
      <c r="H831" s="138"/>
      <c r="I831" s="138"/>
      <c r="J831" s="198"/>
    </row>
    <row r="832" spans="1:10" s="86" customFormat="1" ht="18.7" customHeight="1" x14ac:dyDescent="0.25">
      <c r="A832" s="90" t="s">
        <v>883</v>
      </c>
      <c r="B832" s="89"/>
      <c r="C832" s="88"/>
      <c r="D832" s="88"/>
      <c r="E832" s="88"/>
      <c r="F832" s="88"/>
      <c r="G832" s="88"/>
      <c r="H832" s="138"/>
      <c r="I832" s="138"/>
      <c r="J832" s="198"/>
    </row>
    <row r="833" spans="1:10" s="86" customFormat="1" ht="18.7" customHeight="1" x14ac:dyDescent="0.25">
      <c r="A833" s="90" t="s">
        <v>884</v>
      </c>
      <c r="B833" s="89"/>
      <c r="C833" s="88"/>
      <c r="D833" s="88"/>
      <c r="E833" s="88"/>
      <c r="F833" s="88"/>
      <c r="G833" s="88"/>
      <c r="H833" s="138"/>
      <c r="I833" s="138"/>
      <c r="J833" s="198"/>
    </row>
    <row r="834" spans="1:10" s="86" customFormat="1" ht="18.7" customHeight="1" x14ac:dyDescent="0.25">
      <c r="A834" s="90" t="s">
        <v>885</v>
      </c>
      <c r="B834" s="89"/>
      <c r="C834" s="88"/>
      <c r="D834" s="88"/>
      <c r="E834" s="88"/>
      <c r="F834" s="88"/>
      <c r="G834" s="88"/>
      <c r="H834" s="138"/>
      <c r="I834" s="138"/>
      <c r="J834" s="198"/>
    </row>
    <row r="835" spans="1:10" s="86" customFormat="1" ht="18.7" customHeight="1" x14ac:dyDescent="0.25">
      <c r="A835" s="90" t="s">
        <v>886</v>
      </c>
      <c r="B835" s="89"/>
      <c r="C835" s="88"/>
      <c r="D835" s="88"/>
      <c r="E835" s="88"/>
      <c r="F835" s="88"/>
      <c r="G835" s="88"/>
      <c r="H835" s="138"/>
      <c r="I835" s="138"/>
      <c r="J835" s="198"/>
    </row>
    <row r="836" spans="1:10" s="86" customFormat="1" ht="18.7" customHeight="1" x14ac:dyDescent="0.25">
      <c r="A836" s="90" t="s">
        <v>887</v>
      </c>
      <c r="B836" s="89"/>
      <c r="C836" s="88"/>
      <c r="D836" s="88"/>
      <c r="E836" s="88"/>
      <c r="F836" s="88"/>
      <c r="G836" s="88"/>
      <c r="H836" s="138"/>
      <c r="I836" s="138"/>
      <c r="J836" s="198"/>
    </row>
    <row r="837" spans="1:10" s="86" customFormat="1" ht="18.7" customHeight="1" x14ac:dyDescent="0.25">
      <c r="A837" s="90" t="s">
        <v>888</v>
      </c>
      <c r="B837" s="89"/>
      <c r="C837" s="88"/>
      <c r="D837" s="88"/>
      <c r="E837" s="88"/>
      <c r="F837" s="88"/>
      <c r="G837" s="88"/>
      <c r="H837" s="138"/>
      <c r="I837" s="138"/>
      <c r="J837" s="198"/>
    </row>
    <row r="838" spans="1:10" s="86" customFormat="1" ht="18.7" customHeight="1" x14ac:dyDescent="0.25">
      <c r="A838" s="90" t="s">
        <v>889</v>
      </c>
      <c r="B838" s="89"/>
      <c r="C838" s="88"/>
      <c r="D838" s="88"/>
      <c r="E838" s="88"/>
      <c r="F838" s="88"/>
      <c r="G838" s="88"/>
      <c r="H838" s="138"/>
      <c r="I838" s="138"/>
      <c r="J838" s="198"/>
    </row>
    <row r="839" spans="1:10" s="86" customFormat="1" ht="18.7" customHeight="1" x14ac:dyDescent="0.25">
      <c r="A839" s="90" t="s">
        <v>890</v>
      </c>
      <c r="B839" s="89"/>
      <c r="C839" s="88"/>
      <c r="D839" s="88"/>
      <c r="E839" s="88"/>
      <c r="F839" s="88"/>
      <c r="G839" s="88"/>
      <c r="H839" s="138"/>
      <c r="I839" s="138"/>
      <c r="J839" s="198"/>
    </row>
    <row r="840" spans="1:10" s="86" customFormat="1" ht="18.7" customHeight="1" x14ac:dyDescent="0.25">
      <c r="A840" s="90" t="s">
        <v>891</v>
      </c>
      <c r="B840" s="89"/>
      <c r="C840" s="88"/>
      <c r="D840" s="88"/>
      <c r="E840" s="88"/>
      <c r="F840" s="88"/>
      <c r="G840" s="88"/>
      <c r="H840" s="138"/>
      <c r="I840" s="138"/>
      <c r="J840" s="198"/>
    </row>
    <row r="841" spans="1:10" s="86" customFormat="1" ht="18.7" customHeight="1" x14ac:dyDescent="0.25">
      <c r="A841" s="90" t="s">
        <v>892</v>
      </c>
      <c r="B841" s="89"/>
      <c r="C841" s="88"/>
      <c r="D841" s="88"/>
      <c r="E841" s="88"/>
      <c r="F841" s="88"/>
      <c r="G841" s="88"/>
      <c r="H841" s="138"/>
      <c r="I841" s="138"/>
      <c r="J841" s="198"/>
    </row>
    <row r="842" spans="1:10" s="86" customFormat="1" ht="18.7" customHeight="1" x14ac:dyDescent="0.25">
      <c r="A842" s="90" t="s">
        <v>893</v>
      </c>
      <c r="B842" s="89"/>
      <c r="C842" s="88"/>
      <c r="D842" s="88"/>
      <c r="E842" s="88"/>
      <c r="F842" s="88"/>
      <c r="G842" s="88"/>
      <c r="H842" s="138"/>
      <c r="I842" s="138"/>
      <c r="J842" s="198"/>
    </row>
    <row r="843" spans="1:10" s="86" customFormat="1" ht="18.7" customHeight="1" x14ac:dyDescent="0.25">
      <c r="A843" s="90" t="s">
        <v>894</v>
      </c>
      <c r="B843" s="89"/>
      <c r="C843" s="88"/>
      <c r="D843" s="88"/>
      <c r="E843" s="88"/>
      <c r="F843" s="88"/>
      <c r="G843" s="88"/>
      <c r="H843" s="138"/>
      <c r="I843" s="138"/>
      <c r="J843" s="198"/>
    </row>
    <row r="844" spans="1:10" s="86" customFormat="1" ht="18.7" customHeight="1" x14ac:dyDescent="0.25">
      <c r="A844" s="90" t="s">
        <v>895</v>
      </c>
      <c r="B844" s="89"/>
      <c r="C844" s="88"/>
      <c r="D844" s="88"/>
      <c r="E844" s="88"/>
      <c r="F844" s="88"/>
      <c r="G844" s="88"/>
      <c r="H844" s="138"/>
      <c r="I844" s="138"/>
      <c r="J844" s="198"/>
    </row>
    <row r="845" spans="1:10" s="86" customFormat="1" ht="18.7" customHeight="1" x14ac:dyDescent="0.25">
      <c r="A845" s="90" t="s">
        <v>896</v>
      </c>
      <c r="B845" s="89"/>
      <c r="C845" s="88"/>
      <c r="D845" s="88"/>
      <c r="E845" s="88"/>
      <c r="F845" s="88"/>
      <c r="G845" s="88"/>
      <c r="H845" s="138"/>
      <c r="I845" s="138"/>
      <c r="J845" s="198"/>
    </row>
    <row r="846" spans="1:10" s="86" customFormat="1" ht="18.7" customHeight="1" x14ac:dyDescent="0.25">
      <c r="A846" s="90" t="s">
        <v>897</v>
      </c>
      <c r="B846" s="89"/>
      <c r="C846" s="88"/>
      <c r="D846" s="88"/>
      <c r="E846" s="88"/>
      <c r="F846" s="88"/>
      <c r="G846" s="88"/>
      <c r="H846" s="138"/>
      <c r="I846" s="138"/>
      <c r="J846" s="198"/>
    </row>
    <row r="847" spans="1:10" s="86" customFormat="1" ht="18.7" customHeight="1" x14ac:dyDescent="0.25">
      <c r="A847" s="90" t="s">
        <v>898</v>
      </c>
      <c r="B847" s="89"/>
      <c r="C847" s="88"/>
      <c r="D847" s="88"/>
      <c r="E847" s="88"/>
      <c r="F847" s="88"/>
      <c r="G847" s="88"/>
      <c r="H847" s="138"/>
      <c r="I847" s="138"/>
      <c r="J847" s="198"/>
    </row>
    <row r="848" spans="1:10" s="86" customFormat="1" ht="18.7" customHeight="1" x14ac:dyDescent="0.25">
      <c r="A848" s="90" t="s">
        <v>899</v>
      </c>
      <c r="B848" s="89"/>
      <c r="C848" s="88"/>
      <c r="D848" s="88"/>
      <c r="E848" s="88"/>
      <c r="F848" s="88"/>
      <c r="G848" s="88"/>
      <c r="H848" s="138"/>
      <c r="I848" s="138"/>
      <c r="J848" s="198"/>
    </row>
    <row r="849" spans="1:10" s="86" customFormat="1" ht="18.7" customHeight="1" x14ac:dyDescent="0.25">
      <c r="A849" s="90" t="s">
        <v>900</v>
      </c>
      <c r="B849" s="89"/>
      <c r="C849" s="88"/>
      <c r="D849" s="88"/>
      <c r="E849" s="88"/>
      <c r="F849" s="88"/>
      <c r="G849" s="88"/>
      <c r="H849" s="138"/>
      <c r="I849" s="138"/>
      <c r="J849" s="198"/>
    </row>
    <row r="850" spans="1:10" s="86" customFormat="1" ht="18.7" customHeight="1" x14ac:dyDescent="0.25">
      <c r="A850" s="90" t="s">
        <v>901</v>
      </c>
      <c r="B850" s="89"/>
      <c r="C850" s="88"/>
      <c r="D850" s="88"/>
      <c r="E850" s="88"/>
      <c r="F850" s="88"/>
      <c r="G850" s="88"/>
      <c r="H850" s="138"/>
      <c r="I850" s="138"/>
      <c r="J850" s="198"/>
    </row>
    <row r="851" spans="1:10" s="86" customFormat="1" ht="18.7" customHeight="1" x14ac:dyDescent="0.25">
      <c r="A851" s="90" t="s">
        <v>902</v>
      </c>
      <c r="B851" s="89"/>
      <c r="C851" s="88"/>
      <c r="D851" s="88"/>
      <c r="E851" s="88"/>
      <c r="F851" s="88"/>
      <c r="G851" s="88"/>
      <c r="H851" s="138"/>
      <c r="I851" s="138"/>
      <c r="J851" s="198"/>
    </row>
    <row r="852" spans="1:10" s="86" customFormat="1" ht="18.7" customHeight="1" x14ac:dyDescent="0.25">
      <c r="A852" s="90" t="s">
        <v>903</v>
      </c>
      <c r="B852" s="89"/>
      <c r="C852" s="88"/>
      <c r="D852" s="88"/>
      <c r="E852" s="88"/>
      <c r="F852" s="88"/>
      <c r="G852" s="88"/>
      <c r="H852" s="138"/>
      <c r="I852" s="138"/>
      <c r="J852" s="198"/>
    </row>
    <row r="853" spans="1:10" s="86" customFormat="1" ht="18.7" customHeight="1" x14ac:dyDescent="0.25">
      <c r="A853" s="90" t="s">
        <v>904</v>
      </c>
      <c r="B853" s="89"/>
      <c r="C853" s="88"/>
      <c r="D853" s="88"/>
      <c r="E853" s="88"/>
      <c r="F853" s="88"/>
      <c r="G853" s="88"/>
      <c r="H853" s="138"/>
      <c r="I853" s="138"/>
      <c r="J853" s="198"/>
    </row>
    <row r="854" spans="1:10" s="86" customFormat="1" ht="18.7" customHeight="1" x14ac:dyDescent="0.25">
      <c r="A854" s="90" t="s">
        <v>905</v>
      </c>
      <c r="B854" s="89"/>
      <c r="C854" s="88"/>
      <c r="D854" s="88"/>
      <c r="E854" s="88"/>
      <c r="F854" s="88"/>
      <c r="G854" s="88"/>
      <c r="H854" s="138"/>
      <c r="I854" s="138"/>
      <c r="J854" s="198"/>
    </row>
    <row r="855" spans="1:10" s="86" customFormat="1" ht="18.7" customHeight="1" x14ac:dyDescent="0.25">
      <c r="A855" s="90" t="s">
        <v>906</v>
      </c>
      <c r="B855" s="89"/>
      <c r="C855" s="88"/>
      <c r="D855" s="88"/>
      <c r="E855" s="88"/>
      <c r="F855" s="88"/>
      <c r="G855" s="88"/>
      <c r="H855" s="138"/>
      <c r="I855" s="138"/>
      <c r="J855" s="198"/>
    </row>
    <row r="856" spans="1:10" s="86" customFormat="1" ht="18.7" customHeight="1" x14ac:dyDescent="0.25">
      <c r="A856" s="90" t="s">
        <v>907</v>
      </c>
      <c r="B856" s="89"/>
      <c r="C856" s="88"/>
      <c r="D856" s="88"/>
      <c r="E856" s="88"/>
      <c r="F856" s="88"/>
      <c r="G856" s="88"/>
      <c r="H856" s="138"/>
      <c r="I856" s="138"/>
      <c r="J856" s="198"/>
    </row>
    <row r="857" spans="1:10" s="86" customFormat="1" ht="18.7" customHeight="1" x14ac:dyDescent="0.25">
      <c r="A857" s="90" t="s">
        <v>908</v>
      </c>
      <c r="B857" s="89"/>
      <c r="C857" s="88"/>
      <c r="D857" s="88"/>
      <c r="E857" s="88"/>
      <c r="F857" s="88"/>
      <c r="G857" s="88"/>
      <c r="H857" s="138"/>
      <c r="I857" s="138"/>
      <c r="J857" s="198"/>
    </row>
    <row r="858" spans="1:10" s="86" customFormat="1" ht="18.7" customHeight="1" x14ac:dyDescent="0.25">
      <c r="A858" s="90" t="s">
        <v>909</v>
      </c>
      <c r="B858" s="89"/>
      <c r="C858" s="88"/>
      <c r="D858" s="88"/>
      <c r="E858" s="88"/>
      <c r="F858" s="88"/>
      <c r="G858" s="88"/>
      <c r="H858" s="138"/>
      <c r="I858" s="138"/>
      <c r="J858" s="198"/>
    </row>
    <row r="859" spans="1:10" s="86" customFormat="1" ht="18.7" customHeight="1" x14ac:dyDescent="0.25">
      <c r="A859" s="90" t="s">
        <v>910</v>
      </c>
      <c r="B859" s="89"/>
      <c r="C859" s="88"/>
      <c r="D859" s="88"/>
      <c r="E859" s="88"/>
      <c r="F859" s="88"/>
      <c r="G859" s="88"/>
      <c r="H859" s="138"/>
      <c r="I859" s="138"/>
      <c r="J859" s="198"/>
    </row>
    <row r="860" spans="1:10" s="86" customFormat="1" ht="18.7" customHeight="1" x14ac:dyDescent="0.25">
      <c r="A860" s="90" t="s">
        <v>911</v>
      </c>
      <c r="B860" s="89"/>
      <c r="C860" s="88"/>
      <c r="D860" s="88"/>
      <c r="E860" s="88"/>
      <c r="F860" s="88"/>
      <c r="G860" s="88"/>
      <c r="H860" s="138"/>
      <c r="I860" s="138"/>
      <c r="J860" s="198"/>
    </row>
    <row r="861" spans="1:10" s="86" customFormat="1" ht="18.7" customHeight="1" x14ac:dyDescent="0.25">
      <c r="A861" s="90" t="s">
        <v>912</v>
      </c>
      <c r="B861" s="89"/>
      <c r="C861" s="88"/>
      <c r="D861" s="88"/>
      <c r="E861" s="88"/>
      <c r="F861" s="88"/>
      <c r="G861" s="88"/>
      <c r="H861" s="138"/>
      <c r="I861" s="138"/>
      <c r="J861" s="198"/>
    </row>
    <row r="862" spans="1:10" s="86" customFormat="1" ht="18.7" customHeight="1" x14ac:dyDescent="0.25">
      <c r="A862" s="90" t="s">
        <v>913</v>
      </c>
      <c r="B862" s="89"/>
      <c r="C862" s="88"/>
      <c r="D862" s="88"/>
      <c r="E862" s="88"/>
      <c r="F862" s="88"/>
      <c r="G862" s="88"/>
      <c r="H862" s="138"/>
      <c r="I862" s="138"/>
      <c r="J862" s="198"/>
    </row>
    <row r="863" spans="1:10" s="86" customFormat="1" ht="18.7" customHeight="1" x14ac:dyDescent="0.25">
      <c r="A863" s="90" t="s">
        <v>914</v>
      </c>
      <c r="B863" s="89"/>
      <c r="C863" s="88"/>
      <c r="D863" s="88"/>
      <c r="E863" s="88"/>
      <c r="F863" s="88"/>
      <c r="G863" s="88"/>
      <c r="H863" s="138"/>
      <c r="I863" s="138"/>
      <c r="J863" s="198"/>
    </row>
    <row r="864" spans="1:10" s="86" customFormat="1" ht="18.7" customHeight="1" x14ac:dyDescent="0.25">
      <c r="A864" s="90" t="s">
        <v>915</v>
      </c>
      <c r="B864" s="89"/>
      <c r="C864" s="88"/>
      <c r="D864" s="88"/>
      <c r="E864" s="88"/>
      <c r="F864" s="88"/>
      <c r="G864" s="88"/>
      <c r="H864" s="138"/>
      <c r="I864" s="138"/>
      <c r="J864" s="198"/>
    </row>
    <row r="865" spans="1:10" s="86" customFormat="1" ht="18.7" customHeight="1" x14ac:dyDescent="0.25">
      <c r="A865" s="90" t="s">
        <v>916</v>
      </c>
      <c r="B865" s="89"/>
      <c r="C865" s="88"/>
      <c r="D865" s="88"/>
      <c r="E865" s="88"/>
      <c r="F865" s="88"/>
      <c r="G865" s="88"/>
      <c r="H865" s="138"/>
      <c r="I865" s="138"/>
      <c r="J865" s="198"/>
    </row>
    <row r="866" spans="1:10" s="86" customFormat="1" ht="18.7" customHeight="1" x14ac:dyDescent="0.25">
      <c r="A866" s="90" t="s">
        <v>917</v>
      </c>
      <c r="B866" s="89"/>
      <c r="C866" s="88"/>
      <c r="D866" s="88"/>
      <c r="E866" s="88"/>
      <c r="F866" s="88"/>
      <c r="G866" s="88"/>
      <c r="H866" s="138"/>
      <c r="I866" s="138"/>
      <c r="J866" s="198"/>
    </row>
    <row r="867" spans="1:10" s="86" customFormat="1" ht="18.7" customHeight="1" x14ac:dyDescent="0.25">
      <c r="A867" s="90" t="s">
        <v>918</v>
      </c>
      <c r="B867" s="89"/>
      <c r="C867" s="88"/>
      <c r="D867" s="88"/>
      <c r="E867" s="88"/>
      <c r="F867" s="88"/>
      <c r="G867" s="88"/>
      <c r="H867" s="138"/>
      <c r="I867" s="138"/>
      <c r="J867" s="198"/>
    </row>
    <row r="868" spans="1:10" s="86" customFormat="1" ht="18.7" customHeight="1" x14ac:dyDescent="0.25">
      <c r="A868" s="90" t="s">
        <v>919</v>
      </c>
      <c r="B868" s="89"/>
      <c r="C868" s="88"/>
      <c r="D868" s="88"/>
      <c r="E868" s="88"/>
      <c r="F868" s="88"/>
      <c r="G868" s="88"/>
      <c r="H868" s="138"/>
      <c r="I868" s="138"/>
      <c r="J868" s="198"/>
    </row>
    <row r="869" spans="1:10" s="86" customFormat="1" ht="18.7" customHeight="1" x14ac:dyDescent="0.25">
      <c r="A869" s="90" t="s">
        <v>920</v>
      </c>
      <c r="B869" s="89"/>
      <c r="C869" s="88"/>
      <c r="D869" s="88"/>
      <c r="E869" s="88"/>
      <c r="F869" s="88"/>
      <c r="G869" s="88"/>
      <c r="H869" s="138"/>
      <c r="I869" s="138"/>
      <c r="J869" s="198"/>
    </row>
    <row r="870" spans="1:10" s="86" customFormat="1" ht="18.7" customHeight="1" x14ac:dyDescent="0.25">
      <c r="A870" s="90" t="s">
        <v>921</v>
      </c>
      <c r="B870" s="89"/>
      <c r="C870" s="88"/>
      <c r="D870" s="88"/>
      <c r="E870" s="88"/>
      <c r="F870" s="88"/>
      <c r="G870" s="88"/>
      <c r="H870" s="138"/>
      <c r="I870" s="138"/>
      <c r="J870" s="198"/>
    </row>
    <row r="871" spans="1:10" s="86" customFormat="1" ht="18.7" customHeight="1" x14ac:dyDescent="0.25">
      <c r="A871" s="90" t="s">
        <v>922</v>
      </c>
      <c r="B871" s="89"/>
      <c r="C871" s="88"/>
      <c r="D871" s="88"/>
      <c r="E871" s="88"/>
      <c r="F871" s="88"/>
      <c r="G871" s="88"/>
      <c r="H871" s="138"/>
      <c r="I871" s="138"/>
      <c r="J871" s="198"/>
    </row>
    <row r="872" spans="1:10" s="86" customFormat="1" ht="18.7" customHeight="1" x14ac:dyDescent="0.25">
      <c r="A872" s="90" t="s">
        <v>923</v>
      </c>
      <c r="B872" s="89"/>
      <c r="C872" s="88"/>
      <c r="D872" s="88"/>
      <c r="E872" s="88"/>
      <c r="F872" s="88"/>
      <c r="G872" s="88"/>
      <c r="H872" s="138"/>
      <c r="I872" s="138"/>
      <c r="J872" s="198"/>
    </row>
    <row r="873" spans="1:10" s="86" customFormat="1" ht="18.7" customHeight="1" x14ac:dyDescent="0.25">
      <c r="A873" s="90" t="s">
        <v>924</v>
      </c>
      <c r="B873" s="89"/>
      <c r="C873" s="88"/>
      <c r="D873" s="88"/>
      <c r="E873" s="88"/>
      <c r="F873" s="88"/>
      <c r="G873" s="88"/>
      <c r="H873" s="138"/>
      <c r="I873" s="138"/>
      <c r="J873" s="198"/>
    </row>
    <row r="874" spans="1:10" s="86" customFormat="1" ht="18.7" customHeight="1" x14ac:dyDescent="0.25">
      <c r="A874" s="90" t="s">
        <v>925</v>
      </c>
      <c r="B874" s="89"/>
      <c r="C874" s="88"/>
      <c r="D874" s="88"/>
      <c r="E874" s="88"/>
      <c r="F874" s="88"/>
      <c r="G874" s="88"/>
      <c r="H874" s="138"/>
      <c r="I874" s="138"/>
      <c r="J874" s="198"/>
    </row>
    <row r="875" spans="1:10" s="86" customFormat="1" ht="18.7" customHeight="1" x14ac:dyDescent="0.25">
      <c r="A875" s="90" t="s">
        <v>926</v>
      </c>
      <c r="B875" s="89"/>
      <c r="C875" s="88"/>
      <c r="D875" s="88"/>
      <c r="E875" s="88"/>
      <c r="F875" s="88"/>
      <c r="G875" s="88"/>
      <c r="H875" s="138"/>
      <c r="I875" s="138"/>
      <c r="J875" s="198"/>
    </row>
    <row r="876" spans="1:10" s="86" customFormat="1" ht="18.7" customHeight="1" x14ac:dyDescent="0.25">
      <c r="A876" s="90" t="s">
        <v>927</v>
      </c>
      <c r="B876" s="89"/>
      <c r="C876" s="88"/>
      <c r="D876" s="88"/>
      <c r="E876" s="88"/>
      <c r="F876" s="88"/>
      <c r="G876" s="88"/>
      <c r="H876" s="138"/>
      <c r="I876" s="138"/>
      <c r="J876" s="198"/>
    </row>
    <row r="877" spans="1:10" s="86" customFormat="1" ht="18.7" customHeight="1" x14ac:dyDescent="0.25">
      <c r="A877" s="90" t="s">
        <v>928</v>
      </c>
      <c r="B877" s="89"/>
      <c r="C877" s="88"/>
      <c r="D877" s="88"/>
      <c r="E877" s="88"/>
      <c r="F877" s="88"/>
      <c r="G877" s="88"/>
      <c r="H877" s="138"/>
      <c r="I877" s="138"/>
      <c r="J877" s="198"/>
    </row>
    <row r="878" spans="1:10" s="86" customFormat="1" ht="18.7" customHeight="1" x14ac:dyDescent="0.25">
      <c r="A878" s="90" t="s">
        <v>929</v>
      </c>
      <c r="B878" s="89"/>
      <c r="C878" s="88"/>
      <c r="D878" s="88"/>
      <c r="E878" s="88"/>
      <c r="F878" s="88"/>
      <c r="G878" s="88"/>
      <c r="H878" s="138"/>
      <c r="I878" s="138"/>
      <c r="J878" s="198"/>
    </row>
    <row r="879" spans="1:10" s="86" customFormat="1" ht="18.7" customHeight="1" x14ac:dyDescent="0.25">
      <c r="A879" s="90" t="s">
        <v>930</v>
      </c>
      <c r="B879" s="89"/>
      <c r="C879" s="88"/>
      <c r="D879" s="88"/>
      <c r="E879" s="88"/>
      <c r="F879" s="88"/>
      <c r="G879" s="88"/>
      <c r="H879" s="138"/>
      <c r="I879" s="138"/>
      <c r="J879" s="198"/>
    </row>
    <row r="880" spans="1:10" s="86" customFormat="1" ht="18.7" customHeight="1" x14ac:dyDescent="0.25">
      <c r="A880" s="90" t="s">
        <v>931</v>
      </c>
      <c r="B880" s="89"/>
      <c r="C880" s="88"/>
      <c r="D880" s="88"/>
      <c r="E880" s="88"/>
      <c r="F880" s="88"/>
      <c r="G880" s="88"/>
      <c r="H880" s="138"/>
      <c r="I880" s="138"/>
      <c r="J880" s="198"/>
    </row>
    <row r="881" spans="1:10" s="86" customFormat="1" ht="18.7" customHeight="1" x14ac:dyDescent="0.25">
      <c r="A881" s="90" t="s">
        <v>932</v>
      </c>
      <c r="B881" s="89"/>
      <c r="C881" s="88"/>
      <c r="D881" s="88"/>
      <c r="E881" s="88"/>
      <c r="F881" s="88"/>
      <c r="G881" s="88"/>
      <c r="H881" s="138"/>
      <c r="I881" s="138"/>
      <c r="J881" s="198"/>
    </row>
    <row r="882" spans="1:10" s="86" customFormat="1" ht="18.7" customHeight="1" x14ac:dyDescent="0.25">
      <c r="A882" s="90" t="s">
        <v>933</v>
      </c>
      <c r="B882" s="89"/>
      <c r="C882" s="88"/>
      <c r="D882" s="88"/>
      <c r="E882" s="88"/>
      <c r="F882" s="88"/>
      <c r="G882" s="88"/>
      <c r="H882" s="138"/>
      <c r="I882" s="138"/>
      <c r="J882" s="198"/>
    </row>
    <row r="883" spans="1:10" s="86" customFormat="1" ht="18.7" customHeight="1" x14ac:dyDescent="0.25">
      <c r="A883" s="90" t="s">
        <v>934</v>
      </c>
      <c r="B883" s="89"/>
      <c r="C883" s="88"/>
      <c r="D883" s="88"/>
      <c r="E883" s="88"/>
      <c r="F883" s="88"/>
      <c r="G883" s="88"/>
      <c r="H883" s="138"/>
      <c r="I883" s="138"/>
      <c r="J883" s="198"/>
    </row>
    <row r="884" spans="1:10" s="86" customFormat="1" ht="18.7" customHeight="1" x14ac:dyDescent="0.25">
      <c r="A884" s="90" t="s">
        <v>935</v>
      </c>
      <c r="B884" s="89"/>
      <c r="C884" s="88"/>
      <c r="D884" s="88"/>
      <c r="E884" s="88"/>
      <c r="F884" s="88"/>
      <c r="G884" s="88"/>
      <c r="H884" s="138"/>
      <c r="I884" s="138"/>
      <c r="J884" s="198"/>
    </row>
    <row r="885" spans="1:10" s="86" customFormat="1" ht="18.7" customHeight="1" x14ac:dyDescent="0.25">
      <c r="A885" s="90" t="s">
        <v>936</v>
      </c>
      <c r="B885" s="89"/>
      <c r="C885" s="88"/>
      <c r="D885" s="88"/>
      <c r="E885" s="88"/>
      <c r="F885" s="88"/>
      <c r="G885" s="88"/>
      <c r="H885" s="138"/>
      <c r="I885" s="138"/>
      <c r="J885" s="198"/>
    </row>
    <row r="886" spans="1:10" s="86" customFormat="1" ht="18.7" customHeight="1" x14ac:dyDescent="0.25">
      <c r="A886" s="90" t="s">
        <v>937</v>
      </c>
      <c r="B886" s="89"/>
      <c r="C886" s="88"/>
      <c r="D886" s="88"/>
      <c r="E886" s="88"/>
      <c r="F886" s="88"/>
      <c r="G886" s="88"/>
      <c r="H886" s="138"/>
      <c r="I886" s="138"/>
      <c r="J886" s="198"/>
    </row>
    <row r="887" spans="1:10" s="86" customFormat="1" ht="18.7" customHeight="1" x14ac:dyDescent="0.25">
      <c r="A887" s="90" t="s">
        <v>938</v>
      </c>
      <c r="B887" s="89"/>
      <c r="C887" s="88"/>
      <c r="D887" s="88"/>
      <c r="E887" s="88"/>
      <c r="F887" s="88"/>
      <c r="G887" s="88"/>
      <c r="H887" s="138"/>
      <c r="I887" s="138"/>
      <c r="J887" s="198"/>
    </row>
    <row r="888" spans="1:10" s="86" customFormat="1" ht="18.7" customHeight="1" x14ac:dyDescent="0.25">
      <c r="A888" s="90" t="s">
        <v>939</v>
      </c>
      <c r="B888" s="89"/>
      <c r="C888" s="88"/>
      <c r="D888" s="88"/>
      <c r="E888" s="88"/>
      <c r="F888" s="88"/>
      <c r="G888" s="88"/>
      <c r="H888" s="138"/>
      <c r="I888" s="138"/>
      <c r="J888" s="198"/>
    </row>
    <row r="889" spans="1:10" s="86" customFormat="1" ht="18.7" customHeight="1" x14ac:dyDescent="0.25">
      <c r="A889" s="90" t="s">
        <v>940</v>
      </c>
      <c r="B889" s="89"/>
      <c r="C889" s="88"/>
      <c r="D889" s="88"/>
      <c r="E889" s="88"/>
      <c r="F889" s="88"/>
      <c r="G889" s="88"/>
      <c r="H889" s="138"/>
      <c r="I889" s="138"/>
      <c r="J889" s="198"/>
    </row>
    <row r="890" spans="1:10" s="86" customFormat="1" ht="18.7" customHeight="1" x14ac:dyDescent="0.25">
      <c r="A890" s="90" t="s">
        <v>941</v>
      </c>
      <c r="B890" s="89"/>
      <c r="C890" s="88"/>
      <c r="D890" s="88"/>
      <c r="E890" s="88"/>
      <c r="F890" s="88"/>
      <c r="G890" s="88"/>
      <c r="H890" s="138"/>
      <c r="I890" s="138"/>
      <c r="J890" s="198"/>
    </row>
    <row r="891" spans="1:10" s="86" customFormat="1" ht="18.7" customHeight="1" x14ac:dyDescent="0.25">
      <c r="A891" s="90" t="s">
        <v>942</v>
      </c>
      <c r="B891" s="89"/>
      <c r="C891" s="88"/>
      <c r="D891" s="88"/>
      <c r="E891" s="88"/>
      <c r="F891" s="88"/>
      <c r="G891" s="88"/>
      <c r="H891" s="138"/>
      <c r="I891" s="138"/>
      <c r="J891" s="198"/>
    </row>
    <row r="892" spans="1:10" s="86" customFormat="1" ht="18.7" customHeight="1" x14ac:dyDescent="0.25">
      <c r="A892" s="90" t="s">
        <v>943</v>
      </c>
      <c r="B892" s="89"/>
      <c r="C892" s="88"/>
      <c r="D892" s="88"/>
      <c r="E892" s="88"/>
      <c r="F892" s="88"/>
      <c r="G892" s="88"/>
      <c r="H892" s="138"/>
      <c r="I892" s="138"/>
      <c r="J892" s="198"/>
    </row>
    <row r="893" spans="1:10" s="86" customFormat="1" ht="18.7" customHeight="1" x14ac:dyDescent="0.25">
      <c r="A893" s="90" t="s">
        <v>944</v>
      </c>
      <c r="B893" s="89"/>
      <c r="C893" s="88"/>
      <c r="D893" s="88"/>
      <c r="E893" s="88"/>
      <c r="F893" s="88"/>
      <c r="G893" s="88"/>
      <c r="H893" s="138"/>
      <c r="I893" s="138"/>
      <c r="J893" s="198"/>
    </row>
    <row r="894" spans="1:10" s="86" customFormat="1" ht="18.7" customHeight="1" x14ac:dyDescent="0.25">
      <c r="A894" s="90" t="s">
        <v>945</v>
      </c>
      <c r="B894" s="89"/>
      <c r="C894" s="88"/>
      <c r="D894" s="88"/>
      <c r="E894" s="88"/>
      <c r="F894" s="88"/>
      <c r="G894" s="88"/>
      <c r="H894" s="138"/>
      <c r="I894" s="138"/>
      <c r="J894" s="198"/>
    </row>
    <row r="895" spans="1:10" s="86" customFormat="1" ht="18.7" customHeight="1" x14ac:dyDescent="0.25">
      <c r="A895" s="90" t="s">
        <v>946</v>
      </c>
      <c r="B895" s="89"/>
      <c r="C895" s="88"/>
      <c r="D895" s="88"/>
      <c r="E895" s="88"/>
      <c r="F895" s="88"/>
      <c r="G895" s="88"/>
      <c r="H895" s="138"/>
      <c r="I895" s="138"/>
      <c r="J895" s="198"/>
    </row>
    <row r="896" spans="1:10" s="86" customFormat="1" ht="18.7" customHeight="1" x14ac:dyDescent="0.25">
      <c r="A896" s="90" t="s">
        <v>947</v>
      </c>
      <c r="B896" s="89"/>
      <c r="C896" s="88"/>
      <c r="D896" s="88"/>
      <c r="E896" s="88"/>
      <c r="F896" s="88"/>
      <c r="G896" s="88"/>
      <c r="H896" s="138"/>
      <c r="I896" s="138"/>
      <c r="J896" s="198"/>
    </row>
    <row r="897" spans="1:10" s="86" customFormat="1" ht="18.7" customHeight="1" x14ac:dyDescent="0.25">
      <c r="A897" s="90" t="s">
        <v>948</v>
      </c>
      <c r="B897" s="89"/>
      <c r="C897" s="88"/>
      <c r="D897" s="88"/>
      <c r="E897" s="88"/>
      <c r="F897" s="88"/>
      <c r="G897" s="88"/>
      <c r="H897" s="138"/>
      <c r="I897" s="138"/>
      <c r="J897" s="198"/>
    </row>
    <row r="898" spans="1:10" s="86" customFormat="1" ht="18.7" customHeight="1" x14ac:dyDescent="0.25">
      <c r="A898" s="90" t="s">
        <v>949</v>
      </c>
      <c r="B898" s="89"/>
      <c r="C898" s="88"/>
      <c r="D898" s="88"/>
      <c r="E898" s="88"/>
      <c r="F898" s="88"/>
      <c r="G898" s="88"/>
      <c r="H898" s="138"/>
      <c r="I898" s="138"/>
      <c r="J898" s="198"/>
    </row>
    <row r="899" spans="1:10" s="86" customFormat="1" ht="18.7" customHeight="1" x14ac:dyDescent="0.25">
      <c r="A899" s="90" t="s">
        <v>950</v>
      </c>
      <c r="B899" s="89"/>
      <c r="C899" s="88"/>
      <c r="D899" s="88"/>
      <c r="E899" s="88"/>
      <c r="F899" s="88"/>
      <c r="G899" s="88"/>
      <c r="H899" s="138"/>
      <c r="I899" s="138"/>
      <c r="J899" s="198"/>
    </row>
    <row r="900" spans="1:10" s="86" customFormat="1" ht="18.7" customHeight="1" x14ac:dyDescent="0.25">
      <c r="A900" s="90" t="s">
        <v>951</v>
      </c>
      <c r="B900" s="89"/>
      <c r="C900" s="88"/>
      <c r="D900" s="88"/>
      <c r="E900" s="88"/>
      <c r="F900" s="88"/>
      <c r="G900" s="88"/>
      <c r="H900" s="138"/>
      <c r="I900" s="138"/>
      <c r="J900" s="198"/>
    </row>
    <row r="901" spans="1:10" s="86" customFormat="1" ht="18.7" customHeight="1" x14ac:dyDescent="0.25">
      <c r="A901" s="90" t="s">
        <v>952</v>
      </c>
      <c r="B901" s="89"/>
      <c r="C901" s="88"/>
      <c r="D901" s="88"/>
      <c r="E901" s="88"/>
      <c r="F901" s="88"/>
      <c r="G901" s="88"/>
      <c r="H901" s="138"/>
      <c r="I901" s="138"/>
      <c r="J901" s="198"/>
    </row>
    <row r="902" spans="1:10" s="86" customFormat="1" ht="18.7" customHeight="1" x14ac:dyDescent="0.25">
      <c r="A902" s="90" t="s">
        <v>953</v>
      </c>
      <c r="B902" s="89"/>
      <c r="C902" s="88"/>
      <c r="D902" s="88"/>
      <c r="E902" s="88"/>
      <c r="F902" s="88"/>
      <c r="G902" s="88"/>
      <c r="H902" s="138"/>
      <c r="I902" s="138"/>
      <c r="J902" s="198"/>
    </row>
    <row r="903" spans="1:10" s="86" customFormat="1" ht="18.7" customHeight="1" x14ac:dyDescent="0.25">
      <c r="A903" s="90" t="s">
        <v>954</v>
      </c>
      <c r="B903" s="89"/>
      <c r="C903" s="88"/>
      <c r="D903" s="88"/>
      <c r="E903" s="88"/>
      <c r="F903" s="88"/>
      <c r="G903" s="88"/>
      <c r="H903" s="138"/>
      <c r="I903" s="138"/>
      <c r="J903" s="198"/>
    </row>
    <row r="904" spans="1:10" s="86" customFormat="1" ht="18.7" customHeight="1" x14ac:dyDescent="0.25">
      <c r="A904" s="90" t="s">
        <v>955</v>
      </c>
      <c r="B904" s="89"/>
      <c r="C904" s="88"/>
      <c r="D904" s="88"/>
      <c r="E904" s="88"/>
      <c r="F904" s="88"/>
      <c r="G904" s="88"/>
      <c r="H904" s="138"/>
      <c r="I904" s="138"/>
      <c r="J904" s="198"/>
    </row>
    <row r="905" spans="1:10" s="86" customFormat="1" ht="18.7" customHeight="1" x14ac:dyDescent="0.25">
      <c r="A905" s="90" t="s">
        <v>956</v>
      </c>
      <c r="B905" s="89"/>
      <c r="C905" s="88"/>
      <c r="D905" s="88"/>
      <c r="E905" s="88"/>
      <c r="F905" s="88"/>
      <c r="G905" s="88"/>
      <c r="H905" s="138"/>
      <c r="I905" s="138"/>
      <c r="J905" s="198"/>
    </row>
    <row r="906" spans="1:10" s="86" customFormat="1" ht="18.7" customHeight="1" x14ac:dyDescent="0.25">
      <c r="A906" s="90" t="s">
        <v>957</v>
      </c>
      <c r="B906" s="89"/>
      <c r="C906" s="88"/>
      <c r="D906" s="88"/>
      <c r="E906" s="88"/>
      <c r="F906" s="88"/>
      <c r="G906" s="88"/>
      <c r="H906" s="138"/>
      <c r="I906" s="138"/>
      <c r="J906" s="198"/>
    </row>
    <row r="907" spans="1:10" s="86" customFormat="1" ht="18.7" customHeight="1" x14ac:dyDescent="0.25">
      <c r="A907" s="90" t="s">
        <v>958</v>
      </c>
      <c r="B907" s="89"/>
      <c r="C907" s="88"/>
      <c r="D907" s="88"/>
      <c r="E907" s="88"/>
      <c r="F907" s="88"/>
      <c r="G907" s="88"/>
      <c r="H907" s="138"/>
      <c r="I907" s="138"/>
      <c r="J907" s="198"/>
    </row>
    <row r="908" spans="1:10" s="86" customFormat="1" ht="18.7" customHeight="1" x14ac:dyDescent="0.25">
      <c r="A908" s="90" t="s">
        <v>959</v>
      </c>
      <c r="B908" s="89"/>
      <c r="C908" s="88"/>
      <c r="D908" s="88"/>
      <c r="E908" s="88"/>
      <c r="F908" s="88"/>
      <c r="G908" s="88"/>
      <c r="H908" s="138"/>
      <c r="I908" s="138"/>
      <c r="J908" s="198"/>
    </row>
    <row r="909" spans="1:10" s="86" customFormat="1" ht="18.7" customHeight="1" x14ac:dyDescent="0.25">
      <c r="A909" s="90" t="s">
        <v>960</v>
      </c>
      <c r="B909" s="89"/>
      <c r="C909" s="88"/>
      <c r="D909" s="88"/>
      <c r="E909" s="88"/>
      <c r="F909" s="88"/>
      <c r="G909" s="88"/>
      <c r="H909" s="138"/>
      <c r="I909" s="138"/>
      <c r="J909" s="198"/>
    </row>
    <row r="910" spans="1:10" s="86" customFormat="1" ht="18.7" customHeight="1" x14ac:dyDescent="0.25">
      <c r="A910" s="90" t="s">
        <v>961</v>
      </c>
      <c r="B910" s="89"/>
      <c r="C910" s="88"/>
      <c r="D910" s="88"/>
      <c r="E910" s="88"/>
      <c r="F910" s="88"/>
      <c r="G910" s="88"/>
      <c r="H910" s="138"/>
      <c r="I910" s="138"/>
      <c r="J910" s="198"/>
    </row>
    <row r="911" spans="1:10" s="86" customFormat="1" ht="18.7" customHeight="1" x14ac:dyDescent="0.25">
      <c r="A911" s="90" t="s">
        <v>962</v>
      </c>
      <c r="B911" s="89"/>
      <c r="C911" s="88"/>
      <c r="D911" s="88"/>
      <c r="E911" s="88"/>
      <c r="F911" s="88"/>
      <c r="G911" s="88"/>
      <c r="H911" s="138"/>
      <c r="I911" s="138"/>
      <c r="J911" s="198"/>
    </row>
    <row r="912" spans="1:10" s="86" customFormat="1" ht="18.7" customHeight="1" x14ac:dyDescent="0.25">
      <c r="A912" s="90" t="s">
        <v>963</v>
      </c>
      <c r="B912" s="89"/>
      <c r="C912" s="88"/>
      <c r="D912" s="88"/>
      <c r="E912" s="88"/>
      <c r="F912" s="88"/>
      <c r="G912" s="88"/>
      <c r="H912" s="138"/>
      <c r="I912" s="138"/>
      <c r="J912" s="198"/>
    </row>
    <row r="913" spans="1:10" s="86" customFormat="1" ht="18.7" customHeight="1" x14ac:dyDescent="0.25">
      <c r="A913" s="90" t="s">
        <v>964</v>
      </c>
      <c r="B913" s="89"/>
      <c r="C913" s="88"/>
      <c r="D913" s="88"/>
      <c r="E913" s="88"/>
      <c r="F913" s="88"/>
      <c r="G913" s="88"/>
      <c r="H913" s="138"/>
      <c r="I913" s="138"/>
      <c r="J913" s="198"/>
    </row>
    <row r="914" spans="1:10" s="86" customFormat="1" ht="18.7" customHeight="1" x14ac:dyDescent="0.25">
      <c r="A914" s="90" t="s">
        <v>965</v>
      </c>
      <c r="B914" s="89"/>
      <c r="C914" s="88"/>
      <c r="D914" s="88"/>
      <c r="E914" s="88"/>
      <c r="F914" s="88"/>
      <c r="G914" s="88"/>
      <c r="H914" s="138"/>
      <c r="I914" s="138"/>
      <c r="J914" s="198"/>
    </row>
    <row r="915" spans="1:10" s="86" customFormat="1" ht="18.7" customHeight="1" x14ac:dyDescent="0.25">
      <c r="A915" s="90" t="s">
        <v>966</v>
      </c>
      <c r="B915" s="89"/>
      <c r="C915" s="88"/>
      <c r="D915" s="88"/>
      <c r="E915" s="88"/>
      <c r="F915" s="88"/>
      <c r="G915" s="88"/>
      <c r="H915" s="138"/>
      <c r="I915" s="138"/>
      <c r="J915" s="198"/>
    </row>
    <row r="916" spans="1:10" s="86" customFormat="1" ht="18.7" customHeight="1" x14ac:dyDescent="0.25">
      <c r="A916" s="90" t="s">
        <v>967</v>
      </c>
      <c r="B916" s="89"/>
      <c r="C916" s="88"/>
      <c r="D916" s="88"/>
      <c r="E916" s="88"/>
      <c r="F916" s="88"/>
      <c r="G916" s="88"/>
      <c r="H916" s="138"/>
      <c r="I916" s="138"/>
      <c r="J916" s="198"/>
    </row>
    <row r="917" spans="1:10" s="86" customFormat="1" ht="18.7" customHeight="1" x14ac:dyDescent="0.25">
      <c r="A917" s="90" t="s">
        <v>968</v>
      </c>
      <c r="B917" s="89"/>
      <c r="C917" s="88"/>
      <c r="D917" s="88"/>
      <c r="E917" s="88"/>
      <c r="F917" s="88"/>
      <c r="G917" s="88"/>
      <c r="H917" s="138"/>
      <c r="I917" s="138"/>
      <c r="J917" s="198"/>
    </row>
    <row r="918" spans="1:10" s="86" customFormat="1" ht="18.7" customHeight="1" x14ac:dyDescent="0.25">
      <c r="A918" s="90" t="s">
        <v>969</v>
      </c>
      <c r="B918" s="89"/>
      <c r="C918" s="88"/>
      <c r="D918" s="88"/>
      <c r="E918" s="88"/>
      <c r="F918" s="88"/>
      <c r="G918" s="88"/>
      <c r="H918" s="138"/>
      <c r="I918" s="138"/>
      <c r="J918" s="198"/>
    </row>
    <row r="919" spans="1:10" s="86" customFormat="1" ht="18.7" customHeight="1" x14ac:dyDescent="0.25">
      <c r="A919" s="90" t="s">
        <v>970</v>
      </c>
      <c r="B919" s="89"/>
      <c r="C919" s="88"/>
      <c r="D919" s="88"/>
      <c r="E919" s="88"/>
      <c r="F919" s="88"/>
      <c r="G919" s="88"/>
      <c r="H919" s="138"/>
      <c r="I919" s="138"/>
      <c r="J919" s="198"/>
    </row>
    <row r="920" spans="1:10" s="86" customFormat="1" ht="18.7" customHeight="1" x14ac:dyDescent="0.25">
      <c r="A920" s="90" t="s">
        <v>971</v>
      </c>
      <c r="B920" s="89"/>
      <c r="C920" s="88"/>
      <c r="D920" s="88"/>
      <c r="E920" s="88"/>
      <c r="F920" s="88"/>
      <c r="G920" s="88"/>
      <c r="H920" s="138"/>
      <c r="I920" s="138"/>
      <c r="J920" s="198"/>
    </row>
    <row r="921" spans="1:10" s="86" customFormat="1" ht="18.7" customHeight="1" x14ac:dyDescent="0.25">
      <c r="A921" s="90" t="s">
        <v>972</v>
      </c>
      <c r="B921" s="89"/>
      <c r="C921" s="88"/>
      <c r="D921" s="88"/>
      <c r="E921" s="88"/>
      <c r="F921" s="88"/>
      <c r="G921" s="88"/>
      <c r="H921" s="138"/>
      <c r="I921" s="138"/>
      <c r="J921" s="198"/>
    </row>
    <row r="922" spans="1:10" s="86" customFormat="1" ht="18.7" customHeight="1" x14ac:dyDescent="0.25">
      <c r="A922" s="90" t="s">
        <v>973</v>
      </c>
      <c r="B922" s="89"/>
      <c r="C922" s="88"/>
      <c r="D922" s="88"/>
      <c r="E922" s="88"/>
      <c r="F922" s="88"/>
      <c r="G922" s="88"/>
      <c r="H922" s="138"/>
      <c r="I922" s="138"/>
      <c r="J922" s="198"/>
    </row>
    <row r="923" spans="1:10" s="86" customFormat="1" ht="18.7" customHeight="1" x14ac:dyDescent="0.25">
      <c r="A923" s="90" t="s">
        <v>974</v>
      </c>
      <c r="B923" s="89"/>
      <c r="C923" s="88"/>
      <c r="D923" s="88"/>
      <c r="E923" s="88"/>
      <c r="F923" s="88"/>
      <c r="G923" s="88"/>
      <c r="H923" s="138"/>
      <c r="I923" s="138"/>
      <c r="J923" s="198"/>
    </row>
    <row r="924" spans="1:10" s="86" customFormat="1" ht="18.7" customHeight="1" x14ac:dyDescent="0.25">
      <c r="A924" s="90" t="s">
        <v>975</v>
      </c>
      <c r="B924" s="89"/>
      <c r="C924" s="88"/>
      <c r="D924" s="88"/>
      <c r="E924" s="88"/>
      <c r="F924" s="88"/>
      <c r="G924" s="88"/>
      <c r="H924" s="138"/>
      <c r="I924" s="138"/>
      <c r="J924" s="198"/>
    </row>
    <row r="925" spans="1:10" s="86" customFormat="1" ht="18.7" customHeight="1" x14ac:dyDescent="0.25">
      <c r="A925" s="90" t="s">
        <v>976</v>
      </c>
      <c r="B925" s="89"/>
      <c r="C925" s="88"/>
      <c r="D925" s="88"/>
      <c r="E925" s="88"/>
      <c r="F925" s="88"/>
      <c r="G925" s="88"/>
      <c r="H925" s="138"/>
      <c r="I925" s="138"/>
      <c r="J925" s="198"/>
    </row>
    <row r="926" spans="1:10" s="86" customFormat="1" ht="18.7" customHeight="1" x14ac:dyDescent="0.25">
      <c r="A926" s="90" t="s">
        <v>977</v>
      </c>
      <c r="B926" s="89"/>
      <c r="C926" s="88"/>
      <c r="D926" s="88"/>
      <c r="E926" s="88"/>
      <c r="F926" s="88"/>
      <c r="G926" s="88"/>
      <c r="H926" s="138"/>
      <c r="I926" s="138"/>
      <c r="J926" s="198"/>
    </row>
    <row r="927" spans="1:10" s="86" customFormat="1" ht="18.7" customHeight="1" x14ac:dyDescent="0.25">
      <c r="A927" s="90" t="s">
        <v>978</v>
      </c>
      <c r="B927" s="89"/>
      <c r="C927" s="88"/>
      <c r="D927" s="88"/>
      <c r="E927" s="88"/>
      <c r="F927" s="88"/>
      <c r="G927" s="88"/>
      <c r="H927" s="138"/>
      <c r="I927" s="138"/>
      <c r="J927" s="198"/>
    </row>
    <row r="928" spans="1:10" s="86" customFormat="1" ht="18.7" customHeight="1" x14ac:dyDescent="0.25">
      <c r="A928" s="90" t="s">
        <v>979</v>
      </c>
      <c r="B928" s="89"/>
      <c r="C928" s="88"/>
      <c r="D928" s="88"/>
      <c r="E928" s="88"/>
      <c r="F928" s="88"/>
      <c r="G928" s="88"/>
      <c r="H928" s="138"/>
      <c r="I928" s="138"/>
      <c r="J928" s="198"/>
    </row>
    <row r="929" spans="1:10" s="86" customFormat="1" ht="18.7" customHeight="1" x14ac:dyDescent="0.25">
      <c r="A929" s="90" t="s">
        <v>980</v>
      </c>
      <c r="B929" s="89"/>
      <c r="C929" s="88"/>
      <c r="D929" s="88"/>
      <c r="E929" s="88"/>
      <c r="F929" s="88"/>
      <c r="G929" s="88"/>
      <c r="H929" s="138"/>
      <c r="I929" s="138"/>
      <c r="J929" s="198"/>
    </row>
    <row r="930" spans="1:10" s="86" customFormat="1" ht="18.7" customHeight="1" x14ac:dyDescent="0.25">
      <c r="A930" s="90" t="s">
        <v>981</v>
      </c>
      <c r="B930" s="89"/>
      <c r="C930" s="88"/>
      <c r="D930" s="88"/>
      <c r="E930" s="88"/>
      <c r="F930" s="88"/>
      <c r="G930" s="88"/>
      <c r="H930" s="138"/>
      <c r="I930" s="138"/>
      <c r="J930" s="198"/>
    </row>
    <row r="931" spans="1:10" s="86" customFormat="1" ht="18.7" customHeight="1" x14ac:dyDescent="0.25">
      <c r="A931" s="90" t="s">
        <v>982</v>
      </c>
      <c r="B931" s="89"/>
      <c r="C931" s="88"/>
      <c r="D931" s="88"/>
      <c r="E931" s="88"/>
      <c r="F931" s="88"/>
      <c r="G931" s="88"/>
      <c r="H931" s="138"/>
      <c r="I931" s="138"/>
      <c r="J931" s="198"/>
    </row>
    <row r="932" spans="1:10" s="86" customFormat="1" ht="18.7" customHeight="1" x14ac:dyDescent="0.25">
      <c r="A932" s="90" t="s">
        <v>983</v>
      </c>
      <c r="B932" s="89"/>
      <c r="C932" s="88"/>
      <c r="D932" s="88"/>
      <c r="E932" s="88"/>
      <c r="F932" s="88"/>
      <c r="G932" s="88"/>
      <c r="H932" s="138"/>
      <c r="I932" s="138"/>
      <c r="J932" s="198"/>
    </row>
    <row r="933" spans="1:10" s="86" customFormat="1" ht="18.7" customHeight="1" x14ac:dyDescent="0.25">
      <c r="A933" s="90" t="s">
        <v>984</v>
      </c>
      <c r="B933" s="89"/>
      <c r="C933" s="88"/>
      <c r="D933" s="88"/>
      <c r="E933" s="88"/>
      <c r="F933" s="88"/>
      <c r="G933" s="88"/>
      <c r="H933" s="138"/>
      <c r="I933" s="138"/>
      <c r="J933" s="198"/>
    </row>
    <row r="934" spans="1:10" s="86" customFormat="1" ht="18.7" customHeight="1" x14ac:dyDescent="0.25">
      <c r="A934" s="90" t="s">
        <v>985</v>
      </c>
      <c r="B934" s="89"/>
      <c r="C934" s="88"/>
      <c r="D934" s="88"/>
      <c r="E934" s="88"/>
      <c r="F934" s="88"/>
      <c r="G934" s="88"/>
      <c r="H934" s="138"/>
      <c r="I934" s="138"/>
      <c r="J934" s="198"/>
    </row>
    <row r="935" spans="1:10" s="86" customFormat="1" ht="18.7" customHeight="1" x14ac:dyDescent="0.25">
      <c r="A935" s="90" t="s">
        <v>986</v>
      </c>
      <c r="B935" s="89"/>
      <c r="C935" s="88"/>
      <c r="D935" s="88"/>
      <c r="E935" s="88"/>
      <c r="F935" s="88"/>
      <c r="G935" s="88"/>
      <c r="H935" s="138"/>
      <c r="I935" s="138"/>
      <c r="J935" s="198"/>
    </row>
    <row r="936" spans="1:10" s="86" customFormat="1" ht="18.7" customHeight="1" x14ac:dyDescent="0.25">
      <c r="A936" s="90" t="s">
        <v>987</v>
      </c>
      <c r="B936" s="89"/>
      <c r="C936" s="88"/>
      <c r="D936" s="88"/>
      <c r="E936" s="88"/>
      <c r="F936" s="88"/>
      <c r="G936" s="88"/>
      <c r="H936" s="138"/>
      <c r="I936" s="138"/>
      <c r="J936" s="198"/>
    </row>
    <row r="937" spans="1:10" s="86" customFormat="1" ht="18.7" customHeight="1" x14ac:dyDescent="0.25">
      <c r="A937" s="90" t="s">
        <v>988</v>
      </c>
      <c r="B937" s="89"/>
      <c r="C937" s="88"/>
      <c r="D937" s="88"/>
      <c r="E937" s="88"/>
      <c r="F937" s="88"/>
      <c r="G937" s="88"/>
      <c r="H937" s="138"/>
      <c r="I937" s="138"/>
      <c r="J937" s="198"/>
    </row>
    <row r="938" spans="1:10" s="86" customFormat="1" ht="18.7" customHeight="1" x14ac:dyDescent="0.25">
      <c r="A938" s="90" t="s">
        <v>989</v>
      </c>
      <c r="B938" s="89"/>
      <c r="C938" s="88"/>
      <c r="D938" s="88"/>
      <c r="E938" s="88"/>
      <c r="F938" s="88"/>
      <c r="G938" s="88"/>
      <c r="H938" s="138"/>
      <c r="I938" s="138"/>
      <c r="J938" s="198"/>
    </row>
    <row r="939" spans="1:10" s="86" customFormat="1" ht="18.7" customHeight="1" x14ac:dyDescent="0.25">
      <c r="A939" s="90" t="s">
        <v>990</v>
      </c>
      <c r="B939" s="89"/>
      <c r="C939" s="88"/>
      <c r="D939" s="88"/>
      <c r="E939" s="88"/>
      <c r="F939" s="88"/>
      <c r="G939" s="88"/>
      <c r="H939" s="138"/>
      <c r="I939" s="138"/>
      <c r="J939" s="198"/>
    </row>
    <row r="940" spans="1:10" s="86" customFormat="1" ht="18.7" customHeight="1" x14ac:dyDescent="0.25">
      <c r="A940" s="90" t="s">
        <v>991</v>
      </c>
      <c r="B940" s="89"/>
      <c r="C940" s="88"/>
      <c r="D940" s="88"/>
      <c r="E940" s="88"/>
      <c r="F940" s="88"/>
      <c r="G940" s="88"/>
      <c r="H940" s="138"/>
      <c r="I940" s="138"/>
      <c r="J940" s="198"/>
    </row>
    <row r="941" spans="1:10" s="86" customFormat="1" ht="18.7" customHeight="1" x14ac:dyDescent="0.25">
      <c r="A941" s="90" t="s">
        <v>992</v>
      </c>
      <c r="B941" s="89"/>
      <c r="C941" s="88"/>
      <c r="D941" s="88"/>
      <c r="E941" s="88"/>
      <c r="F941" s="88"/>
      <c r="G941" s="88"/>
      <c r="H941" s="138"/>
      <c r="I941" s="138"/>
      <c r="J941" s="198"/>
    </row>
    <row r="942" spans="1:10" s="86" customFormat="1" ht="18.7" customHeight="1" x14ac:dyDescent="0.25">
      <c r="A942" s="90" t="s">
        <v>993</v>
      </c>
      <c r="B942" s="89"/>
      <c r="C942" s="88"/>
      <c r="D942" s="88"/>
      <c r="E942" s="88"/>
      <c r="F942" s="88"/>
      <c r="G942" s="88"/>
      <c r="H942" s="138"/>
      <c r="I942" s="138"/>
      <c r="J942" s="198"/>
    </row>
    <row r="943" spans="1:10" s="86" customFormat="1" ht="18.7" customHeight="1" x14ac:dyDescent="0.25">
      <c r="A943" s="90" t="s">
        <v>994</v>
      </c>
      <c r="B943" s="89"/>
      <c r="C943" s="88"/>
      <c r="D943" s="88"/>
      <c r="E943" s="88"/>
      <c r="F943" s="88"/>
      <c r="G943" s="88"/>
      <c r="H943" s="138"/>
      <c r="I943" s="138"/>
      <c r="J943" s="198"/>
    </row>
    <row r="944" spans="1:10" s="86" customFormat="1" ht="18.7" customHeight="1" x14ac:dyDescent="0.25">
      <c r="A944" s="90" t="s">
        <v>995</v>
      </c>
      <c r="B944" s="89"/>
      <c r="C944" s="88"/>
      <c r="D944" s="88"/>
      <c r="E944" s="88"/>
      <c r="F944" s="88"/>
      <c r="G944" s="88"/>
      <c r="H944" s="138"/>
      <c r="I944" s="138"/>
      <c r="J944" s="198"/>
    </row>
    <row r="945" spans="1:10" s="86" customFormat="1" ht="18.7" customHeight="1" x14ac:dyDescent="0.25">
      <c r="A945" s="90" t="s">
        <v>996</v>
      </c>
      <c r="B945" s="89"/>
      <c r="C945" s="88"/>
      <c r="D945" s="88"/>
      <c r="E945" s="88"/>
      <c r="F945" s="88"/>
      <c r="G945" s="88"/>
      <c r="H945" s="138"/>
      <c r="I945" s="138"/>
      <c r="J945" s="198"/>
    </row>
    <row r="946" spans="1:10" s="86" customFormat="1" ht="18.7" customHeight="1" x14ac:dyDescent="0.25">
      <c r="A946" s="90" t="s">
        <v>997</v>
      </c>
      <c r="B946" s="89"/>
      <c r="C946" s="88"/>
      <c r="D946" s="88"/>
      <c r="E946" s="88"/>
      <c r="F946" s="88"/>
      <c r="G946" s="88"/>
      <c r="H946" s="138"/>
      <c r="I946" s="138"/>
      <c r="J946" s="198"/>
    </row>
    <row r="947" spans="1:10" s="86" customFormat="1" ht="18.7" customHeight="1" x14ac:dyDescent="0.25">
      <c r="A947" s="90" t="s">
        <v>998</v>
      </c>
      <c r="B947" s="89"/>
      <c r="C947" s="88"/>
      <c r="D947" s="88"/>
      <c r="E947" s="88"/>
      <c r="F947" s="88"/>
      <c r="G947" s="88"/>
      <c r="H947" s="138"/>
      <c r="I947" s="138"/>
      <c r="J947" s="198"/>
    </row>
    <row r="948" spans="1:10" s="86" customFormat="1" ht="18.7" customHeight="1" x14ac:dyDescent="0.25">
      <c r="A948" s="90" t="s">
        <v>999</v>
      </c>
      <c r="B948" s="89"/>
      <c r="C948" s="88"/>
      <c r="D948" s="88"/>
      <c r="E948" s="88"/>
      <c r="F948" s="88"/>
      <c r="G948" s="88"/>
      <c r="H948" s="138"/>
      <c r="I948" s="138"/>
      <c r="J948" s="198"/>
    </row>
    <row r="949" spans="1:10" s="86" customFormat="1" ht="18.7" customHeight="1" x14ac:dyDescent="0.25">
      <c r="A949" s="90" t="s">
        <v>1000</v>
      </c>
      <c r="B949" s="89"/>
      <c r="C949" s="88"/>
      <c r="D949" s="88"/>
      <c r="E949" s="88"/>
      <c r="F949" s="88"/>
      <c r="G949" s="88"/>
      <c r="H949" s="138"/>
      <c r="I949" s="138"/>
      <c r="J949" s="198"/>
    </row>
    <row r="950" spans="1:10" s="86" customFormat="1" ht="18.7" customHeight="1" x14ac:dyDescent="0.25">
      <c r="A950" s="90" t="s">
        <v>1001</v>
      </c>
      <c r="B950" s="89"/>
      <c r="C950" s="88"/>
      <c r="D950" s="88"/>
      <c r="E950" s="88"/>
      <c r="F950" s="88"/>
      <c r="G950" s="88"/>
      <c r="H950" s="138"/>
      <c r="I950" s="138"/>
      <c r="J950" s="198"/>
    </row>
    <row r="951" spans="1:10" s="86" customFormat="1" ht="18.7" customHeight="1" x14ac:dyDescent="0.25">
      <c r="A951" s="90" t="s">
        <v>1002</v>
      </c>
      <c r="B951" s="89"/>
      <c r="C951" s="88"/>
      <c r="D951" s="88"/>
      <c r="E951" s="88"/>
      <c r="F951" s="88"/>
      <c r="G951" s="88"/>
      <c r="H951" s="138"/>
      <c r="I951" s="138"/>
      <c r="J951" s="198"/>
    </row>
    <row r="952" spans="1:10" s="86" customFormat="1" ht="18.7" customHeight="1" x14ac:dyDescent="0.25">
      <c r="A952" s="90" t="s">
        <v>1003</v>
      </c>
      <c r="B952" s="89"/>
      <c r="C952" s="88"/>
      <c r="D952" s="88"/>
      <c r="E952" s="88"/>
      <c r="F952" s="88"/>
      <c r="G952" s="88"/>
      <c r="H952" s="138"/>
      <c r="I952" s="138"/>
      <c r="J952" s="198"/>
    </row>
    <row r="953" spans="1:10" s="86" customFormat="1" ht="18.7" customHeight="1" x14ac:dyDescent="0.25">
      <c r="A953" s="90" t="s">
        <v>1004</v>
      </c>
      <c r="B953" s="89"/>
      <c r="C953" s="88"/>
      <c r="D953" s="88"/>
      <c r="E953" s="88"/>
      <c r="F953" s="88"/>
      <c r="G953" s="88"/>
      <c r="H953" s="138"/>
      <c r="I953" s="138"/>
      <c r="J953" s="198"/>
    </row>
    <row r="954" spans="1:10" s="86" customFormat="1" ht="18.7" customHeight="1" x14ac:dyDescent="0.25">
      <c r="A954" s="90" t="s">
        <v>1005</v>
      </c>
      <c r="B954" s="89"/>
      <c r="C954" s="88"/>
      <c r="D954" s="88"/>
      <c r="E954" s="88"/>
      <c r="F954" s="88"/>
      <c r="G954" s="88"/>
      <c r="H954" s="138"/>
      <c r="I954" s="138"/>
      <c r="J954" s="198"/>
    </row>
    <row r="955" spans="1:10" s="86" customFormat="1" ht="18.7" customHeight="1" x14ac:dyDescent="0.25">
      <c r="A955" s="90" t="s">
        <v>1006</v>
      </c>
      <c r="B955" s="89"/>
      <c r="C955" s="88"/>
      <c r="D955" s="88"/>
      <c r="E955" s="88"/>
      <c r="F955" s="88"/>
      <c r="G955" s="88"/>
      <c r="H955" s="138"/>
      <c r="I955" s="138"/>
      <c r="J955" s="198"/>
    </row>
    <row r="956" spans="1:10" s="86" customFormat="1" ht="18.7" customHeight="1" x14ac:dyDescent="0.25">
      <c r="A956" s="90" t="s">
        <v>1007</v>
      </c>
      <c r="B956" s="89"/>
      <c r="C956" s="88"/>
      <c r="D956" s="88"/>
      <c r="E956" s="88"/>
      <c r="F956" s="88"/>
      <c r="G956" s="88"/>
      <c r="H956" s="138"/>
      <c r="I956" s="138"/>
      <c r="J956" s="198"/>
    </row>
    <row r="957" spans="1:10" s="86" customFormat="1" ht="18.7" customHeight="1" x14ac:dyDescent="0.25">
      <c r="A957" s="90" t="s">
        <v>1008</v>
      </c>
      <c r="B957" s="89"/>
      <c r="C957" s="88"/>
      <c r="D957" s="88"/>
      <c r="E957" s="88"/>
      <c r="F957" s="88"/>
      <c r="G957" s="88"/>
      <c r="H957" s="138"/>
      <c r="I957" s="138"/>
      <c r="J957" s="198"/>
    </row>
    <row r="958" spans="1:10" s="86" customFormat="1" ht="18.7" customHeight="1" x14ac:dyDescent="0.25">
      <c r="A958" s="90" t="s">
        <v>1009</v>
      </c>
      <c r="B958" s="89"/>
      <c r="C958" s="88"/>
      <c r="D958" s="88"/>
      <c r="E958" s="88"/>
      <c r="F958" s="88"/>
      <c r="G958" s="88"/>
      <c r="H958" s="138"/>
      <c r="I958" s="138"/>
      <c r="J958" s="198"/>
    </row>
    <row r="959" spans="1:10" s="86" customFormat="1" ht="18.7" customHeight="1" x14ac:dyDescent="0.25">
      <c r="A959" s="90" t="s">
        <v>1010</v>
      </c>
      <c r="B959" s="89"/>
      <c r="C959" s="88"/>
      <c r="D959" s="88"/>
      <c r="E959" s="88"/>
      <c r="F959" s="88"/>
      <c r="G959" s="88"/>
      <c r="H959" s="138"/>
      <c r="I959" s="138"/>
      <c r="J959" s="198"/>
    </row>
    <row r="960" spans="1:10" s="86" customFormat="1" ht="18.7" customHeight="1" x14ac:dyDescent="0.25">
      <c r="A960" s="90" t="s">
        <v>1011</v>
      </c>
      <c r="B960" s="89"/>
      <c r="C960" s="88"/>
      <c r="D960" s="88"/>
      <c r="E960" s="88"/>
      <c r="F960" s="88"/>
      <c r="G960" s="88"/>
      <c r="H960" s="138"/>
      <c r="I960" s="138"/>
      <c r="J960" s="198"/>
    </row>
    <row r="961" spans="1:10" s="86" customFormat="1" ht="18.7" customHeight="1" x14ac:dyDescent="0.25">
      <c r="A961" s="90" t="s">
        <v>1012</v>
      </c>
      <c r="B961" s="89"/>
      <c r="C961" s="88"/>
      <c r="D961" s="88"/>
      <c r="E961" s="88"/>
      <c r="F961" s="88"/>
      <c r="G961" s="88"/>
      <c r="H961" s="138"/>
      <c r="I961" s="138"/>
      <c r="J961" s="198"/>
    </row>
    <row r="962" spans="1:10" s="86" customFormat="1" ht="18.7" customHeight="1" x14ac:dyDescent="0.25">
      <c r="A962" s="90" t="s">
        <v>1013</v>
      </c>
      <c r="B962" s="89"/>
      <c r="C962" s="88"/>
      <c r="D962" s="88"/>
      <c r="E962" s="88"/>
      <c r="F962" s="88"/>
      <c r="G962" s="88"/>
      <c r="H962" s="138"/>
      <c r="I962" s="138"/>
      <c r="J962" s="198"/>
    </row>
    <row r="963" spans="1:10" s="86" customFormat="1" ht="18.7" customHeight="1" x14ac:dyDescent="0.25">
      <c r="A963" s="90" t="s">
        <v>1014</v>
      </c>
      <c r="B963" s="89"/>
      <c r="C963" s="88"/>
      <c r="D963" s="88"/>
      <c r="E963" s="88"/>
      <c r="F963" s="88"/>
      <c r="G963" s="88"/>
      <c r="H963" s="138"/>
      <c r="I963" s="138"/>
      <c r="J963" s="198"/>
    </row>
    <row r="964" spans="1:10" s="86" customFormat="1" ht="18.7" customHeight="1" x14ac:dyDescent="0.25">
      <c r="A964" s="90" t="s">
        <v>1015</v>
      </c>
      <c r="B964" s="89"/>
      <c r="C964" s="88"/>
      <c r="D964" s="88"/>
      <c r="E964" s="88"/>
      <c r="F964" s="88"/>
      <c r="G964" s="88"/>
      <c r="H964" s="138"/>
      <c r="I964" s="138"/>
      <c r="J964" s="198"/>
    </row>
    <row r="965" spans="1:10" s="86" customFormat="1" ht="18.7" customHeight="1" x14ac:dyDescent="0.25">
      <c r="A965" s="90" t="s">
        <v>1016</v>
      </c>
      <c r="B965" s="89"/>
      <c r="C965" s="88"/>
      <c r="D965" s="88"/>
      <c r="E965" s="88"/>
      <c r="F965" s="88"/>
      <c r="G965" s="88"/>
      <c r="H965" s="138"/>
      <c r="I965" s="138"/>
      <c r="J965" s="198"/>
    </row>
    <row r="966" spans="1:10" s="86" customFormat="1" ht="18.7" customHeight="1" x14ac:dyDescent="0.25">
      <c r="A966" s="90" t="s">
        <v>1017</v>
      </c>
      <c r="B966" s="89"/>
      <c r="C966" s="88"/>
      <c r="D966" s="88"/>
      <c r="E966" s="88"/>
      <c r="F966" s="88"/>
      <c r="G966" s="88"/>
      <c r="H966" s="138"/>
      <c r="I966" s="138"/>
      <c r="J966" s="198"/>
    </row>
    <row r="967" spans="1:10" s="86" customFormat="1" ht="18.7" customHeight="1" x14ac:dyDescent="0.25">
      <c r="A967" s="90" t="s">
        <v>1018</v>
      </c>
      <c r="B967" s="89"/>
      <c r="C967" s="88"/>
      <c r="D967" s="88"/>
      <c r="E967" s="88"/>
      <c r="F967" s="88"/>
      <c r="G967" s="88"/>
      <c r="H967" s="138"/>
      <c r="I967" s="138"/>
      <c r="J967" s="198"/>
    </row>
    <row r="968" spans="1:10" s="86" customFormat="1" ht="18.7" customHeight="1" x14ac:dyDescent="0.25">
      <c r="A968" s="90" t="s">
        <v>1019</v>
      </c>
      <c r="B968" s="89"/>
      <c r="C968" s="88"/>
      <c r="D968" s="88"/>
      <c r="E968" s="88"/>
      <c r="F968" s="88"/>
      <c r="G968" s="88"/>
      <c r="H968" s="138"/>
      <c r="I968" s="138"/>
      <c r="J968" s="198"/>
    </row>
    <row r="969" spans="1:10" s="86" customFormat="1" ht="18.7" customHeight="1" x14ac:dyDescent="0.25">
      <c r="A969" s="90" t="s">
        <v>1020</v>
      </c>
      <c r="B969" s="89"/>
      <c r="C969" s="88"/>
      <c r="D969" s="88"/>
      <c r="E969" s="88"/>
      <c r="F969" s="88"/>
      <c r="G969" s="88"/>
      <c r="H969" s="138"/>
      <c r="I969" s="138"/>
      <c r="J969" s="198"/>
    </row>
    <row r="970" spans="1:10" s="86" customFormat="1" ht="18.7" customHeight="1" x14ac:dyDescent="0.25">
      <c r="A970" s="90" t="s">
        <v>1021</v>
      </c>
      <c r="B970" s="89"/>
      <c r="C970" s="88"/>
      <c r="D970" s="88"/>
      <c r="E970" s="88"/>
      <c r="F970" s="88"/>
      <c r="G970" s="88"/>
      <c r="H970" s="138"/>
      <c r="I970" s="138"/>
      <c r="J970" s="198"/>
    </row>
    <row r="971" spans="1:10" s="86" customFormat="1" ht="18.7" customHeight="1" x14ac:dyDescent="0.25">
      <c r="A971" s="90" t="s">
        <v>1022</v>
      </c>
      <c r="B971" s="89"/>
      <c r="C971" s="88"/>
      <c r="D971" s="88"/>
      <c r="E971" s="88"/>
      <c r="F971" s="88"/>
      <c r="G971" s="88"/>
      <c r="H971" s="138"/>
      <c r="I971" s="138"/>
      <c r="J971" s="198"/>
    </row>
    <row r="972" spans="1:10" s="86" customFormat="1" ht="18.7" customHeight="1" x14ac:dyDescent="0.25">
      <c r="A972" s="90" t="s">
        <v>1023</v>
      </c>
      <c r="B972" s="89"/>
      <c r="C972" s="88"/>
      <c r="D972" s="88"/>
      <c r="E972" s="88"/>
      <c r="F972" s="88"/>
      <c r="G972" s="88"/>
      <c r="H972" s="138"/>
      <c r="I972" s="138"/>
      <c r="J972" s="198"/>
    </row>
    <row r="973" spans="1:10" s="86" customFormat="1" ht="18.7" customHeight="1" x14ac:dyDescent="0.25">
      <c r="A973" s="90" t="s">
        <v>1024</v>
      </c>
      <c r="B973" s="89"/>
      <c r="C973" s="88"/>
      <c r="D973" s="88"/>
      <c r="E973" s="88"/>
      <c r="F973" s="88"/>
      <c r="G973" s="88"/>
      <c r="H973" s="138"/>
      <c r="I973" s="138"/>
      <c r="J973" s="198"/>
    </row>
    <row r="974" spans="1:10" s="86" customFormat="1" ht="18.7" customHeight="1" x14ac:dyDescent="0.25">
      <c r="A974" s="90" t="s">
        <v>1025</v>
      </c>
      <c r="B974" s="89"/>
      <c r="C974" s="88"/>
      <c r="D974" s="88"/>
      <c r="E974" s="88"/>
      <c r="F974" s="88"/>
      <c r="G974" s="88"/>
      <c r="H974" s="138"/>
      <c r="I974" s="138"/>
      <c r="J974" s="198"/>
    </row>
    <row r="975" spans="1:10" s="86" customFormat="1" ht="18.7" customHeight="1" x14ac:dyDescent="0.25">
      <c r="A975" s="90" t="s">
        <v>1026</v>
      </c>
      <c r="B975" s="89"/>
      <c r="C975" s="88"/>
      <c r="D975" s="88"/>
      <c r="E975" s="88"/>
      <c r="F975" s="88"/>
      <c r="G975" s="88"/>
      <c r="H975" s="138"/>
      <c r="I975" s="138"/>
      <c r="J975" s="198"/>
    </row>
    <row r="976" spans="1:10" s="86" customFormat="1" ht="18.7" customHeight="1" x14ac:dyDescent="0.25">
      <c r="A976" s="90" t="s">
        <v>1027</v>
      </c>
      <c r="B976" s="89"/>
      <c r="C976" s="88"/>
      <c r="D976" s="88"/>
      <c r="E976" s="88"/>
      <c r="F976" s="88"/>
      <c r="G976" s="88"/>
      <c r="H976" s="138"/>
      <c r="I976" s="138"/>
      <c r="J976" s="198"/>
    </row>
    <row r="977" spans="1:10" s="86" customFormat="1" ht="18.7" customHeight="1" x14ac:dyDescent="0.25">
      <c r="A977" s="90" t="s">
        <v>1028</v>
      </c>
      <c r="B977" s="89"/>
      <c r="C977" s="88"/>
      <c r="D977" s="88"/>
      <c r="E977" s="88"/>
      <c r="F977" s="88"/>
      <c r="G977" s="88"/>
      <c r="H977" s="138"/>
      <c r="I977" s="138"/>
      <c r="J977" s="198"/>
    </row>
    <row r="978" spans="1:10" s="86" customFormat="1" ht="18.7" customHeight="1" x14ac:dyDescent="0.25">
      <c r="A978" s="90" t="s">
        <v>1029</v>
      </c>
      <c r="B978" s="89"/>
      <c r="C978" s="88"/>
      <c r="D978" s="88"/>
      <c r="E978" s="88"/>
      <c r="F978" s="88"/>
      <c r="G978" s="88"/>
      <c r="H978" s="138"/>
      <c r="I978" s="138"/>
      <c r="J978" s="198"/>
    </row>
    <row r="979" spans="1:10" s="86" customFormat="1" ht="18.7" customHeight="1" x14ac:dyDescent="0.25">
      <c r="A979" s="90" t="s">
        <v>1030</v>
      </c>
      <c r="B979" s="89"/>
      <c r="C979" s="88"/>
      <c r="D979" s="88"/>
      <c r="E979" s="88"/>
      <c r="F979" s="88"/>
      <c r="G979" s="88"/>
      <c r="H979" s="138"/>
      <c r="I979" s="138"/>
      <c r="J979" s="198"/>
    </row>
    <row r="980" spans="1:10" s="86" customFormat="1" ht="18.7" customHeight="1" x14ac:dyDescent="0.25">
      <c r="A980" s="90" t="s">
        <v>1031</v>
      </c>
      <c r="B980" s="89"/>
      <c r="C980" s="88"/>
      <c r="D980" s="88"/>
      <c r="E980" s="88"/>
      <c r="F980" s="88"/>
      <c r="G980" s="88"/>
      <c r="H980" s="138"/>
      <c r="I980" s="138"/>
      <c r="J980" s="198"/>
    </row>
    <row r="981" spans="1:10" s="86" customFormat="1" ht="18.7" customHeight="1" x14ac:dyDescent="0.25">
      <c r="A981" s="90" t="s">
        <v>1032</v>
      </c>
      <c r="B981" s="89"/>
      <c r="C981" s="88"/>
      <c r="D981" s="88"/>
      <c r="E981" s="88"/>
      <c r="F981" s="88"/>
      <c r="G981" s="88"/>
      <c r="H981" s="138"/>
      <c r="I981" s="138"/>
      <c r="J981" s="198"/>
    </row>
    <row r="982" spans="1:10" s="86" customFormat="1" ht="18.7" customHeight="1" x14ac:dyDescent="0.25">
      <c r="A982" s="90" t="s">
        <v>1033</v>
      </c>
      <c r="B982" s="89"/>
      <c r="C982" s="88"/>
      <c r="D982" s="88"/>
      <c r="E982" s="88"/>
      <c r="F982" s="88"/>
      <c r="G982" s="88"/>
      <c r="H982" s="138"/>
      <c r="I982" s="138"/>
      <c r="J982" s="198"/>
    </row>
    <row r="983" spans="1:10" s="86" customFormat="1" ht="18.7" customHeight="1" x14ac:dyDescent="0.25">
      <c r="A983" s="90" t="s">
        <v>1034</v>
      </c>
      <c r="B983" s="89"/>
      <c r="C983" s="88"/>
      <c r="D983" s="88"/>
      <c r="E983" s="88"/>
      <c r="F983" s="88"/>
      <c r="G983" s="88"/>
      <c r="H983" s="138"/>
      <c r="I983" s="138"/>
      <c r="J983" s="198"/>
    </row>
    <row r="984" spans="1:10" s="86" customFormat="1" ht="18.7" customHeight="1" x14ac:dyDescent="0.25">
      <c r="A984" s="90" t="s">
        <v>1035</v>
      </c>
      <c r="B984" s="89"/>
      <c r="C984" s="88"/>
      <c r="D984" s="88"/>
      <c r="E984" s="88"/>
      <c r="F984" s="88"/>
      <c r="G984" s="88"/>
      <c r="H984" s="138"/>
      <c r="I984" s="138"/>
      <c r="J984" s="198"/>
    </row>
    <row r="985" spans="1:10" s="86" customFormat="1" ht="18.7" customHeight="1" x14ac:dyDescent="0.25">
      <c r="A985" s="90" t="s">
        <v>1036</v>
      </c>
      <c r="B985" s="89"/>
      <c r="C985" s="88"/>
      <c r="D985" s="88"/>
      <c r="E985" s="88"/>
      <c r="F985" s="88"/>
      <c r="G985" s="88"/>
      <c r="H985" s="138"/>
      <c r="I985" s="138"/>
      <c r="J985" s="198"/>
    </row>
    <row r="986" spans="1:10" s="86" customFormat="1" ht="18.7" customHeight="1" x14ac:dyDescent="0.25">
      <c r="A986" s="90" t="s">
        <v>1037</v>
      </c>
      <c r="B986" s="89"/>
      <c r="C986" s="88"/>
      <c r="D986" s="88"/>
      <c r="E986" s="88"/>
      <c r="F986" s="88"/>
      <c r="G986" s="88"/>
      <c r="H986" s="138"/>
      <c r="I986" s="138"/>
      <c r="J986" s="198"/>
    </row>
    <row r="987" spans="1:10" s="86" customFormat="1" ht="18.7" customHeight="1" x14ac:dyDescent="0.25">
      <c r="A987" s="90" t="s">
        <v>1038</v>
      </c>
      <c r="B987" s="89"/>
      <c r="C987" s="88"/>
      <c r="D987" s="88"/>
      <c r="E987" s="88"/>
      <c r="F987" s="88"/>
      <c r="G987" s="88"/>
      <c r="H987" s="138"/>
      <c r="I987" s="138"/>
      <c r="J987" s="198"/>
    </row>
    <row r="988" spans="1:10" s="86" customFormat="1" ht="18.7" customHeight="1" x14ac:dyDescent="0.25">
      <c r="A988" s="90" t="s">
        <v>1039</v>
      </c>
      <c r="B988" s="89"/>
      <c r="C988" s="88"/>
      <c r="D988" s="88"/>
      <c r="E988" s="88"/>
      <c r="F988" s="88"/>
      <c r="G988" s="88"/>
      <c r="H988" s="138"/>
      <c r="I988" s="138"/>
      <c r="J988" s="198"/>
    </row>
    <row r="989" spans="1:10" s="86" customFormat="1" ht="18.7" customHeight="1" x14ac:dyDescent="0.25">
      <c r="A989" s="90" t="s">
        <v>1040</v>
      </c>
      <c r="B989" s="89"/>
      <c r="C989" s="88"/>
      <c r="D989" s="88"/>
      <c r="E989" s="88"/>
      <c r="F989" s="88"/>
      <c r="G989" s="88"/>
      <c r="H989" s="138"/>
      <c r="I989" s="138"/>
      <c r="J989" s="198"/>
    </row>
    <row r="990" spans="1:10" s="86" customFormat="1" ht="18.7" customHeight="1" x14ac:dyDescent="0.25">
      <c r="A990" s="90" t="s">
        <v>1041</v>
      </c>
      <c r="B990" s="89"/>
      <c r="C990" s="88"/>
      <c r="D990" s="88"/>
      <c r="E990" s="88"/>
      <c r="F990" s="88"/>
      <c r="G990" s="88"/>
      <c r="H990" s="138"/>
      <c r="I990" s="138"/>
      <c r="J990" s="198"/>
    </row>
    <row r="991" spans="1:10" s="86" customFormat="1" ht="18.7" customHeight="1" x14ac:dyDescent="0.25">
      <c r="A991" s="90" t="s">
        <v>1042</v>
      </c>
      <c r="B991" s="89"/>
      <c r="C991" s="88"/>
      <c r="D991" s="88"/>
      <c r="E991" s="88"/>
      <c r="F991" s="88"/>
      <c r="G991" s="88"/>
      <c r="H991" s="138"/>
      <c r="I991" s="138"/>
      <c r="J991" s="198"/>
    </row>
    <row r="992" spans="1:10" s="86" customFormat="1" ht="18.7" customHeight="1" x14ac:dyDescent="0.25">
      <c r="A992" s="90" t="s">
        <v>1043</v>
      </c>
      <c r="B992" s="89"/>
      <c r="C992" s="88"/>
      <c r="D992" s="88"/>
      <c r="E992" s="88"/>
      <c r="F992" s="88"/>
      <c r="G992" s="88"/>
      <c r="H992" s="138"/>
      <c r="I992" s="138"/>
      <c r="J992" s="198"/>
    </row>
    <row r="993" spans="1:10" s="86" customFormat="1" ht="18.7" customHeight="1" x14ac:dyDescent="0.25">
      <c r="A993" s="90" t="s">
        <v>1044</v>
      </c>
      <c r="B993" s="89"/>
      <c r="C993" s="88"/>
      <c r="D993" s="88"/>
      <c r="E993" s="88"/>
      <c r="F993" s="88"/>
      <c r="G993" s="88"/>
      <c r="H993" s="138"/>
      <c r="I993" s="138"/>
      <c r="J993" s="198"/>
    </row>
    <row r="994" spans="1:10" s="86" customFormat="1" ht="18.7" customHeight="1" x14ac:dyDescent="0.25">
      <c r="A994" s="90" t="s">
        <v>1045</v>
      </c>
      <c r="B994" s="89"/>
      <c r="C994" s="88"/>
      <c r="D994" s="88"/>
      <c r="E994" s="88"/>
      <c r="F994" s="88"/>
      <c r="G994" s="88"/>
      <c r="H994" s="138"/>
      <c r="I994" s="138"/>
      <c r="J994" s="198"/>
    </row>
    <row r="995" spans="1:10" s="86" customFormat="1" ht="18.7" customHeight="1" x14ac:dyDescent="0.25">
      <c r="A995" s="90" t="s">
        <v>1046</v>
      </c>
      <c r="B995" s="89"/>
      <c r="C995" s="88"/>
      <c r="D995" s="88"/>
      <c r="E995" s="88"/>
      <c r="F995" s="88"/>
      <c r="G995" s="88"/>
      <c r="H995" s="138"/>
      <c r="I995" s="138"/>
      <c r="J995" s="198"/>
    </row>
    <row r="996" spans="1:10" s="86" customFormat="1" ht="18.7" customHeight="1" x14ac:dyDescent="0.25">
      <c r="A996" s="90" t="s">
        <v>1047</v>
      </c>
      <c r="B996" s="89"/>
      <c r="C996" s="88"/>
      <c r="D996" s="88"/>
      <c r="E996" s="88"/>
      <c r="F996" s="88"/>
      <c r="G996" s="88"/>
      <c r="H996" s="138"/>
      <c r="I996" s="138"/>
      <c r="J996" s="198"/>
    </row>
    <row r="997" spans="1:10" s="86" customFormat="1" ht="18.7" customHeight="1" x14ac:dyDescent="0.25">
      <c r="A997" s="90" t="s">
        <v>1048</v>
      </c>
      <c r="B997" s="89"/>
      <c r="C997" s="88"/>
      <c r="D997" s="88"/>
      <c r="E997" s="88"/>
      <c r="F997" s="88"/>
      <c r="G997" s="88"/>
      <c r="H997" s="138"/>
      <c r="I997" s="138"/>
      <c r="J997" s="198"/>
    </row>
    <row r="998" spans="1:10" s="86" customFormat="1" ht="18.7" customHeight="1" x14ac:dyDescent="0.25">
      <c r="A998" s="90" t="s">
        <v>1049</v>
      </c>
      <c r="B998" s="89"/>
      <c r="C998" s="88"/>
      <c r="D998" s="88"/>
      <c r="E998" s="88"/>
      <c r="F998" s="88"/>
      <c r="G998" s="88"/>
      <c r="H998" s="138"/>
      <c r="I998" s="138"/>
      <c r="J998" s="198"/>
    </row>
    <row r="999" spans="1:10" s="86" customFormat="1" ht="18.7" customHeight="1" x14ac:dyDescent="0.25">
      <c r="A999" s="90" t="s">
        <v>1050</v>
      </c>
      <c r="B999" s="89"/>
      <c r="C999" s="88"/>
      <c r="D999" s="88"/>
      <c r="E999" s="88"/>
      <c r="F999" s="88"/>
      <c r="G999" s="88"/>
      <c r="H999" s="138"/>
      <c r="I999" s="138"/>
      <c r="J999" s="198"/>
    </row>
    <row r="1000" spans="1:10" s="86" customFormat="1" ht="18.7" customHeight="1" x14ac:dyDescent="0.25">
      <c r="A1000" s="90" t="s">
        <v>1051</v>
      </c>
      <c r="B1000" s="89"/>
      <c r="C1000" s="88"/>
      <c r="D1000" s="88"/>
      <c r="E1000" s="88"/>
      <c r="F1000" s="88"/>
      <c r="G1000" s="88"/>
      <c r="H1000" s="138"/>
      <c r="I1000" s="138"/>
      <c r="J1000" s="198"/>
    </row>
    <row r="1001" spans="1:10" s="86" customFormat="1" ht="18.7" customHeight="1" x14ac:dyDescent="0.25">
      <c r="A1001" s="90" t="s">
        <v>1052</v>
      </c>
      <c r="B1001" s="89"/>
      <c r="C1001" s="88"/>
      <c r="D1001" s="88"/>
      <c r="E1001" s="88"/>
      <c r="F1001" s="88"/>
      <c r="G1001" s="88"/>
      <c r="H1001" s="138"/>
      <c r="I1001" s="138"/>
      <c r="J1001" s="198"/>
    </row>
    <row r="1002" spans="1:10" s="86" customFormat="1" ht="18.7" customHeight="1" x14ac:dyDescent="0.25">
      <c r="A1002" s="90" t="s">
        <v>1053</v>
      </c>
      <c r="B1002" s="89"/>
      <c r="C1002" s="88"/>
      <c r="D1002" s="88"/>
      <c r="E1002" s="88"/>
      <c r="F1002" s="88"/>
      <c r="G1002" s="88"/>
      <c r="H1002" s="138"/>
      <c r="I1002" s="138"/>
      <c r="J1002" s="198"/>
    </row>
    <row r="1003" spans="1:10" s="86" customFormat="1" ht="18.7" customHeight="1" x14ac:dyDescent="0.25">
      <c r="A1003" s="90" t="s">
        <v>1054</v>
      </c>
      <c r="B1003" s="89"/>
      <c r="C1003" s="88"/>
      <c r="D1003" s="88"/>
      <c r="E1003" s="88"/>
      <c r="F1003" s="88"/>
      <c r="G1003" s="88"/>
      <c r="H1003" s="138"/>
      <c r="I1003" s="138"/>
      <c r="J1003" s="198"/>
    </row>
    <row r="1004" spans="1:10" s="86" customFormat="1" ht="18.7" customHeight="1" x14ac:dyDescent="0.25">
      <c r="A1004" s="90" t="s">
        <v>1055</v>
      </c>
      <c r="B1004" s="89"/>
      <c r="C1004" s="88"/>
      <c r="D1004" s="88"/>
      <c r="E1004" s="88"/>
      <c r="F1004" s="88"/>
      <c r="G1004" s="88"/>
      <c r="H1004" s="138"/>
      <c r="I1004" s="138"/>
      <c r="J1004" s="198"/>
    </row>
    <row r="1005" spans="1:10" s="86" customFormat="1" ht="18.7" customHeight="1" x14ac:dyDescent="0.25">
      <c r="A1005" s="90" t="s">
        <v>1056</v>
      </c>
      <c r="B1005" s="89"/>
      <c r="C1005" s="88"/>
      <c r="D1005" s="88"/>
      <c r="E1005" s="88"/>
      <c r="F1005" s="88"/>
      <c r="G1005" s="88"/>
      <c r="H1005" s="138"/>
      <c r="I1005" s="138"/>
      <c r="J1005" s="198"/>
    </row>
    <row r="1006" spans="1:10" s="86" customFormat="1" ht="18.7" customHeight="1" x14ac:dyDescent="0.25">
      <c r="A1006" s="90" t="s">
        <v>1057</v>
      </c>
      <c r="B1006" s="89"/>
      <c r="C1006" s="88"/>
      <c r="D1006" s="88"/>
      <c r="E1006" s="88"/>
      <c r="F1006" s="88"/>
      <c r="G1006" s="88"/>
      <c r="H1006" s="138"/>
      <c r="I1006" s="138"/>
      <c r="J1006" s="198"/>
    </row>
    <row r="1007" spans="1:10" s="86" customFormat="1" ht="18.7" customHeight="1" x14ac:dyDescent="0.25">
      <c r="A1007" s="90" t="s">
        <v>1058</v>
      </c>
      <c r="B1007" s="89"/>
      <c r="C1007" s="88"/>
      <c r="D1007" s="88"/>
      <c r="E1007" s="88"/>
      <c r="F1007" s="88"/>
      <c r="G1007" s="88"/>
      <c r="H1007" s="138"/>
      <c r="I1007" s="138"/>
      <c r="J1007" s="198"/>
    </row>
    <row r="1008" spans="1:10" s="86" customFormat="1" ht="18.7" customHeight="1" x14ac:dyDescent="0.25">
      <c r="A1008" s="90" t="s">
        <v>1059</v>
      </c>
      <c r="B1008" s="89"/>
      <c r="C1008" s="88"/>
      <c r="D1008" s="88"/>
      <c r="E1008" s="88"/>
      <c r="F1008" s="88"/>
      <c r="G1008" s="88"/>
      <c r="H1008" s="138"/>
      <c r="I1008" s="138"/>
      <c r="J1008" s="198"/>
    </row>
    <row r="1009" spans="1:10" s="86" customFormat="1" ht="18.7" customHeight="1" x14ac:dyDescent="0.25">
      <c r="A1009" s="90" t="s">
        <v>1060</v>
      </c>
      <c r="B1009" s="89"/>
      <c r="C1009" s="88"/>
      <c r="D1009" s="88"/>
      <c r="E1009" s="88"/>
      <c r="F1009" s="88"/>
      <c r="G1009" s="88"/>
      <c r="H1009" s="138"/>
      <c r="I1009" s="138"/>
      <c r="J1009" s="198"/>
    </row>
    <row r="1010" spans="1:10" s="86" customFormat="1" ht="18.7" customHeight="1" x14ac:dyDescent="0.25">
      <c r="A1010" s="90" t="s">
        <v>1061</v>
      </c>
      <c r="B1010" s="89"/>
      <c r="C1010" s="88"/>
      <c r="D1010" s="88"/>
      <c r="E1010" s="88"/>
      <c r="F1010" s="88"/>
      <c r="G1010" s="88"/>
      <c r="H1010" s="138"/>
      <c r="I1010" s="138"/>
      <c r="J1010" s="198"/>
    </row>
    <row r="1011" spans="1:10" s="86" customFormat="1" ht="18.7" customHeight="1" x14ac:dyDescent="0.25">
      <c r="A1011" s="90" t="s">
        <v>1062</v>
      </c>
      <c r="B1011" s="89"/>
      <c r="C1011" s="88"/>
      <c r="D1011" s="88"/>
      <c r="E1011" s="88"/>
      <c r="F1011" s="88"/>
      <c r="G1011" s="88"/>
      <c r="H1011" s="138"/>
      <c r="I1011" s="138"/>
      <c r="J1011" s="198"/>
    </row>
    <row r="1012" spans="1:10" s="86" customFormat="1" ht="18.7" customHeight="1" x14ac:dyDescent="0.25">
      <c r="A1012" s="90" t="s">
        <v>1063</v>
      </c>
      <c r="B1012" s="89"/>
      <c r="C1012" s="88"/>
      <c r="D1012" s="88"/>
      <c r="E1012" s="88"/>
      <c r="F1012" s="88"/>
      <c r="G1012" s="88"/>
      <c r="H1012" s="138"/>
      <c r="I1012" s="138"/>
      <c r="J1012" s="198"/>
    </row>
    <row r="1013" spans="1:10" s="86" customFormat="1" ht="18.7" customHeight="1" x14ac:dyDescent="0.25">
      <c r="A1013" s="90" t="s">
        <v>1064</v>
      </c>
      <c r="B1013" s="89"/>
      <c r="C1013" s="88"/>
      <c r="D1013" s="88"/>
      <c r="E1013" s="88"/>
      <c r="F1013" s="88"/>
      <c r="G1013" s="88"/>
      <c r="H1013" s="138"/>
      <c r="I1013" s="138"/>
      <c r="J1013" s="198"/>
    </row>
    <row r="1014" spans="1:10" s="86" customFormat="1" ht="18.7" customHeight="1" x14ac:dyDescent="0.25">
      <c r="A1014" s="90" t="s">
        <v>1065</v>
      </c>
      <c r="B1014" s="89"/>
      <c r="C1014" s="88"/>
      <c r="D1014" s="88"/>
      <c r="E1014" s="88"/>
      <c r="F1014" s="88"/>
      <c r="G1014" s="88"/>
      <c r="H1014" s="138"/>
      <c r="I1014" s="138"/>
      <c r="J1014" s="198"/>
    </row>
    <row r="1015" spans="1:10" s="86" customFormat="1" ht="18.7" customHeight="1" x14ac:dyDescent="0.25">
      <c r="A1015" s="90" t="s">
        <v>1066</v>
      </c>
      <c r="B1015" s="89"/>
      <c r="C1015" s="88"/>
      <c r="D1015" s="88"/>
      <c r="E1015" s="88"/>
      <c r="F1015" s="88"/>
      <c r="G1015" s="88"/>
      <c r="H1015" s="138"/>
      <c r="I1015" s="138"/>
      <c r="J1015" s="198"/>
    </row>
    <row r="1016" spans="1:10" s="86" customFormat="1" ht="18.7" customHeight="1" x14ac:dyDescent="0.25">
      <c r="A1016" s="90" t="s">
        <v>1067</v>
      </c>
      <c r="B1016" s="89"/>
      <c r="C1016" s="88"/>
      <c r="D1016" s="88"/>
      <c r="E1016" s="88"/>
      <c r="F1016" s="88"/>
      <c r="G1016" s="88"/>
      <c r="H1016" s="138"/>
      <c r="I1016" s="138"/>
      <c r="J1016" s="198"/>
    </row>
    <row r="1017" spans="1:10" s="86" customFormat="1" ht="18.7" customHeight="1" x14ac:dyDescent="0.25">
      <c r="A1017" s="90" t="s">
        <v>1068</v>
      </c>
      <c r="B1017" s="89"/>
      <c r="C1017" s="88"/>
      <c r="D1017" s="88"/>
      <c r="E1017" s="88"/>
      <c r="F1017" s="88"/>
      <c r="G1017" s="88"/>
      <c r="H1017" s="138"/>
      <c r="I1017" s="138"/>
      <c r="J1017" s="198"/>
    </row>
    <row r="1018" spans="1:10" s="86" customFormat="1" ht="18.7" customHeight="1" x14ac:dyDescent="0.25">
      <c r="A1018" s="90" t="s">
        <v>1069</v>
      </c>
      <c r="B1018" s="89"/>
      <c r="C1018" s="88"/>
      <c r="D1018" s="88"/>
      <c r="E1018" s="88"/>
      <c r="F1018" s="88"/>
      <c r="G1018" s="88"/>
      <c r="H1018" s="138"/>
      <c r="I1018" s="138"/>
      <c r="J1018" s="198"/>
    </row>
    <row r="1019" spans="1:10" s="86" customFormat="1" ht="18.7" customHeight="1" x14ac:dyDescent="0.25">
      <c r="A1019" s="90" t="s">
        <v>1070</v>
      </c>
      <c r="B1019" s="89"/>
      <c r="C1019" s="88"/>
      <c r="D1019" s="88"/>
      <c r="E1019" s="88"/>
      <c r="F1019" s="88"/>
      <c r="G1019" s="88"/>
      <c r="H1019" s="138"/>
      <c r="I1019" s="138"/>
      <c r="J1019" s="198"/>
    </row>
    <row r="1020" spans="1:10" s="86" customFormat="1" ht="18.7" customHeight="1" x14ac:dyDescent="0.25">
      <c r="A1020" s="90" t="s">
        <v>1071</v>
      </c>
      <c r="B1020" s="89"/>
      <c r="C1020" s="88"/>
      <c r="D1020" s="88"/>
      <c r="E1020" s="88"/>
      <c r="F1020" s="88"/>
      <c r="G1020" s="88"/>
      <c r="H1020" s="138"/>
      <c r="I1020" s="138"/>
      <c r="J1020" s="198"/>
    </row>
    <row r="1021" spans="1:10" s="86" customFormat="1" ht="18.7" customHeight="1" x14ac:dyDescent="0.25">
      <c r="A1021" s="90" t="s">
        <v>1072</v>
      </c>
      <c r="B1021" s="89"/>
      <c r="C1021" s="88"/>
      <c r="D1021" s="88"/>
      <c r="E1021" s="88"/>
      <c r="F1021" s="88"/>
      <c r="G1021" s="88"/>
      <c r="H1021" s="138"/>
      <c r="I1021" s="138"/>
      <c r="J1021" s="198"/>
    </row>
    <row r="1022" spans="1:10" s="86" customFormat="1" ht="18.7" customHeight="1" x14ac:dyDescent="0.25">
      <c r="A1022" s="90" t="s">
        <v>1073</v>
      </c>
      <c r="B1022" s="89"/>
      <c r="C1022" s="88"/>
      <c r="D1022" s="88"/>
      <c r="E1022" s="88"/>
      <c r="F1022" s="88"/>
      <c r="G1022" s="88"/>
      <c r="H1022" s="138"/>
      <c r="I1022" s="138"/>
      <c r="J1022" s="198"/>
    </row>
    <row r="1023" spans="1:10" s="86" customFormat="1" ht="18.7" customHeight="1" x14ac:dyDescent="0.25">
      <c r="A1023" s="90" t="s">
        <v>1074</v>
      </c>
      <c r="B1023" s="89"/>
      <c r="C1023" s="88"/>
      <c r="D1023" s="88"/>
      <c r="E1023" s="88"/>
      <c r="F1023" s="88"/>
      <c r="G1023" s="88"/>
      <c r="H1023" s="138"/>
      <c r="I1023" s="138"/>
      <c r="J1023" s="198"/>
    </row>
    <row r="1024" spans="1:10" s="86" customFormat="1" ht="18.7" customHeight="1" x14ac:dyDescent="0.25">
      <c r="A1024" s="90" t="s">
        <v>1075</v>
      </c>
      <c r="B1024" s="89"/>
      <c r="C1024" s="88"/>
      <c r="D1024" s="88"/>
      <c r="E1024" s="88"/>
      <c r="F1024" s="88"/>
      <c r="G1024" s="88"/>
      <c r="H1024" s="138"/>
      <c r="I1024" s="138"/>
      <c r="J1024" s="198"/>
    </row>
    <row r="1025" spans="1:10" s="86" customFormat="1" ht="18.7" customHeight="1" x14ac:dyDescent="0.25">
      <c r="A1025" s="90" t="s">
        <v>1076</v>
      </c>
      <c r="B1025" s="89"/>
      <c r="C1025" s="88"/>
      <c r="D1025" s="88"/>
      <c r="E1025" s="88"/>
      <c r="F1025" s="88"/>
      <c r="G1025" s="88"/>
      <c r="H1025" s="138"/>
      <c r="I1025" s="138"/>
      <c r="J1025" s="198"/>
    </row>
    <row r="1026" spans="1:10" s="86" customFormat="1" ht="18.7" customHeight="1" x14ac:dyDescent="0.25">
      <c r="A1026" s="90" t="s">
        <v>1077</v>
      </c>
      <c r="B1026" s="89"/>
      <c r="C1026" s="88"/>
      <c r="D1026" s="88"/>
      <c r="E1026" s="88"/>
      <c r="F1026" s="88"/>
      <c r="G1026" s="88"/>
      <c r="H1026" s="138"/>
      <c r="I1026" s="138"/>
      <c r="J1026" s="198"/>
    </row>
    <row r="1027" spans="1:10" s="86" customFormat="1" ht="18.7" customHeight="1" x14ac:dyDescent="0.25">
      <c r="A1027" s="90" t="s">
        <v>1078</v>
      </c>
      <c r="B1027" s="89"/>
      <c r="C1027" s="88"/>
      <c r="D1027" s="88"/>
      <c r="E1027" s="88"/>
      <c r="F1027" s="88"/>
      <c r="G1027" s="88"/>
      <c r="H1027" s="138"/>
      <c r="I1027" s="138"/>
      <c r="J1027" s="198"/>
    </row>
    <row r="1028" spans="1:10" s="86" customFormat="1" ht="18.7" customHeight="1" x14ac:dyDescent="0.25">
      <c r="A1028" s="90" t="s">
        <v>1079</v>
      </c>
      <c r="B1028" s="89"/>
      <c r="C1028" s="88"/>
      <c r="D1028" s="88"/>
      <c r="E1028" s="88"/>
      <c r="F1028" s="88"/>
      <c r="G1028" s="88"/>
      <c r="H1028" s="138"/>
      <c r="I1028" s="138"/>
      <c r="J1028" s="198"/>
    </row>
    <row r="1029" spans="1:10" s="86" customFormat="1" ht="18.7" customHeight="1" x14ac:dyDescent="0.25">
      <c r="A1029" s="90" t="s">
        <v>1080</v>
      </c>
      <c r="B1029" s="89"/>
      <c r="C1029" s="88"/>
      <c r="D1029" s="88"/>
      <c r="E1029" s="88"/>
      <c r="F1029" s="88"/>
      <c r="G1029" s="88"/>
      <c r="H1029" s="138"/>
      <c r="I1029" s="138"/>
      <c r="J1029" s="198"/>
    </row>
    <row r="1030" spans="1:10" s="86" customFormat="1" ht="18.7" customHeight="1" x14ac:dyDescent="0.25">
      <c r="A1030" s="90" t="s">
        <v>1081</v>
      </c>
      <c r="B1030" s="89"/>
      <c r="C1030" s="88"/>
      <c r="D1030" s="88"/>
      <c r="E1030" s="88"/>
      <c r="F1030" s="88"/>
      <c r="G1030" s="88"/>
      <c r="H1030" s="138"/>
      <c r="I1030" s="138"/>
      <c r="J1030" s="198"/>
    </row>
    <row r="1031" spans="1:10" s="86" customFormat="1" ht="18.7" customHeight="1" x14ac:dyDescent="0.25">
      <c r="A1031" s="90" t="s">
        <v>1082</v>
      </c>
      <c r="B1031" s="89"/>
      <c r="C1031" s="88"/>
      <c r="D1031" s="88"/>
      <c r="E1031" s="88"/>
      <c r="F1031" s="88"/>
      <c r="G1031" s="88"/>
      <c r="H1031" s="138"/>
      <c r="I1031" s="138"/>
      <c r="J1031" s="198"/>
    </row>
    <row r="1032" spans="1:10" s="86" customFormat="1" ht="18.7" customHeight="1" x14ac:dyDescent="0.25">
      <c r="A1032" s="90" t="s">
        <v>1083</v>
      </c>
      <c r="B1032" s="89"/>
      <c r="C1032" s="88"/>
      <c r="D1032" s="88"/>
      <c r="E1032" s="88"/>
      <c r="F1032" s="88"/>
      <c r="G1032" s="88"/>
      <c r="H1032" s="138"/>
      <c r="I1032" s="138"/>
      <c r="J1032" s="198"/>
    </row>
    <row r="1033" spans="1:10" s="86" customFormat="1" ht="18.7" customHeight="1" x14ac:dyDescent="0.25">
      <c r="A1033" s="90" t="s">
        <v>1084</v>
      </c>
      <c r="B1033" s="89"/>
      <c r="C1033" s="88"/>
      <c r="D1033" s="88"/>
      <c r="E1033" s="88"/>
      <c r="F1033" s="88"/>
      <c r="G1033" s="88"/>
      <c r="H1033" s="138"/>
      <c r="I1033" s="138"/>
      <c r="J1033" s="198"/>
    </row>
    <row r="1034" spans="1:10" s="86" customFormat="1" ht="18.7" customHeight="1" x14ac:dyDescent="0.25">
      <c r="A1034" s="90" t="s">
        <v>1085</v>
      </c>
      <c r="B1034" s="89"/>
      <c r="C1034" s="88"/>
      <c r="D1034" s="88"/>
      <c r="E1034" s="88"/>
      <c r="F1034" s="88"/>
      <c r="G1034" s="88"/>
      <c r="H1034" s="138"/>
      <c r="I1034" s="138"/>
      <c r="J1034" s="198"/>
    </row>
    <row r="1035" spans="1:10" s="86" customFormat="1" ht="18.7" customHeight="1" x14ac:dyDescent="0.25">
      <c r="A1035" s="90" t="s">
        <v>1086</v>
      </c>
      <c r="B1035" s="89"/>
      <c r="C1035" s="88"/>
      <c r="D1035" s="88"/>
      <c r="E1035" s="88"/>
      <c r="F1035" s="88"/>
      <c r="G1035" s="88"/>
      <c r="H1035" s="138"/>
      <c r="I1035" s="138"/>
      <c r="J1035" s="198"/>
    </row>
    <row r="1036" spans="1:10" s="86" customFormat="1" ht="18.7" customHeight="1" x14ac:dyDescent="0.25">
      <c r="A1036" s="90" t="s">
        <v>1087</v>
      </c>
      <c r="B1036" s="89"/>
      <c r="C1036" s="88"/>
      <c r="D1036" s="88"/>
      <c r="E1036" s="88"/>
      <c r="F1036" s="88"/>
      <c r="G1036" s="88"/>
      <c r="H1036" s="138"/>
      <c r="I1036" s="138"/>
      <c r="J1036" s="198"/>
    </row>
    <row r="1037" spans="1:10" s="86" customFormat="1" ht="18.7" customHeight="1" x14ac:dyDescent="0.25">
      <c r="A1037" s="90" t="s">
        <v>1088</v>
      </c>
      <c r="B1037" s="89"/>
      <c r="C1037" s="88"/>
      <c r="D1037" s="88"/>
      <c r="E1037" s="88"/>
      <c r="F1037" s="88"/>
      <c r="G1037" s="88"/>
      <c r="H1037" s="138"/>
      <c r="I1037" s="138"/>
      <c r="J1037" s="198"/>
    </row>
    <row r="1038" spans="1:10" s="86" customFormat="1" ht="18.7" customHeight="1" x14ac:dyDescent="0.25">
      <c r="A1038" s="90" t="s">
        <v>1089</v>
      </c>
      <c r="B1038" s="89"/>
      <c r="C1038" s="88"/>
      <c r="D1038" s="88"/>
      <c r="E1038" s="88"/>
      <c r="F1038" s="88"/>
      <c r="G1038" s="88"/>
      <c r="H1038" s="138"/>
      <c r="I1038" s="138"/>
      <c r="J1038" s="198"/>
    </row>
    <row r="1039" spans="1:10" s="86" customFormat="1" ht="18.7" customHeight="1" x14ac:dyDescent="0.25">
      <c r="A1039" s="90" t="s">
        <v>1090</v>
      </c>
      <c r="B1039" s="89"/>
      <c r="C1039" s="88"/>
      <c r="D1039" s="88"/>
      <c r="E1039" s="88"/>
      <c r="F1039" s="88"/>
      <c r="G1039" s="88"/>
      <c r="H1039" s="138"/>
      <c r="I1039" s="138"/>
      <c r="J1039" s="198"/>
    </row>
    <row r="1040" spans="1:10" s="86" customFormat="1" ht="18.7" customHeight="1" x14ac:dyDescent="0.25">
      <c r="A1040" s="90" t="s">
        <v>1091</v>
      </c>
      <c r="B1040" s="89"/>
      <c r="C1040" s="88"/>
      <c r="D1040" s="88"/>
      <c r="E1040" s="88"/>
      <c r="F1040" s="88"/>
      <c r="G1040" s="88"/>
      <c r="H1040" s="138"/>
      <c r="I1040" s="138"/>
      <c r="J1040" s="198"/>
    </row>
    <row r="1041" spans="1:10" s="86" customFormat="1" ht="18.7" customHeight="1" x14ac:dyDescent="0.25">
      <c r="A1041" s="90" t="s">
        <v>1092</v>
      </c>
      <c r="B1041" s="89"/>
      <c r="C1041" s="88"/>
      <c r="D1041" s="88"/>
      <c r="E1041" s="88"/>
      <c r="F1041" s="88"/>
      <c r="G1041" s="88"/>
      <c r="H1041" s="138"/>
      <c r="I1041" s="138"/>
      <c r="J1041" s="198"/>
    </row>
    <row r="1042" spans="1:10" s="86" customFormat="1" ht="18.7" customHeight="1" x14ac:dyDescent="0.25">
      <c r="A1042" s="90" t="s">
        <v>1093</v>
      </c>
      <c r="B1042" s="89"/>
      <c r="C1042" s="88"/>
      <c r="D1042" s="88"/>
      <c r="E1042" s="88"/>
      <c r="F1042" s="88"/>
      <c r="G1042" s="88"/>
      <c r="H1042" s="138"/>
      <c r="I1042" s="138"/>
      <c r="J1042" s="198"/>
    </row>
    <row r="1043" spans="1:10" s="86" customFormat="1" ht="18.7" customHeight="1" x14ac:dyDescent="0.25">
      <c r="A1043" s="90" t="s">
        <v>1094</v>
      </c>
      <c r="B1043" s="89"/>
      <c r="C1043" s="88"/>
      <c r="D1043" s="88"/>
      <c r="E1043" s="88"/>
      <c r="F1043" s="88"/>
      <c r="G1043" s="88"/>
      <c r="H1043" s="138"/>
      <c r="I1043" s="138"/>
      <c r="J1043" s="198"/>
    </row>
    <row r="1044" spans="1:10" s="86" customFormat="1" ht="18.7" customHeight="1" x14ac:dyDescent="0.25">
      <c r="A1044" s="90" t="s">
        <v>1095</v>
      </c>
      <c r="B1044" s="89"/>
      <c r="C1044" s="88"/>
      <c r="D1044" s="88"/>
      <c r="E1044" s="88"/>
      <c r="F1044" s="88"/>
      <c r="G1044" s="88"/>
      <c r="H1044" s="138"/>
      <c r="I1044" s="138"/>
      <c r="J1044" s="198"/>
    </row>
    <row r="1045" spans="1:10" s="86" customFormat="1" ht="18.7" customHeight="1" x14ac:dyDescent="0.25">
      <c r="A1045" s="90" t="s">
        <v>1096</v>
      </c>
      <c r="B1045" s="89"/>
      <c r="C1045" s="88"/>
      <c r="D1045" s="88"/>
      <c r="E1045" s="88"/>
      <c r="F1045" s="88"/>
      <c r="G1045" s="88"/>
      <c r="H1045" s="138"/>
      <c r="I1045" s="138"/>
      <c r="J1045" s="198"/>
    </row>
    <row r="1046" spans="1:10" s="86" customFormat="1" ht="18.7" customHeight="1" x14ac:dyDescent="0.25">
      <c r="A1046" s="90" t="s">
        <v>1097</v>
      </c>
      <c r="B1046" s="89"/>
      <c r="C1046" s="88"/>
      <c r="D1046" s="88"/>
      <c r="E1046" s="88"/>
      <c r="F1046" s="88"/>
      <c r="G1046" s="88"/>
      <c r="H1046" s="138"/>
      <c r="I1046" s="138"/>
      <c r="J1046" s="198"/>
    </row>
    <row r="1047" spans="1:10" s="86" customFormat="1" ht="18.7" customHeight="1" x14ac:dyDescent="0.25">
      <c r="A1047" s="90" t="s">
        <v>1098</v>
      </c>
      <c r="B1047" s="89"/>
      <c r="C1047" s="88"/>
      <c r="D1047" s="88"/>
      <c r="E1047" s="88"/>
      <c r="F1047" s="88"/>
      <c r="G1047" s="88"/>
      <c r="H1047" s="138"/>
      <c r="I1047" s="138"/>
      <c r="J1047" s="198"/>
    </row>
    <row r="1048" spans="1:10" s="86" customFormat="1" ht="18.7" customHeight="1" x14ac:dyDescent="0.25">
      <c r="A1048" s="90" t="s">
        <v>1099</v>
      </c>
      <c r="B1048" s="89"/>
      <c r="C1048" s="88"/>
      <c r="D1048" s="88"/>
      <c r="E1048" s="88"/>
      <c r="F1048" s="88"/>
      <c r="G1048" s="88"/>
      <c r="H1048" s="138"/>
      <c r="I1048" s="138"/>
      <c r="J1048" s="198"/>
    </row>
    <row r="1049" spans="1:10" s="86" customFormat="1" ht="18.7" customHeight="1" x14ac:dyDescent="0.25">
      <c r="A1049" s="90" t="s">
        <v>1100</v>
      </c>
      <c r="B1049" s="89"/>
      <c r="C1049" s="88"/>
      <c r="D1049" s="88"/>
      <c r="E1049" s="88"/>
      <c r="F1049" s="88"/>
      <c r="G1049" s="88"/>
      <c r="H1049" s="138"/>
      <c r="I1049" s="138"/>
      <c r="J1049" s="198"/>
    </row>
    <row r="1050" spans="1:10" s="86" customFormat="1" ht="18.7" customHeight="1" x14ac:dyDescent="0.25">
      <c r="A1050" s="90" t="s">
        <v>1101</v>
      </c>
      <c r="B1050" s="89"/>
      <c r="C1050" s="88"/>
      <c r="D1050" s="88"/>
      <c r="E1050" s="88"/>
      <c r="F1050" s="88"/>
      <c r="G1050" s="88"/>
      <c r="H1050" s="138"/>
      <c r="I1050" s="138"/>
      <c r="J1050" s="198"/>
    </row>
    <row r="1051" spans="1:10" s="86" customFormat="1" ht="18.7" customHeight="1" x14ac:dyDescent="0.25">
      <c r="A1051" s="90" t="s">
        <v>1102</v>
      </c>
      <c r="B1051" s="89"/>
      <c r="C1051" s="88"/>
      <c r="D1051" s="88"/>
      <c r="E1051" s="88"/>
      <c r="F1051" s="88"/>
      <c r="G1051" s="88"/>
      <c r="H1051" s="138"/>
      <c r="I1051" s="138"/>
      <c r="J1051" s="198"/>
    </row>
    <row r="1052" spans="1:10" s="86" customFormat="1" ht="18.7" customHeight="1" x14ac:dyDescent="0.25">
      <c r="A1052" s="90" t="s">
        <v>1103</v>
      </c>
      <c r="B1052" s="89"/>
      <c r="C1052" s="88"/>
      <c r="D1052" s="88"/>
      <c r="E1052" s="88"/>
      <c r="F1052" s="88"/>
      <c r="G1052" s="88"/>
      <c r="H1052" s="138"/>
      <c r="I1052" s="138"/>
      <c r="J1052" s="198"/>
    </row>
    <row r="1053" spans="1:10" s="86" customFormat="1" ht="18.7" customHeight="1" x14ac:dyDescent="0.25">
      <c r="A1053" s="90" t="s">
        <v>1104</v>
      </c>
      <c r="B1053" s="89"/>
      <c r="C1053" s="88"/>
      <c r="D1053" s="88"/>
      <c r="E1053" s="88"/>
      <c r="F1053" s="88"/>
      <c r="G1053" s="88"/>
      <c r="H1053" s="138"/>
      <c r="I1053" s="138"/>
      <c r="J1053" s="198"/>
    </row>
    <row r="1054" spans="1:10" s="86" customFormat="1" ht="18.7" customHeight="1" x14ac:dyDescent="0.25">
      <c r="A1054" s="90" t="s">
        <v>1105</v>
      </c>
      <c r="B1054" s="89"/>
      <c r="C1054" s="88"/>
      <c r="D1054" s="88"/>
      <c r="E1054" s="88"/>
      <c r="F1054" s="88"/>
      <c r="G1054" s="88"/>
      <c r="H1054" s="138"/>
      <c r="I1054" s="138"/>
      <c r="J1054" s="198"/>
    </row>
    <row r="1055" spans="1:10" s="86" customFormat="1" ht="18.7" customHeight="1" x14ac:dyDescent="0.25">
      <c r="A1055" s="90" t="s">
        <v>1106</v>
      </c>
      <c r="B1055" s="89"/>
      <c r="C1055" s="88"/>
      <c r="D1055" s="88"/>
      <c r="E1055" s="88"/>
      <c r="F1055" s="88"/>
      <c r="G1055" s="88"/>
      <c r="H1055" s="138"/>
      <c r="I1055" s="138"/>
      <c r="J1055" s="198"/>
    </row>
    <row r="1056" spans="1:10" s="86" customFormat="1" ht="18.7" customHeight="1" x14ac:dyDescent="0.25">
      <c r="A1056" s="90" t="s">
        <v>1107</v>
      </c>
      <c r="B1056" s="89"/>
      <c r="C1056" s="88"/>
      <c r="D1056" s="88"/>
      <c r="E1056" s="88"/>
      <c r="F1056" s="88"/>
      <c r="G1056" s="88"/>
      <c r="H1056" s="138"/>
      <c r="I1056" s="138"/>
      <c r="J1056" s="198"/>
    </row>
    <row r="1057" spans="1:10" s="86" customFormat="1" ht="18.7" customHeight="1" x14ac:dyDescent="0.25">
      <c r="A1057" s="90" t="s">
        <v>1108</v>
      </c>
      <c r="B1057" s="89"/>
      <c r="C1057" s="88"/>
      <c r="D1057" s="88"/>
      <c r="E1057" s="88"/>
      <c r="F1057" s="88"/>
      <c r="G1057" s="88"/>
      <c r="H1057" s="138"/>
      <c r="I1057" s="138"/>
      <c r="J1057" s="198"/>
    </row>
    <row r="1058" spans="1:10" s="86" customFormat="1" ht="18.7" customHeight="1" x14ac:dyDescent="0.25">
      <c r="A1058" s="90" t="s">
        <v>1109</v>
      </c>
      <c r="B1058" s="89"/>
      <c r="C1058" s="88"/>
      <c r="D1058" s="88"/>
      <c r="E1058" s="88"/>
      <c r="F1058" s="88"/>
      <c r="G1058" s="88"/>
      <c r="H1058" s="138"/>
      <c r="I1058" s="138"/>
      <c r="J1058" s="198"/>
    </row>
    <row r="1059" spans="1:10" s="86" customFormat="1" ht="18.7" customHeight="1" x14ac:dyDescent="0.25">
      <c r="A1059" s="90" t="s">
        <v>1110</v>
      </c>
      <c r="B1059" s="89"/>
      <c r="C1059" s="88"/>
      <c r="D1059" s="88"/>
      <c r="E1059" s="88"/>
      <c r="F1059" s="88"/>
      <c r="G1059" s="88"/>
      <c r="H1059" s="138"/>
      <c r="I1059" s="138"/>
      <c r="J1059" s="198"/>
    </row>
    <row r="1060" spans="1:10" s="86" customFormat="1" ht="18.7" customHeight="1" x14ac:dyDescent="0.25">
      <c r="A1060" s="90" t="s">
        <v>1111</v>
      </c>
      <c r="B1060" s="89"/>
      <c r="C1060" s="88"/>
      <c r="D1060" s="88"/>
      <c r="E1060" s="88"/>
      <c r="F1060" s="88"/>
      <c r="G1060" s="88"/>
      <c r="H1060" s="138"/>
      <c r="I1060" s="138"/>
      <c r="J1060" s="198"/>
    </row>
    <row r="1061" spans="1:10" s="86" customFormat="1" ht="18.7" customHeight="1" x14ac:dyDescent="0.25">
      <c r="A1061" s="90" t="s">
        <v>1112</v>
      </c>
      <c r="B1061" s="89"/>
      <c r="C1061" s="88"/>
      <c r="D1061" s="88"/>
      <c r="E1061" s="88"/>
      <c r="F1061" s="88"/>
      <c r="G1061" s="88"/>
      <c r="H1061" s="138"/>
      <c r="I1061" s="138"/>
      <c r="J1061" s="198"/>
    </row>
    <row r="1062" spans="1:10" s="86" customFormat="1" ht="18.7" customHeight="1" x14ac:dyDescent="0.25">
      <c r="A1062" s="90" t="s">
        <v>1113</v>
      </c>
      <c r="B1062" s="89"/>
      <c r="C1062" s="88"/>
      <c r="D1062" s="88"/>
      <c r="E1062" s="88"/>
      <c r="F1062" s="88"/>
      <c r="G1062" s="88"/>
      <c r="H1062" s="138"/>
      <c r="I1062" s="138"/>
      <c r="J1062" s="198"/>
    </row>
    <row r="1063" spans="1:10" s="86" customFormat="1" ht="18.7" customHeight="1" x14ac:dyDescent="0.25">
      <c r="A1063" s="90" t="s">
        <v>1114</v>
      </c>
      <c r="B1063" s="89"/>
      <c r="C1063" s="88"/>
      <c r="D1063" s="88"/>
      <c r="E1063" s="88"/>
      <c r="F1063" s="88"/>
      <c r="G1063" s="88"/>
      <c r="H1063" s="138"/>
      <c r="I1063" s="138"/>
      <c r="J1063" s="198"/>
    </row>
    <row r="1064" spans="1:10" s="86" customFormat="1" ht="18.7" customHeight="1" x14ac:dyDescent="0.25">
      <c r="A1064" s="90" t="s">
        <v>1115</v>
      </c>
      <c r="B1064" s="89"/>
      <c r="C1064" s="88"/>
      <c r="D1064" s="88"/>
      <c r="E1064" s="88"/>
      <c r="F1064" s="88"/>
      <c r="G1064" s="88"/>
      <c r="H1064" s="138"/>
      <c r="I1064" s="138"/>
      <c r="J1064" s="198"/>
    </row>
    <row r="1065" spans="1:10" s="86" customFormat="1" ht="18.7" customHeight="1" x14ac:dyDescent="0.25">
      <c r="A1065" s="90" t="s">
        <v>1116</v>
      </c>
      <c r="B1065" s="89"/>
      <c r="C1065" s="88"/>
      <c r="D1065" s="88"/>
      <c r="E1065" s="88"/>
      <c r="F1065" s="88"/>
      <c r="G1065" s="88"/>
      <c r="H1065" s="138"/>
      <c r="I1065" s="138"/>
      <c r="J1065" s="198"/>
    </row>
    <row r="1066" spans="1:10" s="86" customFormat="1" ht="18.7" customHeight="1" x14ac:dyDescent="0.25">
      <c r="A1066" s="90" t="s">
        <v>1117</v>
      </c>
      <c r="B1066" s="89"/>
      <c r="C1066" s="88"/>
      <c r="D1066" s="88"/>
      <c r="E1066" s="88"/>
      <c r="F1066" s="88"/>
      <c r="G1066" s="88"/>
      <c r="H1066" s="138"/>
      <c r="I1066" s="138"/>
      <c r="J1066" s="198"/>
    </row>
    <row r="1067" spans="1:10" s="86" customFormat="1" ht="18.7" customHeight="1" x14ac:dyDescent="0.25">
      <c r="A1067" s="90" t="s">
        <v>1118</v>
      </c>
      <c r="B1067" s="89"/>
      <c r="C1067" s="88"/>
      <c r="D1067" s="88"/>
      <c r="E1067" s="88"/>
      <c r="F1067" s="88"/>
      <c r="G1067" s="88"/>
      <c r="H1067" s="138"/>
      <c r="I1067" s="138"/>
      <c r="J1067" s="198"/>
    </row>
    <row r="1068" spans="1:10" s="86" customFormat="1" ht="18.7" customHeight="1" x14ac:dyDescent="0.25">
      <c r="A1068" s="90" t="s">
        <v>1119</v>
      </c>
      <c r="B1068" s="89"/>
      <c r="C1068" s="88"/>
      <c r="D1068" s="88"/>
      <c r="E1068" s="88"/>
      <c r="F1068" s="88"/>
      <c r="G1068" s="88"/>
      <c r="H1068" s="138"/>
      <c r="I1068" s="138"/>
      <c r="J1068" s="198"/>
    </row>
    <row r="1069" spans="1:10" s="86" customFormat="1" ht="18.7" customHeight="1" x14ac:dyDescent="0.25">
      <c r="A1069" s="90" t="s">
        <v>1120</v>
      </c>
      <c r="B1069" s="89"/>
      <c r="C1069" s="88"/>
      <c r="D1069" s="88"/>
      <c r="E1069" s="88"/>
      <c r="F1069" s="88"/>
      <c r="G1069" s="88"/>
      <c r="H1069" s="138"/>
      <c r="I1069" s="138"/>
      <c r="J1069" s="198"/>
    </row>
    <row r="1070" spans="1:10" s="86" customFormat="1" ht="18.7" customHeight="1" x14ac:dyDescent="0.25">
      <c r="A1070" s="90" t="s">
        <v>1121</v>
      </c>
      <c r="B1070" s="89"/>
      <c r="C1070" s="88"/>
      <c r="D1070" s="88"/>
      <c r="E1070" s="88"/>
      <c r="F1070" s="88"/>
      <c r="G1070" s="88"/>
      <c r="H1070" s="138"/>
      <c r="I1070" s="138"/>
      <c r="J1070" s="198"/>
    </row>
    <row r="1071" spans="1:10" s="86" customFormat="1" ht="18.7" customHeight="1" x14ac:dyDescent="0.25">
      <c r="A1071" s="90" t="s">
        <v>1122</v>
      </c>
      <c r="B1071" s="89"/>
      <c r="C1071" s="88"/>
      <c r="D1071" s="88"/>
      <c r="E1071" s="88"/>
      <c r="F1071" s="88"/>
      <c r="G1071" s="88"/>
      <c r="H1071" s="138"/>
      <c r="I1071" s="138"/>
      <c r="J1071" s="198"/>
    </row>
    <row r="1072" spans="1:10" s="86" customFormat="1" ht="18.7" customHeight="1" x14ac:dyDescent="0.25">
      <c r="A1072" s="90" t="s">
        <v>1123</v>
      </c>
      <c r="B1072" s="89"/>
      <c r="C1072" s="88"/>
      <c r="D1072" s="88"/>
      <c r="E1072" s="88"/>
      <c r="F1072" s="88"/>
      <c r="G1072" s="88"/>
      <c r="H1072" s="138"/>
      <c r="I1072" s="138"/>
      <c r="J1072" s="198"/>
    </row>
    <row r="1073" spans="1:10" s="86" customFormat="1" ht="18.7" customHeight="1" x14ac:dyDescent="0.25">
      <c r="A1073" s="90" t="s">
        <v>1124</v>
      </c>
      <c r="B1073" s="89"/>
      <c r="C1073" s="88"/>
      <c r="D1073" s="88"/>
      <c r="E1073" s="88"/>
      <c r="F1073" s="88"/>
      <c r="G1073" s="88"/>
      <c r="H1073" s="138"/>
      <c r="I1073" s="138"/>
      <c r="J1073" s="198"/>
    </row>
    <row r="1074" spans="1:10" s="86" customFormat="1" ht="18.7" customHeight="1" x14ac:dyDescent="0.25">
      <c r="A1074" s="90" t="s">
        <v>1125</v>
      </c>
      <c r="B1074" s="89"/>
      <c r="C1074" s="88"/>
      <c r="D1074" s="88"/>
      <c r="E1074" s="88"/>
      <c r="F1074" s="88"/>
      <c r="G1074" s="88"/>
      <c r="H1074" s="138"/>
      <c r="I1074" s="138"/>
      <c r="J1074" s="198"/>
    </row>
    <row r="1075" spans="1:10" s="86" customFormat="1" ht="18.7" customHeight="1" x14ac:dyDescent="0.25">
      <c r="A1075" s="90" t="s">
        <v>1126</v>
      </c>
      <c r="B1075" s="89"/>
      <c r="C1075" s="88"/>
      <c r="D1075" s="88"/>
      <c r="E1075" s="88"/>
      <c r="F1075" s="88"/>
      <c r="G1075" s="88"/>
      <c r="H1075" s="138"/>
      <c r="I1075" s="138"/>
      <c r="J1075" s="198"/>
    </row>
    <row r="1076" spans="1:10" s="86" customFormat="1" ht="18.7" customHeight="1" x14ac:dyDescent="0.25">
      <c r="A1076" s="90" t="s">
        <v>1127</v>
      </c>
      <c r="B1076" s="89"/>
      <c r="C1076" s="88"/>
      <c r="D1076" s="88"/>
      <c r="E1076" s="88"/>
      <c r="F1076" s="88"/>
      <c r="G1076" s="88"/>
      <c r="H1076" s="138"/>
      <c r="I1076" s="138"/>
      <c r="J1076" s="198"/>
    </row>
    <row r="1077" spans="1:10" s="86" customFormat="1" ht="18.7" customHeight="1" x14ac:dyDescent="0.25">
      <c r="A1077" s="90" t="s">
        <v>1128</v>
      </c>
      <c r="B1077" s="89"/>
      <c r="C1077" s="88"/>
      <c r="D1077" s="88"/>
      <c r="E1077" s="88"/>
      <c r="F1077" s="88"/>
      <c r="G1077" s="88"/>
      <c r="H1077" s="138"/>
      <c r="I1077" s="138"/>
      <c r="J1077" s="198"/>
    </row>
    <row r="1078" spans="1:10" s="86" customFormat="1" ht="18.7" customHeight="1" x14ac:dyDescent="0.25">
      <c r="A1078" s="90" t="s">
        <v>1129</v>
      </c>
      <c r="B1078" s="89"/>
      <c r="C1078" s="88"/>
      <c r="D1078" s="88"/>
      <c r="E1078" s="88"/>
      <c r="F1078" s="88"/>
      <c r="G1078" s="88"/>
      <c r="H1078" s="138"/>
      <c r="I1078" s="138"/>
      <c r="J1078" s="198"/>
    </row>
    <row r="1079" spans="1:10" s="86" customFormat="1" ht="18.7" customHeight="1" x14ac:dyDescent="0.25">
      <c r="A1079" s="90" t="s">
        <v>1130</v>
      </c>
      <c r="B1079" s="89"/>
      <c r="C1079" s="88"/>
      <c r="D1079" s="88"/>
      <c r="E1079" s="88"/>
      <c r="F1079" s="88"/>
      <c r="G1079" s="88"/>
      <c r="H1079" s="138"/>
      <c r="I1079" s="138"/>
      <c r="J1079" s="198"/>
    </row>
    <row r="1080" spans="1:10" s="86" customFormat="1" ht="18.7" customHeight="1" x14ac:dyDescent="0.25">
      <c r="A1080" s="90" t="s">
        <v>1131</v>
      </c>
      <c r="B1080" s="89"/>
      <c r="C1080" s="88"/>
      <c r="D1080" s="88"/>
      <c r="E1080" s="88"/>
      <c r="F1080" s="88"/>
      <c r="G1080" s="88"/>
      <c r="H1080" s="138"/>
      <c r="I1080" s="138"/>
      <c r="J1080" s="198"/>
    </row>
    <row r="1081" spans="1:10" s="86" customFormat="1" ht="18.7" customHeight="1" x14ac:dyDescent="0.25">
      <c r="A1081" s="90" t="s">
        <v>1132</v>
      </c>
      <c r="B1081" s="89"/>
      <c r="C1081" s="88"/>
      <c r="D1081" s="88"/>
      <c r="E1081" s="88"/>
      <c r="F1081" s="88"/>
      <c r="G1081" s="88"/>
      <c r="H1081" s="138"/>
      <c r="I1081" s="138"/>
      <c r="J1081" s="198"/>
    </row>
    <row r="1082" spans="1:10" s="86" customFormat="1" ht="18.7" customHeight="1" x14ac:dyDescent="0.25">
      <c r="A1082" s="90" t="s">
        <v>1133</v>
      </c>
      <c r="B1082" s="89"/>
      <c r="C1082" s="88"/>
      <c r="D1082" s="88"/>
      <c r="E1082" s="88"/>
      <c r="F1082" s="88"/>
      <c r="G1082" s="88"/>
      <c r="H1082" s="138"/>
      <c r="I1082" s="138"/>
      <c r="J1082" s="198"/>
    </row>
    <row r="1083" spans="1:10" s="86" customFormat="1" ht="18.7" customHeight="1" x14ac:dyDescent="0.25">
      <c r="A1083" s="90" t="s">
        <v>1134</v>
      </c>
      <c r="B1083" s="89"/>
      <c r="C1083" s="88"/>
      <c r="D1083" s="88"/>
      <c r="E1083" s="88"/>
      <c r="F1083" s="88"/>
      <c r="G1083" s="88"/>
      <c r="H1083" s="138"/>
      <c r="I1083" s="138"/>
      <c r="J1083" s="198"/>
    </row>
    <row r="1084" spans="1:10" s="86" customFormat="1" ht="18.7" customHeight="1" x14ac:dyDescent="0.25">
      <c r="A1084" s="90" t="s">
        <v>1135</v>
      </c>
      <c r="B1084" s="89"/>
      <c r="C1084" s="88"/>
      <c r="D1084" s="88"/>
      <c r="E1084" s="88"/>
      <c r="F1084" s="88"/>
      <c r="G1084" s="88"/>
      <c r="H1084" s="138"/>
      <c r="I1084" s="138"/>
      <c r="J1084" s="198"/>
    </row>
    <row r="1085" spans="1:10" s="86" customFormat="1" ht="18.7" customHeight="1" x14ac:dyDescent="0.25">
      <c r="A1085" s="90" t="s">
        <v>1136</v>
      </c>
      <c r="B1085" s="89"/>
      <c r="C1085" s="88"/>
      <c r="D1085" s="88"/>
      <c r="E1085" s="88"/>
      <c r="F1085" s="88"/>
      <c r="G1085" s="88"/>
      <c r="H1085" s="138"/>
      <c r="I1085" s="138"/>
      <c r="J1085" s="198"/>
    </row>
    <row r="1086" spans="1:10" s="86" customFormat="1" ht="18.7" customHeight="1" x14ac:dyDescent="0.25">
      <c r="A1086" s="90" t="s">
        <v>1137</v>
      </c>
      <c r="B1086" s="89"/>
      <c r="C1086" s="88"/>
      <c r="D1086" s="88"/>
      <c r="E1086" s="88"/>
      <c r="F1086" s="88"/>
      <c r="G1086" s="88"/>
      <c r="H1086" s="138"/>
      <c r="I1086" s="138"/>
      <c r="J1086" s="198"/>
    </row>
    <row r="1087" spans="1:10" s="86" customFormat="1" ht="18.7" customHeight="1" x14ac:dyDescent="0.25">
      <c r="A1087" s="90" t="s">
        <v>1138</v>
      </c>
      <c r="B1087" s="89"/>
      <c r="C1087" s="88"/>
      <c r="D1087" s="88"/>
      <c r="E1087" s="88"/>
      <c r="F1087" s="88"/>
      <c r="G1087" s="88"/>
      <c r="H1087" s="138"/>
      <c r="I1087" s="138"/>
      <c r="J1087" s="198"/>
    </row>
    <row r="1088" spans="1:10" s="86" customFormat="1" ht="18.7" customHeight="1" x14ac:dyDescent="0.25">
      <c r="A1088" s="90" t="s">
        <v>1139</v>
      </c>
      <c r="B1088" s="89"/>
      <c r="C1088" s="88"/>
      <c r="D1088" s="88"/>
      <c r="E1088" s="88"/>
      <c r="F1088" s="88"/>
      <c r="G1088" s="88"/>
      <c r="H1088" s="138"/>
      <c r="I1088" s="138"/>
      <c r="J1088" s="198"/>
    </row>
    <row r="1089" spans="1:10" s="86" customFormat="1" ht="18.7" customHeight="1" x14ac:dyDescent="0.25">
      <c r="A1089" s="90" t="s">
        <v>1140</v>
      </c>
      <c r="B1089" s="89"/>
      <c r="C1089" s="88"/>
      <c r="D1089" s="88"/>
      <c r="E1089" s="88"/>
      <c r="F1089" s="88"/>
      <c r="G1089" s="88"/>
      <c r="H1089" s="138"/>
      <c r="I1089" s="138"/>
      <c r="J1089" s="198"/>
    </row>
    <row r="1090" spans="1:10" s="86" customFormat="1" ht="18.7" customHeight="1" x14ac:dyDescent="0.25">
      <c r="A1090" s="90" t="s">
        <v>1141</v>
      </c>
      <c r="B1090" s="89"/>
      <c r="C1090" s="88"/>
      <c r="D1090" s="88"/>
      <c r="E1090" s="88"/>
      <c r="F1090" s="88"/>
      <c r="G1090" s="88"/>
      <c r="H1090" s="138"/>
      <c r="I1090" s="138"/>
      <c r="J1090" s="198"/>
    </row>
    <row r="1091" spans="1:10" s="86" customFormat="1" ht="18.7" customHeight="1" x14ac:dyDescent="0.25">
      <c r="A1091" s="90" t="s">
        <v>1142</v>
      </c>
      <c r="B1091" s="89"/>
      <c r="C1091" s="88"/>
      <c r="D1091" s="88"/>
      <c r="E1091" s="88"/>
      <c r="F1091" s="88"/>
      <c r="G1091" s="88"/>
      <c r="H1091" s="138"/>
      <c r="I1091" s="138"/>
      <c r="J1091" s="198"/>
    </row>
    <row r="1092" spans="1:10" s="86" customFormat="1" ht="18.7" customHeight="1" x14ac:dyDescent="0.25">
      <c r="A1092" s="90" t="s">
        <v>1143</v>
      </c>
      <c r="B1092" s="89"/>
      <c r="C1092" s="88"/>
      <c r="D1092" s="88"/>
      <c r="E1092" s="88"/>
      <c r="F1092" s="88"/>
      <c r="G1092" s="88"/>
      <c r="H1092" s="138"/>
      <c r="I1092" s="138"/>
      <c r="J1092" s="198"/>
    </row>
    <row r="1093" spans="1:10" s="86" customFormat="1" ht="18.7" customHeight="1" x14ac:dyDescent="0.25">
      <c r="A1093" s="90" t="s">
        <v>1144</v>
      </c>
      <c r="B1093" s="89"/>
      <c r="C1093" s="88"/>
      <c r="D1093" s="88"/>
      <c r="E1093" s="88"/>
      <c r="F1093" s="88"/>
      <c r="G1093" s="88"/>
      <c r="H1093" s="138"/>
      <c r="I1093" s="138"/>
      <c r="J1093" s="198"/>
    </row>
    <row r="1094" spans="1:10" s="86" customFormat="1" ht="18.7" customHeight="1" x14ac:dyDescent="0.25">
      <c r="A1094" s="90" t="s">
        <v>1145</v>
      </c>
      <c r="B1094" s="89"/>
      <c r="C1094" s="88"/>
      <c r="D1094" s="88"/>
      <c r="E1094" s="88"/>
      <c r="F1094" s="88"/>
      <c r="G1094" s="88"/>
      <c r="H1094" s="138"/>
      <c r="I1094" s="138"/>
      <c r="J1094" s="198"/>
    </row>
    <row r="1095" spans="1:10" s="86" customFormat="1" ht="18.7" customHeight="1" x14ac:dyDescent="0.25">
      <c r="A1095" s="90" t="s">
        <v>1146</v>
      </c>
      <c r="B1095" s="89"/>
      <c r="C1095" s="88"/>
      <c r="D1095" s="88"/>
      <c r="E1095" s="88"/>
      <c r="F1095" s="88"/>
      <c r="G1095" s="88"/>
      <c r="H1095" s="138"/>
      <c r="I1095" s="138"/>
      <c r="J1095" s="198"/>
    </row>
    <row r="1096" spans="1:10" s="86" customFormat="1" ht="18.7" customHeight="1" x14ac:dyDescent="0.25">
      <c r="A1096" s="90" t="s">
        <v>1147</v>
      </c>
      <c r="B1096" s="89"/>
      <c r="C1096" s="88"/>
      <c r="D1096" s="88"/>
      <c r="E1096" s="88"/>
      <c r="F1096" s="88"/>
      <c r="G1096" s="88"/>
      <c r="H1096" s="138"/>
      <c r="I1096" s="138"/>
      <c r="J1096" s="198"/>
    </row>
    <row r="1097" spans="1:10" s="86" customFormat="1" ht="18.7" customHeight="1" x14ac:dyDescent="0.25">
      <c r="A1097" s="90" t="s">
        <v>1148</v>
      </c>
      <c r="B1097" s="89"/>
      <c r="C1097" s="88"/>
      <c r="D1097" s="88"/>
      <c r="E1097" s="88"/>
      <c r="F1097" s="88"/>
      <c r="G1097" s="88"/>
      <c r="H1097" s="138"/>
      <c r="I1097" s="138"/>
      <c r="J1097" s="198"/>
    </row>
    <row r="1098" spans="1:10" s="86" customFormat="1" ht="18.7" customHeight="1" x14ac:dyDescent="0.25">
      <c r="A1098" s="90" t="s">
        <v>1149</v>
      </c>
      <c r="B1098" s="89"/>
      <c r="C1098" s="88"/>
      <c r="D1098" s="88"/>
      <c r="E1098" s="88"/>
      <c r="F1098" s="88"/>
      <c r="G1098" s="88"/>
      <c r="H1098" s="138"/>
      <c r="I1098" s="138"/>
      <c r="J1098" s="198"/>
    </row>
    <row r="1099" spans="1:10" s="86" customFormat="1" ht="18.7" customHeight="1" x14ac:dyDescent="0.25">
      <c r="A1099" s="90" t="s">
        <v>1150</v>
      </c>
      <c r="B1099" s="89"/>
      <c r="C1099" s="88"/>
      <c r="D1099" s="88"/>
      <c r="E1099" s="88"/>
      <c r="F1099" s="88"/>
      <c r="G1099" s="88"/>
      <c r="H1099" s="138"/>
      <c r="I1099" s="138"/>
      <c r="J1099" s="198"/>
    </row>
    <row r="1100" spans="1:10" s="86" customFormat="1" ht="18.7" customHeight="1" x14ac:dyDescent="0.25">
      <c r="A1100" s="90" t="s">
        <v>1151</v>
      </c>
      <c r="B1100" s="89"/>
      <c r="C1100" s="88"/>
      <c r="D1100" s="88"/>
      <c r="E1100" s="88"/>
      <c r="F1100" s="88"/>
      <c r="G1100" s="88"/>
      <c r="H1100" s="138"/>
      <c r="I1100" s="138"/>
      <c r="J1100" s="198"/>
    </row>
    <row r="1101" spans="1:10" s="86" customFormat="1" ht="18.7" customHeight="1" x14ac:dyDescent="0.25">
      <c r="A1101" s="90" t="s">
        <v>1152</v>
      </c>
      <c r="B1101" s="89"/>
      <c r="C1101" s="88"/>
      <c r="D1101" s="88"/>
      <c r="E1101" s="88"/>
      <c r="F1101" s="88"/>
      <c r="G1101" s="88"/>
      <c r="H1101" s="138"/>
      <c r="I1101" s="138"/>
      <c r="J1101" s="198"/>
    </row>
    <row r="1102" spans="1:10" s="86" customFormat="1" ht="18.7" customHeight="1" x14ac:dyDescent="0.25">
      <c r="A1102" s="90" t="s">
        <v>1153</v>
      </c>
      <c r="B1102" s="89"/>
      <c r="C1102" s="88"/>
      <c r="D1102" s="88"/>
      <c r="E1102" s="88"/>
      <c r="F1102" s="88"/>
      <c r="G1102" s="88"/>
      <c r="H1102" s="138"/>
      <c r="I1102" s="138"/>
      <c r="J1102" s="198"/>
    </row>
    <row r="1103" spans="1:10" s="86" customFormat="1" ht="18.7" customHeight="1" x14ac:dyDescent="0.25">
      <c r="A1103" s="90" t="s">
        <v>1154</v>
      </c>
      <c r="B1103" s="89"/>
      <c r="C1103" s="88"/>
      <c r="D1103" s="88"/>
      <c r="E1103" s="88"/>
      <c r="F1103" s="88"/>
      <c r="G1103" s="88"/>
      <c r="H1103" s="138"/>
      <c r="I1103" s="138"/>
      <c r="J1103" s="198"/>
    </row>
    <row r="1104" spans="1:10" s="86" customFormat="1" ht="18.7" customHeight="1" x14ac:dyDescent="0.25">
      <c r="A1104" s="90" t="s">
        <v>1155</v>
      </c>
      <c r="B1104" s="89"/>
      <c r="C1104" s="88"/>
      <c r="D1104" s="88"/>
      <c r="E1104" s="88"/>
      <c r="F1104" s="88"/>
      <c r="G1104" s="88"/>
      <c r="H1104" s="138"/>
      <c r="I1104" s="138"/>
      <c r="J1104" s="198"/>
    </row>
    <row r="1105" spans="1:10" s="86" customFormat="1" ht="18.7" customHeight="1" x14ac:dyDescent="0.25">
      <c r="A1105" s="90" t="s">
        <v>1156</v>
      </c>
      <c r="B1105" s="89"/>
      <c r="C1105" s="88"/>
      <c r="D1105" s="88"/>
      <c r="E1105" s="88"/>
      <c r="F1105" s="88"/>
      <c r="G1105" s="88"/>
      <c r="H1105" s="138"/>
      <c r="I1105" s="138"/>
      <c r="J1105" s="198"/>
    </row>
    <row r="1106" spans="1:10" s="86" customFormat="1" ht="18.7" customHeight="1" x14ac:dyDescent="0.25">
      <c r="A1106" s="90" t="s">
        <v>1157</v>
      </c>
      <c r="B1106" s="89"/>
      <c r="C1106" s="88"/>
      <c r="D1106" s="88"/>
      <c r="E1106" s="88"/>
      <c r="F1106" s="88"/>
      <c r="G1106" s="88"/>
      <c r="H1106" s="138"/>
      <c r="I1106" s="138"/>
      <c r="J1106" s="198"/>
    </row>
    <row r="1107" spans="1:10" s="86" customFormat="1" ht="18.7" customHeight="1" x14ac:dyDescent="0.25">
      <c r="A1107" s="90" t="s">
        <v>1158</v>
      </c>
      <c r="B1107" s="89"/>
      <c r="C1107" s="88"/>
      <c r="D1107" s="88"/>
      <c r="E1107" s="88"/>
      <c r="F1107" s="88"/>
      <c r="G1107" s="88"/>
      <c r="H1107" s="138"/>
      <c r="I1107" s="138"/>
      <c r="J1107" s="198"/>
    </row>
    <row r="1108" spans="1:10" s="86" customFormat="1" ht="18.7" customHeight="1" x14ac:dyDescent="0.25">
      <c r="A1108" s="90" t="s">
        <v>1159</v>
      </c>
      <c r="B1108" s="89"/>
      <c r="C1108" s="88"/>
      <c r="D1108" s="88"/>
      <c r="E1108" s="88"/>
      <c r="F1108" s="88"/>
      <c r="G1108" s="88"/>
      <c r="H1108" s="138"/>
      <c r="I1108" s="138"/>
      <c r="J1108" s="198"/>
    </row>
    <row r="1109" spans="1:10" s="86" customFormat="1" ht="18.7" customHeight="1" x14ac:dyDescent="0.25">
      <c r="A1109" s="90" t="s">
        <v>1160</v>
      </c>
      <c r="B1109" s="89"/>
      <c r="C1109" s="88"/>
      <c r="D1109" s="88"/>
      <c r="E1109" s="88"/>
      <c r="F1109" s="88"/>
      <c r="G1109" s="88"/>
      <c r="H1109" s="138"/>
      <c r="I1109" s="138"/>
      <c r="J1109" s="198"/>
    </row>
    <row r="1110" spans="1:10" s="86" customFormat="1" ht="18.7" customHeight="1" x14ac:dyDescent="0.25">
      <c r="A1110" s="90" t="s">
        <v>1161</v>
      </c>
      <c r="B1110" s="89"/>
      <c r="C1110" s="88"/>
      <c r="D1110" s="88"/>
      <c r="E1110" s="88"/>
      <c r="F1110" s="88"/>
      <c r="G1110" s="88"/>
      <c r="H1110" s="138"/>
      <c r="I1110" s="138"/>
      <c r="J1110" s="198"/>
    </row>
    <row r="1111" spans="1:10" s="86" customFormat="1" ht="18.7" customHeight="1" x14ac:dyDescent="0.25">
      <c r="A1111" s="90" t="s">
        <v>1162</v>
      </c>
      <c r="B1111" s="89"/>
      <c r="C1111" s="88"/>
      <c r="D1111" s="88"/>
      <c r="E1111" s="88"/>
      <c r="F1111" s="88"/>
      <c r="G1111" s="88"/>
      <c r="H1111" s="138"/>
      <c r="I1111" s="138"/>
      <c r="J1111" s="198"/>
    </row>
    <row r="1112" spans="1:10" s="86" customFormat="1" ht="18.7" customHeight="1" x14ac:dyDescent="0.25">
      <c r="A1112" s="90" t="s">
        <v>1163</v>
      </c>
      <c r="B1112" s="89"/>
      <c r="C1112" s="88"/>
      <c r="D1112" s="88"/>
      <c r="E1112" s="88"/>
      <c r="F1112" s="88"/>
      <c r="G1112" s="88"/>
      <c r="H1112" s="138"/>
      <c r="I1112" s="138"/>
      <c r="J1112" s="198"/>
    </row>
    <row r="1113" spans="1:10" s="86" customFormat="1" ht="18.7" customHeight="1" x14ac:dyDescent="0.25">
      <c r="A1113" s="90" t="s">
        <v>1164</v>
      </c>
      <c r="B1113" s="89"/>
      <c r="C1113" s="88"/>
      <c r="D1113" s="88"/>
      <c r="E1113" s="88"/>
      <c r="F1113" s="88"/>
      <c r="G1113" s="88"/>
      <c r="H1113" s="138"/>
      <c r="I1113" s="138"/>
      <c r="J1113" s="198"/>
    </row>
    <row r="1114" spans="1:10" s="86" customFormat="1" ht="18.7" customHeight="1" x14ac:dyDescent="0.25">
      <c r="A1114" s="90" t="s">
        <v>1165</v>
      </c>
      <c r="B1114" s="89"/>
      <c r="C1114" s="88"/>
      <c r="D1114" s="88"/>
      <c r="E1114" s="88"/>
      <c r="F1114" s="88"/>
      <c r="G1114" s="88"/>
      <c r="H1114" s="138"/>
      <c r="I1114" s="138"/>
      <c r="J1114" s="198"/>
    </row>
    <row r="1115" spans="1:10" s="86" customFormat="1" ht="18.7" customHeight="1" x14ac:dyDescent="0.25">
      <c r="A1115" s="90" t="s">
        <v>1166</v>
      </c>
      <c r="B1115" s="89"/>
      <c r="C1115" s="88"/>
      <c r="D1115" s="88"/>
      <c r="E1115" s="88"/>
      <c r="F1115" s="88"/>
      <c r="G1115" s="88"/>
      <c r="H1115" s="138"/>
      <c r="I1115" s="138"/>
      <c r="J1115" s="198"/>
    </row>
    <row r="1116" spans="1:10" s="86" customFormat="1" ht="18.7" customHeight="1" x14ac:dyDescent="0.25">
      <c r="A1116" s="90" t="s">
        <v>1167</v>
      </c>
      <c r="B1116" s="89"/>
      <c r="C1116" s="88"/>
      <c r="D1116" s="88"/>
      <c r="E1116" s="88"/>
      <c r="F1116" s="88"/>
      <c r="G1116" s="88"/>
      <c r="H1116" s="138"/>
      <c r="I1116" s="138"/>
      <c r="J1116" s="198"/>
    </row>
    <row r="1117" spans="1:10" s="86" customFormat="1" ht="18.7" customHeight="1" x14ac:dyDescent="0.25">
      <c r="A1117" s="90" t="s">
        <v>1168</v>
      </c>
      <c r="B1117" s="89"/>
      <c r="C1117" s="88"/>
      <c r="D1117" s="88"/>
      <c r="E1117" s="88"/>
      <c r="F1117" s="88"/>
      <c r="G1117" s="88"/>
      <c r="H1117" s="138"/>
      <c r="I1117" s="138"/>
      <c r="J1117" s="198"/>
    </row>
    <row r="1118" spans="1:10" s="86" customFormat="1" ht="18.7" customHeight="1" x14ac:dyDescent="0.25">
      <c r="A1118" s="90" t="s">
        <v>1169</v>
      </c>
      <c r="B1118" s="89"/>
      <c r="C1118" s="88"/>
      <c r="D1118" s="88"/>
      <c r="E1118" s="88"/>
      <c r="F1118" s="88"/>
      <c r="G1118" s="88"/>
      <c r="H1118" s="138"/>
      <c r="I1118" s="138"/>
      <c r="J1118" s="198"/>
    </row>
    <row r="1119" spans="1:10" s="86" customFormat="1" ht="18.7" customHeight="1" x14ac:dyDescent="0.25">
      <c r="A1119" s="90" t="s">
        <v>1170</v>
      </c>
      <c r="B1119" s="89"/>
      <c r="C1119" s="88"/>
      <c r="D1119" s="88"/>
      <c r="E1119" s="88"/>
      <c r="F1119" s="88"/>
      <c r="G1119" s="88"/>
      <c r="H1119" s="138"/>
      <c r="I1119" s="138"/>
      <c r="J1119" s="198"/>
    </row>
    <row r="1120" spans="1:10" s="86" customFormat="1" ht="18.7" customHeight="1" x14ac:dyDescent="0.25">
      <c r="A1120" s="90" t="s">
        <v>1171</v>
      </c>
      <c r="B1120" s="89"/>
      <c r="C1120" s="88"/>
      <c r="D1120" s="88"/>
      <c r="E1120" s="88"/>
      <c r="F1120" s="88"/>
      <c r="G1120" s="88"/>
      <c r="H1120" s="138"/>
      <c r="I1120" s="138"/>
      <c r="J1120" s="198"/>
    </row>
    <row r="1121" spans="1:10" s="86" customFormat="1" ht="18.7" customHeight="1" x14ac:dyDescent="0.25">
      <c r="A1121" s="90" t="s">
        <v>1172</v>
      </c>
      <c r="B1121" s="89"/>
      <c r="C1121" s="88"/>
      <c r="D1121" s="88"/>
      <c r="E1121" s="88"/>
      <c r="F1121" s="88"/>
      <c r="G1121" s="88"/>
      <c r="H1121" s="138"/>
      <c r="I1121" s="138"/>
      <c r="J1121" s="198"/>
    </row>
    <row r="1122" spans="1:10" s="86" customFormat="1" ht="18.7" customHeight="1" x14ac:dyDescent="0.25">
      <c r="A1122" s="90" t="s">
        <v>1173</v>
      </c>
      <c r="B1122" s="89"/>
      <c r="C1122" s="88"/>
      <c r="D1122" s="88"/>
      <c r="E1122" s="88"/>
      <c r="F1122" s="88"/>
      <c r="G1122" s="88"/>
      <c r="H1122" s="138"/>
      <c r="I1122" s="138"/>
      <c r="J1122" s="198"/>
    </row>
    <row r="1123" spans="1:10" s="86" customFormat="1" ht="18.7" customHeight="1" x14ac:dyDescent="0.25">
      <c r="A1123" s="90" t="s">
        <v>1174</v>
      </c>
      <c r="B1123" s="89"/>
      <c r="C1123" s="88"/>
      <c r="D1123" s="88"/>
      <c r="E1123" s="88"/>
      <c r="F1123" s="88"/>
      <c r="G1123" s="88"/>
      <c r="H1123" s="138"/>
      <c r="I1123" s="138"/>
      <c r="J1123" s="198"/>
    </row>
    <row r="1124" spans="1:10" s="86" customFormat="1" ht="18.7" customHeight="1" x14ac:dyDescent="0.25">
      <c r="A1124" s="90" t="s">
        <v>1175</v>
      </c>
      <c r="B1124" s="89"/>
      <c r="C1124" s="88"/>
      <c r="D1124" s="88"/>
      <c r="E1124" s="88"/>
      <c r="F1124" s="88"/>
      <c r="G1124" s="88"/>
      <c r="H1124" s="138"/>
      <c r="I1124" s="138"/>
      <c r="J1124" s="198"/>
    </row>
    <row r="1125" spans="1:10" s="86" customFormat="1" ht="18.7" customHeight="1" x14ac:dyDescent="0.25">
      <c r="A1125" s="90" t="s">
        <v>1176</v>
      </c>
      <c r="B1125" s="89"/>
      <c r="C1125" s="88"/>
      <c r="D1125" s="88"/>
      <c r="E1125" s="88"/>
      <c r="F1125" s="88"/>
      <c r="G1125" s="88"/>
      <c r="H1125" s="138"/>
      <c r="I1125" s="138"/>
      <c r="J1125" s="198"/>
    </row>
    <row r="1126" spans="1:10" s="86" customFormat="1" ht="18.7" customHeight="1" x14ac:dyDescent="0.25">
      <c r="A1126" s="90" t="s">
        <v>1177</v>
      </c>
      <c r="B1126" s="89"/>
      <c r="C1126" s="88"/>
      <c r="D1126" s="88"/>
      <c r="E1126" s="88"/>
      <c r="F1126" s="88"/>
      <c r="G1126" s="88"/>
      <c r="H1126" s="138"/>
      <c r="I1126" s="138"/>
      <c r="J1126" s="198"/>
    </row>
    <row r="1127" spans="1:10" s="86" customFormat="1" ht="18.7" customHeight="1" x14ac:dyDescent="0.25">
      <c r="A1127" s="90" t="s">
        <v>1178</v>
      </c>
      <c r="B1127" s="89"/>
      <c r="C1127" s="88"/>
      <c r="D1127" s="88"/>
      <c r="E1127" s="88"/>
      <c r="F1127" s="88"/>
      <c r="G1127" s="88"/>
      <c r="H1127" s="138"/>
      <c r="I1127" s="138"/>
      <c r="J1127" s="198"/>
    </row>
    <row r="1128" spans="1:10" s="86" customFormat="1" ht="18.7" customHeight="1" x14ac:dyDescent="0.25">
      <c r="A1128" s="90" t="s">
        <v>1179</v>
      </c>
      <c r="B1128" s="89"/>
      <c r="C1128" s="88"/>
      <c r="D1128" s="88"/>
      <c r="E1128" s="88"/>
      <c r="F1128" s="88"/>
      <c r="G1128" s="88"/>
      <c r="H1128" s="138"/>
      <c r="I1128" s="138"/>
      <c r="J1128" s="198"/>
    </row>
    <row r="1129" spans="1:10" s="86" customFormat="1" ht="18.7" customHeight="1" x14ac:dyDescent="0.25">
      <c r="A1129" s="90" t="s">
        <v>1180</v>
      </c>
      <c r="B1129" s="89"/>
      <c r="C1129" s="88"/>
      <c r="D1129" s="88"/>
      <c r="E1129" s="88"/>
      <c r="F1129" s="88"/>
      <c r="G1129" s="88"/>
      <c r="H1129" s="138"/>
      <c r="I1129" s="138"/>
      <c r="J1129" s="198"/>
    </row>
    <row r="1130" spans="1:10" s="86" customFormat="1" ht="18.7" customHeight="1" x14ac:dyDescent="0.25">
      <c r="A1130" s="90" t="s">
        <v>1181</v>
      </c>
      <c r="B1130" s="89"/>
      <c r="C1130" s="88"/>
      <c r="D1130" s="88"/>
      <c r="E1130" s="88"/>
      <c r="F1130" s="88"/>
      <c r="G1130" s="88"/>
      <c r="H1130" s="138"/>
      <c r="I1130" s="138"/>
      <c r="J1130" s="198"/>
    </row>
    <row r="1131" spans="1:10" s="86" customFormat="1" ht="18.7" customHeight="1" x14ac:dyDescent="0.25">
      <c r="A1131" s="90" t="s">
        <v>1182</v>
      </c>
      <c r="B1131" s="89"/>
      <c r="C1131" s="88"/>
      <c r="D1131" s="88"/>
      <c r="E1131" s="88"/>
      <c r="F1131" s="88"/>
      <c r="G1131" s="88"/>
      <c r="H1131" s="138"/>
      <c r="I1131" s="138"/>
      <c r="J1131" s="198"/>
    </row>
    <row r="1132" spans="1:10" s="86" customFormat="1" ht="18.7" customHeight="1" x14ac:dyDescent="0.25">
      <c r="A1132" s="90" t="s">
        <v>1183</v>
      </c>
      <c r="B1132" s="89"/>
      <c r="C1132" s="88"/>
      <c r="D1132" s="88"/>
      <c r="E1132" s="88"/>
      <c r="F1132" s="88"/>
      <c r="G1132" s="88"/>
      <c r="H1132" s="138"/>
      <c r="I1132" s="138"/>
      <c r="J1132" s="198"/>
    </row>
    <row r="1133" spans="1:10" s="86" customFormat="1" ht="18.7" customHeight="1" x14ac:dyDescent="0.25">
      <c r="A1133" s="90" t="s">
        <v>1184</v>
      </c>
      <c r="B1133" s="89"/>
      <c r="C1133" s="88"/>
      <c r="D1133" s="88"/>
      <c r="E1133" s="88"/>
      <c r="F1133" s="88"/>
      <c r="G1133" s="88"/>
      <c r="H1133" s="138"/>
      <c r="I1133" s="138"/>
      <c r="J1133" s="198"/>
    </row>
    <row r="1134" spans="1:10" s="86" customFormat="1" ht="18.7" customHeight="1" x14ac:dyDescent="0.25">
      <c r="A1134" s="90" t="s">
        <v>1185</v>
      </c>
      <c r="B1134" s="89"/>
      <c r="C1134" s="88"/>
      <c r="D1134" s="88"/>
      <c r="E1134" s="88"/>
      <c r="F1134" s="88"/>
      <c r="G1134" s="88"/>
      <c r="H1134" s="138"/>
      <c r="I1134" s="138"/>
      <c r="J1134" s="198"/>
    </row>
    <row r="1135" spans="1:10" s="86" customFormat="1" ht="18.7" customHeight="1" x14ac:dyDescent="0.25">
      <c r="A1135" s="90" t="s">
        <v>1186</v>
      </c>
      <c r="B1135" s="89"/>
      <c r="C1135" s="88"/>
      <c r="D1135" s="88"/>
      <c r="E1135" s="88"/>
      <c r="F1135" s="88"/>
      <c r="G1135" s="88"/>
      <c r="H1135" s="138"/>
      <c r="I1135" s="138"/>
      <c r="J1135" s="198"/>
    </row>
    <row r="1136" spans="1:10" s="86" customFormat="1" ht="18.7" customHeight="1" x14ac:dyDescent="0.25">
      <c r="A1136" s="90" t="s">
        <v>1187</v>
      </c>
      <c r="B1136" s="89"/>
      <c r="C1136" s="88"/>
      <c r="D1136" s="88"/>
      <c r="E1136" s="88"/>
      <c r="F1136" s="88"/>
      <c r="G1136" s="88"/>
      <c r="H1136" s="138"/>
      <c r="I1136" s="138"/>
      <c r="J1136" s="198"/>
    </row>
    <row r="1137" spans="1:10" s="86" customFormat="1" ht="18.7" customHeight="1" x14ac:dyDescent="0.25">
      <c r="A1137" s="90" t="s">
        <v>1188</v>
      </c>
      <c r="B1137" s="89"/>
      <c r="C1137" s="88"/>
      <c r="D1137" s="88"/>
      <c r="E1137" s="88"/>
      <c r="F1137" s="88"/>
      <c r="G1137" s="88"/>
      <c r="H1137" s="138"/>
      <c r="I1137" s="138"/>
      <c r="J1137" s="198"/>
    </row>
    <row r="1138" spans="1:10" s="86" customFormat="1" ht="18.7" customHeight="1" x14ac:dyDescent="0.25">
      <c r="A1138" s="90" t="s">
        <v>1189</v>
      </c>
      <c r="B1138" s="89"/>
      <c r="C1138" s="88"/>
      <c r="D1138" s="88"/>
      <c r="E1138" s="88"/>
      <c r="F1138" s="88"/>
      <c r="G1138" s="88"/>
      <c r="H1138" s="138"/>
      <c r="I1138" s="138"/>
      <c r="J1138" s="198"/>
    </row>
    <row r="1139" spans="1:10" s="86" customFormat="1" ht="18.7" customHeight="1" x14ac:dyDescent="0.25">
      <c r="A1139" s="90" t="s">
        <v>1190</v>
      </c>
      <c r="B1139" s="89"/>
      <c r="C1139" s="88"/>
      <c r="D1139" s="88"/>
      <c r="E1139" s="88"/>
      <c r="F1139" s="88"/>
      <c r="G1139" s="88"/>
      <c r="H1139" s="138"/>
      <c r="I1139" s="138"/>
      <c r="J1139" s="198"/>
    </row>
    <row r="1140" spans="1:10" s="86" customFormat="1" ht="18.7" customHeight="1" x14ac:dyDescent="0.25">
      <c r="A1140" s="90" t="s">
        <v>1191</v>
      </c>
      <c r="B1140" s="89"/>
      <c r="C1140" s="88"/>
      <c r="D1140" s="88"/>
      <c r="E1140" s="88"/>
      <c r="F1140" s="88"/>
      <c r="G1140" s="88"/>
      <c r="H1140" s="138"/>
      <c r="I1140" s="138"/>
      <c r="J1140" s="198"/>
    </row>
    <row r="1141" spans="1:10" s="86" customFormat="1" ht="18.7" customHeight="1" x14ac:dyDescent="0.25">
      <c r="A1141" s="90" t="s">
        <v>1192</v>
      </c>
      <c r="B1141" s="89"/>
      <c r="C1141" s="88"/>
      <c r="D1141" s="88"/>
      <c r="E1141" s="88"/>
      <c r="F1141" s="88"/>
      <c r="G1141" s="88"/>
      <c r="H1141" s="138"/>
      <c r="I1141" s="138"/>
      <c r="J1141" s="198"/>
    </row>
    <row r="1142" spans="1:10" s="86" customFormat="1" ht="18.7" customHeight="1" x14ac:dyDescent="0.25">
      <c r="A1142" s="90" t="s">
        <v>1193</v>
      </c>
      <c r="B1142" s="89"/>
      <c r="C1142" s="88"/>
      <c r="D1142" s="88"/>
      <c r="E1142" s="88"/>
      <c r="F1142" s="88"/>
      <c r="G1142" s="88"/>
      <c r="H1142" s="138"/>
      <c r="I1142" s="138"/>
      <c r="J1142" s="198"/>
    </row>
    <row r="1143" spans="1:10" s="86" customFormat="1" ht="18.7" customHeight="1" x14ac:dyDescent="0.25">
      <c r="A1143" s="90" t="s">
        <v>1194</v>
      </c>
      <c r="B1143" s="89"/>
      <c r="C1143" s="88"/>
      <c r="D1143" s="88"/>
      <c r="E1143" s="88"/>
      <c r="F1143" s="88"/>
      <c r="G1143" s="88"/>
      <c r="H1143" s="138"/>
      <c r="I1143" s="138"/>
      <c r="J1143" s="198"/>
    </row>
    <row r="1144" spans="1:10" s="86" customFormat="1" ht="18.7" customHeight="1" x14ac:dyDescent="0.25">
      <c r="A1144" s="90" t="s">
        <v>1195</v>
      </c>
      <c r="B1144" s="89"/>
      <c r="C1144" s="88"/>
      <c r="D1144" s="88"/>
      <c r="E1144" s="88"/>
      <c r="F1144" s="88"/>
      <c r="G1144" s="88"/>
      <c r="H1144" s="138"/>
      <c r="I1144" s="138"/>
      <c r="J1144" s="198"/>
    </row>
    <row r="1145" spans="1:10" s="86" customFormat="1" ht="18.7" customHeight="1" x14ac:dyDescent="0.25">
      <c r="A1145" s="90" t="s">
        <v>1196</v>
      </c>
      <c r="B1145" s="89"/>
      <c r="C1145" s="88"/>
      <c r="D1145" s="88"/>
      <c r="E1145" s="88"/>
      <c r="F1145" s="88"/>
      <c r="G1145" s="88"/>
      <c r="H1145" s="138"/>
      <c r="I1145" s="138"/>
      <c r="J1145" s="198"/>
    </row>
    <row r="1146" spans="1:10" s="86" customFormat="1" ht="18.7" customHeight="1" x14ac:dyDescent="0.25">
      <c r="A1146" s="90" t="s">
        <v>1197</v>
      </c>
      <c r="B1146" s="89"/>
      <c r="C1146" s="88"/>
      <c r="D1146" s="88"/>
      <c r="E1146" s="88"/>
      <c r="F1146" s="88"/>
      <c r="G1146" s="88"/>
      <c r="H1146" s="138"/>
      <c r="I1146" s="138"/>
      <c r="J1146" s="198"/>
    </row>
    <row r="1147" spans="1:10" s="86" customFormat="1" ht="18.7" customHeight="1" x14ac:dyDescent="0.25">
      <c r="A1147" s="90" t="s">
        <v>1198</v>
      </c>
      <c r="B1147" s="89"/>
      <c r="C1147" s="88"/>
      <c r="D1147" s="88"/>
      <c r="E1147" s="88"/>
      <c r="F1147" s="88"/>
      <c r="G1147" s="88"/>
      <c r="H1147" s="138"/>
      <c r="I1147" s="138"/>
      <c r="J1147" s="198"/>
    </row>
    <row r="1148" spans="1:10" s="86" customFormat="1" ht="18.7" customHeight="1" x14ac:dyDescent="0.25">
      <c r="A1148" s="90" t="s">
        <v>1199</v>
      </c>
      <c r="B1148" s="89"/>
      <c r="C1148" s="88"/>
      <c r="D1148" s="88"/>
      <c r="E1148" s="88"/>
      <c r="F1148" s="88"/>
      <c r="G1148" s="88"/>
      <c r="H1148" s="138"/>
      <c r="I1148" s="138"/>
      <c r="J1148" s="198"/>
    </row>
    <row r="1149" spans="1:10" s="86" customFormat="1" ht="18.7" customHeight="1" x14ac:dyDescent="0.25">
      <c r="A1149" s="90" t="s">
        <v>1200</v>
      </c>
      <c r="B1149" s="89"/>
      <c r="C1149" s="88"/>
      <c r="D1149" s="88"/>
      <c r="E1149" s="88"/>
      <c r="F1149" s="88"/>
      <c r="G1149" s="88"/>
      <c r="H1149" s="138"/>
      <c r="I1149" s="138"/>
      <c r="J1149" s="198"/>
    </row>
    <row r="1150" spans="1:10" s="86" customFormat="1" ht="18.7" customHeight="1" x14ac:dyDescent="0.25">
      <c r="A1150" s="90" t="s">
        <v>1201</v>
      </c>
      <c r="B1150" s="89"/>
      <c r="C1150" s="88"/>
      <c r="D1150" s="88"/>
      <c r="E1150" s="88"/>
      <c r="F1150" s="88"/>
      <c r="G1150" s="88"/>
      <c r="H1150" s="138"/>
      <c r="I1150" s="138"/>
      <c r="J1150" s="198"/>
    </row>
    <row r="1151" spans="1:10" s="86" customFormat="1" ht="18.7" customHeight="1" x14ac:dyDescent="0.25">
      <c r="A1151" s="90" t="s">
        <v>1202</v>
      </c>
      <c r="B1151" s="89"/>
      <c r="C1151" s="88"/>
      <c r="D1151" s="88"/>
      <c r="E1151" s="88"/>
      <c r="F1151" s="88"/>
      <c r="G1151" s="88"/>
      <c r="H1151" s="138"/>
      <c r="I1151" s="138"/>
      <c r="J1151" s="198"/>
    </row>
    <row r="1152" spans="1:10" s="86" customFormat="1" ht="18.7" customHeight="1" x14ac:dyDescent="0.25">
      <c r="A1152" s="90" t="s">
        <v>1203</v>
      </c>
      <c r="B1152" s="89"/>
      <c r="C1152" s="88"/>
      <c r="D1152" s="88"/>
      <c r="E1152" s="88"/>
      <c r="F1152" s="88"/>
      <c r="G1152" s="88"/>
      <c r="H1152" s="138"/>
      <c r="I1152" s="138"/>
      <c r="J1152" s="198"/>
    </row>
    <row r="1153" spans="1:10" s="86" customFormat="1" ht="18.7" customHeight="1" x14ac:dyDescent="0.25">
      <c r="A1153" s="90" t="s">
        <v>1204</v>
      </c>
      <c r="B1153" s="89"/>
      <c r="C1153" s="88"/>
      <c r="D1153" s="88"/>
      <c r="E1153" s="88"/>
      <c r="F1153" s="88"/>
      <c r="G1153" s="88"/>
      <c r="H1153" s="138"/>
      <c r="I1153" s="138"/>
      <c r="J1153" s="198"/>
    </row>
    <row r="1154" spans="1:10" s="86" customFormat="1" ht="18.7" customHeight="1" x14ac:dyDescent="0.25">
      <c r="A1154" s="90" t="s">
        <v>1205</v>
      </c>
      <c r="B1154" s="89"/>
      <c r="C1154" s="88"/>
      <c r="D1154" s="88"/>
      <c r="E1154" s="88"/>
      <c r="F1154" s="88"/>
      <c r="G1154" s="88"/>
      <c r="H1154" s="138"/>
      <c r="I1154" s="138"/>
      <c r="J1154" s="198"/>
    </row>
    <row r="1155" spans="1:10" s="86" customFormat="1" ht="18.7" customHeight="1" x14ac:dyDescent="0.25">
      <c r="A1155" s="90" t="s">
        <v>1206</v>
      </c>
      <c r="B1155" s="89"/>
      <c r="C1155" s="88"/>
      <c r="D1155" s="88"/>
      <c r="E1155" s="88"/>
      <c r="F1155" s="88"/>
      <c r="G1155" s="88"/>
      <c r="H1155" s="138"/>
      <c r="I1155" s="138"/>
      <c r="J1155" s="198"/>
    </row>
    <row r="1156" spans="1:10" s="86" customFormat="1" ht="18.7" customHeight="1" x14ac:dyDescent="0.25">
      <c r="A1156" s="90" t="s">
        <v>1207</v>
      </c>
      <c r="B1156" s="89"/>
      <c r="C1156" s="88"/>
      <c r="D1156" s="88"/>
      <c r="E1156" s="88"/>
      <c r="F1156" s="88"/>
      <c r="G1156" s="88"/>
      <c r="H1156" s="138"/>
      <c r="I1156" s="138"/>
      <c r="J1156" s="198"/>
    </row>
    <row r="1157" spans="1:10" s="86" customFormat="1" ht="18.7" customHeight="1" x14ac:dyDescent="0.25">
      <c r="A1157" s="90" t="s">
        <v>1208</v>
      </c>
      <c r="B1157" s="89"/>
      <c r="C1157" s="88"/>
      <c r="D1157" s="88"/>
      <c r="E1157" s="88"/>
      <c r="F1157" s="88"/>
      <c r="G1157" s="88"/>
      <c r="H1157" s="138"/>
      <c r="I1157" s="138"/>
      <c r="J1157" s="198"/>
    </row>
    <row r="1158" spans="1:10" s="86" customFormat="1" ht="18.7" customHeight="1" x14ac:dyDescent="0.25">
      <c r="A1158" s="90" t="s">
        <v>1209</v>
      </c>
      <c r="B1158" s="89"/>
      <c r="C1158" s="88"/>
      <c r="D1158" s="88"/>
      <c r="E1158" s="88"/>
      <c r="F1158" s="88"/>
      <c r="G1158" s="88"/>
      <c r="H1158" s="138"/>
      <c r="I1158" s="138"/>
      <c r="J1158" s="198"/>
    </row>
    <row r="1159" spans="1:10" s="86" customFormat="1" ht="18.7" customHeight="1" x14ac:dyDescent="0.25">
      <c r="A1159" s="90" t="s">
        <v>1210</v>
      </c>
      <c r="B1159" s="89"/>
      <c r="C1159" s="88"/>
      <c r="D1159" s="88"/>
      <c r="E1159" s="88"/>
      <c r="F1159" s="88"/>
      <c r="G1159" s="88"/>
      <c r="H1159" s="138"/>
      <c r="I1159" s="138"/>
      <c r="J1159" s="198"/>
    </row>
    <row r="1160" spans="1:10" s="86" customFormat="1" ht="18.7" customHeight="1" x14ac:dyDescent="0.25">
      <c r="A1160" s="90" t="s">
        <v>1211</v>
      </c>
      <c r="B1160" s="89"/>
      <c r="C1160" s="88"/>
      <c r="D1160" s="88"/>
      <c r="E1160" s="88"/>
      <c r="F1160" s="88"/>
      <c r="G1160" s="88"/>
      <c r="H1160" s="138"/>
      <c r="I1160" s="138"/>
      <c r="J1160" s="198"/>
    </row>
    <row r="1161" spans="1:10" s="86" customFormat="1" ht="18.7" customHeight="1" x14ac:dyDescent="0.25">
      <c r="A1161" s="90" t="s">
        <v>1212</v>
      </c>
      <c r="B1161" s="89"/>
      <c r="C1161" s="88"/>
      <c r="D1161" s="88"/>
      <c r="E1161" s="88"/>
      <c r="F1161" s="88"/>
      <c r="G1161" s="88"/>
      <c r="H1161" s="138"/>
      <c r="I1161" s="138"/>
      <c r="J1161" s="198"/>
    </row>
    <row r="1162" spans="1:10" s="86" customFormat="1" ht="18.7" customHeight="1" x14ac:dyDescent="0.25">
      <c r="A1162" s="90" t="s">
        <v>1213</v>
      </c>
      <c r="B1162" s="89"/>
      <c r="C1162" s="88"/>
      <c r="D1162" s="88"/>
      <c r="E1162" s="88"/>
      <c r="F1162" s="88"/>
      <c r="G1162" s="88"/>
      <c r="H1162" s="138"/>
      <c r="I1162" s="138"/>
      <c r="J1162" s="198"/>
    </row>
    <row r="1163" spans="1:10" s="86" customFormat="1" ht="18.7" customHeight="1" x14ac:dyDescent="0.25">
      <c r="A1163" s="90" t="s">
        <v>1214</v>
      </c>
      <c r="B1163" s="89"/>
      <c r="C1163" s="88"/>
      <c r="D1163" s="88"/>
      <c r="E1163" s="88"/>
      <c r="F1163" s="88"/>
      <c r="G1163" s="88"/>
      <c r="H1163" s="138"/>
      <c r="I1163" s="138"/>
      <c r="J1163" s="198"/>
    </row>
    <row r="1164" spans="1:10" s="86" customFormat="1" ht="18.7" customHeight="1" x14ac:dyDescent="0.25">
      <c r="A1164" s="90" t="s">
        <v>1215</v>
      </c>
      <c r="B1164" s="89"/>
      <c r="C1164" s="88"/>
      <c r="D1164" s="88"/>
      <c r="E1164" s="88"/>
      <c r="F1164" s="88"/>
      <c r="G1164" s="88"/>
      <c r="H1164" s="138"/>
      <c r="I1164" s="138"/>
      <c r="J1164" s="198"/>
    </row>
    <row r="1165" spans="1:10" s="86" customFormat="1" ht="18.7" customHeight="1" x14ac:dyDescent="0.25">
      <c r="A1165" s="90" t="s">
        <v>1216</v>
      </c>
      <c r="B1165" s="89"/>
      <c r="C1165" s="88"/>
      <c r="D1165" s="88"/>
      <c r="E1165" s="88"/>
      <c r="F1165" s="88"/>
      <c r="G1165" s="88"/>
      <c r="H1165" s="138"/>
      <c r="I1165" s="138"/>
      <c r="J1165" s="198"/>
    </row>
    <row r="1166" spans="1:10" s="86" customFormat="1" ht="18.7" customHeight="1" x14ac:dyDescent="0.25">
      <c r="A1166" s="90" t="s">
        <v>1217</v>
      </c>
      <c r="B1166" s="89"/>
      <c r="C1166" s="88"/>
      <c r="D1166" s="88"/>
      <c r="E1166" s="88"/>
      <c r="F1166" s="88"/>
      <c r="G1166" s="88"/>
      <c r="H1166" s="138"/>
      <c r="I1166" s="138"/>
      <c r="J1166" s="198"/>
    </row>
    <row r="1167" spans="1:10" s="86" customFormat="1" ht="18.7" customHeight="1" x14ac:dyDescent="0.25">
      <c r="A1167" s="90" t="s">
        <v>1218</v>
      </c>
      <c r="B1167" s="89"/>
      <c r="C1167" s="88"/>
      <c r="D1167" s="88"/>
      <c r="E1167" s="88"/>
      <c r="F1167" s="88"/>
      <c r="G1167" s="88"/>
      <c r="H1167" s="138"/>
      <c r="I1167" s="138"/>
      <c r="J1167" s="198"/>
    </row>
    <row r="1168" spans="1:10" s="86" customFormat="1" ht="18.7" customHeight="1" x14ac:dyDescent="0.25">
      <c r="A1168" s="90" t="s">
        <v>1219</v>
      </c>
      <c r="B1168" s="89"/>
      <c r="C1168" s="88"/>
      <c r="D1168" s="88"/>
      <c r="E1168" s="88"/>
      <c r="F1168" s="88"/>
      <c r="G1168" s="88"/>
      <c r="H1168" s="138"/>
      <c r="I1168" s="138"/>
      <c r="J1168" s="198"/>
    </row>
    <row r="1169" spans="1:10" s="86" customFormat="1" ht="18.7" customHeight="1" x14ac:dyDescent="0.25">
      <c r="A1169" s="90" t="s">
        <v>1220</v>
      </c>
      <c r="B1169" s="89"/>
      <c r="C1169" s="88"/>
      <c r="D1169" s="88"/>
      <c r="E1169" s="88"/>
      <c r="F1169" s="88"/>
      <c r="G1169" s="88"/>
      <c r="H1169" s="138"/>
      <c r="I1169" s="138"/>
      <c r="J1169" s="198"/>
    </row>
    <row r="1170" spans="1:10" s="86" customFormat="1" ht="18.7" customHeight="1" x14ac:dyDescent="0.25">
      <c r="A1170" s="90" t="s">
        <v>1221</v>
      </c>
      <c r="B1170" s="89"/>
      <c r="C1170" s="88"/>
      <c r="D1170" s="88"/>
      <c r="E1170" s="88"/>
      <c r="F1170" s="88"/>
      <c r="G1170" s="88"/>
      <c r="H1170" s="138"/>
      <c r="I1170" s="138"/>
      <c r="J1170" s="198"/>
    </row>
    <row r="1171" spans="1:10" s="86" customFormat="1" ht="18.7" customHeight="1" x14ac:dyDescent="0.25">
      <c r="A1171" s="90" t="s">
        <v>1222</v>
      </c>
      <c r="B1171" s="89"/>
      <c r="C1171" s="88"/>
      <c r="D1171" s="88"/>
      <c r="E1171" s="88"/>
      <c r="F1171" s="88"/>
      <c r="G1171" s="88"/>
      <c r="H1171" s="138"/>
      <c r="I1171" s="138"/>
      <c r="J1171" s="198"/>
    </row>
    <row r="1172" spans="1:10" s="86" customFormat="1" ht="18.7" customHeight="1" x14ac:dyDescent="0.25">
      <c r="A1172" s="90" t="s">
        <v>1223</v>
      </c>
      <c r="B1172" s="89"/>
      <c r="C1172" s="88"/>
      <c r="D1172" s="88"/>
      <c r="E1172" s="88"/>
      <c r="F1172" s="88"/>
      <c r="G1172" s="88"/>
      <c r="H1172" s="138"/>
      <c r="I1172" s="138"/>
      <c r="J1172" s="198"/>
    </row>
    <row r="1173" spans="1:10" s="86" customFormat="1" ht="18.7" customHeight="1" x14ac:dyDescent="0.25">
      <c r="A1173" s="90" t="s">
        <v>1224</v>
      </c>
      <c r="B1173" s="89"/>
      <c r="C1173" s="88"/>
      <c r="D1173" s="88"/>
      <c r="E1173" s="88"/>
      <c r="F1173" s="88"/>
      <c r="G1173" s="88"/>
      <c r="H1173" s="138"/>
      <c r="I1173" s="138"/>
      <c r="J1173" s="198"/>
    </row>
    <row r="1174" spans="1:10" s="86" customFormat="1" ht="18.7" customHeight="1" x14ac:dyDescent="0.25">
      <c r="A1174" s="90" t="s">
        <v>1225</v>
      </c>
      <c r="B1174" s="89"/>
      <c r="C1174" s="88"/>
      <c r="D1174" s="88"/>
      <c r="E1174" s="88"/>
      <c r="F1174" s="88"/>
      <c r="G1174" s="88"/>
      <c r="H1174" s="138"/>
      <c r="I1174" s="138"/>
      <c r="J1174" s="198"/>
    </row>
    <row r="1175" spans="1:10" s="86" customFormat="1" ht="18.7" customHeight="1" x14ac:dyDescent="0.25">
      <c r="A1175" s="90" t="s">
        <v>1226</v>
      </c>
      <c r="B1175" s="89"/>
      <c r="C1175" s="88"/>
      <c r="D1175" s="88"/>
      <c r="E1175" s="88"/>
      <c r="F1175" s="88"/>
      <c r="G1175" s="88"/>
      <c r="H1175" s="138"/>
      <c r="I1175" s="138"/>
      <c r="J1175" s="198"/>
    </row>
    <row r="1176" spans="1:10" s="86" customFormat="1" ht="18.7" customHeight="1" x14ac:dyDescent="0.25">
      <c r="A1176" s="90" t="s">
        <v>1227</v>
      </c>
      <c r="B1176" s="89"/>
      <c r="C1176" s="88"/>
      <c r="D1176" s="88"/>
      <c r="E1176" s="88"/>
      <c r="F1176" s="88"/>
      <c r="G1176" s="88"/>
      <c r="H1176" s="138"/>
      <c r="I1176" s="138"/>
      <c r="J1176" s="198"/>
    </row>
    <row r="1177" spans="1:10" s="86" customFormat="1" ht="18.7" customHeight="1" x14ac:dyDescent="0.25">
      <c r="A1177" s="90" t="s">
        <v>1228</v>
      </c>
      <c r="B1177" s="89"/>
      <c r="C1177" s="88"/>
      <c r="D1177" s="88"/>
      <c r="E1177" s="88"/>
      <c r="F1177" s="88"/>
      <c r="G1177" s="88"/>
      <c r="H1177" s="138"/>
      <c r="I1177" s="138"/>
      <c r="J1177" s="198"/>
    </row>
    <row r="1178" spans="1:10" s="86" customFormat="1" ht="18.7" customHeight="1" x14ac:dyDescent="0.25">
      <c r="A1178" s="90" t="s">
        <v>1229</v>
      </c>
      <c r="B1178" s="89"/>
      <c r="C1178" s="88"/>
      <c r="D1178" s="88"/>
      <c r="E1178" s="88"/>
      <c r="F1178" s="88"/>
      <c r="G1178" s="88"/>
      <c r="H1178" s="138"/>
      <c r="I1178" s="138"/>
      <c r="J1178" s="198"/>
    </row>
    <row r="1179" spans="1:10" s="86" customFormat="1" ht="18.7" customHeight="1" x14ac:dyDescent="0.25">
      <c r="A1179" s="90" t="s">
        <v>1230</v>
      </c>
      <c r="B1179" s="89"/>
      <c r="C1179" s="88"/>
      <c r="D1179" s="88"/>
      <c r="E1179" s="88"/>
      <c r="F1179" s="88"/>
      <c r="G1179" s="88"/>
      <c r="H1179" s="138"/>
      <c r="I1179" s="138"/>
      <c r="J1179" s="198"/>
    </row>
    <row r="1180" spans="1:10" s="86" customFormat="1" ht="18.7" customHeight="1" x14ac:dyDescent="0.25">
      <c r="A1180" s="90" t="s">
        <v>1231</v>
      </c>
      <c r="B1180" s="89"/>
      <c r="C1180" s="88"/>
      <c r="D1180" s="88"/>
      <c r="E1180" s="88"/>
      <c r="F1180" s="88"/>
      <c r="G1180" s="88"/>
      <c r="H1180" s="138"/>
      <c r="I1180" s="138"/>
      <c r="J1180" s="198"/>
    </row>
    <row r="1181" spans="1:10" s="86" customFormat="1" ht="18.7" customHeight="1" x14ac:dyDescent="0.25">
      <c r="A1181" s="90" t="s">
        <v>1232</v>
      </c>
      <c r="B1181" s="89"/>
      <c r="C1181" s="88"/>
      <c r="D1181" s="88"/>
      <c r="E1181" s="88"/>
      <c r="F1181" s="88"/>
      <c r="G1181" s="88"/>
      <c r="H1181" s="138"/>
      <c r="I1181" s="138"/>
      <c r="J1181" s="198"/>
    </row>
    <row r="1182" spans="1:10" s="86" customFormat="1" ht="18.7" customHeight="1" x14ac:dyDescent="0.25">
      <c r="A1182" s="90" t="s">
        <v>1233</v>
      </c>
      <c r="B1182" s="89"/>
      <c r="C1182" s="88"/>
      <c r="D1182" s="88"/>
      <c r="E1182" s="88"/>
      <c r="F1182" s="88"/>
      <c r="G1182" s="88"/>
      <c r="H1182" s="138"/>
      <c r="I1182" s="138"/>
      <c r="J1182" s="198"/>
    </row>
    <row r="1183" spans="1:10" s="86" customFormat="1" ht="18.7" customHeight="1" x14ac:dyDescent="0.25">
      <c r="A1183" s="90" t="s">
        <v>1234</v>
      </c>
      <c r="B1183" s="89"/>
      <c r="C1183" s="88"/>
      <c r="D1183" s="88"/>
      <c r="E1183" s="88"/>
      <c r="F1183" s="88"/>
      <c r="G1183" s="88"/>
      <c r="H1183" s="138"/>
      <c r="I1183" s="138"/>
      <c r="J1183" s="198"/>
    </row>
    <row r="1184" spans="1:10" s="86" customFormat="1" ht="18.7" customHeight="1" x14ac:dyDescent="0.25">
      <c r="A1184" s="90" t="s">
        <v>1235</v>
      </c>
      <c r="B1184" s="89"/>
      <c r="C1184" s="88"/>
      <c r="D1184" s="88"/>
      <c r="E1184" s="88"/>
      <c r="F1184" s="88"/>
      <c r="G1184" s="88"/>
      <c r="H1184" s="138"/>
      <c r="I1184" s="138"/>
      <c r="J1184" s="198"/>
    </row>
    <row r="1185" spans="1:10" s="86" customFormat="1" ht="18.7" customHeight="1" x14ac:dyDescent="0.25">
      <c r="A1185" s="90" t="s">
        <v>1236</v>
      </c>
      <c r="B1185" s="89"/>
      <c r="C1185" s="88"/>
      <c r="D1185" s="88"/>
      <c r="E1185" s="88"/>
      <c r="F1185" s="88"/>
      <c r="G1185" s="88"/>
      <c r="H1185" s="138"/>
      <c r="I1185" s="138"/>
      <c r="J1185" s="198"/>
    </row>
    <row r="1186" spans="1:10" s="86" customFormat="1" ht="18.7" customHeight="1" x14ac:dyDescent="0.25">
      <c r="A1186" s="90" t="s">
        <v>1237</v>
      </c>
      <c r="B1186" s="89"/>
      <c r="C1186" s="88"/>
      <c r="D1186" s="88"/>
      <c r="E1186" s="88"/>
      <c r="F1186" s="88"/>
      <c r="G1186" s="88"/>
      <c r="H1186" s="138"/>
      <c r="I1186" s="138"/>
      <c r="J1186" s="198"/>
    </row>
    <row r="1187" spans="1:10" s="86" customFormat="1" ht="18.7" customHeight="1" x14ac:dyDescent="0.25">
      <c r="A1187" s="90" t="s">
        <v>1238</v>
      </c>
      <c r="B1187" s="89"/>
      <c r="C1187" s="88"/>
      <c r="D1187" s="88"/>
      <c r="E1187" s="88"/>
      <c r="F1187" s="88"/>
      <c r="G1187" s="88"/>
      <c r="H1187" s="138"/>
      <c r="I1187" s="138"/>
      <c r="J1187" s="198"/>
    </row>
    <row r="1188" spans="1:10" s="86" customFormat="1" ht="18.7" customHeight="1" x14ac:dyDescent="0.25">
      <c r="A1188" s="90" t="s">
        <v>1239</v>
      </c>
      <c r="B1188" s="89"/>
      <c r="C1188" s="88"/>
      <c r="D1188" s="88"/>
      <c r="E1188" s="88"/>
      <c r="F1188" s="88"/>
      <c r="G1188" s="88"/>
      <c r="H1188" s="138"/>
      <c r="I1188" s="138"/>
      <c r="J1188" s="198"/>
    </row>
    <row r="1189" spans="1:10" s="86" customFormat="1" ht="18.7" customHeight="1" x14ac:dyDescent="0.25">
      <c r="A1189" s="90" t="s">
        <v>1240</v>
      </c>
      <c r="B1189" s="89"/>
      <c r="C1189" s="88"/>
      <c r="D1189" s="88"/>
      <c r="E1189" s="88"/>
      <c r="F1189" s="88"/>
      <c r="G1189" s="88"/>
      <c r="H1189" s="138"/>
      <c r="I1189" s="138"/>
      <c r="J1189" s="198"/>
    </row>
    <row r="1190" spans="1:10" s="86" customFormat="1" ht="18.7" customHeight="1" x14ac:dyDescent="0.25">
      <c r="A1190" s="90" t="s">
        <v>1241</v>
      </c>
      <c r="B1190" s="89"/>
      <c r="C1190" s="88"/>
      <c r="D1190" s="88"/>
      <c r="E1190" s="88"/>
      <c r="F1190" s="88"/>
      <c r="G1190" s="88"/>
      <c r="H1190" s="138"/>
      <c r="I1190" s="138"/>
      <c r="J1190" s="198"/>
    </row>
    <row r="1191" spans="1:10" s="86" customFormat="1" ht="18.7" customHeight="1" x14ac:dyDescent="0.25">
      <c r="A1191" s="90" t="s">
        <v>1242</v>
      </c>
      <c r="B1191" s="89"/>
      <c r="C1191" s="88"/>
      <c r="D1191" s="88"/>
      <c r="E1191" s="88"/>
      <c r="F1191" s="88"/>
      <c r="G1191" s="88"/>
      <c r="H1191" s="138"/>
      <c r="I1191" s="138"/>
      <c r="J1191" s="198"/>
    </row>
    <row r="1192" spans="1:10" s="86" customFormat="1" ht="18.7" customHeight="1" x14ac:dyDescent="0.25">
      <c r="A1192" s="90" t="s">
        <v>1243</v>
      </c>
      <c r="B1192" s="89"/>
      <c r="C1192" s="88"/>
      <c r="D1192" s="88"/>
      <c r="E1192" s="88"/>
      <c r="F1192" s="88"/>
      <c r="G1192" s="88"/>
      <c r="H1192" s="138"/>
      <c r="I1192" s="138"/>
      <c r="J1192" s="198"/>
    </row>
    <row r="1193" spans="1:10" s="86" customFormat="1" ht="18.7" customHeight="1" x14ac:dyDescent="0.25">
      <c r="A1193" s="90" t="s">
        <v>1244</v>
      </c>
      <c r="B1193" s="89"/>
      <c r="C1193" s="88"/>
      <c r="D1193" s="88"/>
      <c r="E1193" s="88"/>
      <c r="F1193" s="88"/>
      <c r="G1193" s="88"/>
      <c r="H1193" s="138"/>
      <c r="I1193" s="138"/>
      <c r="J1193" s="198"/>
    </row>
    <row r="1194" spans="1:10" s="86" customFormat="1" ht="18.7" customHeight="1" x14ac:dyDescent="0.25">
      <c r="A1194" s="90" t="s">
        <v>1245</v>
      </c>
      <c r="B1194" s="89"/>
      <c r="C1194" s="88"/>
      <c r="D1194" s="88"/>
      <c r="E1194" s="88"/>
      <c r="F1194" s="88"/>
      <c r="G1194" s="88"/>
      <c r="H1194" s="138"/>
      <c r="I1194" s="138"/>
      <c r="J1194" s="198"/>
    </row>
    <row r="1195" spans="1:10" s="86" customFormat="1" ht="18.7" customHeight="1" x14ac:dyDescent="0.25">
      <c r="A1195" s="90" t="s">
        <v>1246</v>
      </c>
      <c r="B1195" s="89"/>
      <c r="C1195" s="88"/>
      <c r="D1195" s="88"/>
      <c r="E1195" s="88"/>
      <c r="F1195" s="88"/>
      <c r="G1195" s="88"/>
      <c r="H1195" s="138"/>
      <c r="I1195" s="138"/>
      <c r="J1195" s="198"/>
    </row>
    <row r="1196" spans="1:10" s="86" customFormat="1" ht="18.7" customHeight="1" x14ac:dyDescent="0.25">
      <c r="A1196" s="90" t="s">
        <v>1247</v>
      </c>
      <c r="B1196" s="89"/>
      <c r="C1196" s="88"/>
      <c r="D1196" s="88"/>
      <c r="E1196" s="88"/>
      <c r="F1196" s="88"/>
      <c r="G1196" s="88"/>
      <c r="H1196" s="138"/>
      <c r="I1196" s="138"/>
      <c r="J1196" s="198"/>
    </row>
    <row r="1197" spans="1:10" s="86" customFormat="1" ht="18.7" customHeight="1" x14ac:dyDescent="0.25">
      <c r="A1197" s="90" t="s">
        <v>1248</v>
      </c>
      <c r="B1197" s="89"/>
      <c r="C1197" s="88"/>
      <c r="D1197" s="88"/>
      <c r="E1197" s="88"/>
      <c r="F1197" s="88"/>
      <c r="G1197" s="88"/>
      <c r="H1197" s="138"/>
      <c r="I1197" s="138"/>
      <c r="J1197" s="198"/>
    </row>
    <row r="1198" spans="1:10" s="86" customFormat="1" ht="18.7" customHeight="1" x14ac:dyDescent="0.25">
      <c r="A1198" s="90" t="s">
        <v>1249</v>
      </c>
      <c r="B1198" s="89"/>
      <c r="C1198" s="88"/>
      <c r="D1198" s="88"/>
      <c r="E1198" s="88"/>
      <c r="F1198" s="88"/>
      <c r="G1198" s="88"/>
      <c r="H1198" s="138"/>
      <c r="I1198" s="138"/>
      <c r="J1198" s="198"/>
    </row>
    <row r="1199" spans="1:10" s="86" customFormat="1" ht="18.7" customHeight="1" x14ac:dyDescent="0.25">
      <c r="A1199" s="90" t="s">
        <v>1250</v>
      </c>
      <c r="B1199" s="89"/>
      <c r="C1199" s="88"/>
      <c r="D1199" s="88"/>
      <c r="E1199" s="88"/>
      <c r="F1199" s="88"/>
      <c r="G1199" s="88"/>
      <c r="H1199" s="138"/>
      <c r="I1199" s="138"/>
      <c r="J1199" s="198"/>
    </row>
    <row r="1200" spans="1:10" s="86" customFormat="1" ht="18.7" customHeight="1" x14ac:dyDescent="0.25">
      <c r="A1200" s="90" t="s">
        <v>1251</v>
      </c>
      <c r="B1200" s="89"/>
      <c r="C1200" s="88"/>
      <c r="D1200" s="88"/>
      <c r="E1200" s="88"/>
      <c r="F1200" s="88"/>
      <c r="G1200" s="88"/>
      <c r="H1200" s="138"/>
      <c r="I1200" s="138"/>
      <c r="J1200" s="198"/>
    </row>
    <row r="1201" spans="1:10" s="86" customFormat="1" ht="18.7" customHeight="1" x14ac:dyDescent="0.25">
      <c r="A1201" s="90" t="s">
        <v>1252</v>
      </c>
      <c r="B1201" s="89"/>
      <c r="C1201" s="88"/>
      <c r="D1201" s="88"/>
      <c r="E1201" s="88"/>
      <c r="F1201" s="88"/>
      <c r="G1201" s="88"/>
      <c r="H1201" s="138"/>
      <c r="I1201" s="138"/>
      <c r="J1201" s="198"/>
    </row>
    <row r="1202" spans="1:10" s="86" customFormat="1" ht="18.7" customHeight="1" x14ac:dyDescent="0.25">
      <c r="A1202" s="90" t="s">
        <v>1253</v>
      </c>
      <c r="B1202" s="89"/>
      <c r="C1202" s="88"/>
      <c r="D1202" s="88"/>
      <c r="E1202" s="88"/>
      <c r="F1202" s="88"/>
      <c r="G1202" s="88"/>
      <c r="H1202" s="138"/>
      <c r="I1202" s="138"/>
      <c r="J1202" s="198"/>
    </row>
    <row r="1203" spans="1:10" s="86" customFormat="1" ht="18.7" customHeight="1" x14ac:dyDescent="0.25">
      <c r="A1203" s="90" t="s">
        <v>1254</v>
      </c>
      <c r="B1203" s="89"/>
      <c r="C1203" s="88"/>
      <c r="D1203" s="88"/>
      <c r="E1203" s="88"/>
      <c r="F1203" s="88"/>
      <c r="G1203" s="88"/>
      <c r="H1203" s="138"/>
      <c r="I1203" s="138"/>
      <c r="J1203" s="198"/>
    </row>
    <row r="1204" spans="1:10" s="86" customFormat="1" ht="18.7" customHeight="1" x14ac:dyDescent="0.25">
      <c r="A1204" s="90" t="s">
        <v>1255</v>
      </c>
      <c r="B1204" s="89"/>
      <c r="C1204" s="88"/>
      <c r="D1204" s="88"/>
      <c r="E1204" s="88"/>
      <c r="F1204" s="88"/>
      <c r="G1204" s="88"/>
      <c r="H1204" s="138"/>
      <c r="I1204" s="138"/>
      <c r="J1204" s="198"/>
    </row>
    <row r="1205" spans="1:10" s="86" customFormat="1" ht="18.7" customHeight="1" x14ac:dyDescent="0.25">
      <c r="A1205" s="90" t="s">
        <v>1256</v>
      </c>
      <c r="B1205" s="89"/>
      <c r="C1205" s="88"/>
      <c r="D1205" s="88"/>
      <c r="E1205" s="88"/>
      <c r="F1205" s="88"/>
      <c r="G1205" s="88"/>
      <c r="H1205" s="138"/>
      <c r="I1205" s="138"/>
      <c r="J1205" s="198"/>
    </row>
    <row r="1206" spans="1:10" s="86" customFormat="1" ht="18.7" customHeight="1" x14ac:dyDescent="0.25">
      <c r="A1206" s="90" t="s">
        <v>1257</v>
      </c>
      <c r="B1206" s="89"/>
      <c r="C1206" s="88"/>
      <c r="D1206" s="88"/>
      <c r="E1206" s="88"/>
      <c r="F1206" s="88"/>
      <c r="G1206" s="88"/>
      <c r="H1206" s="138"/>
      <c r="I1206" s="138"/>
      <c r="J1206" s="198"/>
    </row>
    <row r="1207" spans="1:10" s="86" customFormat="1" ht="18.7" customHeight="1" x14ac:dyDescent="0.25">
      <c r="A1207" s="90" t="s">
        <v>1258</v>
      </c>
      <c r="B1207" s="89"/>
      <c r="C1207" s="88"/>
      <c r="D1207" s="88"/>
      <c r="E1207" s="88"/>
      <c r="F1207" s="88"/>
      <c r="G1207" s="88"/>
      <c r="H1207" s="138"/>
      <c r="I1207" s="138"/>
      <c r="J1207" s="198"/>
    </row>
    <row r="1208" spans="1:10" s="86" customFormat="1" ht="18.7" customHeight="1" x14ac:dyDescent="0.25">
      <c r="A1208" s="90" t="s">
        <v>1259</v>
      </c>
      <c r="B1208" s="89"/>
      <c r="C1208" s="88"/>
      <c r="D1208" s="88"/>
      <c r="E1208" s="88"/>
      <c r="F1208" s="88"/>
      <c r="G1208" s="88"/>
      <c r="H1208" s="138"/>
      <c r="I1208" s="138"/>
      <c r="J1208" s="198"/>
    </row>
    <row r="1209" spans="1:10" s="86" customFormat="1" ht="18.7" customHeight="1" x14ac:dyDescent="0.25">
      <c r="A1209" s="90" t="s">
        <v>1260</v>
      </c>
      <c r="B1209" s="89"/>
      <c r="C1209" s="88"/>
      <c r="D1209" s="88"/>
      <c r="E1209" s="88"/>
      <c r="F1209" s="88"/>
      <c r="G1209" s="88"/>
      <c r="H1209" s="138"/>
      <c r="I1209" s="138"/>
      <c r="J1209" s="198"/>
    </row>
    <row r="1210" spans="1:10" s="86" customFormat="1" ht="18.7" customHeight="1" x14ac:dyDescent="0.25">
      <c r="A1210" s="90" t="s">
        <v>1261</v>
      </c>
      <c r="B1210" s="89"/>
      <c r="C1210" s="88"/>
      <c r="D1210" s="88"/>
      <c r="E1210" s="88"/>
      <c r="F1210" s="88"/>
      <c r="G1210" s="88"/>
      <c r="H1210" s="138"/>
      <c r="I1210" s="138"/>
      <c r="J1210" s="198"/>
    </row>
    <row r="1211" spans="1:10" s="86" customFormat="1" ht="18.7" customHeight="1" x14ac:dyDescent="0.25">
      <c r="A1211" s="90" t="s">
        <v>1262</v>
      </c>
      <c r="B1211" s="89"/>
      <c r="C1211" s="88"/>
      <c r="D1211" s="88"/>
      <c r="E1211" s="88"/>
      <c r="F1211" s="88"/>
      <c r="G1211" s="88"/>
      <c r="H1211" s="138"/>
      <c r="I1211" s="138"/>
      <c r="J1211" s="198"/>
    </row>
    <row r="1212" spans="1:10" s="86" customFormat="1" ht="18.7" customHeight="1" x14ac:dyDescent="0.25">
      <c r="A1212" s="90" t="s">
        <v>1263</v>
      </c>
      <c r="B1212" s="89"/>
      <c r="C1212" s="88"/>
      <c r="D1212" s="88"/>
      <c r="E1212" s="88"/>
      <c r="F1212" s="88"/>
      <c r="G1212" s="88"/>
      <c r="H1212" s="138"/>
      <c r="I1212" s="138"/>
      <c r="J1212" s="198"/>
    </row>
    <row r="1213" spans="1:10" s="86" customFormat="1" ht="18.7" customHeight="1" x14ac:dyDescent="0.25">
      <c r="A1213" s="90" t="s">
        <v>1264</v>
      </c>
      <c r="B1213" s="89"/>
      <c r="C1213" s="88"/>
      <c r="D1213" s="88"/>
      <c r="E1213" s="88"/>
      <c r="F1213" s="88"/>
      <c r="G1213" s="88"/>
      <c r="H1213" s="138"/>
      <c r="I1213" s="138"/>
      <c r="J1213" s="198"/>
    </row>
    <row r="1214" spans="1:10" s="86" customFormat="1" ht="18.7" customHeight="1" x14ac:dyDescent="0.25">
      <c r="A1214" s="90" t="s">
        <v>1265</v>
      </c>
      <c r="B1214" s="89"/>
      <c r="C1214" s="88"/>
      <c r="D1214" s="88"/>
      <c r="E1214" s="88"/>
      <c r="F1214" s="88"/>
      <c r="G1214" s="88"/>
      <c r="H1214" s="138"/>
      <c r="I1214" s="138"/>
      <c r="J1214" s="198"/>
    </row>
    <row r="1215" spans="1:10" s="86" customFormat="1" ht="18.7" customHeight="1" x14ac:dyDescent="0.25">
      <c r="A1215" s="90" t="s">
        <v>1266</v>
      </c>
      <c r="B1215" s="89"/>
      <c r="C1215" s="88"/>
      <c r="D1215" s="88"/>
      <c r="E1215" s="88"/>
      <c r="F1215" s="88"/>
      <c r="G1215" s="88"/>
      <c r="H1215" s="138"/>
      <c r="I1215" s="138"/>
      <c r="J1215" s="198"/>
    </row>
    <row r="1216" spans="1:10" s="86" customFormat="1" ht="18.7" customHeight="1" x14ac:dyDescent="0.25">
      <c r="A1216" s="90" t="s">
        <v>1267</v>
      </c>
      <c r="B1216" s="89"/>
      <c r="C1216" s="88"/>
      <c r="D1216" s="88"/>
      <c r="E1216" s="88"/>
      <c r="F1216" s="88"/>
      <c r="G1216" s="88"/>
      <c r="H1216" s="138"/>
      <c r="I1216" s="138"/>
      <c r="J1216" s="198"/>
    </row>
    <row r="1217" spans="1:10" s="86" customFormat="1" ht="18.7" customHeight="1" x14ac:dyDescent="0.25">
      <c r="A1217" s="90" t="s">
        <v>1268</v>
      </c>
      <c r="B1217" s="89"/>
      <c r="C1217" s="88"/>
      <c r="D1217" s="88"/>
      <c r="E1217" s="88"/>
      <c r="F1217" s="88"/>
      <c r="G1217" s="88"/>
      <c r="H1217" s="138"/>
      <c r="I1217" s="138"/>
      <c r="J1217" s="198"/>
    </row>
    <row r="1218" spans="1:10" s="86" customFormat="1" ht="18.7" customHeight="1" x14ac:dyDescent="0.25">
      <c r="A1218" s="90" t="s">
        <v>1269</v>
      </c>
      <c r="B1218" s="89"/>
      <c r="C1218" s="88"/>
      <c r="D1218" s="88"/>
      <c r="E1218" s="88"/>
      <c r="F1218" s="88"/>
      <c r="G1218" s="88"/>
      <c r="H1218" s="138"/>
      <c r="I1218" s="138"/>
      <c r="J1218" s="198"/>
    </row>
    <row r="1219" spans="1:10" s="86" customFormat="1" ht="18.7" customHeight="1" x14ac:dyDescent="0.25">
      <c r="A1219" s="90" t="s">
        <v>1270</v>
      </c>
      <c r="B1219" s="89"/>
      <c r="C1219" s="88"/>
      <c r="D1219" s="88"/>
      <c r="E1219" s="88"/>
      <c r="F1219" s="88"/>
      <c r="G1219" s="88"/>
      <c r="H1219" s="138"/>
      <c r="I1219" s="138"/>
      <c r="J1219" s="198"/>
    </row>
    <row r="1220" spans="1:10" s="86" customFormat="1" ht="18.7" customHeight="1" x14ac:dyDescent="0.25">
      <c r="A1220" s="90" t="s">
        <v>1271</v>
      </c>
      <c r="B1220" s="89"/>
      <c r="C1220" s="88"/>
      <c r="D1220" s="88"/>
      <c r="E1220" s="88"/>
      <c r="F1220" s="88"/>
      <c r="G1220" s="88"/>
      <c r="H1220" s="138"/>
      <c r="I1220" s="138"/>
      <c r="J1220" s="198"/>
    </row>
    <row r="1221" spans="1:10" s="86" customFormat="1" ht="18.7" customHeight="1" x14ac:dyDescent="0.25">
      <c r="A1221" s="90" t="s">
        <v>1272</v>
      </c>
      <c r="B1221" s="89"/>
      <c r="C1221" s="88"/>
      <c r="D1221" s="88"/>
      <c r="E1221" s="88"/>
      <c r="F1221" s="88"/>
      <c r="G1221" s="88"/>
      <c r="H1221" s="138"/>
      <c r="I1221" s="138"/>
      <c r="J1221" s="198"/>
    </row>
    <row r="1222" spans="1:10" s="86" customFormat="1" ht="18.7" customHeight="1" x14ac:dyDescent="0.25">
      <c r="A1222" s="90" t="s">
        <v>1273</v>
      </c>
      <c r="B1222" s="89"/>
      <c r="C1222" s="88"/>
      <c r="D1222" s="88"/>
      <c r="E1222" s="88"/>
      <c r="F1222" s="88"/>
      <c r="G1222" s="88"/>
      <c r="H1222" s="138"/>
      <c r="I1222" s="138"/>
      <c r="J1222" s="198"/>
    </row>
    <row r="1223" spans="1:10" s="86" customFormat="1" ht="18.7" customHeight="1" x14ac:dyDescent="0.25">
      <c r="A1223" s="90" t="s">
        <v>1274</v>
      </c>
      <c r="B1223" s="89"/>
      <c r="C1223" s="88"/>
      <c r="D1223" s="88"/>
      <c r="E1223" s="88"/>
      <c r="F1223" s="88"/>
      <c r="G1223" s="88"/>
      <c r="H1223" s="138"/>
      <c r="I1223" s="138"/>
      <c r="J1223" s="198"/>
    </row>
    <row r="1224" spans="1:10" s="86" customFormat="1" ht="18.7" customHeight="1" x14ac:dyDescent="0.25">
      <c r="A1224" s="90" t="s">
        <v>1275</v>
      </c>
      <c r="B1224" s="89"/>
      <c r="C1224" s="88"/>
      <c r="D1224" s="88"/>
      <c r="E1224" s="88"/>
      <c r="F1224" s="88"/>
      <c r="G1224" s="88"/>
      <c r="H1224" s="138"/>
      <c r="I1224" s="138"/>
      <c r="J1224" s="198"/>
    </row>
    <row r="1225" spans="1:10" s="86" customFormat="1" ht="18.7" customHeight="1" x14ac:dyDescent="0.25">
      <c r="A1225" s="90" t="s">
        <v>1276</v>
      </c>
      <c r="B1225" s="89"/>
      <c r="C1225" s="88"/>
      <c r="D1225" s="88"/>
      <c r="E1225" s="88"/>
      <c r="F1225" s="88"/>
      <c r="G1225" s="88"/>
      <c r="H1225" s="138"/>
      <c r="I1225" s="138"/>
      <c r="J1225" s="198"/>
    </row>
    <row r="1226" spans="1:10" s="86" customFormat="1" ht="18.7" customHeight="1" x14ac:dyDescent="0.25">
      <c r="A1226" s="90" t="s">
        <v>1277</v>
      </c>
      <c r="B1226" s="89"/>
      <c r="C1226" s="88"/>
      <c r="D1226" s="88"/>
      <c r="E1226" s="88"/>
      <c r="F1226" s="88"/>
      <c r="G1226" s="88"/>
      <c r="H1226" s="138"/>
      <c r="I1226" s="138"/>
      <c r="J1226" s="198"/>
    </row>
    <row r="1227" spans="1:10" s="86" customFormat="1" ht="18.7" customHeight="1" x14ac:dyDescent="0.25">
      <c r="A1227" s="90" t="s">
        <v>1278</v>
      </c>
      <c r="B1227" s="89"/>
      <c r="C1227" s="88"/>
      <c r="D1227" s="88"/>
      <c r="E1227" s="88"/>
      <c r="F1227" s="88"/>
      <c r="G1227" s="88"/>
      <c r="H1227" s="138"/>
      <c r="I1227" s="138"/>
      <c r="J1227" s="198"/>
    </row>
    <row r="1228" spans="1:10" s="86" customFormat="1" ht="18.7" customHeight="1" x14ac:dyDescent="0.25">
      <c r="A1228" s="90" t="s">
        <v>1279</v>
      </c>
      <c r="B1228" s="89"/>
      <c r="C1228" s="88"/>
      <c r="D1228" s="88"/>
      <c r="E1228" s="88"/>
      <c r="F1228" s="88"/>
      <c r="G1228" s="88"/>
      <c r="H1228" s="138"/>
      <c r="I1228" s="138"/>
      <c r="J1228" s="198"/>
    </row>
    <row r="1229" spans="1:10" s="86" customFormat="1" ht="18.7" customHeight="1" x14ac:dyDescent="0.25">
      <c r="A1229" s="90" t="s">
        <v>1280</v>
      </c>
      <c r="B1229" s="89"/>
      <c r="C1229" s="88"/>
      <c r="D1229" s="88"/>
      <c r="E1229" s="88"/>
      <c r="F1229" s="88"/>
      <c r="G1229" s="88"/>
      <c r="H1229" s="138"/>
      <c r="I1229" s="138"/>
      <c r="J1229" s="198"/>
    </row>
    <row r="1230" spans="1:10" s="86" customFormat="1" ht="18.7" customHeight="1" x14ac:dyDescent="0.25">
      <c r="A1230" s="90" t="s">
        <v>1281</v>
      </c>
      <c r="B1230" s="89"/>
      <c r="C1230" s="88"/>
      <c r="D1230" s="88"/>
      <c r="E1230" s="88"/>
      <c r="F1230" s="88"/>
      <c r="G1230" s="88"/>
      <c r="H1230" s="138"/>
      <c r="I1230" s="138"/>
      <c r="J1230" s="198"/>
    </row>
    <row r="1231" spans="1:10" s="86" customFormat="1" ht="18.7" customHeight="1" x14ac:dyDescent="0.25">
      <c r="A1231" s="90" t="s">
        <v>1282</v>
      </c>
      <c r="B1231" s="89"/>
      <c r="C1231" s="88"/>
      <c r="D1231" s="88"/>
      <c r="E1231" s="88"/>
      <c r="F1231" s="88"/>
      <c r="G1231" s="88"/>
      <c r="H1231" s="138"/>
      <c r="I1231" s="138"/>
      <c r="J1231" s="198"/>
    </row>
    <row r="1232" spans="1:10" s="86" customFormat="1" ht="18.7" customHeight="1" x14ac:dyDescent="0.25">
      <c r="A1232" s="90" t="s">
        <v>1283</v>
      </c>
      <c r="B1232" s="89"/>
      <c r="C1232" s="88"/>
      <c r="D1232" s="88"/>
      <c r="E1232" s="88"/>
      <c r="F1232" s="88"/>
      <c r="G1232" s="88"/>
      <c r="H1232" s="138"/>
      <c r="I1232" s="138"/>
      <c r="J1232" s="198"/>
    </row>
    <row r="1233" spans="1:10" s="86" customFormat="1" ht="18.7" customHeight="1" x14ac:dyDescent="0.25">
      <c r="A1233" s="90" t="s">
        <v>1284</v>
      </c>
      <c r="B1233" s="89"/>
      <c r="C1233" s="88"/>
      <c r="D1233" s="88"/>
      <c r="E1233" s="88"/>
      <c r="F1233" s="88"/>
      <c r="G1233" s="88"/>
      <c r="H1233" s="138"/>
      <c r="I1233" s="138"/>
      <c r="J1233" s="198"/>
    </row>
    <row r="1234" spans="1:10" s="86" customFormat="1" ht="18.7" customHeight="1" x14ac:dyDescent="0.25">
      <c r="A1234" s="90" t="s">
        <v>1285</v>
      </c>
      <c r="B1234" s="89"/>
      <c r="C1234" s="88"/>
      <c r="D1234" s="88"/>
      <c r="E1234" s="88"/>
      <c r="F1234" s="88"/>
      <c r="G1234" s="88"/>
      <c r="H1234" s="138"/>
      <c r="I1234" s="138"/>
      <c r="J1234" s="198"/>
    </row>
    <row r="1235" spans="1:10" s="86" customFormat="1" ht="18.7" customHeight="1" x14ac:dyDescent="0.25">
      <c r="A1235" s="90" t="s">
        <v>1286</v>
      </c>
      <c r="B1235" s="89"/>
      <c r="C1235" s="88"/>
      <c r="D1235" s="88"/>
      <c r="E1235" s="88"/>
      <c r="F1235" s="88"/>
      <c r="G1235" s="88"/>
      <c r="H1235" s="138"/>
      <c r="I1235" s="138"/>
      <c r="J1235" s="198"/>
    </row>
    <row r="1236" spans="1:10" s="86" customFormat="1" ht="18.7" customHeight="1" x14ac:dyDescent="0.25">
      <c r="A1236" s="90" t="s">
        <v>1287</v>
      </c>
      <c r="B1236" s="89"/>
      <c r="C1236" s="88"/>
      <c r="D1236" s="88"/>
      <c r="E1236" s="88"/>
      <c r="F1236" s="88"/>
      <c r="G1236" s="88"/>
      <c r="H1236" s="138"/>
      <c r="I1236" s="138"/>
      <c r="J1236" s="198"/>
    </row>
    <row r="1237" spans="1:10" s="86" customFormat="1" ht="18.7" customHeight="1" x14ac:dyDescent="0.25">
      <c r="A1237" s="90" t="s">
        <v>1288</v>
      </c>
      <c r="B1237" s="89"/>
      <c r="C1237" s="88"/>
      <c r="D1237" s="88"/>
      <c r="E1237" s="88"/>
      <c r="F1237" s="88"/>
      <c r="G1237" s="88"/>
      <c r="H1237" s="138"/>
      <c r="I1237" s="138"/>
      <c r="J1237" s="198"/>
    </row>
    <row r="1238" spans="1:10" s="86" customFormat="1" ht="18.7" customHeight="1" x14ac:dyDescent="0.25">
      <c r="A1238" s="90" t="s">
        <v>1289</v>
      </c>
      <c r="B1238" s="89"/>
      <c r="C1238" s="88"/>
      <c r="D1238" s="88"/>
      <c r="E1238" s="88"/>
      <c r="F1238" s="88"/>
      <c r="G1238" s="88"/>
      <c r="H1238" s="138"/>
      <c r="I1238" s="138"/>
      <c r="J1238" s="198"/>
    </row>
    <row r="1239" spans="1:10" s="86" customFormat="1" ht="18.7" customHeight="1" x14ac:dyDescent="0.25">
      <c r="A1239" s="90" t="s">
        <v>1290</v>
      </c>
      <c r="B1239" s="89"/>
      <c r="C1239" s="88"/>
      <c r="D1239" s="88"/>
      <c r="E1239" s="88"/>
      <c r="F1239" s="88"/>
      <c r="G1239" s="88"/>
      <c r="H1239" s="138"/>
      <c r="I1239" s="138"/>
      <c r="J1239" s="198"/>
    </row>
    <row r="1240" spans="1:10" s="86" customFormat="1" ht="18.7" customHeight="1" x14ac:dyDescent="0.25">
      <c r="A1240" s="90" t="s">
        <v>1291</v>
      </c>
      <c r="B1240" s="89"/>
      <c r="C1240" s="88"/>
      <c r="D1240" s="88"/>
      <c r="E1240" s="88"/>
      <c r="F1240" s="88"/>
      <c r="G1240" s="88"/>
      <c r="H1240" s="138"/>
      <c r="I1240" s="138"/>
      <c r="J1240" s="198"/>
    </row>
    <row r="1241" spans="1:10" s="86" customFormat="1" ht="18.7" customHeight="1" x14ac:dyDescent="0.25">
      <c r="A1241" s="90" t="s">
        <v>1292</v>
      </c>
      <c r="B1241" s="89"/>
      <c r="C1241" s="88"/>
      <c r="D1241" s="88"/>
      <c r="E1241" s="88"/>
      <c r="F1241" s="88"/>
      <c r="G1241" s="88"/>
      <c r="H1241" s="138"/>
      <c r="I1241" s="138"/>
      <c r="J1241" s="198"/>
    </row>
    <row r="1242" spans="1:10" s="86" customFormat="1" ht="18.7" customHeight="1" x14ac:dyDescent="0.25">
      <c r="A1242" s="90" t="s">
        <v>1293</v>
      </c>
      <c r="B1242" s="89"/>
      <c r="C1242" s="88"/>
      <c r="D1242" s="88"/>
      <c r="E1242" s="88"/>
      <c r="F1242" s="88"/>
      <c r="G1242" s="88"/>
      <c r="H1242" s="138"/>
      <c r="I1242" s="138"/>
      <c r="J1242" s="198"/>
    </row>
    <row r="1243" spans="1:10" s="86" customFormat="1" ht="18.7" customHeight="1" x14ac:dyDescent="0.25">
      <c r="A1243" s="90" t="s">
        <v>1294</v>
      </c>
      <c r="B1243" s="89"/>
      <c r="C1243" s="88"/>
      <c r="D1243" s="88"/>
      <c r="E1243" s="88"/>
      <c r="F1243" s="88"/>
      <c r="G1243" s="88"/>
      <c r="H1243" s="138"/>
      <c r="I1243" s="138"/>
      <c r="J1243" s="198"/>
    </row>
    <row r="1244" spans="1:10" s="86" customFormat="1" ht="18.7" customHeight="1" x14ac:dyDescent="0.25">
      <c r="A1244" s="90" t="s">
        <v>1295</v>
      </c>
      <c r="B1244" s="89"/>
      <c r="C1244" s="88"/>
      <c r="D1244" s="88"/>
      <c r="E1244" s="88"/>
      <c r="F1244" s="88"/>
      <c r="G1244" s="88"/>
      <c r="H1244" s="138"/>
      <c r="I1244" s="138"/>
      <c r="J1244" s="198"/>
    </row>
    <row r="1245" spans="1:10" s="86" customFormat="1" ht="18.7" customHeight="1" x14ac:dyDescent="0.25">
      <c r="A1245" s="90" t="s">
        <v>1296</v>
      </c>
      <c r="B1245" s="89"/>
      <c r="C1245" s="88"/>
      <c r="D1245" s="88"/>
      <c r="E1245" s="88"/>
      <c r="F1245" s="88"/>
      <c r="G1245" s="88"/>
      <c r="H1245" s="138"/>
      <c r="I1245" s="138"/>
      <c r="J1245" s="198"/>
    </row>
    <row r="1246" spans="1:10" s="86" customFormat="1" ht="18.7" customHeight="1" x14ac:dyDescent="0.25">
      <c r="A1246" s="90" t="s">
        <v>1297</v>
      </c>
      <c r="B1246" s="89"/>
      <c r="C1246" s="88"/>
      <c r="D1246" s="88"/>
      <c r="E1246" s="88"/>
      <c r="F1246" s="88"/>
      <c r="G1246" s="88"/>
      <c r="H1246" s="138"/>
      <c r="I1246" s="138"/>
      <c r="J1246" s="198"/>
    </row>
    <row r="1247" spans="1:10" s="86" customFormat="1" ht="18.7" customHeight="1" x14ac:dyDescent="0.25">
      <c r="A1247" s="90" t="s">
        <v>1298</v>
      </c>
      <c r="B1247" s="89"/>
      <c r="C1247" s="88"/>
      <c r="D1247" s="88"/>
      <c r="E1247" s="88"/>
      <c r="F1247" s="88"/>
      <c r="G1247" s="88"/>
      <c r="H1247" s="138"/>
      <c r="I1247" s="138"/>
      <c r="J1247" s="198"/>
    </row>
    <row r="1248" spans="1:10" s="86" customFormat="1" ht="18.7" customHeight="1" x14ac:dyDescent="0.25">
      <c r="A1248" s="90" t="s">
        <v>1299</v>
      </c>
      <c r="B1248" s="89"/>
      <c r="C1248" s="88"/>
      <c r="D1248" s="88"/>
      <c r="E1248" s="88"/>
      <c r="F1248" s="88"/>
      <c r="G1248" s="88"/>
      <c r="H1248" s="138"/>
      <c r="I1248" s="138"/>
      <c r="J1248" s="198"/>
    </row>
    <row r="1249" spans="1:10" s="86" customFormat="1" ht="18.7" customHeight="1" x14ac:dyDescent="0.25">
      <c r="A1249" s="90" t="s">
        <v>1300</v>
      </c>
      <c r="B1249" s="89"/>
      <c r="C1249" s="88"/>
      <c r="D1249" s="88"/>
      <c r="E1249" s="88"/>
      <c r="F1249" s="88"/>
      <c r="G1249" s="88"/>
      <c r="H1249" s="138"/>
      <c r="I1249" s="138"/>
      <c r="J1249" s="198"/>
    </row>
    <row r="1250" spans="1:10" s="86" customFormat="1" ht="18.7" customHeight="1" x14ac:dyDescent="0.25">
      <c r="A1250" s="90" t="s">
        <v>1301</v>
      </c>
      <c r="B1250" s="89"/>
      <c r="C1250" s="88"/>
      <c r="D1250" s="88"/>
      <c r="E1250" s="88"/>
      <c r="F1250" s="88"/>
      <c r="G1250" s="88"/>
      <c r="H1250" s="138"/>
      <c r="I1250" s="138"/>
      <c r="J1250" s="198"/>
    </row>
    <row r="1251" spans="1:10" s="86" customFormat="1" ht="18.7" customHeight="1" x14ac:dyDescent="0.25">
      <c r="A1251" s="90" t="s">
        <v>1302</v>
      </c>
      <c r="B1251" s="89"/>
      <c r="C1251" s="88"/>
      <c r="D1251" s="88"/>
      <c r="E1251" s="88"/>
      <c r="F1251" s="88"/>
      <c r="G1251" s="88"/>
      <c r="H1251" s="138"/>
      <c r="I1251" s="138"/>
      <c r="J1251" s="198"/>
    </row>
    <row r="1252" spans="1:10" s="86" customFormat="1" ht="18.7" customHeight="1" x14ac:dyDescent="0.25">
      <c r="A1252" s="90" t="s">
        <v>1303</v>
      </c>
      <c r="B1252" s="89"/>
      <c r="C1252" s="88"/>
      <c r="D1252" s="88"/>
      <c r="E1252" s="88"/>
      <c r="F1252" s="88"/>
      <c r="G1252" s="88"/>
      <c r="H1252" s="138"/>
      <c r="I1252" s="138"/>
      <c r="J1252" s="198"/>
    </row>
    <row r="1253" spans="1:10" s="86" customFormat="1" ht="18.7" customHeight="1" x14ac:dyDescent="0.25">
      <c r="A1253" s="90" t="s">
        <v>1304</v>
      </c>
      <c r="B1253" s="89"/>
      <c r="C1253" s="88"/>
      <c r="D1253" s="88"/>
      <c r="E1253" s="88"/>
      <c r="F1253" s="88"/>
      <c r="G1253" s="88"/>
      <c r="H1253" s="138"/>
      <c r="I1253" s="138"/>
      <c r="J1253" s="198"/>
    </row>
    <row r="1254" spans="1:10" s="86" customFormat="1" ht="18.7" customHeight="1" x14ac:dyDescent="0.25">
      <c r="A1254" s="90" t="s">
        <v>1305</v>
      </c>
      <c r="B1254" s="89"/>
      <c r="C1254" s="88"/>
      <c r="D1254" s="88"/>
      <c r="E1254" s="88"/>
      <c r="F1254" s="88"/>
      <c r="G1254" s="88"/>
      <c r="H1254" s="138"/>
      <c r="I1254" s="138"/>
      <c r="J1254" s="198"/>
    </row>
    <row r="1255" spans="1:10" s="86" customFormat="1" ht="18.7" customHeight="1" x14ac:dyDescent="0.25">
      <c r="A1255" s="90" t="s">
        <v>1306</v>
      </c>
      <c r="B1255" s="89"/>
      <c r="C1255" s="88"/>
      <c r="D1255" s="88"/>
      <c r="E1255" s="88"/>
      <c r="F1255" s="88"/>
      <c r="G1255" s="88"/>
      <c r="H1255" s="138"/>
      <c r="I1255" s="138"/>
      <c r="J1255" s="198"/>
    </row>
    <row r="1256" spans="1:10" s="86" customFormat="1" ht="18.7" customHeight="1" x14ac:dyDescent="0.25">
      <c r="A1256" s="90" t="s">
        <v>1307</v>
      </c>
      <c r="B1256" s="89"/>
      <c r="C1256" s="88"/>
      <c r="D1256" s="88"/>
      <c r="E1256" s="88"/>
      <c r="F1256" s="88"/>
      <c r="G1256" s="88"/>
      <c r="H1256" s="138"/>
      <c r="I1256" s="138"/>
      <c r="J1256" s="198"/>
    </row>
    <row r="1257" spans="1:10" s="86" customFormat="1" ht="18.7" customHeight="1" x14ac:dyDescent="0.25">
      <c r="A1257" s="90" t="s">
        <v>1308</v>
      </c>
      <c r="B1257" s="89"/>
      <c r="C1257" s="88"/>
      <c r="D1257" s="88"/>
      <c r="E1257" s="88"/>
      <c r="F1257" s="88"/>
      <c r="G1257" s="88"/>
      <c r="H1257" s="138"/>
      <c r="I1257" s="138"/>
      <c r="J1257" s="198"/>
    </row>
    <row r="1258" spans="1:10" s="86" customFormat="1" ht="18.7" customHeight="1" x14ac:dyDescent="0.25">
      <c r="A1258" s="90" t="s">
        <v>1309</v>
      </c>
      <c r="B1258" s="89"/>
      <c r="C1258" s="88"/>
      <c r="D1258" s="88"/>
      <c r="E1258" s="88"/>
      <c r="F1258" s="88"/>
      <c r="G1258" s="88"/>
      <c r="H1258" s="138"/>
      <c r="I1258" s="138"/>
      <c r="J1258" s="198"/>
    </row>
    <row r="1259" spans="1:10" s="86" customFormat="1" ht="18.7" customHeight="1" x14ac:dyDescent="0.25">
      <c r="A1259" s="90" t="s">
        <v>1310</v>
      </c>
      <c r="B1259" s="89"/>
      <c r="C1259" s="88"/>
      <c r="D1259" s="88"/>
      <c r="E1259" s="88"/>
      <c r="F1259" s="88"/>
      <c r="G1259" s="88"/>
      <c r="H1259" s="138"/>
      <c r="I1259" s="138"/>
      <c r="J1259" s="198"/>
    </row>
    <row r="1260" spans="1:10" s="86" customFormat="1" ht="18.7" customHeight="1" x14ac:dyDescent="0.25">
      <c r="A1260" s="90" t="s">
        <v>1311</v>
      </c>
      <c r="B1260" s="89"/>
      <c r="C1260" s="88"/>
      <c r="D1260" s="88"/>
      <c r="E1260" s="88"/>
      <c r="F1260" s="88"/>
      <c r="G1260" s="88"/>
      <c r="H1260" s="138"/>
      <c r="I1260" s="138"/>
      <c r="J1260" s="198"/>
    </row>
    <row r="1261" spans="1:10" s="86" customFormat="1" ht="18.7" customHeight="1" x14ac:dyDescent="0.25">
      <c r="A1261" s="90" t="s">
        <v>1312</v>
      </c>
      <c r="B1261" s="89"/>
      <c r="C1261" s="88"/>
      <c r="D1261" s="88"/>
      <c r="E1261" s="88"/>
      <c r="F1261" s="88"/>
      <c r="G1261" s="88"/>
      <c r="H1261" s="138"/>
      <c r="I1261" s="138"/>
      <c r="J1261" s="198"/>
    </row>
    <row r="1262" spans="1:10" s="86" customFormat="1" ht="18.7" customHeight="1" x14ac:dyDescent="0.25">
      <c r="A1262" s="90" t="s">
        <v>1313</v>
      </c>
      <c r="B1262" s="89"/>
      <c r="C1262" s="88"/>
      <c r="D1262" s="88"/>
      <c r="E1262" s="88"/>
      <c r="F1262" s="88"/>
      <c r="G1262" s="88"/>
      <c r="H1262" s="138"/>
      <c r="I1262" s="138"/>
      <c r="J1262" s="198"/>
    </row>
    <row r="1263" spans="1:10" s="86" customFormat="1" ht="18.7" customHeight="1" x14ac:dyDescent="0.25">
      <c r="A1263" s="90" t="s">
        <v>1314</v>
      </c>
      <c r="B1263" s="89"/>
      <c r="C1263" s="88"/>
      <c r="D1263" s="88"/>
      <c r="E1263" s="88"/>
      <c r="F1263" s="88"/>
      <c r="G1263" s="88"/>
      <c r="H1263" s="138"/>
      <c r="I1263" s="138"/>
      <c r="J1263" s="198"/>
    </row>
    <row r="1264" spans="1:10" s="86" customFormat="1" ht="18.7" customHeight="1" x14ac:dyDescent="0.25">
      <c r="A1264" s="90" t="s">
        <v>1315</v>
      </c>
      <c r="B1264" s="89"/>
      <c r="C1264" s="88"/>
      <c r="D1264" s="88"/>
      <c r="E1264" s="88"/>
      <c r="F1264" s="88"/>
      <c r="G1264" s="88"/>
      <c r="H1264" s="138"/>
      <c r="I1264" s="138"/>
      <c r="J1264" s="198"/>
    </row>
    <row r="1265" spans="1:10" s="86" customFormat="1" ht="18.7" customHeight="1" x14ac:dyDescent="0.25">
      <c r="A1265" s="90" t="s">
        <v>1316</v>
      </c>
      <c r="B1265" s="89"/>
      <c r="C1265" s="88"/>
      <c r="D1265" s="88"/>
      <c r="E1265" s="88"/>
      <c r="F1265" s="88"/>
      <c r="G1265" s="88"/>
      <c r="H1265" s="138"/>
      <c r="I1265" s="138"/>
      <c r="J1265" s="198"/>
    </row>
    <row r="1266" spans="1:10" s="86" customFormat="1" ht="18.7" customHeight="1" x14ac:dyDescent="0.25">
      <c r="A1266" s="90" t="s">
        <v>1317</v>
      </c>
      <c r="B1266" s="89"/>
      <c r="C1266" s="88"/>
      <c r="D1266" s="88"/>
      <c r="E1266" s="88"/>
      <c r="F1266" s="88"/>
      <c r="G1266" s="88"/>
      <c r="H1266" s="138"/>
      <c r="I1266" s="138"/>
      <c r="J1266" s="198"/>
    </row>
    <row r="1267" spans="1:10" s="86" customFormat="1" ht="18.7" customHeight="1" x14ac:dyDescent="0.25">
      <c r="A1267" s="90" t="s">
        <v>1318</v>
      </c>
      <c r="B1267" s="89"/>
      <c r="C1267" s="88"/>
      <c r="D1267" s="88"/>
      <c r="E1267" s="88"/>
      <c r="F1267" s="88"/>
      <c r="G1267" s="88"/>
      <c r="H1267" s="138"/>
      <c r="I1267" s="138"/>
      <c r="J1267" s="198"/>
    </row>
    <row r="1268" spans="1:10" s="86" customFormat="1" ht="18.7" customHeight="1" x14ac:dyDescent="0.25">
      <c r="A1268" s="90" t="s">
        <v>1319</v>
      </c>
      <c r="B1268" s="89"/>
      <c r="C1268" s="88"/>
      <c r="D1268" s="88"/>
      <c r="E1268" s="88"/>
      <c r="F1268" s="88"/>
      <c r="G1268" s="88"/>
      <c r="H1268" s="138"/>
      <c r="I1268" s="138"/>
      <c r="J1268" s="198"/>
    </row>
    <row r="1269" spans="1:10" s="86" customFormat="1" ht="18.7" customHeight="1" x14ac:dyDescent="0.25">
      <c r="A1269" s="90" t="s">
        <v>1320</v>
      </c>
      <c r="B1269" s="89"/>
      <c r="C1269" s="88"/>
      <c r="D1269" s="88"/>
      <c r="E1269" s="88"/>
      <c r="F1269" s="88"/>
      <c r="G1269" s="88"/>
      <c r="H1269" s="138"/>
      <c r="I1269" s="138"/>
      <c r="J1269" s="198"/>
    </row>
    <row r="1270" spans="1:10" s="86" customFormat="1" ht="18.7" customHeight="1" x14ac:dyDescent="0.25">
      <c r="A1270" s="90" t="s">
        <v>1321</v>
      </c>
      <c r="B1270" s="89"/>
      <c r="C1270" s="88"/>
      <c r="D1270" s="88"/>
      <c r="E1270" s="88"/>
      <c r="F1270" s="88"/>
      <c r="G1270" s="88"/>
      <c r="H1270" s="138"/>
      <c r="I1270" s="138"/>
      <c r="J1270" s="198"/>
    </row>
    <row r="1271" spans="1:10" s="86" customFormat="1" ht="18.7" customHeight="1" x14ac:dyDescent="0.25">
      <c r="A1271" s="90" t="s">
        <v>1322</v>
      </c>
      <c r="B1271" s="89"/>
      <c r="C1271" s="88"/>
      <c r="D1271" s="88"/>
      <c r="E1271" s="88"/>
      <c r="F1271" s="88"/>
      <c r="G1271" s="88"/>
      <c r="H1271" s="138"/>
      <c r="I1271" s="138"/>
      <c r="J1271" s="198"/>
    </row>
    <row r="1272" spans="1:10" s="86" customFormat="1" ht="18.7" customHeight="1" x14ac:dyDescent="0.25">
      <c r="A1272" s="90" t="s">
        <v>1323</v>
      </c>
      <c r="B1272" s="89"/>
      <c r="C1272" s="88"/>
      <c r="D1272" s="88"/>
      <c r="E1272" s="88"/>
      <c r="F1272" s="88"/>
      <c r="G1272" s="88"/>
      <c r="H1272" s="138"/>
      <c r="I1272" s="138"/>
      <c r="J1272" s="198"/>
    </row>
    <row r="1273" spans="1:10" s="86" customFormat="1" ht="18.7" customHeight="1" x14ac:dyDescent="0.25">
      <c r="A1273" s="90" t="s">
        <v>1324</v>
      </c>
      <c r="B1273" s="89"/>
      <c r="C1273" s="88"/>
      <c r="D1273" s="88"/>
      <c r="E1273" s="88"/>
      <c r="F1273" s="88"/>
      <c r="G1273" s="88"/>
      <c r="H1273" s="138"/>
      <c r="I1273" s="138"/>
      <c r="J1273" s="198"/>
    </row>
    <row r="1274" spans="1:10" s="86" customFormat="1" ht="18.7" customHeight="1" x14ac:dyDescent="0.25">
      <c r="A1274" s="90" t="s">
        <v>1325</v>
      </c>
      <c r="B1274" s="89"/>
      <c r="C1274" s="88"/>
      <c r="D1274" s="88"/>
      <c r="E1274" s="88"/>
      <c r="F1274" s="88"/>
      <c r="G1274" s="88"/>
      <c r="H1274" s="138"/>
      <c r="I1274" s="138"/>
      <c r="J1274" s="198"/>
    </row>
    <row r="1275" spans="1:10" s="86" customFormat="1" ht="18.7" customHeight="1" x14ac:dyDescent="0.25">
      <c r="A1275" s="90" t="s">
        <v>1326</v>
      </c>
      <c r="B1275" s="89"/>
      <c r="C1275" s="88"/>
      <c r="D1275" s="88"/>
      <c r="E1275" s="88"/>
      <c r="F1275" s="88"/>
      <c r="G1275" s="88"/>
      <c r="H1275" s="138"/>
      <c r="I1275" s="138"/>
      <c r="J1275" s="198"/>
    </row>
    <row r="1276" spans="1:10" s="86" customFormat="1" ht="18.7" customHeight="1" x14ac:dyDescent="0.25">
      <c r="A1276" s="90" t="s">
        <v>1327</v>
      </c>
      <c r="B1276" s="89"/>
      <c r="C1276" s="88"/>
      <c r="D1276" s="88"/>
      <c r="E1276" s="88"/>
      <c r="F1276" s="88"/>
      <c r="G1276" s="88"/>
      <c r="H1276" s="138"/>
      <c r="I1276" s="138"/>
      <c r="J1276" s="198"/>
    </row>
    <row r="1277" spans="1:10" s="86" customFormat="1" ht="18.7" customHeight="1" x14ac:dyDescent="0.25">
      <c r="A1277" s="90" t="s">
        <v>1328</v>
      </c>
      <c r="B1277" s="89"/>
      <c r="C1277" s="88"/>
      <c r="D1277" s="88"/>
      <c r="E1277" s="88"/>
      <c r="F1277" s="88"/>
      <c r="G1277" s="88"/>
      <c r="H1277" s="138"/>
      <c r="I1277" s="138"/>
      <c r="J1277" s="198"/>
    </row>
    <row r="1278" spans="1:10" s="86" customFormat="1" ht="18.7" customHeight="1" x14ac:dyDescent="0.25">
      <c r="A1278" s="90" t="s">
        <v>1329</v>
      </c>
      <c r="B1278" s="89"/>
      <c r="C1278" s="88"/>
      <c r="D1278" s="88"/>
      <c r="E1278" s="88"/>
      <c r="F1278" s="88"/>
      <c r="G1278" s="88"/>
      <c r="H1278" s="138"/>
      <c r="I1278" s="138"/>
      <c r="J1278" s="198"/>
    </row>
    <row r="1279" spans="1:10" s="86" customFormat="1" ht="18.7" customHeight="1" x14ac:dyDescent="0.25">
      <c r="A1279" s="90" t="s">
        <v>1330</v>
      </c>
      <c r="B1279" s="89"/>
      <c r="C1279" s="88"/>
      <c r="D1279" s="88"/>
      <c r="E1279" s="88"/>
      <c r="F1279" s="88"/>
      <c r="G1279" s="88"/>
      <c r="H1279" s="138"/>
      <c r="I1279" s="138"/>
      <c r="J1279" s="198"/>
    </row>
    <row r="1280" spans="1:10" s="86" customFormat="1" ht="18.7" customHeight="1" x14ac:dyDescent="0.25">
      <c r="A1280" s="90" t="s">
        <v>1331</v>
      </c>
      <c r="B1280" s="89"/>
      <c r="C1280" s="88"/>
      <c r="D1280" s="88"/>
      <c r="E1280" s="88"/>
      <c r="F1280" s="88"/>
      <c r="G1280" s="88"/>
      <c r="H1280" s="138"/>
      <c r="I1280" s="138"/>
      <c r="J1280" s="198"/>
    </row>
    <row r="1281" spans="1:10" s="86" customFormat="1" ht="18.7" customHeight="1" x14ac:dyDescent="0.25">
      <c r="A1281" s="90" t="s">
        <v>1332</v>
      </c>
      <c r="B1281" s="89"/>
      <c r="C1281" s="88"/>
      <c r="D1281" s="88"/>
      <c r="E1281" s="88"/>
      <c r="F1281" s="88"/>
      <c r="G1281" s="88"/>
      <c r="H1281" s="138"/>
      <c r="I1281" s="138"/>
      <c r="J1281" s="198"/>
    </row>
    <row r="1282" spans="1:10" s="86" customFormat="1" ht="18.7" customHeight="1" x14ac:dyDescent="0.25">
      <c r="A1282" s="90" t="s">
        <v>1333</v>
      </c>
      <c r="B1282" s="89"/>
      <c r="C1282" s="88"/>
      <c r="D1282" s="88"/>
      <c r="E1282" s="88"/>
      <c r="F1282" s="88"/>
      <c r="G1282" s="88"/>
      <c r="H1282" s="138"/>
      <c r="I1282" s="138"/>
      <c r="J1282" s="198"/>
    </row>
    <row r="1283" spans="1:10" s="86" customFormat="1" ht="18.7" customHeight="1" x14ac:dyDescent="0.25">
      <c r="A1283" s="90" t="s">
        <v>1334</v>
      </c>
      <c r="B1283" s="89"/>
      <c r="C1283" s="88"/>
      <c r="D1283" s="88"/>
      <c r="E1283" s="88"/>
      <c r="F1283" s="88"/>
      <c r="G1283" s="88"/>
      <c r="H1283" s="138"/>
      <c r="I1283" s="138"/>
      <c r="J1283" s="198"/>
    </row>
    <row r="1284" spans="1:10" s="86" customFormat="1" ht="18.7" customHeight="1" x14ac:dyDescent="0.25">
      <c r="A1284" s="90" t="s">
        <v>1335</v>
      </c>
      <c r="B1284" s="89"/>
      <c r="C1284" s="88"/>
      <c r="D1284" s="88"/>
      <c r="E1284" s="88"/>
      <c r="F1284" s="88"/>
      <c r="G1284" s="88"/>
      <c r="H1284" s="138"/>
      <c r="I1284" s="138"/>
      <c r="J1284" s="198"/>
    </row>
    <row r="1285" spans="1:10" s="86" customFormat="1" ht="18.7" customHeight="1" x14ac:dyDescent="0.25">
      <c r="A1285" s="90" t="s">
        <v>1336</v>
      </c>
      <c r="B1285" s="89"/>
      <c r="C1285" s="88"/>
      <c r="D1285" s="88"/>
      <c r="E1285" s="88"/>
      <c r="F1285" s="88"/>
      <c r="G1285" s="88"/>
      <c r="H1285" s="138"/>
      <c r="I1285" s="138"/>
      <c r="J1285" s="198"/>
    </row>
    <row r="1286" spans="1:10" s="86" customFormat="1" ht="18.7" customHeight="1" x14ac:dyDescent="0.25">
      <c r="A1286" s="90" t="s">
        <v>1337</v>
      </c>
      <c r="B1286" s="89"/>
      <c r="C1286" s="88"/>
      <c r="D1286" s="88"/>
      <c r="E1286" s="88"/>
      <c r="F1286" s="88"/>
      <c r="G1286" s="88"/>
      <c r="H1286" s="138"/>
      <c r="I1286" s="138"/>
      <c r="J1286" s="198"/>
    </row>
    <row r="1287" spans="1:10" s="86" customFormat="1" ht="18.7" customHeight="1" x14ac:dyDescent="0.25">
      <c r="A1287" s="90" t="s">
        <v>1338</v>
      </c>
      <c r="B1287" s="89"/>
      <c r="C1287" s="88"/>
      <c r="D1287" s="88"/>
      <c r="E1287" s="88"/>
      <c r="F1287" s="88"/>
      <c r="G1287" s="88"/>
      <c r="H1287" s="138"/>
      <c r="I1287" s="138"/>
      <c r="J1287" s="198"/>
    </row>
    <row r="1288" spans="1:10" s="86" customFormat="1" ht="18.7" customHeight="1" x14ac:dyDescent="0.25">
      <c r="A1288" s="90" t="s">
        <v>1339</v>
      </c>
      <c r="B1288" s="89"/>
      <c r="C1288" s="88"/>
      <c r="D1288" s="88"/>
      <c r="E1288" s="88"/>
      <c r="F1288" s="88"/>
      <c r="G1288" s="88"/>
      <c r="H1288" s="138"/>
      <c r="I1288" s="138"/>
      <c r="J1288" s="198"/>
    </row>
    <row r="1289" spans="1:10" s="86" customFormat="1" ht="18.7" customHeight="1" x14ac:dyDescent="0.25">
      <c r="A1289" s="90" t="s">
        <v>1340</v>
      </c>
      <c r="B1289" s="89"/>
      <c r="C1289" s="88"/>
      <c r="D1289" s="88"/>
      <c r="E1289" s="88"/>
      <c r="F1289" s="88"/>
      <c r="G1289" s="88"/>
      <c r="H1289" s="138"/>
      <c r="I1289" s="138"/>
      <c r="J1289" s="198"/>
    </row>
    <row r="1290" spans="1:10" s="86" customFormat="1" ht="18.7" customHeight="1" x14ac:dyDescent="0.25">
      <c r="A1290" s="90" t="s">
        <v>1341</v>
      </c>
      <c r="B1290" s="89"/>
      <c r="C1290" s="88"/>
      <c r="D1290" s="88"/>
      <c r="E1290" s="88"/>
      <c r="F1290" s="88"/>
      <c r="G1290" s="88"/>
      <c r="H1290" s="138"/>
      <c r="I1290" s="138"/>
      <c r="J1290" s="198"/>
    </row>
    <row r="1291" spans="1:10" s="86" customFormat="1" ht="18.7" customHeight="1" x14ac:dyDescent="0.25">
      <c r="A1291" s="90" t="s">
        <v>1342</v>
      </c>
      <c r="B1291" s="89"/>
      <c r="C1291" s="88"/>
      <c r="D1291" s="88"/>
      <c r="E1291" s="88"/>
      <c r="F1291" s="88"/>
      <c r="G1291" s="88"/>
      <c r="H1291" s="138"/>
      <c r="I1291" s="138"/>
      <c r="J1291" s="198"/>
    </row>
    <row r="1292" spans="1:10" s="86" customFormat="1" ht="18.7" customHeight="1" x14ac:dyDescent="0.25">
      <c r="A1292" s="90" t="s">
        <v>1343</v>
      </c>
      <c r="B1292" s="89"/>
      <c r="C1292" s="88"/>
      <c r="D1292" s="88"/>
      <c r="E1292" s="88"/>
      <c r="F1292" s="88"/>
      <c r="G1292" s="88"/>
      <c r="H1292" s="138"/>
      <c r="I1292" s="138"/>
      <c r="J1292" s="198"/>
    </row>
    <row r="1293" spans="1:10" s="86" customFormat="1" ht="18.7" customHeight="1" x14ac:dyDescent="0.25">
      <c r="A1293" s="90" t="s">
        <v>1344</v>
      </c>
      <c r="B1293" s="89"/>
      <c r="C1293" s="88"/>
      <c r="D1293" s="88"/>
      <c r="E1293" s="88"/>
      <c r="F1293" s="88"/>
      <c r="G1293" s="88"/>
      <c r="H1293" s="138"/>
      <c r="I1293" s="138"/>
      <c r="J1293" s="198"/>
    </row>
    <row r="1294" spans="1:10" s="86" customFormat="1" ht="18.7" customHeight="1" x14ac:dyDescent="0.25">
      <c r="A1294" s="90" t="s">
        <v>1345</v>
      </c>
      <c r="B1294" s="89"/>
      <c r="C1294" s="88"/>
      <c r="D1294" s="88"/>
      <c r="E1294" s="88"/>
      <c r="F1294" s="88"/>
      <c r="G1294" s="88"/>
      <c r="H1294" s="138"/>
      <c r="I1294" s="138"/>
      <c r="J1294" s="198"/>
    </row>
    <row r="1295" spans="1:10" s="86" customFormat="1" ht="18.7" customHeight="1" x14ac:dyDescent="0.25">
      <c r="A1295" s="90" t="s">
        <v>1346</v>
      </c>
      <c r="B1295" s="89"/>
      <c r="C1295" s="88"/>
      <c r="D1295" s="88"/>
      <c r="E1295" s="88"/>
      <c r="F1295" s="88"/>
      <c r="G1295" s="88"/>
      <c r="H1295" s="138"/>
      <c r="I1295" s="138"/>
      <c r="J1295" s="198"/>
    </row>
    <row r="1296" spans="1:10" s="86" customFormat="1" ht="18.7" customHeight="1" x14ac:dyDescent="0.25">
      <c r="A1296" s="90" t="s">
        <v>1347</v>
      </c>
      <c r="B1296" s="89"/>
      <c r="C1296" s="88"/>
      <c r="D1296" s="88"/>
      <c r="E1296" s="88"/>
      <c r="F1296" s="88"/>
      <c r="G1296" s="88"/>
      <c r="H1296" s="138"/>
      <c r="I1296" s="138"/>
      <c r="J1296" s="198"/>
    </row>
    <row r="1297" spans="1:10" s="86" customFormat="1" ht="18.7" customHeight="1" x14ac:dyDescent="0.25">
      <c r="A1297" s="90" t="s">
        <v>1348</v>
      </c>
      <c r="B1297" s="89"/>
      <c r="C1297" s="88"/>
      <c r="D1297" s="88"/>
      <c r="E1297" s="88"/>
      <c r="F1297" s="88"/>
      <c r="G1297" s="88"/>
      <c r="H1297" s="138"/>
      <c r="I1297" s="138"/>
      <c r="J1297" s="198"/>
    </row>
    <row r="1298" spans="1:10" s="86" customFormat="1" ht="18.7" customHeight="1" x14ac:dyDescent="0.25">
      <c r="A1298" s="90" t="s">
        <v>1349</v>
      </c>
      <c r="B1298" s="89"/>
      <c r="C1298" s="88"/>
      <c r="D1298" s="88"/>
      <c r="E1298" s="88"/>
      <c r="F1298" s="88"/>
      <c r="G1298" s="88"/>
      <c r="H1298" s="138"/>
      <c r="I1298" s="138"/>
      <c r="J1298" s="198"/>
    </row>
    <row r="1299" spans="1:10" s="86" customFormat="1" ht="18.7" customHeight="1" x14ac:dyDescent="0.25">
      <c r="A1299" s="90" t="s">
        <v>1350</v>
      </c>
      <c r="B1299" s="89"/>
      <c r="C1299" s="88"/>
      <c r="D1299" s="88"/>
      <c r="E1299" s="88"/>
      <c r="F1299" s="88"/>
      <c r="G1299" s="88"/>
      <c r="H1299" s="138"/>
      <c r="I1299" s="138"/>
      <c r="J1299" s="198"/>
    </row>
    <row r="1300" spans="1:10" s="86" customFormat="1" ht="18.7" customHeight="1" x14ac:dyDescent="0.25">
      <c r="A1300" s="90" t="s">
        <v>1351</v>
      </c>
      <c r="B1300" s="89"/>
      <c r="C1300" s="88"/>
      <c r="D1300" s="88"/>
      <c r="E1300" s="88"/>
      <c r="F1300" s="88"/>
      <c r="G1300" s="88"/>
      <c r="H1300" s="138"/>
      <c r="I1300" s="138"/>
      <c r="J1300" s="198"/>
    </row>
    <row r="1301" spans="1:10" s="86" customFormat="1" ht="18.7" customHeight="1" x14ac:dyDescent="0.25">
      <c r="A1301" s="90" t="s">
        <v>1352</v>
      </c>
      <c r="B1301" s="89"/>
      <c r="C1301" s="88"/>
      <c r="D1301" s="88"/>
      <c r="E1301" s="88"/>
      <c r="F1301" s="88"/>
      <c r="G1301" s="88"/>
      <c r="H1301" s="138"/>
      <c r="I1301" s="138"/>
      <c r="J1301" s="198"/>
    </row>
    <row r="1302" spans="1:10" s="86" customFormat="1" ht="18.7" customHeight="1" x14ac:dyDescent="0.25">
      <c r="A1302" s="90" t="s">
        <v>1353</v>
      </c>
      <c r="B1302" s="89"/>
      <c r="C1302" s="88"/>
      <c r="D1302" s="88"/>
      <c r="E1302" s="88"/>
      <c r="F1302" s="88"/>
      <c r="G1302" s="88"/>
      <c r="H1302" s="138"/>
      <c r="I1302" s="138"/>
      <c r="J1302" s="198"/>
    </row>
    <row r="1303" spans="1:10" s="86" customFormat="1" ht="18.7" customHeight="1" x14ac:dyDescent="0.25">
      <c r="A1303" s="90" t="s">
        <v>1354</v>
      </c>
      <c r="B1303" s="89"/>
      <c r="C1303" s="88"/>
      <c r="D1303" s="88"/>
      <c r="E1303" s="88"/>
      <c r="F1303" s="88"/>
      <c r="G1303" s="88"/>
      <c r="H1303" s="138"/>
      <c r="I1303" s="138"/>
      <c r="J1303" s="198"/>
    </row>
    <row r="1304" spans="1:10" s="86" customFormat="1" ht="18.7" customHeight="1" x14ac:dyDescent="0.25">
      <c r="A1304" s="90" t="s">
        <v>1355</v>
      </c>
      <c r="B1304" s="89"/>
      <c r="C1304" s="88"/>
      <c r="D1304" s="88"/>
      <c r="E1304" s="88"/>
      <c r="F1304" s="88"/>
      <c r="G1304" s="88"/>
      <c r="H1304" s="138"/>
      <c r="I1304" s="138"/>
      <c r="J1304" s="198"/>
    </row>
    <row r="1305" spans="1:10" s="86" customFormat="1" ht="18.7" customHeight="1" x14ac:dyDescent="0.25">
      <c r="A1305" s="90" t="s">
        <v>1356</v>
      </c>
      <c r="B1305" s="89"/>
      <c r="C1305" s="88"/>
      <c r="D1305" s="88"/>
      <c r="E1305" s="88"/>
      <c r="F1305" s="88"/>
      <c r="G1305" s="88"/>
      <c r="H1305" s="138"/>
      <c r="I1305" s="138"/>
      <c r="J1305" s="198"/>
    </row>
    <row r="1306" spans="1:10" s="86" customFormat="1" ht="18.7" customHeight="1" x14ac:dyDescent="0.25">
      <c r="A1306" s="90" t="s">
        <v>1357</v>
      </c>
      <c r="B1306" s="89"/>
      <c r="C1306" s="88"/>
      <c r="D1306" s="88"/>
      <c r="E1306" s="88"/>
      <c r="F1306" s="88"/>
      <c r="G1306" s="88"/>
      <c r="H1306" s="138"/>
      <c r="I1306" s="138"/>
      <c r="J1306" s="198"/>
    </row>
    <row r="1307" spans="1:10" s="86" customFormat="1" ht="18.7" customHeight="1" x14ac:dyDescent="0.25">
      <c r="A1307" s="90" t="s">
        <v>1358</v>
      </c>
      <c r="B1307" s="89"/>
      <c r="C1307" s="88"/>
      <c r="D1307" s="88"/>
      <c r="E1307" s="88"/>
      <c r="F1307" s="88"/>
      <c r="G1307" s="88"/>
      <c r="H1307" s="138"/>
      <c r="I1307" s="138"/>
      <c r="J1307" s="198"/>
    </row>
    <row r="1308" spans="1:10" s="86" customFormat="1" ht="18.7" customHeight="1" x14ac:dyDescent="0.25">
      <c r="A1308" s="90" t="s">
        <v>1359</v>
      </c>
      <c r="B1308" s="89"/>
      <c r="C1308" s="88"/>
      <c r="D1308" s="88"/>
      <c r="E1308" s="88"/>
      <c r="F1308" s="88"/>
      <c r="G1308" s="88"/>
      <c r="H1308" s="138"/>
      <c r="I1308" s="138"/>
      <c r="J1308" s="198"/>
    </row>
    <row r="1309" spans="1:10" s="86" customFormat="1" ht="18.7" customHeight="1" x14ac:dyDescent="0.25">
      <c r="A1309" s="90" t="s">
        <v>1360</v>
      </c>
      <c r="B1309" s="89"/>
      <c r="C1309" s="88"/>
      <c r="D1309" s="88"/>
      <c r="E1309" s="88"/>
      <c r="F1309" s="88"/>
      <c r="G1309" s="88"/>
      <c r="H1309" s="138"/>
      <c r="I1309" s="138"/>
      <c r="J1309" s="198"/>
    </row>
    <row r="1310" spans="1:10" s="86" customFormat="1" ht="18.7" customHeight="1" x14ac:dyDescent="0.25">
      <c r="A1310" s="90" t="s">
        <v>1361</v>
      </c>
      <c r="B1310" s="89"/>
      <c r="C1310" s="88"/>
      <c r="D1310" s="88"/>
      <c r="E1310" s="88"/>
      <c r="F1310" s="88"/>
      <c r="G1310" s="88"/>
      <c r="H1310" s="138"/>
      <c r="I1310" s="138"/>
      <c r="J1310" s="198"/>
    </row>
    <row r="1311" spans="1:10" s="86" customFormat="1" ht="18.7" customHeight="1" x14ac:dyDescent="0.25">
      <c r="A1311" s="90" t="s">
        <v>1362</v>
      </c>
      <c r="B1311" s="89"/>
      <c r="C1311" s="88"/>
      <c r="D1311" s="88"/>
      <c r="E1311" s="88"/>
      <c r="F1311" s="88"/>
      <c r="G1311" s="88"/>
      <c r="H1311" s="138"/>
      <c r="I1311" s="138"/>
      <c r="J1311" s="198"/>
    </row>
    <row r="1312" spans="1:10" s="86" customFormat="1" ht="18.7" customHeight="1" x14ac:dyDescent="0.25">
      <c r="A1312" s="90" t="s">
        <v>1363</v>
      </c>
      <c r="B1312" s="89"/>
      <c r="C1312" s="88"/>
      <c r="D1312" s="88"/>
      <c r="E1312" s="88"/>
      <c r="F1312" s="88"/>
      <c r="G1312" s="88"/>
      <c r="H1312" s="138"/>
      <c r="I1312" s="138"/>
      <c r="J1312" s="198"/>
    </row>
    <row r="1313" spans="1:10" s="86" customFormat="1" ht="18.7" customHeight="1" x14ac:dyDescent="0.25">
      <c r="A1313" s="90" t="s">
        <v>1364</v>
      </c>
      <c r="B1313" s="89"/>
      <c r="C1313" s="88"/>
      <c r="D1313" s="88"/>
      <c r="E1313" s="88"/>
      <c r="F1313" s="88"/>
      <c r="G1313" s="88"/>
      <c r="H1313" s="138"/>
      <c r="I1313" s="138"/>
      <c r="J1313" s="198"/>
    </row>
    <row r="1314" spans="1:10" s="86" customFormat="1" ht="18.7" customHeight="1" x14ac:dyDescent="0.25">
      <c r="A1314" s="90" t="s">
        <v>1365</v>
      </c>
      <c r="B1314" s="89"/>
      <c r="C1314" s="88"/>
      <c r="D1314" s="88"/>
      <c r="E1314" s="88"/>
      <c r="F1314" s="88"/>
      <c r="G1314" s="88"/>
      <c r="H1314" s="138"/>
      <c r="I1314" s="138"/>
      <c r="J1314" s="198"/>
    </row>
    <row r="1315" spans="1:10" s="86" customFormat="1" ht="18.7" customHeight="1" x14ac:dyDescent="0.25">
      <c r="A1315" s="90" t="s">
        <v>1366</v>
      </c>
      <c r="B1315" s="89"/>
      <c r="C1315" s="88"/>
      <c r="D1315" s="88"/>
      <c r="E1315" s="88"/>
      <c r="F1315" s="88"/>
      <c r="G1315" s="88"/>
      <c r="H1315" s="138"/>
      <c r="I1315" s="138"/>
      <c r="J1315" s="198"/>
    </row>
    <row r="1316" spans="1:10" s="86" customFormat="1" ht="18.7" customHeight="1" x14ac:dyDescent="0.25">
      <c r="A1316" s="90" t="s">
        <v>1367</v>
      </c>
      <c r="B1316" s="89"/>
      <c r="C1316" s="88"/>
      <c r="D1316" s="88"/>
      <c r="E1316" s="88"/>
      <c r="F1316" s="88"/>
      <c r="G1316" s="88"/>
      <c r="H1316" s="138"/>
      <c r="I1316" s="138"/>
      <c r="J1316" s="198"/>
    </row>
    <row r="1317" spans="1:10" s="86" customFormat="1" ht="18.7" customHeight="1" x14ac:dyDescent="0.25">
      <c r="A1317" s="90" t="s">
        <v>1368</v>
      </c>
      <c r="B1317" s="89"/>
      <c r="C1317" s="88"/>
      <c r="D1317" s="88"/>
      <c r="E1317" s="88"/>
      <c r="F1317" s="88"/>
      <c r="G1317" s="88"/>
      <c r="H1317" s="138"/>
      <c r="I1317" s="138"/>
      <c r="J1317" s="198"/>
    </row>
    <row r="1318" spans="1:10" s="86" customFormat="1" ht="18.7" customHeight="1" x14ac:dyDescent="0.25">
      <c r="A1318" s="90" t="s">
        <v>1369</v>
      </c>
      <c r="B1318" s="89"/>
      <c r="C1318" s="88"/>
      <c r="D1318" s="88"/>
      <c r="E1318" s="88"/>
      <c r="F1318" s="88"/>
      <c r="G1318" s="88"/>
      <c r="H1318" s="138"/>
      <c r="I1318" s="138"/>
      <c r="J1318" s="198"/>
    </row>
    <row r="1319" spans="1:10" s="86" customFormat="1" ht="18.7" customHeight="1" x14ac:dyDescent="0.25">
      <c r="A1319" s="90" t="s">
        <v>1370</v>
      </c>
      <c r="B1319" s="89"/>
      <c r="C1319" s="88"/>
      <c r="D1319" s="88"/>
      <c r="E1319" s="88"/>
      <c r="F1319" s="88"/>
      <c r="G1319" s="88"/>
      <c r="H1319" s="138"/>
      <c r="I1319" s="138"/>
      <c r="J1319" s="198"/>
    </row>
    <row r="1320" spans="1:10" s="86" customFormat="1" ht="18.7" customHeight="1" x14ac:dyDescent="0.25">
      <c r="A1320" s="90" t="s">
        <v>1371</v>
      </c>
      <c r="B1320" s="89"/>
      <c r="C1320" s="88"/>
      <c r="D1320" s="88"/>
      <c r="E1320" s="88"/>
      <c r="F1320" s="88"/>
      <c r="G1320" s="88"/>
      <c r="H1320" s="138"/>
      <c r="I1320" s="138"/>
      <c r="J1320" s="198"/>
    </row>
    <row r="1321" spans="1:10" s="86" customFormat="1" ht="18.7" customHeight="1" x14ac:dyDescent="0.25">
      <c r="A1321" s="90" t="s">
        <v>1372</v>
      </c>
      <c r="B1321" s="89"/>
      <c r="C1321" s="88"/>
      <c r="D1321" s="88"/>
      <c r="E1321" s="88"/>
      <c r="F1321" s="88"/>
      <c r="G1321" s="88"/>
      <c r="H1321" s="138"/>
      <c r="I1321" s="138"/>
      <c r="J1321" s="198"/>
    </row>
    <row r="1322" spans="1:10" s="86" customFormat="1" ht="18.7" customHeight="1" x14ac:dyDescent="0.25">
      <c r="A1322" s="90" t="s">
        <v>1373</v>
      </c>
      <c r="B1322" s="89"/>
      <c r="C1322" s="88"/>
      <c r="D1322" s="88"/>
      <c r="E1322" s="88"/>
      <c r="F1322" s="88"/>
      <c r="G1322" s="88"/>
      <c r="H1322" s="138"/>
      <c r="I1322" s="138"/>
      <c r="J1322" s="198"/>
    </row>
    <row r="1323" spans="1:10" s="86" customFormat="1" ht="18.7" customHeight="1" x14ac:dyDescent="0.25">
      <c r="A1323" s="90" t="s">
        <v>1374</v>
      </c>
      <c r="B1323" s="89"/>
      <c r="C1323" s="88"/>
      <c r="D1323" s="88"/>
      <c r="E1323" s="88"/>
      <c r="F1323" s="88"/>
      <c r="G1323" s="88"/>
      <c r="H1323" s="138"/>
      <c r="I1323" s="138"/>
      <c r="J1323" s="198"/>
    </row>
    <row r="1324" spans="1:10" s="86" customFormat="1" ht="18.7" customHeight="1" x14ac:dyDescent="0.25">
      <c r="A1324" s="90" t="s">
        <v>1375</v>
      </c>
      <c r="B1324" s="89"/>
      <c r="C1324" s="88"/>
      <c r="D1324" s="88"/>
      <c r="E1324" s="88"/>
      <c r="F1324" s="88"/>
      <c r="G1324" s="88"/>
      <c r="H1324" s="138"/>
      <c r="I1324" s="138"/>
      <c r="J1324" s="198"/>
    </row>
    <row r="1325" spans="1:10" s="86" customFormat="1" ht="18.7" customHeight="1" x14ac:dyDescent="0.25">
      <c r="A1325" s="90" t="s">
        <v>1376</v>
      </c>
      <c r="B1325" s="89"/>
      <c r="C1325" s="88"/>
      <c r="D1325" s="88"/>
      <c r="E1325" s="88"/>
      <c r="F1325" s="88"/>
      <c r="G1325" s="88"/>
      <c r="H1325" s="138"/>
      <c r="I1325" s="138"/>
      <c r="J1325" s="198"/>
    </row>
    <row r="1326" spans="1:10" s="86" customFormat="1" ht="18.7" customHeight="1" x14ac:dyDescent="0.25">
      <c r="A1326" s="90" t="s">
        <v>1377</v>
      </c>
      <c r="B1326" s="89"/>
      <c r="C1326" s="88"/>
      <c r="D1326" s="88"/>
      <c r="E1326" s="88"/>
      <c r="F1326" s="88"/>
      <c r="G1326" s="88"/>
      <c r="H1326" s="138"/>
      <c r="I1326" s="138"/>
      <c r="J1326" s="198"/>
    </row>
    <row r="1327" spans="1:10" s="86" customFormat="1" ht="18.7" customHeight="1" x14ac:dyDescent="0.25">
      <c r="A1327" s="90" t="s">
        <v>1378</v>
      </c>
      <c r="B1327" s="89"/>
      <c r="C1327" s="88"/>
      <c r="D1327" s="88"/>
      <c r="E1327" s="88"/>
      <c r="F1327" s="88"/>
      <c r="G1327" s="88"/>
      <c r="H1327" s="138"/>
      <c r="I1327" s="138"/>
      <c r="J1327" s="198"/>
    </row>
    <row r="1328" spans="1:10" s="86" customFormat="1" ht="18.7" customHeight="1" x14ac:dyDescent="0.25">
      <c r="A1328" s="90" t="s">
        <v>1379</v>
      </c>
      <c r="B1328" s="89"/>
      <c r="C1328" s="88"/>
      <c r="D1328" s="88"/>
      <c r="E1328" s="88"/>
      <c r="F1328" s="88"/>
      <c r="G1328" s="88"/>
      <c r="H1328" s="138"/>
      <c r="I1328" s="138"/>
      <c r="J1328" s="198"/>
    </row>
    <row r="1329" spans="1:10" s="86" customFormat="1" ht="18.7" customHeight="1" x14ac:dyDescent="0.25">
      <c r="A1329" s="90" t="s">
        <v>1380</v>
      </c>
      <c r="B1329" s="89"/>
      <c r="C1329" s="88"/>
      <c r="D1329" s="88"/>
      <c r="E1329" s="88"/>
      <c r="F1329" s="88"/>
      <c r="G1329" s="88"/>
      <c r="H1329" s="138"/>
      <c r="I1329" s="138"/>
      <c r="J1329" s="198"/>
    </row>
    <row r="1330" spans="1:10" s="86" customFormat="1" ht="18.7" customHeight="1" x14ac:dyDescent="0.25">
      <c r="A1330" s="90" t="s">
        <v>1381</v>
      </c>
      <c r="B1330" s="89"/>
      <c r="C1330" s="88"/>
      <c r="D1330" s="88"/>
      <c r="E1330" s="88"/>
      <c r="F1330" s="88"/>
      <c r="G1330" s="88"/>
      <c r="H1330" s="138"/>
      <c r="I1330" s="138"/>
      <c r="J1330" s="198"/>
    </row>
    <row r="1331" spans="1:10" s="86" customFormat="1" ht="18.7" customHeight="1" x14ac:dyDescent="0.25">
      <c r="A1331" s="90" t="s">
        <v>1382</v>
      </c>
      <c r="B1331" s="89"/>
      <c r="C1331" s="88"/>
      <c r="D1331" s="88"/>
      <c r="E1331" s="88"/>
      <c r="F1331" s="88"/>
      <c r="G1331" s="88"/>
      <c r="H1331" s="138"/>
      <c r="I1331" s="138"/>
      <c r="J1331" s="198"/>
    </row>
    <row r="1332" spans="1:10" s="86" customFormat="1" ht="18.7" customHeight="1" x14ac:dyDescent="0.25">
      <c r="A1332" s="90" t="s">
        <v>1383</v>
      </c>
      <c r="B1332" s="89"/>
      <c r="C1332" s="88"/>
      <c r="D1332" s="88"/>
      <c r="E1332" s="88"/>
      <c r="F1332" s="88"/>
      <c r="G1332" s="88"/>
      <c r="H1332" s="138"/>
      <c r="I1332" s="138"/>
      <c r="J1332" s="198"/>
    </row>
    <row r="1333" spans="1:10" s="86" customFormat="1" ht="18.7" customHeight="1" x14ac:dyDescent="0.25">
      <c r="A1333" s="90" t="s">
        <v>1384</v>
      </c>
      <c r="B1333" s="89"/>
      <c r="C1333" s="88"/>
      <c r="D1333" s="88"/>
      <c r="E1333" s="88"/>
      <c r="F1333" s="88"/>
      <c r="G1333" s="88"/>
      <c r="H1333" s="138"/>
      <c r="I1333" s="138"/>
      <c r="J1333" s="198"/>
    </row>
    <row r="1334" spans="1:10" s="86" customFormat="1" ht="18.7" customHeight="1" x14ac:dyDescent="0.25">
      <c r="A1334" s="90" t="s">
        <v>1385</v>
      </c>
      <c r="B1334" s="89"/>
      <c r="C1334" s="88"/>
      <c r="D1334" s="88"/>
      <c r="E1334" s="88"/>
      <c r="F1334" s="88"/>
      <c r="G1334" s="88"/>
      <c r="H1334" s="138"/>
      <c r="I1334" s="138"/>
      <c r="J1334" s="198"/>
    </row>
    <row r="1335" spans="1:10" s="86" customFormat="1" ht="18.7" customHeight="1" x14ac:dyDescent="0.25">
      <c r="A1335" s="90" t="s">
        <v>1386</v>
      </c>
      <c r="B1335" s="89"/>
      <c r="C1335" s="88"/>
      <c r="D1335" s="88"/>
      <c r="E1335" s="88"/>
      <c r="F1335" s="88"/>
      <c r="G1335" s="88"/>
      <c r="H1335" s="138"/>
      <c r="I1335" s="138"/>
      <c r="J1335" s="198"/>
    </row>
    <row r="1336" spans="1:10" s="86" customFormat="1" ht="18.7" customHeight="1" x14ac:dyDescent="0.25">
      <c r="A1336" s="90" t="s">
        <v>1387</v>
      </c>
      <c r="B1336" s="89"/>
      <c r="C1336" s="88"/>
      <c r="D1336" s="88"/>
      <c r="E1336" s="88"/>
      <c r="F1336" s="88"/>
      <c r="G1336" s="88"/>
      <c r="H1336" s="138"/>
      <c r="I1336" s="138"/>
      <c r="J1336" s="198"/>
    </row>
    <row r="1337" spans="1:10" s="86" customFormat="1" ht="18.7" customHeight="1" x14ac:dyDescent="0.25">
      <c r="A1337" s="90" t="s">
        <v>1388</v>
      </c>
      <c r="B1337" s="89"/>
      <c r="C1337" s="88"/>
      <c r="D1337" s="88"/>
      <c r="E1337" s="88"/>
      <c r="F1337" s="88"/>
      <c r="G1337" s="88"/>
      <c r="H1337" s="138"/>
      <c r="I1337" s="138"/>
      <c r="J1337" s="198"/>
    </row>
    <row r="1338" spans="1:10" s="86" customFormat="1" ht="18.7" customHeight="1" x14ac:dyDescent="0.25">
      <c r="A1338" s="90" t="s">
        <v>1389</v>
      </c>
      <c r="B1338" s="89"/>
      <c r="C1338" s="88"/>
      <c r="D1338" s="88"/>
      <c r="E1338" s="88"/>
      <c r="F1338" s="88"/>
      <c r="G1338" s="88"/>
      <c r="H1338" s="138"/>
      <c r="I1338" s="138"/>
      <c r="J1338" s="198"/>
    </row>
    <row r="1339" spans="1:10" s="86" customFormat="1" ht="18.7" customHeight="1" x14ac:dyDescent="0.25">
      <c r="A1339" s="90" t="s">
        <v>1390</v>
      </c>
      <c r="B1339" s="89"/>
      <c r="C1339" s="88"/>
      <c r="D1339" s="88"/>
      <c r="E1339" s="88"/>
      <c r="F1339" s="88"/>
      <c r="G1339" s="88"/>
      <c r="H1339" s="138"/>
      <c r="I1339" s="138"/>
      <c r="J1339" s="198"/>
    </row>
    <row r="1340" spans="1:10" s="86" customFormat="1" ht="18.7" customHeight="1" x14ac:dyDescent="0.25">
      <c r="A1340" s="90" t="s">
        <v>1391</v>
      </c>
      <c r="B1340" s="89"/>
      <c r="C1340" s="88"/>
      <c r="D1340" s="88"/>
      <c r="E1340" s="88"/>
      <c r="F1340" s="88"/>
      <c r="G1340" s="88"/>
      <c r="H1340" s="138"/>
      <c r="I1340" s="138"/>
      <c r="J1340" s="198"/>
    </row>
    <row r="1341" spans="1:10" s="86" customFormat="1" ht="18.7" customHeight="1" x14ac:dyDescent="0.25">
      <c r="A1341" s="90" t="s">
        <v>1392</v>
      </c>
      <c r="B1341" s="89"/>
      <c r="C1341" s="88"/>
      <c r="D1341" s="88"/>
      <c r="E1341" s="88"/>
      <c r="F1341" s="88"/>
      <c r="G1341" s="88"/>
      <c r="H1341" s="138"/>
      <c r="I1341" s="138"/>
      <c r="J1341" s="198"/>
    </row>
    <row r="1342" spans="1:10" s="86" customFormat="1" ht="18.7" customHeight="1" x14ac:dyDescent="0.25">
      <c r="A1342" s="90" t="s">
        <v>1393</v>
      </c>
      <c r="B1342" s="89"/>
      <c r="C1342" s="88"/>
      <c r="D1342" s="88"/>
      <c r="E1342" s="88"/>
      <c r="F1342" s="88"/>
      <c r="G1342" s="88"/>
      <c r="H1342" s="138"/>
      <c r="I1342" s="138"/>
      <c r="J1342" s="198"/>
    </row>
    <row r="1343" spans="1:10" s="86" customFormat="1" ht="18.7" customHeight="1" x14ac:dyDescent="0.25">
      <c r="A1343" s="90" t="s">
        <v>1394</v>
      </c>
      <c r="B1343" s="89"/>
      <c r="C1343" s="88"/>
      <c r="D1343" s="88"/>
      <c r="E1343" s="88"/>
      <c r="F1343" s="88"/>
      <c r="G1343" s="88"/>
      <c r="H1343" s="138"/>
      <c r="I1343" s="138"/>
      <c r="J1343" s="198"/>
    </row>
    <row r="1344" spans="1:10" s="86" customFormat="1" ht="18.7" customHeight="1" x14ac:dyDescent="0.25">
      <c r="A1344" s="90" t="s">
        <v>1395</v>
      </c>
      <c r="B1344" s="89"/>
      <c r="C1344" s="88"/>
      <c r="D1344" s="88"/>
      <c r="E1344" s="88"/>
      <c r="F1344" s="88"/>
      <c r="G1344" s="88"/>
      <c r="H1344" s="138"/>
      <c r="I1344" s="138"/>
      <c r="J1344" s="198"/>
    </row>
    <row r="1345" spans="1:10" s="86" customFormat="1" ht="18.7" customHeight="1" x14ac:dyDescent="0.25">
      <c r="A1345" s="90" t="s">
        <v>1396</v>
      </c>
      <c r="B1345" s="89"/>
      <c r="C1345" s="88"/>
      <c r="D1345" s="88"/>
      <c r="E1345" s="88"/>
      <c r="F1345" s="88"/>
      <c r="G1345" s="88"/>
      <c r="H1345" s="138"/>
      <c r="I1345" s="138"/>
      <c r="J1345" s="198"/>
    </row>
    <row r="1346" spans="1:10" s="86" customFormat="1" ht="18.7" customHeight="1" x14ac:dyDescent="0.25">
      <c r="A1346" s="90" t="s">
        <v>1397</v>
      </c>
      <c r="B1346" s="89"/>
      <c r="C1346" s="88"/>
      <c r="D1346" s="88"/>
      <c r="E1346" s="88"/>
      <c r="F1346" s="88"/>
      <c r="G1346" s="88"/>
      <c r="H1346" s="138"/>
      <c r="I1346" s="138"/>
      <c r="J1346" s="198"/>
    </row>
    <row r="1347" spans="1:10" s="86" customFormat="1" ht="18.7" customHeight="1" x14ac:dyDescent="0.25">
      <c r="A1347" s="90" t="s">
        <v>1398</v>
      </c>
      <c r="B1347" s="89"/>
      <c r="C1347" s="88"/>
      <c r="D1347" s="88"/>
      <c r="E1347" s="88"/>
      <c r="F1347" s="88"/>
      <c r="G1347" s="88"/>
      <c r="H1347" s="138"/>
      <c r="I1347" s="138"/>
      <c r="J1347" s="198"/>
    </row>
    <row r="1348" spans="1:10" s="86" customFormat="1" ht="18.7" customHeight="1" x14ac:dyDescent="0.25">
      <c r="A1348" s="90" t="s">
        <v>1399</v>
      </c>
      <c r="B1348" s="89"/>
      <c r="C1348" s="88"/>
      <c r="D1348" s="88"/>
      <c r="E1348" s="88"/>
      <c r="F1348" s="88"/>
      <c r="G1348" s="88"/>
      <c r="H1348" s="138"/>
      <c r="I1348" s="138"/>
      <c r="J1348" s="198"/>
    </row>
    <row r="1349" spans="1:10" s="86" customFormat="1" ht="18.7" customHeight="1" x14ac:dyDescent="0.25">
      <c r="A1349" s="90" t="s">
        <v>1400</v>
      </c>
      <c r="B1349" s="89"/>
      <c r="C1349" s="88"/>
      <c r="D1349" s="88"/>
      <c r="E1349" s="88"/>
      <c r="F1349" s="88"/>
      <c r="G1349" s="88"/>
      <c r="H1349" s="138"/>
      <c r="I1349" s="138"/>
      <c r="J1349" s="198"/>
    </row>
    <row r="1350" spans="1:10" s="86" customFormat="1" ht="18.7" customHeight="1" x14ac:dyDescent="0.25">
      <c r="A1350" s="90" t="s">
        <v>1401</v>
      </c>
      <c r="B1350" s="89"/>
      <c r="C1350" s="88"/>
      <c r="D1350" s="88"/>
      <c r="E1350" s="88"/>
      <c r="F1350" s="88"/>
      <c r="G1350" s="88"/>
      <c r="H1350" s="138"/>
      <c r="I1350" s="138"/>
      <c r="J1350" s="198"/>
    </row>
    <row r="1351" spans="1:10" s="86" customFormat="1" ht="18.7" customHeight="1" x14ac:dyDescent="0.25">
      <c r="A1351" s="90" t="s">
        <v>1402</v>
      </c>
      <c r="B1351" s="89"/>
      <c r="C1351" s="88"/>
      <c r="D1351" s="88"/>
      <c r="E1351" s="88"/>
      <c r="F1351" s="88"/>
      <c r="G1351" s="88"/>
      <c r="H1351" s="138"/>
      <c r="I1351" s="138"/>
      <c r="J1351" s="198"/>
    </row>
    <row r="1352" spans="1:10" s="86" customFormat="1" ht="18.7" customHeight="1" x14ac:dyDescent="0.25">
      <c r="A1352" s="90" t="s">
        <v>1403</v>
      </c>
      <c r="B1352" s="89"/>
      <c r="C1352" s="88"/>
      <c r="D1352" s="88"/>
      <c r="E1352" s="88"/>
      <c r="F1352" s="88"/>
      <c r="G1352" s="88"/>
      <c r="H1352" s="138"/>
      <c r="I1352" s="138"/>
      <c r="J1352" s="198"/>
    </row>
    <row r="1353" spans="1:10" s="86" customFormat="1" ht="18.7" customHeight="1" x14ac:dyDescent="0.25">
      <c r="A1353" s="90" t="s">
        <v>1404</v>
      </c>
      <c r="B1353" s="89"/>
      <c r="C1353" s="88"/>
      <c r="D1353" s="88"/>
      <c r="E1353" s="88"/>
      <c r="F1353" s="88"/>
      <c r="G1353" s="88"/>
      <c r="H1353" s="138"/>
      <c r="I1353" s="138"/>
      <c r="J1353" s="198"/>
    </row>
    <row r="1354" spans="1:10" s="86" customFormat="1" ht="18.7" customHeight="1" x14ac:dyDescent="0.25">
      <c r="A1354" s="90" t="s">
        <v>1405</v>
      </c>
      <c r="B1354" s="89"/>
      <c r="C1354" s="88"/>
      <c r="D1354" s="88"/>
      <c r="E1354" s="88"/>
      <c r="F1354" s="88"/>
      <c r="G1354" s="88"/>
      <c r="H1354" s="138"/>
      <c r="I1354" s="138"/>
      <c r="J1354" s="198"/>
    </row>
    <row r="1355" spans="1:10" s="86" customFormat="1" ht="18.7" customHeight="1" x14ac:dyDescent="0.25">
      <c r="A1355" s="90" t="s">
        <v>1406</v>
      </c>
      <c r="B1355" s="89"/>
      <c r="C1355" s="88"/>
      <c r="D1355" s="88"/>
      <c r="E1355" s="88"/>
      <c r="F1355" s="88"/>
      <c r="G1355" s="88"/>
      <c r="H1355" s="138"/>
      <c r="I1355" s="138"/>
      <c r="J1355" s="198"/>
    </row>
    <row r="1356" spans="1:10" s="86" customFormat="1" ht="18.7" customHeight="1" x14ac:dyDescent="0.25">
      <c r="A1356" s="90" t="s">
        <v>1407</v>
      </c>
      <c r="B1356" s="89"/>
      <c r="C1356" s="88"/>
      <c r="D1356" s="88"/>
      <c r="E1356" s="88"/>
      <c r="F1356" s="88"/>
      <c r="G1356" s="88"/>
      <c r="H1356" s="138"/>
      <c r="I1356" s="138"/>
      <c r="J1356" s="198"/>
    </row>
    <row r="1357" spans="1:10" s="86" customFormat="1" ht="18.7" customHeight="1" x14ac:dyDescent="0.25">
      <c r="A1357" s="90" t="s">
        <v>1408</v>
      </c>
      <c r="B1357" s="89"/>
      <c r="C1357" s="88"/>
      <c r="D1357" s="88"/>
      <c r="E1357" s="88"/>
      <c r="F1357" s="88"/>
      <c r="G1357" s="88"/>
      <c r="H1357" s="138"/>
      <c r="I1357" s="138"/>
      <c r="J1357" s="198"/>
    </row>
    <row r="1358" spans="1:10" s="86" customFormat="1" ht="18.7" customHeight="1" x14ac:dyDescent="0.25">
      <c r="A1358" s="90" t="s">
        <v>1409</v>
      </c>
      <c r="B1358" s="89"/>
      <c r="C1358" s="88"/>
      <c r="D1358" s="88"/>
      <c r="E1358" s="88"/>
      <c r="F1358" s="88"/>
      <c r="G1358" s="88"/>
      <c r="H1358" s="138"/>
      <c r="I1358" s="138"/>
      <c r="J1358" s="198"/>
    </row>
    <row r="1359" spans="1:10" s="86" customFormat="1" ht="18.7" customHeight="1" x14ac:dyDescent="0.25">
      <c r="A1359" s="90" t="s">
        <v>1410</v>
      </c>
      <c r="B1359" s="89"/>
      <c r="C1359" s="88"/>
      <c r="D1359" s="88"/>
      <c r="E1359" s="88"/>
      <c r="F1359" s="88"/>
      <c r="G1359" s="88"/>
      <c r="H1359" s="138"/>
      <c r="I1359" s="138"/>
      <c r="J1359" s="198"/>
    </row>
    <row r="1360" spans="1:10" s="86" customFormat="1" ht="18.7" customHeight="1" x14ac:dyDescent="0.25">
      <c r="A1360" s="90" t="s">
        <v>1411</v>
      </c>
      <c r="B1360" s="89"/>
      <c r="C1360" s="88"/>
      <c r="D1360" s="88"/>
      <c r="E1360" s="88"/>
      <c r="F1360" s="88"/>
      <c r="G1360" s="88"/>
      <c r="H1360" s="138"/>
      <c r="I1360" s="138"/>
      <c r="J1360" s="198"/>
    </row>
    <row r="1361" spans="1:10" s="86" customFormat="1" ht="18.7" customHeight="1" x14ac:dyDescent="0.25">
      <c r="A1361" s="90" t="s">
        <v>1412</v>
      </c>
      <c r="B1361" s="89"/>
      <c r="C1361" s="88"/>
      <c r="D1361" s="88"/>
      <c r="E1361" s="88"/>
      <c r="F1361" s="88"/>
      <c r="G1361" s="88"/>
      <c r="H1361" s="138"/>
      <c r="I1361" s="138"/>
      <c r="J1361" s="198"/>
    </row>
    <row r="1362" spans="1:10" s="86" customFormat="1" ht="18.7" customHeight="1" x14ac:dyDescent="0.25">
      <c r="A1362" s="90" t="s">
        <v>1413</v>
      </c>
      <c r="B1362" s="89"/>
      <c r="C1362" s="88"/>
      <c r="D1362" s="88"/>
      <c r="E1362" s="88"/>
      <c r="F1362" s="88"/>
      <c r="G1362" s="88"/>
      <c r="H1362" s="138"/>
      <c r="I1362" s="138"/>
      <c r="J1362" s="198"/>
    </row>
    <row r="1363" spans="1:10" s="86" customFormat="1" ht="18.7" customHeight="1" x14ac:dyDescent="0.25">
      <c r="A1363" s="90" t="s">
        <v>1414</v>
      </c>
      <c r="B1363" s="89"/>
      <c r="C1363" s="88"/>
      <c r="D1363" s="88"/>
      <c r="E1363" s="88"/>
      <c r="F1363" s="88"/>
      <c r="G1363" s="88"/>
      <c r="H1363" s="138"/>
      <c r="I1363" s="138"/>
      <c r="J1363" s="198"/>
    </row>
    <row r="1364" spans="1:10" s="86" customFormat="1" ht="18.7" customHeight="1" x14ac:dyDescent="0.25">
      <c r="A1364" s="90" t="s">
        <v>1415</v>
      </c>
      <c r="B1364" s="89"/>
      <c r="C1364" s="88"/>
      <c r="D1364" s="88"/>
      <c r="E1364" s="88"/>
      <c r="F1364" s="88"/>
      <c r="G1364" s="88"/>
      <c r="H1364" s="138"/>
      <c r="I1364" s="138"/>
      <c r="J1364" s="198"/>
    </row>
    <row r="1365" spans="1:10" s="86" customFormat="1" ht="18.7" customHeight="1" x14ac:dyDescent="0.25">
      <c r="A1365" s="90" t="s">
        <v>1416</v>
      </c>
      <c r="B1365" s="89"/>
      <c r="C1365" s="88"/>
      <c r="D1365" s="88"/>
      <c r="E1365" s="88"/>
      <c r="F1365" s="88"/>
      <c r="G1365" s="88"/>
      <c r="H1365" s="138"/>
      <c r="I1365" s="138"/>
      <c r="J1365" s="198"/>
    </row>
    <row r="1366" spans="1:10" s="86" customFormat="1" ht="18.7" customHeight="1" x14ac:dyDescent="0.25">
      <c r="A1366" s="90" t="s">
        <v>1417</v>
      </c>
      <c r="B1366" s="89"/>
      <c r="C1366" s="88"/>
      <c r="D1366" s="88"/>
      <c r="E1366" s="88"/>
      <c r="F1366" s="88"/>
      <c r="G1366" s="88"/>
      <c r="H1366" s="138"/>
      <c r="I1366" s="138"/>
      <c r="J1366" s="198"/>
    </row>
    <row r="1367" spans="1:10" s="86" customFormat="1" ht="18.7" customHeight="1" x14ac:dyDescent="0.25">
      <c r="A1367" s="90" t="s">
        <v>1418</v>
      </c>
      <c r="B1367" s="89"/>
      <c r="C1367" s="88"/>
      <c r="D1367" s="88"/>
      <c r="E1367" s="88"/>
      <c r="F1367" s="88"/>
      <c r="G1367" s="88"/>
      <c r="H1367" s="138"/>
      <c r="I1367" s="138"/>
      <c r="J1367" s="198"/>
    </row>
    <row r="1368" spans="1:10" s="86" customFormat="1" ht="18.7" customHeight="1" x14ac:dyDescent="0.25">
      <c r="A1368" s="90" t="s">
        <v>1419</v>
      </c>
      <c r="B1368" s="89"/>
      <c r="C1368" s="88"/>
      <c r="D1368" s="88"/>
      <c r="E1368" s="88"/>
      <c r="F1368" s="88"/>
      <c r="G1368" s="88"/>
      <c r="H1368" s="138"/>
      <c r="I1368" s="138"/>
      <c r="J1368" s="198"/>
    </row>
    <row r="1369" spans="1:10" s="86" customFormat="1" ht="18.7" customHeight="1" x14ac:dyDescent="0.25">
      <c r="A1369" s="90" t="s">
        <v>1420</v>
      </c>
      <c r="B1369" s="89"/>
      <c r="C1369" s="88"/>
      <c r="D1369" s="88"/>
      <c r="E1369" s="88"/>
      <c r="F1369" s="88"/>
      <c r="G1369" s="88"/>
      <c r="H1369" s="138"/>
      <c r="I1369" s="138"/>
      <c r="J1369" s="198"/>
    </row>
    <row r="1370" spans="1:10" s="86" customFormat="1" ht="18.7" customHeight="1" x14ac:dyDescent="0.25">
      <c r="A1370" s="90" t="s">
        <v>1421</v>
      </c>
      <c r="B1370" s="89"/>
      <c r="C1370" s="88"/>
      <c r="D1370" s="88"/>
      <c r="E1370" s="88"/>
      <c r="F1370" s="88"/>
      <c r="G1370" s="88"/>
      <c r="H1370" s="138"/>
      <c r="I1370" s="138"/>
      <c r="J1370" s="198"/>
    </row>
    <row r="1371" spans="1:10" s="86" customFormat="1" ht="18.7" customHeight="1" x14ac:dyDescent="0.25">
      <c r="A1371" s="90" t="s">
        <v>1422</v>
      </c>
      <c r="B1371" s="89"/>
      <c r="C1371" s="88"/>
      <c r="D1371" s="88"/>
      <c r="E1371" s="88"/>
      <c r="F1371" s="88"/>
      <c r="G1371" s="88"/>
      <c r="H1371" s="138"/>
      <c r="I1371" s="138"/>
      <c r="J1371" s="198"/>
    </row>
    <row r="1372" spans="1:10" s="86" customFormat="1" ht="18.7" customHeight="1" x14ac:dyDescent="0.25">
      <c r="A1372" s="90" t="s">
        <v>1423</v>
      </c>
      <c r="B1372" s="89"/>
      <c r="C1372" s="88"/>
      <c r="D1372" s="88"/>
      <c r="E1372" s="88"/>
      <c r="F1372" s="88"/>
      <c r="G1372" s="88"/>
      <c r="H1372" s="138"/>
      <c r="I1372" s="138"/>
      <c r="J1372" s="198"/>
    </row>
    <row r="1373" spans="1:10" s="86" customFormat="1" ht="18.7" customHeight="1" x14ac:dyDescent="0.25">
      <c r="A1373" s="90" t="s">
        <v>1424</v>
      </c>
      <c r="B1373" s="89"/>
      <c r="C1373" s="88"/>
      <c r="D1373" s="88"/>
      <c r="E1373" s="88"/>
      <c r="F1373" s="88"/>
      <c r="G1373" s="88"/>
      <c r="H1373" s="138"/>
      <c r="I1373" s="138"/>
      <c r="J1373" s="198"/>
    </row>
    <row r="1374" spans="1:10" s="86" customFormat="1" ht="18.7" customHeight="1" x14ac:dyDescent="0.25">
      <c r="A1374" s="90" t="s">
        <v>1425</v>
      </c>
      <c r="B1374" s="89"/>
      <c r="C1374" s="88"/>
      <c r="D1374" s="88"/>
      <c r="E1374" s="88"/>
      <c r="F1374" s="88"/>
      <c r="G1374" s="88"/>
      <c r="H1374" s="138"/>
      <c r="I1374" s="138"/>
      <c r="J1374" s="198"/>
    </row>
    <row r="1375" spans="1:10" s="86" customFormat="1" ht="18.7" customHeight="1" x14ac:dyDescent="0.25">
      <c r="A1375" s="90" t="s">
        <v>1426</v>
      </c>
      <c r="B1375" s="89"/>
      <c r="C1375" s="88"/>
      <c r="D1375" s="88"/>
      <c r="E1375" s="88"/>
      <c r="F1375" s="88"/>
      <c r="G1375" s="88"/>
      <c r="H1375" s="138"/>
      <c r="I1375" s="138"/>
      <c r="J1375" s="198"/>
    </row>
    <row r="1376" spans="1:10" s="86" customFormat="1" ht="18.7" customHeight="1" x14ac:dyDescent="0.25">
      <c r="A1376" s="90" t="s">
        <v>1427</v>
      </c>
      <c r="B1376" s="89"/>
      <c r="C1376" s="88"/>
      <c r="D1376" s="88"/>
      <c r="E1376" s="88"/>
      <c r="F1376" s="88"/>
      <c r="G1376" s="88"/>
      <c r="H1376" s="138"/>
      <c r="I1376" s="138"/>
      <c r="J1376" s="198"/>
    </row>
    <row r="1377" spans="1:10" s="86" customFormat="1" ht="18.7" customHeight="1" x14ac:dyDescent="0.25">
      <c r="A1377" s="90" t="s">
        <v>1428</v>
      </c>
      <c r="B1377" s="89"/>
      <c r="C1377" s="88"/>
      <c r="D1377" s="88"/>
      <c r="E1377" s="88"/>
      <c r="F1377" s="88"/>
      <c r="G1377" s="88"/>
      <c r="H1377" s="138"/>
      <c r="I1377" s="138"/>
      <c r="J1377" s="198"/>
    </row>
    <row r="1378" spans="1:10" s="86" customFormat="1" ht="18.7" customHeight="1" x14ac:dyDescent="0.25">
      <c r="A1378" s="90" t="s">
        <v>1429</v>
      </c>
      <c r="B1378" s="89"/>
      <c r="C1378" s="88"/>
      <c r="D1378" s="88"/>
      <c r="E1378" s="88"/>
      <c r="F1378" s="88"/>
      <c r="G1378" s="88"/>
      <c r="H1378" s="138"/>
      <c r="I1378" s="138"/>
      <c r="J1378" s="198"/>
    </row>
    <row r="1379" spans="1:10" s="86" customFormat="1" ht="18.7" customHeight="1" x14ac:dyDescent="0.25">
      <c r="A1379" s="90" t="s">
        <v>1430</v>
      </c>
      <c r="B1379" s="89"/>
      <c r="C1379" s="88"/>
      <c r="D1379" s="88"/>
      <c r="E1379" s="88"/>
      <c r="F1379" s="88"/>
      <c r="G1379" s="88"/>
      <c r="H1379" s="138"/>
      <c r="I1379" s="138"/>
      <c r="J1379" s="198"/>
    </row>
    <row r="1380" spans="1:10" s="86" customFormat="1" ht="18.7" customHeight="1" x14ac:dyDescent="0.25">
      <c r="A1380" s="90" t="s">
        <v>1431</v>
      </c>
      <c r="B1380" s="89"/>
      <c r="C1380" s="88"/>
      <c r="D1380" s="88"/>
      <c r="E1380" s="88"/>
      <c r="F1380" s="88"/>
      <c r="G1380" s="88"/>
      <c r="H1380" s="138"/>
      <c r="I1380" s="138"/>
      <c r="J1380" s="198"/>
    </row>
    <row r="1381" spans="1:10" s="86" customFormat="1" ht="18.7" customHeight="1" x14ac:dyDescent="0.25">
      <c r="A1381" s="90" t="s">
        <v>1432</v>
      </c>
      <c r="B1381" s="89"/>
      <c r="C1381" s="88"/>
      <c r="D1381" s="88"/>
      <c r="E1381" s="88"/>
      <c r="F1381" s="88"/>
      <c r="G1381" s="88"/>
      <c r="H1381" s="138"/>
      <c r="I1381" s="138"/>
      <c r="J1381" s="198"/>
    </row>
    <row r="1382" spans="1:10" s="86" customFormat="1" ht="18.7" customHeight="1" x14ac:dyDescent="0.25">
      <c r="A1382" s="90" t="s">
        <v>1433</v>
      </c>
      <c r="B1382" s="89"/>
      <c r="C1382" s="88"/>
      <c r="D1382" s="88"/>
      <c r="E1382" s="88"/>
      <c r="F1382" s="88"/>
      <c r="G1382" s="88"/>
      <c r="H1382" s="138"/>
      <c r="I1382" s="138"/>
      <c r="J1382" s="198"/>
    </row>
    <row r="1383" spans="1:10" s="86" customFormat="1" ht="18.7" customHeight="1" x14ac:dyDescent="0.25">
      <c r="A1383" s="90" t="s">
        <v>1434</v>
      </c>
      <c r="B1383" s="89"/>
      <c r="C1383" s="88"/>
      <c r="D1383" s="88"/>
      <c r="E1383" s="88"/>
      <c r="F1383" s="88"/>
      <c r="G1383" s="88"/>
      <c r="H1383" s="138"/>
      <c r="I1383" s="138"/>
      <c r="J1383" s="198"/>
    </row>
    <row r="1384" spans="1:10" s="86" customFormat="1" ht="18.7" customHeight="1" x14ac:dyDescent="0.25">
      <c r="A1384" s="90" t="s">
        <v>1435</v>
      </c>
      <c r="B1384" s="89"/>
      <c r="C1384" s="88"/>
      <c r="D1384" s="88"/>
      <c r="E1384" s="88"/>
      <c r="F1384" s="88"/>
      <c r="G1384" s="88"/>
      <c r="H1384" s="138"/>
      <c r="I1384" s="138"/>
      <c r="J1384" s="198"/>
    </row>
    <row r="1385" spans="1:10" s="86" customFormat="1" ht="18.7" customHeight="1" x14ac:dyDescent="0.25">
      <c r="A1385" s="90" t="s">
        <v>1436</v>
      </c>
      <c r="B1385" s="89"/>
      <c r="C1385" s="88"/>
      <c r="D1385" s="88"/>
      <c r="E1385" s="88"/>
      <c r="F1385" s="88"/>
      <c r="G1385" s="88"/>
      <c r="H1385" s="138"/>
      <c r="I1385" s="138"/>
      <c r="J1385" s="198"/>
    </row>
    <row r="1386" spans="1:10" s="86" customFormat="1" ht="18.7" customHeight="1" x14ac:dyDescent="0.25">
      <c r="A1386" s="90" t="s">
        <v>1437</v>
      </c>
      <c r="B1386" s="89"/>
      <c r="C1386" s="88"/>
      <c r="D1386" s="88"/>
      <c r="E1386" s="88"/>
      <c r="F1386" s="88"/>
      <c r="G1386" s="88"/>
      <c r="H1386" s="138"/>
      <c r="I1386" s="138"/>
      <c r="J1386" s="198"/>
    </row>
    <row r="1387" spans="1:10" s="86" customFormat="1" ht="18.7" customHeight="1" x14ac:dyDescent="0.25">
      <c r="A1387" s="90" t="s">
        <v>1438</v>
      </c>
      <c r="B1387" s="89"/>
      <c r="C1387" s="88"/>
      <c r="D1387" s="88"/>
      <c r="E1387" s="88"/>
      <c r="F1387" s="88"/>
      <c r="G1387" s="88"/>
      <c r="H1387" s="138"/>
      <c r="I1387" s="138"/>
      <c r="J1387" s="198"/>
    </row>
    <row r="1388" spans="1:10" s="86" customFormat="1" ht="18.7" customHeight="1" x14ac:dyDescent="0.25">
      <c r="A1388" s="90" t="s">
        <v>1439</v>
      </c>
      <c r="B1388" s="89"/>
      <c r="C1388" s="88"/>
      <c r="D1388" s="88"/>
      <c r="E1388" s="88"/>
      <c r="F1388" s="88"/>
      <c r="G1388" s="88"/>
      <c r="H1388" s="138"/>
      <c r="I1388" s="138"/>
      <c r="J1388" s="198"/>
    </row>
    <row r="1389" spans="1:10" s="86" customFormat="1" ht="18.7" customHeight="1" x14ac:dyDescent="0.25">
      <c r="A1389" s="90" t="s">
        <v>1440</v>
      </c>
      <c r="B1389" s="89"/>
      <c r="C1389" s="88"/>
      <c r="D1389" s="88"/>
      <c r="E1389" s="88"/>
      <c r="F1389" s="88"/>
      <c r="G1389" s="88"/>
      <c r="H1389" s="138"/>
      <c r="I1389" s="138"/>
      <c r="J1389" s="198"/>
    </row>
    <row r="1390" spans="1:10" s="86" customFormat="1" ht="18.7" customHeight="1" x14ac:dyDescent="0.25">
      <c r="A1390" s="90" t="s">
        <v>1441</v>
      </c>
      <c r="B1390" s="89"/>
      <c r="C1390" s="88"/>
      <c r="D1390" s="88"/>
      <c r="E1390" s="88"/>
      <c r="F1390" s="88"/>
      <c r="G1390" s="88"/>
      <c r="H1390" s="138"/>
      <c r="I1390" s="138"/>
      <c r="J1390" s="198"/>
    </row>
    <row r="1391" spans="1:10" s="86" customFormat="1" ht="18.7" customHeight="1" x14ac:dyDescent="0.25">
      <c r="A1391" s="90" t="s">
        <v>1442</v>
      </c>
      <c r="B1391" s="89"/>
      <c r="C1391" s="88"/>
      <c r="D1391" s="88"/>
      <c r="E1391" s="88"/>
      <c r="F1391" s="88"/>
      <c r="G1391" s="88"/>
      <c r="H1391" s="138"/>
      <c r="I1391" s="138"/>
      <c r="J1391" s="198"/>
    </row>
    <row r="1392" spans="1:10" s="86" customFormat="1" ht="18.7" customHeight="1" x14ac:dyDescent="0.25">
      <c r="A1392" s="90" t="s">
        <v>1443</v>
      </c>
      <c r="B1392" s="89"/>
      <c r="C1392" s="88"/>
      <c r="D1392" s="88"/>
      <c r="E1392" s="88"/>
      <c r="F1392" s="88"/>
      <c r="G1392" s="88"/>
      <c r="H1392" s="138"/>
      <c r="I1392" s="138"/>
      <c r="J1392" s="198"/>
    </row>
    <row r="1393" spans="1:10" s="86" customFormat="1" ht="18.7" customHeight="1" x14ac:dyDescent="0.25">
      <c r="A1393" s="90" t="s">
        <v>1444</v>
      </c>
      <c r="B1393" s="89"/>
      <c r="C1393" s="88"/>
      <c r="D1393" s="88"/>
      <c r="E1393" s="88"/>
      <c r="F1393" s="88"/>
      <c r="G1393" s="88"/>
      <c r="H1393" s="138"/>
      <c r="I1393" s="138"/>
      <c r="J1393" s="198"/>
    </row>
    <row r="1394" spans="1:10" s="86" customFormat="1" ht="18.7" customHeight="1" x14ac:dyDescent="0.25">
      <c r="A1394" s="90" t="s">
        <v>1445</v>
      </c>
      <c r="B1394" s="89"/>
      <c r="C1394" s="88"/>
      <c r="D1394" s="88"/>
      <c r="E1394" s="88"/>
      <c r="F1394" s="88"/>
      <c r="G1394" s="88"/>
      <c r="H1394" s="138"/>
      <c r="I1394" s="138"/>
      <c r="J1394" s="198"/>
    </row>
    <row r="1395" spans="1:10" s="86" customFormat="1" ht="18.7" customHeight="1" x14ac:dyDescent="0.25">
      <c r="A1395" s="90" t="s">
        <v>1446</v>
      </c>
      <c r="B1395" s="89"/>
      <c r="C1395" s="88"/>
      <c r="D1395" s="88"/>
      <c r="E1395" s="88"/>
      <c r="F1395" s="88"/>
      <c r="G1395" s="88"/>
      <c r="H1395" s="138"/>
      <c r="I1395" s="138"/>
      <c r="J1395" s="198"/>
    </row>
    <row r="1396" spans="1:10" s="86" customFormat="1" ht="18.7" customHeight="1" x14ac:dyDescent="0.25">
      <c r="A1396" s="90" t="s">
        <v>1447</v>
      </c>
      <c r="B1396" s="89"/>
      <c r="C1396" s="88"/>
      <c r="D1396" s="88"/>
      <c r="E1396" s="88"/>
      <c r="F1396" s="88"/>
      <c r="G1396" s="88"/>
      <c r="H1396" s="138"/>
      <c r="I1396" s="138"/>
      <c r="J1396" s="198"/>
    </row>
    <row r="1397" spans="1:10" s="86" customFormat="1" ht="18.7" customHeight="1" x14ac:dyDescent="0.25">
      <c r="A1397" s="90" t="s">
        <v>1448</v>
      </c>
      <c r="B1397" s="89"/>
      <c r="C1397" s="88"/>
      <c r="D1397" s="88"/>
      <c r="E1397" s="88"/>
      <c r="F1397" s="88"/>
      <c r="G1397" s="88"/>
      <c r="H1397" s="138"/>
      <c r="I1397" s="138"/>
      <c r="J1397" s="198"/>
    </row>
    <row r="1398" spans="1:10" s="86" customFormat="1" ht="18.7" customHeight="1" x14ac:dyDescent="0.25">
      <c r="A1398" s="90" t="s">
        <v>1449</v>
      </c>
      <c r="B1398" s="89"/>
      <c r="C1398" s="88"/>
      <c r="D1398" s="88"/>
      <c r="E1398" s="88"/>
      <c r="F1398" s="88"/>
      <c r="G1398" s="88"/>
      <c r="H1398" s="138"/>
      <c r="I1398" s="138"/>
      <c r="J1398" s="198"/>
    </row>
    <row r="1399" spans="1:10" s="86" customFormat="1" ht="18.7" customHeight="1" x14ac:dyDescent="0.25">
      <c r="A1399" s="90" t="s">
        <v>1450</v>
      </c>
      <c r="B1399" s="89"/>
      <c r="C1399" s="88"/>
      <c r="D1399" s="88"/>
      <c r="E1399" s="88"/>
      <c r="F1399" s="88"/>
      <c r="G1399" s="88"/>
      <c r="H1399" s="138"/>
      <c r="I1399" s="138"/>
      <c r="J1399" s="198"/>
    </row>
    <row r="1400" spans="1:10" s="86" customFormat="1" ht="18.7" customHeight="1" x14ac:dyDescent="0.25">
      <c r="A1400" s="90" t="s">
        <v>1451</v>
      </c>
      <c r="B1400" s="89"/>
      <c r="C1400" s="88"/>
      <c r="D1400" s="88"/>
      <c r="E1400" s="88"/>
      <c r="F1400" s="88"/>
      <c r="G1400" s="88"/>
      <c r="H1400" s="138"/>
      <c r="I1400" s="138"/>
      <c r="J1400" s="198"/>
    </row>
    <row r="1401" spans="1:10" s="86" customFormat="1" ht="18.7" customHeight="1" x14ac:dyDescent="0.25">
      <c r="A1401" s="90" t="s">
        <v>1452</v>
      </c>
      <c r="B1401" s="89"/>
      <c r="C1401" s="88"/>
      <c r="D1401" s="88"/>
      <c r="E1401" s="88"/>
      <c r="F1401" s="88"/>
      <c r="G1401" s="88"/>
      <c r="H1401" s="138"/>
      <c r="I1401" s="138"/>
      <c r="J1401" s="198"/>
    </row>
    <row r="1402" spans="1:10" s="86" customFormat="1" ht="18.7" customHeight="1" x14ac:dyDescent="0.25">
      <c r="A1402" s="90" t="s">
        <v>1453</v>
      </c>
      <c r="B1402" s="89"/>
      <c r="C1402" s="88"/>
      <c r="D1402" s="88"/>
      <c r="E1402" s="88"/>
      <c r="F1402" s="88"/>
      <c r="G1402" s="88"/>
      <c r="H1402" s="138"/>
      <c r="I1402" s="138"/>
      <c r="J1402" s="198"/>
    </row>
    <row r="1403" spans="1:10" s="86" customFormat="1" ht="18.7" customHeight="1" x14ac:dyDescent="0.25">
      <c r="A1403" s="90" t="s">
        <v>1454</v>
      </c>
      <c r="B1403" s="89"/>
      <c r="C1403" s="88"/>
      <c r="D1403" s="88"/>
      <c r="E1403" s="88"/>
      <c r="F1403" s="88"/>
      <c r="G1403" s="88"/>
      <c r="H1403" s="138"/>
      <c r="I1403" s="138"/>
      <c r="J1403" s="198"/>
    </row>
    <row r="1404" spans="1:10" s="86" customFormat="1" ht="18.7" customHeight="1" x14ac:dyDescent="0.25">
      <c r="A1404" s="90" t="s">
        <v>1455</v>
      </c>
      <c r="B1404" s="89"/>
      <c r="C1404" s="88"/>
      <c r="D1404" s="88"/>
      <c r="E1404" s="88"/>
      <c r="F1404" s="88"/>
      <c r="G1404" s="88"/>
      <c r="H1404" s="138"/>
      <c r="I1404" s="138"/>
      <c r="J1404" s="198"/>
    </row>
    <row r="1405" spans="1:10" s="86" customFormat="1" ht="18.7" customHeight="1" x14ac:dyDescent="0.25">
      <c r="A1405" s="90" t="s">
        <v>1456</v>
      </c>
      <c r="B1405" s="89"/>
      <c r="C1405" s="88"/>
      <c r="D1405" s="88"/>
      <c r="E1405" s="88"/>
      <c r="F1405" s="88"/>
      <c r="G1405" s="88"/>
      <c r="H1405" s="138"/>
      <c r="I1405" s="138"/>
      <c r="J1405" s="198"/>
    </row>
    <row r="1406" spans="1:10" s="86" customFormat="1" ht="18.7" customHeight="1" x14ac:dyDescent="0.25">
      <c r="A1406" s="90" t="s">
        <v>1457</v>
      </c>
      <c r="B1406" s="89"/>
      <c r="C1406" s="88"/>
      <c r="D1406" s="88"/>
      <c r="E1406" s="88"/>
      <c r="F1406" s="88"/>
      <c r="G1406" s="88"/>
      <c r="H1406" s="138"/>
      <c r="I1406" s="138"/>
      <c r="J1406" s="198"/>
    </row>
    <row r="1407" spans="1:10" s="86" customFormat="1" ht="18.7" customHeight="1" x14ac:dyDescent="0.25">
      <c r="A1407" s="90" t="s">
        <v>1458</v>
      </c>
      <c r="B1407" s="89"/>
      <c r="C1407" s="88"/>
      <c r="D1407" s="88"/>
      <c r="E1407" s="88"/>
      <c r="F1407" s="88"/>
      <c r="G1407" s="88"/>
      <c r="H1407" s="138"/>
      <c r="I1407" s="138"/>
      <c r="J1407" s="198"/>
    </row>
    <row r="1408" spans="1:10" s="86" customFormat="1" ht="18.7" customHeight="1" x14ac:dyDescent="0.25">
      <c r="A1408" s="90" t="s">
        <v>1459</v>
      </c>
      <c r="B1408" s="89"/>
      <c r="C1408" s="88"/>
      <c r="D1408" s="88"/>
      <c r="E1408" s="88"/>
      <c r="F1408" s="88"/>
      <c r="G1408" s="88"/>
      <c r="H1408" s="138"/>
      <c r="I1408" s="138"/>
      <c r="J1408" s="198"/>
    </row>
    <row r="1409" spans="1:10" s="86" customFormat="1" ht="18.7" customHeight="1" x14ac:dyDescent="0.25">
      <c r="A1409" s="90" t="s">
        <v>1460</v>
      </c>
      <c r="B1409" s="89"/>
      <c r="C1409" s="88"/>
      <c r="D1409" s="88"/>
      <c r="E1409" s="88"/>
      <c r="F1409" s="88"/>
      <c r="G1409" s="88"/>
      <c r="H1409" s="138"/>
      <c r="I1409" s="138"/>
      <c r="J1409" s="198"/>
    </row>
    <row r="1410" spans="1:10" s="86" customFormat="1" ht="18.7" customHeight="1" x14ac:dyDescent="0.25">
      <c r="A1410" s="90" t="s">
        <v>1461</v>
      </c>
      <c r="B1410" s="89"/>
      <c r="C1410" s="88"/>
      <c r="D1410" s="88"/>
      <c r="E1410" s="88"/>
      <c r="F1410" s="88"/>
      <c r="G1410" s="88"/>
      <c r="H1410" s="138"/>
      <c r="I1410" s="138"/>
      <c r="J1410" s="198"/>
    </row>
    <row r="1411" spans="1:10" s="86" customFormat="1" ht="18.7" customHeight="1" x14ac:dyDescent="0.25">
      <c r="A1411" s="90" t="s">
        <v>1462</v>
      </c>
      <c r="B1411" s="89"/>
      <c r="C1411" s="88"/>
      <c r="D1411" s="88"/>
      <c r="E1411" s="88"/>
      <c r="F1411" s="88"/>
      <c r="G1411" s="88"/>
      <c r="H1411" s="138"/>
      <c r="I1411" s="138"/>
      <c r="J1411" s="198"/>
    </row>
    <row r="1412" spans="1:10" s="86" customFormat="1" ht="18.7" customHeight="1" x14ac:dyDescent="0.25">
      <c r="A1412" s="90" t="s">
        <v>1463</v>
      </c>
      <c r="B1412" s="89"/>
      <c r="C1412" s="88"/>
      <c r="D1412" s="88"/>
      <c r="E1412" s="88"/>
      <c r="F1412" s="88"/>
      <c r="G1412" s="88"/>
      <c r="H1412" s="138"/>
      <c r="I1412" s="138"/>
      <c r="J1412" s="198"/>
    </row>
    <row r="1413" spans="1:10" s="86" customFormat="1" ht="18.7" customHeight="1" x14ac:dyDescent="0.25">
      <c r="A1413" s="90" t="s">
        <v>1464</v>
      </c>
      <c r="B1413" s="89"/>
      <c r="C1413" s="88"/>
      <c r="D1413" s="88"/>
      <c r="E1413" s="88"/>
      <c r="F1413" s="88"/>
      <c r="G1413" s="88"/>
      <c r="H1413" s="138"/>
      <c r="I1413" s="138"/>
      <c r="J1413" s="198"/>
    </row>
    <row r="1414" spans="1:10" s="86" customFormat="1" ht="18.7" customHeight="1" x14ac:dyDescent="0.25">
      <c r="A1414" s="90" t="s">
        <v>1465</v>
      </c>
      <c r="B1414" s="89"/>
      <c r="C1414" s="88"/>
      <c r="D1414" s="88"/>
      <c r="E1414" s="88"/>
      <c r="F1414" s="88"/>
      <c r="G1414" s="88"/>
      <c r="H1414" s="138"/>
      <c r="I1414" s="138"/>
      <c r="J1414" s="198"/>
    </row>
    <row r="1415" spans="1:10" s="86" customFormat="1" ht="18.7" customHeight="1" x14ac:dyDescent="0.25">
      <c r="A1415" s="90" t="s">
        <v>1466</v>
      </c>
      <c r="B1415" s="89"/>
      <c r="C1415" s="88"/>
      <c r="D1415" s="88"/>
      <c r="E1415" s="88"/>
      <c r="F1415" s="88"/>
      <c r="G1415" s="88"/>
      <c r="H1415" s="138"/>
      <c r="I1415" s="138"/>
      <c r="J1415" s="198"/>
    </row>
    <row r="1416" spans="1:10" s="86" customFormat="1" ht="18.7" customHeight="1" x14ac:dyDescent="0.25">
      <c r="A1416" s="90" t="s">
        <v>1467</v>
      </c>
      <c r="B1416" s="89"/>
      <c r="C1416" s="88"/>
      <c r="D1416" s="88"/>
      <c r="E1416" s="88"/>
      <c r="F1416" s="88"/>
      <c r="G1416" s="88"/>
      <c r="H1416" s="138"/>
      <c r="I1416" s="138"/>
      <c r="J1416" s="198"/>
    </row>
    <row r="1417" spans="1:10" s="86" customFormat="1" ht="18.7" customHeight="1" x14ac:dyDescent="0.25">
      <c r="A1417" s="90" t="s">
        <v>1468</v>
      </c>
      <c r="B1417" s="89"/>
      <c r="C1417" s="88"/>
      <c r="D1417" s="88"/>
      <c r="E1417" s="88"/>
      <c r="F1417" s="88"/>
      <c r="G1417" s="88"/>
      <c r="H1417" s="138"/>
      <c r="I1417" s="138"/>
      <c r="J1417" s="198"/>
    </row>
    <row r="1418" spans="1:10" s="86" customFormat="1" ht="18.7" customHeight="1" x14ac:dyDescent="0.25">
      <c r="A1418" s="90" t="s">
        <v>1469</v>
      </c>
      <c r="B1418" s="89"/>
      <c r="C1418" s="88"/>
      <c r="D1418" s="88"/>
      <c r="E1418" s="88"/>
      <c r="F1418" s="88"/>
      <c r="G1418" s="88"/>
      <c r="H1418" s="138"/>
      <c r="I1418" s="138"/>
      <c r="J1418" s="198"/>
    </row>
    <row r="1419" spans="1:10" s="86" customFormat="1" ht="18.7" customHeight="1" x14ac:dyDescent="0.25">
      <c r="A1419" s="90" t="s">
        <v>1470</v>
      </c>
      <c r="B1419" s="89"/>
      <c r="C1419" s="88"/>
      <c r="D1419" s="88"/>
      <c r="E1419" s="88"/>
      <c r="F1419" s="88"/>
      <c r="G1419" s="88"/>
      <c r="H1419" s="138"/>
      <c r="I1419" s="138"/>
      <c r="J1419" s="198"/>
    </row>
    <row r="1420" spans="1:10" s="86" customFormat="1" ht="18.7" customHeight="1" x14ac:dyDescent="0.25">
      <c r="A1420" s="90" t="s">
        <v>1471</v>
      </c>
      <c r="B1420" s="89"/>
      <c r="C1420" s="88"/>
      <c r="D1420" s="88"/>
      <c r="E1420" s="88"/>
      <c r="F1420" s="88"/>
      <c r="G1420" s="88"/>
      <c r="H1420" s="138"/>
      <c r="I1420" s="138"/>
      <c r="J1420" s="198"/>
    </row>
    <row r="1421" spans="1:10" s="86" customFormat="1" ht="18.7" customHeight="1" x14ac:dyDescent="0.25">
      <c r="A1421" s="90" t="s">
        <v>1472</v>
      </c>
      <c r="B1421" s="89"/>
      <c r="C1421" s="88"/>
      <c r="D1421" s="88"/>
      <c r="E1421" s="88"/>
      <c r="F1421" s="88"/>
      <c r="G1421" s="88"/>
      <c r="H1421" s="138"/>
      <c r="I1421" s="138"/>
      <c r="J1421" s="198"/>
    </row>
    <row r="1422" spans="1:10" s="86" customFormat="1" ht="18.7" customHeight="1" x14ac:dyDescent="0.25">
      <c r="A1422" s="90" t="s">
        <v>1473</v>
      </c>
      <c r="B1422" s="89"/>
      <c r="C1422" s="88"/>
      <c r="D1422" s="88"/>
      <c r="E1422" s="88"/>
      <c r="F1422" s="88"/>
      <c r="G1422" s="88"/>
      <c r="H1422" s="138"/>
      <c r="I1422" s="138"/>
      <c r="J1422" s="198"/>
    </row>
    <row r="1423" spans="1:10" s="86" customFormat="1" ht="18.7" customHeight="1" x14ac:dyDescent="0.25">
      <c r="A1423" s="90" t="s">
        <v>1474</v>
      </c>
      <c r="B1423" s="89"/>
      <c r="C1423" s="88"/>
      <c r="D1423" s="88"/>
      <c r="E1423" s="88"/>
      <c r="F1423" s="88"/>
      <c r="G1423" s="88"/>
      <c r="H1423" s="138"/>
      <c r="I1423" s="138"/>
      <c r="J1423" s="198"/>
    </row>
    <row r="1424" spans="1:10" s="86" customFormat="1" ht="18.7" customHeight="1" x14ac:dyDescent="0.25">
      <c r="A1424" s="90" t="s">
        <v>1475</v>
      </c>
      <c r="B1424" s="89"/>
      <c r="C1424" s="88"/>
      <c r="D1424" s="88"/>
      <c r="E1424" s="88"/>
      <c r="F1424" s="88"/>
      <c r="G1424" s="88"/>
      <c r="H1424" s="138"/>
      <c r="I1424" s="138"/>
      <c r="J1424" s="198"/>
    </row>
    <row r="1425" spans="1:10" s="86" customFormat="1" ht="18.7" customHeight="1" x14ac:dyDescent="0.25">
      <c r="A1425" s="90" t="s">
        <v>1476</v>
      </c>
      <c r="B1425" s="89"/>
      <c r="C1425" s="88"/>
      <c r="D1425" s="88"/>
      <c r="E1425" s="88"/>
      <c r="F1425" s="88"/>
      <c r="G1425" s="88"/>
      <c r="H1425" s="138"/>
      <c r="I1425" s="138"/>
      <c r="J1425" s="198"/>
    </row>
    <row r="1426" spans="1:10" s="86" customFormat="1" ht="18.7" customHeight="1" x14ac:dyDescent="0.25">
      <c r="A1426" s="90" t="s">
        <v>1477</v>
      </c>
      <c r="B1426" s="89"/>
      <c r="C1426" s="88"/>
      <c r="D1426" s="88"/>
      <c r="E1426" s="88"/>
      <c r="F1426" s="88"/>
      <c r="G1426" s="88"/>
      <c r="H1426" s="138"/>
      <c r="I1426" s="138"/>
      <c r="J1426" s="198"/>
    </row>
    <row r="1427" spans="1:10" s="86" customFormat="1" ht="18.7" customHeight="1" x14ac:dyDescent="0.25">
      <c r="A1427" s="90" t="s">
        <v>1478</v>
      </c>
      <c r="B1427" s="89"/>
      <c r="C1427" s="88"/>
      <c r="D1427" s="88"/>
      <c r="E1427" s="88"/>
      <c r="F1427" s="88"/>
      <c r="G1427" s="88"/>
      <c r="H1427" s="138"/>
      <c r="I1427" s="138"/>
      <c r="J1427" s="198"/>
    </row>
    <row r="1428" spans="1:10" s="86" customFormat="1" ht="18.7" customHeight="1" x14ac:dyDescent="0.25">
      <c r="A1428" s="90" t="s">
        <v>1479</v>
      </c>
      <c r="B1428" s="89"/>
      <c r="C1428" s="88"/>
      <c r="D1428" s="88"/>
      <c r="E1428" s="88"/>
      <c r="F1428" s="88"/>
      <c r="G1428" s="88"/>
      <c r="H1428" s="138"/>
      <c r="I1428" s="138"/>
      <c r="J1428" s="198"/>
    </row>
    <row r="1429" spans="1:10" s="86" customFormat="1" ht="18.7" customHeight="1" x14ac:dyDescent="0.25">
      <c r="A1429" s="90" t="s">
        <v>1480</v>
      </c>
      <c r="B1429" s="89"/>
      <c r="C1429" s="88"/>
      <c r="D1429" s="88"/>
      <c r="E1429" s="88"/>
      <c r="F1429" s="88"/>
      <c r="G1429" s="88"/>
      <c r="H1429" s="138"/>
      <c r="I1429" s="138"/>
      <c r="J1429" s="198"/>
    </row>
    <row r="1430" spans="1:10" s="86" customFormat="1" ht="18.7" customHeight="1" x14ac:dyDescent="0.25">
      <c r="A1430" s="90" t="s">
        <v>1481</v>
      </c>
      <c r="B1430" s="89"/>
      <c r="C1430" s="88"/>
      <c r="D1430" s="88"/>
      <c r="E1430" s="88"/>
      <c r="F1430" s="88"/>
      <c r="G1430" s="88"/>
      <c r="H1430" s="138"/>
      <c r="I1430" s="138"/>
      <c r="J1430" s="198"/>
    </row>
    <row r="1431" spans="1:10" s="86" customFormat="1" ht="18.7" customHeight="1" x14ac:dyDescent="0.25">
      <c r="A1431" s="90" t="s">
        <v>1482</v>
      </c>
      <c r="B1431" s="89"/>
      <c r="C1431" s="88"/>
      <c r="D1431" s="88"/>
      <c r="E1431" s="88"/>
      <c r="F1431" s="88"/>
      <c r="G1431" s="88"/>
      <c r="H1431" s="138"/>
      <c r="I1431" s="138"/>
      <c r="J1431" s="198"/>
    </row>
    <row r="1432" spans="1:10" s="86" customFormat="1" ht="18.7" customHeight="1" x14ac:dyDescent="0.25">
      <c r="A1432" s="90" t="s">
        <v>1483</v>
      </c>
      <c r="B1432" s="89"/>
      <c r="C1432" s="88"/>
      <c r="D1432" s="88"/>
      <c r="E1432" s="88"/>
      <c r="F1432" s="88"/>
      <c r="G1432" s="88"/>
      <c r="H1432" s="138"/>
      <c r="I1432" s="138"/>
      <c r="J1432" s="198"/>
    </row>
    <row r="1433" spans="1:10" s="86" customFormat="1" ht="18.7" customHeight="1" x14ac:dyDescent="0.25">
      <c r="A1433" s="90" t="s">
        <v>1484</v>
      </c>
      <c r="B1433" s="89"/>
      <c r="C1433" s="88"/>
      <c r="D1433" s="88"/>
      <c r="E1433" s="88"/>
      <c r="F1433" s="88"/>
      <c r="G1433" s="88"/>
      <c r="H1433" s="138"/>
      <c r="I1433" s="138"/>
      <c r="J1433" s="198"/>
    </row>
    <row r="1434" spans="1:10" s="86" customFormat="1" ht="18.7" customHeight="1" x14ac:dyDescent="0.25">
      <c r="A1434" s="90" t="s">
        <v>1485</v>
      </c>
      <c r="B1434" s="89"/>
      <c r="C1434" s="88"/>
      <c r="D1434" s="88"/>
      <c r="E1434" s="88"/>
      <c r="F1434" s="88"/>
      <c r="G1434" s="88"/>
      <c r="H1434" s="138"/>
      <c r="I1434" s="138"/>
      <c r="J1434" s="198"/>
    </row>
    <row r="1435" spans="1:10" s="86" customFormat="1" ht="18.7" customHeight="1" x14ac:dyDescent="0.25">
      <c r="A1435" s="90" t="s">
        <v>1486</v>
      </c>
      <c r="B1435" s="89"/>
      <c r="C1435" s="88"/>
      <c r="D1435" s="88"/>
      <c r="E1435" s="88"/>
      <c r="F1435" s="88"/>
      <c r="G1435" s="88"/>
      <c r="H1435" s="138"/>
      <c r="I1435" s="138"/>
      <c r="J1435" s="198"/>
    </row>
    <row r="1436" spans="1:10" s="86" customFormat="1" ht="18.7" customHeight="1" x14ac:dyDescent="0.25">
      <c r="A1436" s="90" t="s">
        <v>1487</v>
      </c>
      <c r="B1436" s="89"/>
      <c r="C1436" s="88"/>
      <c r="D1436" s="88"/>
      <c r="E1436" s="88"/>
      <c r="F1436" s="88"/>
      <c r="G1436" s="88"/>
      <c r="H1436" s="138"/>
      <c r="I1436" s="138"/>
      <c r="J1436" s="198"/>
    </row>
    <row r="1437" spans="1:10" s="86" customFormat="1" ht="18.7" customHeight="1" x14ac:dyDescent="0.25">
      <c r="A1437" s="90" t="s">
        <v>1488</v>
      </c>
      <c r="B1437" s="89"/>
      <c r="C1437" s="88"/>
      <c r="D1437" s="88"/>
      <c r="E1437" s="88"/>
      <c r="F1437" s="88"/>
      <c r="G1437" s="88"/>
      <c r="H1437" s="138"/>
      <c r="I1437" s="138"/>
      <c r="J1437" s="198"/>
    </row>
    <row r="1438" spans="1:10" s="86" customFormat="1" ht="18.7" customHeight="1" x14ac:dyDescent="0.25">
      <c r="A1438" s="90" t="s">
        <v>1489</v>
      </c>
      <c r="B1438" s="89"/>
      <c r="C1438" s="88"/>
      <c r="D1438" s="88"/>
      <c r="E1438" s="88"/>
      <c r="F1438" s="88"/>
      <c r="G1438" s="88"/>
      <c r="H1438" s="138"/>
      <c r="I1438" s="138"/>
      <c r="J1438" s="198"/>
    </row>
    <row r="1439" spans="1:10" s="86" customFormat="1" ht="18.7" customHeight="1" x14ac:dyDescent="0.25">
      <c r="A1439" s="90" t="s">
        <v>1490</v>
      </c>
      <c r="B1439" s="89"/>
      <c r="C1439" s="88"/>
      <c r="D1439" s="88"/>
      <c r="E1439" s="88"/>
      <c r="F1439" s="88"/>
      <c r="G1439" s="88"/>
      <c r="H1439" s="138"/>
      <c r="I1439" s="138"/>
      <c r="J1439" s="198"/>
    </row>
    <row r="1440" spans="1:10" s="86" customFormat="1" ht="18.7" customHeight="1" x14ac:dyDescent="0.25">
      <c r="A1440" s="90" t="s">
        <v>1491</v>
      </c>
      <c r="B1440" s="89"/>
      <c r="C1440" s="88"/>
      <c r="D1440" s="88"/>
      <c r="E1440" s="88"/>
      <c r="F1440" s="88"/>
      <c r="G1440" s="88"/>
      <c r="H1440" s="138"/>
      <c r="I1440" s="138"/>
      <c r="J1440" s="198"/>
    </row>
    <row r="1441" spans="1:10" s="86" customFormat="1" ht="18.7" customHeight="1" x14ac:dyDescent="0.25">
      <c r="A1441" s="90" t="s">
        <v>1492</v>
      </c>
      <c r="B1441" s="89"/>
      <c r="C1441" s="88"/>
      <c r="D1441" s="88"/>
      <c r="E1441" s="88"/>
      <c r="F1441" s="88"/>
      <c r="G1441" s="88"/>
      <c r="H1441" s="138"/>
      <c r="I1441" s="138"/>
      <c r="J1441" s="198"/>
    </row>
    <row r="1442" spans="1:10" s="86" customFormat="1" ht="18.7" customHeight="1" x14ac:dyDescent="0.25">
      <c r="A1442" s="90" t="s">
        <v>1493</v>
      </c>
      <c r="B1442" s="89"/>
      <c r="C1442" s="88"/>
      <c r="D1442" s="88"/>
      <c r="E1442" s="88"/>
      <c r="F1442" s="88"/>
      <c r="G1442" s="88"/>
      <c r="H1442" s="138"/>
      <c r="I1442" s="138"/>
      <c r="J1442" s="198"/>
    </row>
    <row r="1443" spans="1:10" s="86" customFormat="1" ht="18.7" customHeight="1" x14ac:dyDescent="0.25">
      <c r="A1443" s="90" t="s">
        <v>1494</v>
      </c>
      <c r="B1443" s="89"/>
      <c r="C1443" s="88"/>
      <c r="D1443" s="88"/>
      <c r="E1443" s="88"/>
      <c r="F1443" s="88"/>
      <c r="G1443" s="88"/>
      <c r="H1443" s="138"/>
      <c r="I1443" s="138"/>
      <c r="J1443" s="198"/>
    </row>
    <row r="1444" spans="1:10" s="86" customFormat="1" ht="18.7" customHeight="1" x14ac:dyDescent="0.25">
      <c r="A1444" s="90" t="s">
        <v>1495</v>
      </c>
      <c r="B1444" s="89"/>
      <c r="C1444" s="88"/>
      <c r="D1444" s="88"/>
      <c r="E1444" s="88"/>
      <c r="F1444" s="88"/>
      <c r="G1444" s="88"/>
      <c r="H1444" s="138"/>
      <c r="I1444" s="138"/>
      <c r="J1444" s="198"/>
    </row>
    <row r="1445" spans="1:10" s="86" customFormat="1" ht="18.7" customHeight="1" x14ac:dyDescent="0.25">
      <c r="A1445" s="90" t="s">
        <v>1496</v>
      </c>
      <c r="B1445" s="89"/>
      <c r="C1445" s="88"/>
      <c r="D1445" s="88"/>
      <c r="E1445" s="88"/>
      <c r="F1445" s="88"/>
      <c r="G1445" s="88"/>
      <c r="H1445" s="138"/>
      <c r="I1445" s="138"/>
      <c r="J1445" s="198"/>
    </row>
    <row r="1446" spans="1:10" s="86" customFormat="1" ht="18.7" customHeight="1" x14ac:dyDescent="0.25">
      <c r="A1446" s="90" t="s">
        <v>1497</v>
      </c>
      <c r="B1446" s="89"/>
      <c r="C1446" s="88"/>
      <c r="D1446" s="88"/>
      <c r="E1446" s="88"/>
      <c r="F1446" s="88"/>
      <c r="G1446" s="88"/>
      <c r="H1446" s="138"/>
      <c r="I1446" s="138"/>
      <c r="J1446" s="198"/>
    </row>
    <row r="1447" spans="1:10" s="86" customFormat="1" ht="18.7" customHeight="1" x14ac:dyDescent="0.25">
      <c r="A1447" s="90" t="s">
        <v>1498</v>
      </c>
      <c r="B1447" s="89"/>
      <c r="C1447" s="88"/>
      <c r="D1447" s="88"/>
      <c r="E1447" s="88"/>
      <c r="F1447" s="88"/>
      <c r="G1447" s="88"/>
      <c r="H1447" s="138"/>
      <c r="I1447" s="138"/>
      <c r="J1447" s="198"/>
    </row>
    <row r="1448" spans="1:10" s="86" customFormat="1" ht="18.7" customHeight="1" x14ac:dyDescent="0.25">
      <c r="A1448" s="90" t="s">
        <v>1499</v>
      </c>
      <c r="B1448" s="89"/>
      <c r="C1448" s="88"/>
      <c r="D1448" s="88"/>
      <c r="E1448" s="88"/>
      <c r="F1448" s="88"/>
      <c r="G1448" s="88"/>
      <c r="H1448" s="138"/>
      <c r="I1448" s="138"/>
      <c r="J1448" s="198"/>
    </row>
    <row r="1449" spans="1:10" s="86" customFormat="1" ht="18.7" customHeight="1" x14ac:dyDescent="0.25">
      <c r="A1449" s="90" t="s">
        <v>1500</v>
      </c>
      <c r="B1449" s="89"/>
      <c r="C1449" s="88"/>
      <c r="D1449" s="88"/>
      <c r="E1449" s="88"/>
      <c r="F1449" s="88"/>
      <c r="G1449" s="88"/>
      <c r="H1449" s="138"/>
      <c r="I1449" s="138"/>
      <c r="J1449" s="198"/>
    </row>
    <row r="1450" spans="1:10" s="86" customFormat="1" ht="18.7" customHeight="1" x14ac:dyDescent="0.25">
      <c r="A1450" s="90" t="s">
        <v>1501</v>
      </c>
      <c r="B1450" s="89"/>
      <c r="C1450" s="88"/>
      <c r="D1450" s="88"/>
      <c r="E1450" s="88"/>
      <c r="F1450" s="88"/>
      <c r="G1450" s="88"/>
      <c r="H1450" s="138"/>
      <c r="I1450" s="138"/>
      <c r="J1450" s="198"/>
    </row>
    <row r="1451" spans="1:10" s="86" customFormat="1" ht="18.7" customHeight="1" x14ac:dyDescent="0.25">
      <c r="A1451" s="90" t="s">
        <v>1502</v>
      </c>
      <c r="B1451" s="89"/>
      <c r="C1451" s="88"/>
      <c r="D1451" s="88"/>
      <c r="E1451" s="88"/>
      <c r="F1451" s="88"/>
      <c r="G1451" s="88"/>
      <c r="H1451" s="138"/>
      <c r="I1451" s="138"/>
      <c r="J1451" s="198"/>
    </row>
    <row r="1452" spans="1:10" s="86" customFormat="1" ht="18.7" customHeight="1" x14ac:dyDescent="0.25">
      <c r="A1452" s="90" t="s">
        <v>1503</v>
      </c>
      <c r="B1452" s="89"/>
      <c r="C1452" s="88"/>
      <c r="D1452" s="88"/>
      <c r="E1452" s="88"/>
      <c r="F1452" s="88"/>
      <c r="G1452" s="88"/>
      <c r="H1452" s="138"/>
      <c r="I1452" s="138"/>
      <c r="J1452" s="198"/>
    </row>
    <row r="1453" spans="1:10" s="86" customFormat="1" ht="18.7" customHeight="1" x14ac:dyDescent="0.25">
      <c r="A1453" s="90" t="s">
        <v>1504</v>
      </c>
      <c r="B1453" s="89"/>
      <c r="C1453" s="88"/>
      <c r="D1453" s="88"/>
      <c r="E1453" s="88"/>
      <c r="F1453" s="88"/>
      <c r="G1453" s="88"/>
      <c r="H1453" s="138"/>
      <c r="I1453" s="138"/>
      <c r="J1453" s="198"/>
    </row>
    <row r="1454" spans="1:10" s="86" customFormat="1" ht="18.7" customHeight="1" x14ac:dyDescent="0.25">
      <c r="A1454" s="90" t="s">
        <v>1505</v>
      </c>
      <c r="B1454" s="89"/>
      <c r="C1454" s="88"/>
      <c r="D1454" s="88"/>
      <c r="E1454" s="88"/>
      <c r="F1454" s="88"/>
      <c r="G1454" s="88"/>
      <c r="H1454" s="138"/>
      <c r="I1454" s="138"/>
      <c r="J1454" s="198"/>
    </row>
    <row r="1455" spans="1:10" s="86" customFormat="1" ht="18.7" customHeight="1" x14ac:dyDescent="0.25">
      <c r="A1455" s="90" t="s">
        <v>1506</v>
      </c>
      <c r="B1455" s="89"/>
      <c r="C1455" s="88"/>
      <c r="D1455" s="88"/>
      <c r="E1455" s="88"/>
      <c r="F1455" s="88"/>
      <c r="G1455" s="88"/>
      <c r="H1455" s="138"/>
      <c r="I1455" s="138"/>
      <c r="J1455" s="198"/>
    </row>
    <row r="1456" spans="1:10" s="86" customFormat="1" ht="18.7" customHeight="1" x14ac:dyDescent="0.25">
      <c r="A1456" s="90" t="s">
        <v>1507</v>
      </c>
      <c r="B1456" s="89"/>
      <c r="C1456" s="88"/>
      <c r="D1456" s="88"/>
      <c r="E1456" s="88"/>
      <c r="F1456" s="88"/>
      <c r="G1456" s="88"/>
      <c r="H1456" s="138"/>
      <c r="I1456" s="138"/>
      <c r="J1456" s="198"/>
    </row>
    <row r="1457" spans="1:10" s="86" customFormat="1" ht="18.7" customHeight="1" x14ac:dyDescent="0.25">
      <c r="A1457" s="90" t="s">
        <v>1508</v>
      </c>
      <c r="B1457" s="89"/>
      <c r="C1457" s="88"/>
      <c r="D1457" s="88"/>
      <c r="E1457" s="88"/>
      <c r="F1457" s="88"/>
      <c r="G1457" s="88"/>
      <c r="H1457" s="138"/>
      <c r="I1457" s="138"/>
      <c r="J1457" s="198"/>
    </row>
    <row r="1458" spans="1:10" s="86" customFormat="1" ht="18.7" customHeight="1" x14ac:dyDescent="0.25">
      <c r="A1458" s="90" t="s">
        <v>1509</v>
      </c>
      <c r="B1458" s="89"/>
      <c r="C1458" s="88"/>
      <c r="D1458" s="88"/>
      <c r="E1458" s="88"/>
      <c r="F1458" s="88"/>
      <c r="G1458" s="88"/>
      <c r="H1458" s="138"/>
      <c r="I1458" s="138"/>
      <c r="J1458" s="198"/>
    </row>
    <row r="1459" spans="1:10" s="86" customFormat="1" ht="18.7" customHeight="1" x14ac:dyDescent="0.25">
      <c r="A1459" s="90" t="s">
        <v>1510</v>
      </c>
      <c r="B1459" s="89"/>
      <c r="C1459" s="88"/>
      <c r="D1459" s="88"/>
      <c r="E1459" s="88"/>
      <c r="F1459" s="88"/>
      <c r="G1459" s="88"/>
      <c r="H1459" s="138"/>
      <c r="I1459" s="138"/>
      <c r="J1459" s="198"/>
    </row>
    <row r="1460" spans="1:10" s="86" customFormat="1" ht="18.7" customHeight="1" x14ac:dyDescent="0.25">
      <c r="A1460" s="90" t="s">
        <v>1511</v>
      </c>
      <c r="B1460" s="89"/>
      <c r="C1460" s="88"/>
      <c r="D1460" s="88"/>
      <c r="E1460" s="88"/>
      <c r="F1460" s="88"/>
      <c r="G1460" s="88"/>
      <c r="H1460" s="138"/>
      <c r="I1460" s="138"/>
      <c r="J1460" s="198"/>
    </row>
    <row r="1461" spans="1:10" s="86" customFormat="1" ht="18.7" customHeight="1" x14ac:dyDescent="0.25">
      <c r="A1461" s="90" t="s">
        <v>1512</v>
      </c>
      <c r="B1461" s="89"/>
      <c r="C1461" s="88"/>
      <c r="D1461" s="88"/>
      <c r="E1461" s="88"/>
      <c r="F1461" s="88"/>
      <c r="G1461" s="88"/>
      <c r="H1461" s="138"/>
      <c r="I1461" s="138"/>
      <c r="J1461" s="198"/>
    </row>
    <row r="1462" spans="1:10" s="86" customFormat="1" ht="18.7" customHeight="1" x14ac:dyDescent="0.25">
      <c r="A1462" s="90" t="s">
        <v>1513</v>
      </c>
      <c r="B1462" s="89"/>
      <c r="C1462" s="88"/>
      <c r="D1462" s="88"/>
      <c r="E1462" s="88"/>
      <c r="F1462" s="88"/>
      <c r="G1462" s="88"/>
      <c r="H1462" s="138"/>
      <c r="I1462" s="138"/>
      <c r="J1462" s="198"/>
    </row>
    <row r="1463" spans="1:10" s="86" customFormat="1" ht="18.7" customHeight="1" x14ac:dyDescent="0.25">
      <c r="A1463" s="90" t="s">
        <v>1514</v>
      </c>
      <c r="B1463" s="89"/>
      <c r="C1463" s="88"/>
      <c r="D1463" s="88"/>
      <c r="E1463" s="88"/>
      <c r="F1463" s="88"/>
      <c r="G1463" s="88"/>
      <c r="H1463" s="138"/>
      <c r="I1463" s="138"/>
      <c r="J1463" s="198"/>
    </row>
    <row r="1464" spans="1:10" s="86" customFormat="1" ht="18.7" customHeight="1" x14ac:dyDescent="0.25">
      <c r="A1464" s="90" t="s">
        <v>1515</v>
      </c>
      <c r="B1464" s="89"/>
      <c r="C1464" s="88"/>
      <c r="D1464" s="88"/>
      <c r="E1464" s="88"/>
      <c r="F1464" s="88"/>
      <c r="G1464" s="88"/>
      <c r="H1464" s="138"/>
      <c r="I1464" s="138"/>
      <c r="J1464" s="198"/>
    </row>
    <row r="1465" spans="1:10" s="86" customFormat="1" ht="18.7" customHeight="1" x14ac:dyDescent="0.25">
      <c r="A1465" s="90" t="s">
        <v>1516</v>
      </c>
      <c r="B1465" s="89"/>
      <c r="C1465" s="88"/>
      <c r="D1465" s="88"/>
      <c r="E1465" s="88"/>
      <c r="F1465" s="88"/>
      <c r="G1465" s="88"/>
      <c r="H1465" s="138"/>
      <c r="I1465" s="138"/>
      <c r="J1465" s="198"/>
    </row>
    <row r="1466" spans="1:10" s="86" customFormat="1" ht="18.7" customHeight="1" x14ac:dyDescent="0.25">
      <c r="A1466" s="90" t="s">
        <v>1517</v>
      </c>
      <c r="B1466" s="89"/>
      <c r="C1466" s="88"/>
      <c r="D1466" s="88"/>
      <c r="E1466" s="88"/>
      <c r="F1466" s="88"/>
      <c r="G1466" s="88"/>
      <c r="H1466" s="138"/>
      <c r="I1466" s="138"/>
      <c r="J1466" s="198"/>
    </row>
    <row r="1467" spans="1:10" s="86" customFormat="1" ht="18.7" customHeight="1" x14ac:dyDescent="0.25">
      <c r="A1467" s="90" t="s">
        <v>1518</v>
      </c>
      <c r="B1467" s="89"/>
      <c r="C1467" s="88"/>
      <c r="D1467" s="88"/>
      <c r="E1467" s="88"/>
      <c r="F1467" s="88"/>
      <c r="G1467" s="88"/>
      <c r="H1467" s="138"/>
      <c r="I1467" s="138"/>
      <c r="J1467" s="198"/>
    </row>
    <row r="1468" spans="1:10" s="86" customFormat="1" ht="18.7" customHeight="1" x14ac:dyDescent="0.25">
      <c r="A1468" s="90" t="s">
        <v>1519</v>
      </c>
      <c r="B1468" s="89"/>
      <c r="C1468" s="88"/>
      <c r="D1468" s="88"/>
      <c r="E1468" s="88"/>
      <c r="F1468" s="88"/>
      <c r="G1468" s="88"/>
      <c r="H1468" s="138"/>
      <c r="I1468" s="138"/>
      <c r="J1468" s="198"/>
    </row>
    <row r="1469" spans="1:10" s="86" customFormat="1" ht="18.7" customHeight="1" x14ac:dyDescent="0.25">
      <c r="A1469" s="90" t="s">
        <v>1520</v>
      </c>
      <c r="B1469" s="89"/>
      <c r="C1469" s="88"/>
      <c r="D1469" s="88"/>
      <c r="E1469" s="88"/>
      <c r="F1469" s="88"/>
      <c r="G1469" s="88"/>
      <c r="H1469" s="138"/>
      <c r="I1469" s="138"/>
      <c r="J1469" s="198"/>
    </row>
    <row r="1470" spans="1:10" s="86" customFormat="1" ht="18.7" customHeight="1" x14ac:dyDescent="0.25">
      <c r="A1470" s="90" t="s">
        <v>1521</v>
      </c>
      <c r="B1470" s="89"/>
      <c r="C1470" s="88"/>
      <c r="D1470" s="88"/>
      <c r="E1470" s="88"/>
      <c r="F1470" s="88"/>
      <c r="G1470" s="88"/>
      <c r="H1470" s="138"/>
      <c r="I1470" s="138"/>
      <c r="J1470" s="198"/>
    </row>
    <row r="1471" spans="1:10" s="86" customFormat="1" ht="18.7" customHeight="1" x14ac:dyDescent="0.25">
      <c r="A1471" s="90" t="s">
        <v>1522</v>
      </c>
      <c r="B1471" s="89"/>
      <c r="C1471" s="88"/>
      <c r="D1471" s="88"/>
      <c r="E1471" s="88"/>
      <c r="F1471" s="88"/>
      <c r="G1471" s="88"/>
      <c r="H1471" s="138"/>
      <c r="I1471" s="138"/>
      <c r="J1471" s="198"/>
    </row>
    <row r="1472" spans="1:10" s="86" customFormat="1" ht="18.7" customHeight="1" x14ac:dyDescent="0.25">
      <c r="A1472" s="90" t="s">
        <v>1523</v>
      </c>
      <c r="B1472" s="89"/>
      <c r="C1472" s="88"/>
      <c r="D1472" s="88"/>
      <c r="E1472" s="88"/>
      <c r="F1472" s="88"/>
      <c r="G1472" s="88"/>
      <c r="H1472" s="138"/>
      <c r="I1472" s="138"/>
      <c r="J1472" s="198"/>
    </row>
    <row r="1473" spans="1:10" s="86" customFormat="1" ht="18.7" customHeight="1" x14ac:dyDescent="0.25">
      <c r="A1473" s="90" t="s">
        <v>1524</v>
      </c>
      <c r="B1473" s="89"/>
      <c r="C1473" s="88"/>
      <c r="D1473" s="88"/>
      <c r="E1473" s="88"/>
      <c r="F1473" s="88"/>
      <c r="G1473" s="88"/>
      <c r="H1473" s="138"/>
      <c r="I1473" s="138"/>
      <c r="J1473" s="198"/>
    </row>
    <row r="1474" spans="1:10" s="86" customFormat="1" ht="18.7" customHeight="1" x14ac:dyDescent="0.25">
      <c r="A1474" s="90" t="s">
        <v>1525</v>
      </c>
      <c r="B1474" s="89"/>
      <c r="C1474" s="88"/>
      <c r="D1474" s="88"/>
      <c r="E1474" s="88"/>
      <c r="F1474" s="88"/>
      <c r="G1474" s="88"/>
      <c r="H1474" s="138"/>
      <c r="I1474" s="138"/>
      <c r="J1474" s="198"/>
    </row>
    <row r="1475" spans="1:10" s="86" customFormat="1" ht="18.7" customHeight="1" x14ac:dyDescent="0.25">
      <c r="A1475" s="90" t="s">
        <v>1526</v>
      </c>
      <c r="B1475" s="89"/>
      <c r="C1475" s="88"/>
      <c r="D1475" s="88"/>
      <c r="E1475" s="88"/>
      <c r="F1475" s="88"/>
      <c r="G1475" s="88"/>
      <c r="H1475" s="138"/>
      <c r="I1475" s="138"/>
      <c r="J1475" s="198"/>
    </row>
    <row r="1476" spans="1:10" s="86" customFormat="1" ht="18.7" customHeight="1" x14ac:dyDescent="0.25">
      <c r="A1476" s="90" t="s">
        <v>1527</v>
      </c>
      <c r="B1476" s="89"/>
      <c r="C1476" s="88"/>
      <c r="D1476" s="88"/>
      <c r="E1476" s="88"/>
      <c r="F1476" s="88"/>
      <c r="G1476" s="88"/>
      <c r="H1476" s="138"/>
      <c r="I1476" s="138"/>
      <c r="J1476" s="198"/>
    </row>
    <row r="1477" spans="1:10" s="86" customFormat="1" ht="18.7" customHeight="1" x14ac:dyDescent="0.25">
      <c r="A1477" s="90" t="s">
        <v>1528</v>
      </c>
      <c r="B1477" s="89"/>
      <c r="C1477" s="88"/>
      <c r="D1477" s="88"/>
      <c r="E1477" s="88"/>
      <c r="F1477" s="88"/>
      <c r="G1477" s="88"/>
      <c r="H1477" s="138"/>
      <c r="I1477" s="138"/>
      <c r="J1477" s="198"/>
    </row>
    <row r="1478" spans="1:10" s="86" customFormat="1" ht="18.7" customHeight="1" x14ac:dyDescent="0.25">
      <c r="A1478" s="90" t="s">
        <v>1529</v>
      </c>
      <c r="B1478" s="89"/>
      <c r="C1478" s="88"/>
      <c r="D1478" s="88"/>
      <c r="E1478" s="88"/>
      <c r="F1478" s="88"/>
      <c r="G1478" s="88"/>
      <c r="H1478" s="138"/>
      <c r="I1478" s="138"/>
      <c r="J1478" s="198"/>
    </row>
    <row r="1479" spans="1:10" s="86" customFormat="1" ht="18.7" customHeight="1" x14ac:dyDescent="0.25">
      <c r="A1479" s="90" t="s">
        <v>1530</v>
      </c>
      <c r="B1479" s="89"/>
      <c r="C1479" s="88"/>
      <c r="D1479" s="88"/>
      <c r="E1479" s="88"/>
      <c r="F1479" s="88"/>
      <c r="G1479" s="88"/>
      <c r="H1479" s="138"/>
      <c r="I1479" s="138"/>
      <c r="J1479" s="198"/>
    </row>
    <row r="1480" spans="1:10" s="86" customFormat="1" ht="18.7" customHeight="1" x14ac:dyDescent="0.25">
      <c r="A1480" s="90" t="s">
        <v>1531</v>
      </c>
      <c r="B1480" s="89"/>
      <c r="C1480" s="88"/>
      <c r="D1480" s="88"/>
      <c r="E1480" s="88"/>
      <c r="F1480" s="88"/>
      <c r="G1480" s="88"/>
      <c r="H1480" s="138"/>
      <c r="I1480" s="138"/>
      <c r="J1480" s="198"/>
    </row>
    <row r="1481" spans="1:10" s="86" customFormat="1" ht="18.7" customHeight="1" x14ac:dyDescent="0.25">
      <c r="A1481" s="90" t="s">
        <v>1532</v>
      </c>
      <c r="B1481" s="89"/>
      <c r="C1481" s="88"/>
      <c r="D1481" s="88"/>
      <c r="E1481" s="88"/>
      <c r="F1481" s="88"/>
      <c r="G1481" s="88"/>
      <c r="H1481" s="138"/>
      <c r="I1481" s="138"/>
      <c r="J1481" s="198"/>
    </row>
    <row r="1482" spans="1:10" s="86" customFormat="1" ht="18.7" customHeight="1" x14ac:dyDescent="0.25">
      <c r="A1482" s="90" t="s">
        <v>1533</v>
      </c>
      <c r="B1482" s="89"/>
      <c r="C1482" s="88"/>
      <c r="D1482" s="88"/>
      <c r="E1482" s="88"/>
      <c r="F1482" s="88"/>
      <c r="G1482" s="88"/>
      <c r="H1482" s="138"/>
      <c r="I1482" s="138"/>
      <c r="J1482" s="198"/>
    </row>
    <row r="1483" spans="1:10" s="86" customFormat="1" ht="18.7" customHeight="1" x14ac:dyDescent="0.25">
      <c r="A1483" s="90" t="s">
        <v>1534</v>
      </c>
      <c r="B1483" s="89"/>
      <c r="C1483" s="88"/>
      <c r="D1483" s="88"/>
      <c r="E1483" s="88"/>
      <c r="F1483" s="88"/>
      <c r="G1483" s="88"/>
      <c r="H1483" s="138"/>
      <c r="I1483" s="138"/>
      <c r="J1483" s="198"/>
    </row>
    <row r="1484" spans="1:10" s="86" customFormat="1" ht="18.7" customHeight="1" x14ac:dyDescent="0.25">
      <c r="A1484" s="90" t="s">
        <v>1535</v>
      </c>
      <c r="B1484" s="89"/>
      <c r="C1484" s="88"/>
      <c r="D1484" s="88"/>
      <c r="E1484" s="88"/>
      <c r="F1484" s="88"/>
      <c r="G1484" s="88"/>
      <c r="H1484" s="138"/>
      <c r="I1484" s="138"/>
      <c r="J1484" s="198"/>
    </row>
    <row r="1485" spans="1:10" s="86" customFormat="1" ht="18.7" customHeight="1" x14ac:dyDescent="0.25">
      <c r="A1485" s="90" t="s">
        <v>1536</v>
      </c>
      <c r="B1485" s="89"/>
      <c r="C1485" s="88"/>
      <c r="D1485" s="88"/>
      <c r="E1485" s="88"/>
      <c r="F1485" s="88"/>
      <c r="G1485" s="88"/>
      <c r="H1485" s="138"/>
      <c r="I1485" s="138"/>
      <c r="J1485" s="198"/>
    </row>
    <row r="1486" spans="1:10" s="86" customFormat="1" ht="18.7" customHeight="1" x14ac:dyDescent="0.25">
      <c r="A1486" s="90" t="s">
        <v>1537</v>
      </c>
      <c r="B1486" s="89"/>
      <c r="C1486" s="88"/>
      <c r="D1486" s="88"/>
      <c r="E1486" s="88"/>
      <c r="F1486" s="88"/>
      <c r="G1486" s="88"/>
      <c r="H1486" s="138"/>
      <c r="I1486" s="138"/>
      <c r="J1486" s="198"/>
    </row>
    <row r="1487" spans="1:10" s="86" customFormat="1" ht="18.7" customHeight="1" x14ac:dyDescent="0.25">
      <c r="A1487" s="90" t="s">
        <v>1538</v>
      </c>
      <c r="B1487" s="89"/>
      <c r="C1487" s="88"/>
      <c r="D1487" s="88"/>
      <c r="E1487" s="88"/>
      <c r="F1487" s="88"/>
      <c r="G1487" s="88"/>
      <c r="H1487" s="138"/>
      <c r="I1487" s="138"/>
      <c r="J1487" s="198"/>
    </row>
    <row r="1488" spans="1:10" s="86" customFormat="1" ht="18.7" customHeight="1" x14ac:dyDescent="0.25">
      <c r="A1488" s="90" t="s">
        <v>1539</v>
      </c>
      <c r="B1488" s="89"/>
      <c r="C1488" s="88"/>
      <c r="D1488" s="88"/>
      <c r="E1488" s="88"/>
      <c r="F1488" s="88"/>
      <c r="G1488" s="88"/>
      <c r="H1488" s="138"/>
      <c r="I1488" s="138"/>
      <c r="J1488" s="198"/>
    </row>
    <row r="1489" spans="1:10" s="86" customFormat="1" ht="18.7" customHeight="1" x14ac:dyDescent="0.25">
      <c r="A1489" s="90" t="s">
        <v>1540</v>
      </c>
      <c r="B1489" s="89"/>
      <c r="C1489" s="88"/>
      <c r="D1489" s="88"/>
      <c r="E1489" s="88"/>
      <c r="F1489" s="88"/>
      <c r="G1489" s="88"/>
      <c r="H1489" s="138"/>
      <c r="I1489" s="138"/>
      <c r="J1489" s="198"/>
    </row>
    <row r="1490" spans="1:10" s="86" customFormat="1" ht="18.7" customHeight="1" x14ac:dyDescent="0.25">
      <c r="A1490" s="90" t="s">
        <v>1541</v>
      </c>
      <c r="B1490" s="89"/>
      <c r="C1490" s="88"/>
      <c r="D1490" s="88"/>
      <c r="E1490" s="88"/>
      <c r="F1490" s="88"/>
      <c r="G1490" s="88"/>
      <c r="H1490" s="138"/>
      <c r="I1490" s="138"/>
      <c r="J1490" s="198"/>
    </row>
    <row r="1491" spans="1:10" s="86" customFormat="1" ht="18.7" customHeight="1" x14ac:dyDescent="0.25">
      <c r="A1491" s="90" t="s">
        <v>1542</v>
      </c>
      <c r="B1491" s="89"/>
      <c r="C1491" s="88"/>
      <c r="D1491" s="88"/>
      <c r="E1491" s="88"/>
      <c r="F1491" s="88"/>
      <c r="G1491" s="88"/>
      <c r="H1491" s="138"/>
      <c r="I1491" s="138"/>
      <c r="J1491" s="198"/>
    </row>
    <row r="1492" spans="1:10" s="86" customFormat="1" ht="18.7" customHeight="1" x14ac:dyDescent="0.25">
      <c r="A1492" s="90" t="s">
        <v>1543</v>
      </c>
      <c r="B1492" s="89"/>
      <c r="C1492" s="88"/>
      <c r="D1492" s="88"/>
      <c r="E1492" s="88"/>
      <c r="F1492" s="88"/>
      <c r="G1492" s="88"/>
      <c r="H1492" s="138"/>
      <c r="I1492" s="138"/>
      <c r="J1492" s="198"/>
    </row>
    <row r="1493" spans="1:10" s="86" customFormat="1" ht="18.7" customHeight="1" x14ac:dyDescent="0.25">
      <c r="A1493" s="90" t="s">
        <v>1544</v>
      </c>
      <c r="B1493" s="89"/>
      <c r="C1493" s="88"/>
      <c r="D1493" s="88"/>
      <c r="E1493" s="88"/>
      <c r="F1493" s="88"/>
      <c r="G1493" s="88"/>
      <c r="H1493" s="138"/>
      <c r="I1493" s="138"/>
      <c r="J1493" s="198"/>
    </row>
    <row r="1494" spans="1:10" s="86" customFormat="1" ht="18.7" customHeight="1" x14ac:dyDescent="0.25">
      <c r="A1494" s="90" t="s">
        <v>1545</v>
      </c>
      <c r="B1494" s="89"/>
      <c r="C1494" s="88"/>
      <c r="D1494" s="88"/>
      <c r="E1494" s="88"/>
      <c r="F1494" s="88"/>
      <c r="G1494" s="88"/>
      <c r="H1494" s="138"/>
      <c r="I1494" s="138"/>
      <c r="J1494" s="198"/>
    </row>
    <row r="1495" spans="1:10" s="86" customFormat="1" ht="18.7" customHeight="1" x14ac:dyDescent="0.25">
      <c r="A1495" s="90" t="s">
        <v>1546</v>
      </c>
      <c r="B1495" s="89"/>
      <c r="C1495" s="88"/>
      <c r="D1495" s="88"/>
      <c r="E1495" s="88"/>
      <c r="F1495" s="88"/>
      <c r="G1495" s="88"/>
      <c r="H1495" s="138"/>
      <c r="I1495" s="138"/>
      <c r="J1495" s="198"/>
    </row>
    <row r="1496" spans="1:10" s="86" customFormat="1" ht="18.7" customHeight="1" x14ac:dyDescent="0.25">
      <c r="A1496" s="90" t="s">
        <v>1547</v>
      </c>
      <c r="B1496" s="89"/>
      <c r="C1496" s="88"/>
      <c r="D1496" s="88"/>
      <c r="E1496" s="88"/>
      <c r="F1496" s="88"/>
      <c r="G1496" s="88"/>
      <c r="H1496" s="138"/>
      <c r="I1496" s="138"/>
      <c r="J1496" s="198"/>
    </row>
    <row r="1497" spans="1:10" s="86" customFormat="1" ht="18.7" customHeight="1" x14ac:dyDescent="0.25">
      <c r="A1497" s="90" t="s">
        <v>1548</v>
      </c>
      <c r="B1497" s="89"/>
      <c r="C1497" s="88"/>
      <c r="D1497" s="88"/>
      <c r="E1497" s="88"/>
      <c r="F1497" s="88"/>
      <c r="G1497" s="88"/>
      <c r="H1497" s="138"/>
      <c r="I1497" s="138"/>
      <c r="J1497" s="198"/>
    </row>
    <row r="1498" spans="1:10" s="86" customFormat="1" ht="18.7" customHeight="1" x14ac:dyDescent="0.25">
      <c r="A1498" s="90" t="s">
        <v>1549</v>
      </c>
      <c r="B1498" s="89"/>
      <c r="C1498" s="88"/>
      <c r="D1498" s="88"/>
      <c r="E1498" s="88"/>
      <c r="F1498" s="88"/>
      <c r="G1498" s="88"/>
      <c r="H1498" s="138"/>
      <c r="I1498" s="138"/>
      <c r="J1498" s="198"/>
    </row>
    <row r="1499" spans="1:10" s="86" customFormat="1" ht="18.7" customHeight="1" x14ac:dyDescent="0.25">
      <c r="A1499" s="90" t="s">
        <v>1550</v>
      </c>
      <c r="B1499" s="89"/>
      <c r="C1499" s="88"/>
      <c r="D1499" s="88"/>
      <c r="E1499" s="88"/>
      <c r="F1499" s="88"/>
      <c r="G1499" s="88"/>
      <c r="H1499" s="138"/>
      <c r="I1499" s="138"/>
      <c r="J1499" s="198"/>
    </row>
    <row r="1500" spans="1:10" s="86" customFormat="1" ht="18.7" customHeight="1" x14ac:dyDescent="0.25">
      <c r="A1500" s="90" t="s">
        <v>1551</v>
      </c>
      <c r="B1500" s="89"/>
      <c r="C1500" s="88"/>
      <c r="D1500" s="88"/>
      <c r="E1500" s="88"/>
      <c r="F1500" s="88"/>
      <c r="G1500" s="88"/>
      <c r="H1500" s="138"/>
      <c r="I1500" s="138"/>
      <c r="J1500" s="198"/>
    </row>
    <row r="1501" spans="1:10" s="86" customFormat="1" ht="18.7" customHeight="1" x14ac:dyDescent="0.25">
      <c r="A1501" s="90" t="s">
        <v>1552</v>
      </c>
      <c r="B1501" s="89"/>
      <c r="C1501" s="88"/>
      <c r="D1501" s="88"/>
      <c r="E1501" s="88"/>
      <c r="F1501" s="88"/>
      <c r="G1501" s="88"/>
      <c r="H1501" s="138"/>
      <c r="I1501" s="138"/>
      <c r="J1501" s="198"/>
    </row>
    <row r="1502" spans="1:10" s="86" customFormat="1" ht="18.7" customHeight="1" x14ac:dyDescent="0.25">
      <c r="A1502" s="90" t="s">
        <v>1553</v>
      </c>
      <c r="B1502" s="89"/>
      <c r="C1502" s="88"/>
      <c r="D1502" s="88"/>
      <c r="E1502" s="88"/>
      <c r="F1502" s="88"/>
      <c r="G1502" s="88"/>
      <c r="H1502" s="138"/>
      <c r="I1502" s="138"/>
      <c r="J1502" s="198"/>
    </row>
    <row r="1503" spans="1:10" s="86" customFormat="1" ht="18.7" customHeight="1" x14ac:dyDescent="0.25">
      <c r="A1503" s="90" t="s">
        <v>1554</v>
      </c>
      <c r="B1503" s="89"/>
      <c r="C1503" s="88"/>
      <c r="D1503" s="88"/>
      <c r="E1503" s="88"/>
      <c r="F1503" s="88"/>
      <c r="G1503" s="88"/>
      <c r="H1503" s="138"/>
      <c r="I1503" s="138"/>
      <c r="J1503" s="198"/>
    </row>
    <row r="1504" spans="1:10" s="86" customFormat="1" ht="18.7" customHeight="1" x14ac:dyDescent="0.25">
      <c r="A1504" s="90" t="s">
        <v>1555</v>
      </c>
      <c r="B1504" s="89"/>
      <c r="C1504" s="88"/>
      <c r="D1504" s="88"/>
      <c r="E1504" s="88"/>
      <c r="F1504" s="88"/>
      <c r="G1504" s="88"/>
      <c r="H1504" s="138"/>
      <c r="I1504" s="138"/>
      <c r="J1504" s="198"/>
    </row>
    <row r="1505" spans="1:10" s="86" customFormat="1" ht="18.7" customHeight="1" x14ac:dyDescent="0.25">
      <c r="A1505" s="90" t="s">
        <v>1556</v>
      </c>
      <c r="B1505" s="89"/>
      <c r="C1505" s="88"/>
      <c r="D1505" s="88"/>
      <c r="E1505" s="88"/>
      <c r="F1505" s="88"/>
      <c r="G1505" s="88"/>
      <c r="H1505" s="138"/>
      <c r="I1505" s="138"/>
      <c r="J1505" s="198"/>
    </row>
    <row r="1506" spans="1:10" s="86" customFormat="1" ht="18.7" customHeight="1" x14ac:dyDescent="0.25">
      <c r="A1506" s="90" t="s">
        <v>1557</v>
      </c>
      <c r="B1506" s="89"/>
      <c r="C1506" s="88"/>
      <c r="D1506" s="88"/>
      <c r="E1506" s="88"/>
      <c r="F1506" s="88"/>
      <c r="G1506" s="88"/>
      <c r="H1506" s="138"/>
      <c r="I1506" s="138"/>
      <c r="J1506" s="198"/>
    </row>
    <row r="1507" spans="1:10" s="86" customFormat="1" ht="18.7" customHeight="1" x14ac:dyDescent="0.25">
      <c r="A1507" s="90" t="s">
        <v>1558</v>
      </c>
      <c r="B1507" s="89"/>
      <c r="C1507" s="88"/>
      <c r="D1507" s="88"/>
      <c r="E1507" s="88"/>
      <c r="F1507" s="88"/>
      <c r="G1507" s="88"/>
      <c r="H1507" s="138"/>
      <c r="I1507" s="138"/>
      <c r="J1507" s="198"/>
    </row>
    <row r="1508" spans="1:10" s="86" customFormat="1" ht="18.7" customHeight="1" x14ac:dyDescent="0.25">
      <c r="A1508" s="90" t="s">
        <v>1559</v>
      </c>
      <c r="B1508" s="89"/>
      <c r="C1508" s="88"/>
      <c r="D1508" s="88"/>
      <c r="E1508" s="88"/>
      <c r="F1508" s="88"/>
      <c r="G1508" s="88"/>
      <c r="H1508" s="138"/>
      <c r="I1508" s="138"/>
      <c r="J1508" s="198"/>
    </row>
    <row r="1509" spans="1:10" s="86" customFormat="1" ht="18.7" customHeight="1" x14ac:dyDescent="0.25">
      <c r="A1509" s="90" t="s">
        <v>1560</v>
      </c>
      <c r="B1509" s="89"/>
      <c r="C1509" s="88"/>
      <c r="D1509" s="88"/>
      <c r="E1509" s="88"/>
      <c r="F1509" s="88"/>
      <c r="G1509" s="88"/>
      <c r="H1509" s="138"/>
      <c r="I1509" s="138"/>
      <c r="J1509" s="198"/>
    </row>
    <row r="1510" spans="1:10" s="86" customFormat="1" ht="18.7" customHeight="1" x14ac:dyDescent="0.25">
      <c r="A1510" s="90" t="s">
        <v>1561</v>
      </c>
      <c r="B1510" s="89"/>
      <c r="C1510" s="88"/>
      <c r="D1510" s="88"/>
      <c r="E1510" s="88"/>
      <c r="F1510" s="88"/>
      <c r="G1510" s="88"/>
      <c r="H1510" s="138"/>
      <c r="I1510" s="138"/>
      <c r="J1510" s="198"/>
    </row>
    <row r="1511" spans="1:10" s="86" customFormat="1" ht="18.7" customHeight="1" x14ac:dyDescent="0.25">
      <c r="A1511" s="90" t="s">
        <v>1562</v>
      </c>
      <c r="B1511" s="89"/>
      <c r="C1511" s="88"/>
      <c r="D1511" s="88"/>
      <c r="E1511" s="88"/>
      <c r="F1511" s="88"/>
      <c r="G1511" s="88"/>
      <c r="H1511" s="138"/>
      <c r="I1511" s="138"/>
      <c r="J1511" s="198"/>
    </row>
    <row r="1512" spans="1:10" s="86" customFormat="1" ht="18.7" customHeight="1" x14ac:dyDescent="0.25">
      <c r="A1512" s="90" t="s">
        <v>1563</v>
      </c>
      <c r="B1512" s="89"/>
      <c r="C1512" s="88"/>
      <c r="D1512" s="88"/>
      <c r="E1512" s="88"/>
      <c r="F1512" s="88"/>
      <c r="G1512" s="88"/>
      <c r="H1512" s="138"/>
      <c r="I1512" s="138"/>
      <c r="J1512" s="198"/>
    </row>
    <row r="1513" spans="1:10" s="86" customFormat="1" ht="18.7" customHeight="1" x14ac:dyDescent="0.25">
      <c r="A1513" s="90" t="s">
        <v>1564</v>
      </c>
      <c r="B1513" s="89"/>
      <c r="C1513" s="88"/>
      <c r="D1513" s="88"/>
      <c r="E1513" s="88"/>
      <c r="F1513" s="88"/>
      <c r="G1513" s="88"/>
      <c r="H1513" s="138"/>
      <c r="I1513" s="138"/>
      <c r="J1513" s="198"/>
    </row>
    <row r="1514" spans="1:10" s="86" customFormat="1" ht="18.7" customHeight="1" x14ac:dyDescent="0.25">
      <c r="A1514" s="90" t="s">
        <v>1565</v>
      </c>
      <c r="B1514" s="89"/>
      <c r="C1514" s="88"/>
      <c r="D1514" s="88"/>
      <c r="E1514" s="88"/>
      <c r="F1514" s="88"/>
      <c r="G1514" s="88"/>
      <c r="H1514" s="138"/>
      <c r="I1514" s="138"/>
      <c r="J1514" s="198"/>
    </row>
    <row r="1515" spans="1:10" s="86" customFormat="1" ht="18.7" customHeight="1" x14ac:dyDescent="0.25">
      <c r="A1515" s="90" t="s">
        <v>1566</v>
      </c>
      <c r="B1515" s="89"/>
      <c r="C1515" s="88"/>
      <c r="D1515" s="88"/>
      <c r="E1515" s="88"/>
      <c r="F1515" s="88"/>
      <c r="G1515" s="88"/>
      <c r="H1515" s="138"/>
      <c r="I1515" s="138"/>
      <c r="J1515" s="198"/>
    </row>
    <row r="1516" spans="1:10" s="86" customFormat="1" ht="18.7" customHeight="1" x14ac:dyDescent="0.25">
      <c r="A1516" s="90" t="s">
        <v>1567</v>
      </c>
      <c r="B1516" s="89"/>
      <c r="C1516" s="88"/>
      <c r="D1516" s="88"/>
      <c r="E1516" s="88"/>
      <c r="F1516" s="88"/>
      <c r="G1516" s="88"/>
      <c r="H1516" s="138"/>
      <c r="I1516" s="138"/>
      <c r="J1516" s="198"/>
    </row>
    <row r="1517" spans="1:10" s="86" customFormat="1" ht="18.7" customHeight="1" x14ac:dyDescent="0.25">
      <c r="A1517" s="90" t="s">
        <v>1568</v>
      </c>
      <c r="B1517" s="89"/>
      <c r="C1517" s="88"/>
      <c r="D1517" s="88"/>
      <c r="E1517" s="88"/>
      <c r="F1517" s="88"/>
      <c r="G1517" s="88"/>
      <c r="H1517" s="138"/>
      <c r="I1517" s="138"/>
      <c r="J1517" s="198"/>
    </row>
    <row r="1518" spans="1:10" s="86" customFormat="1" ht="18.7" customHeight="1" x14ac:dyDescent="0.25">
      <c r="A1518" s="90" t="s">
        <v>1569</v>
      </c>
      <c r="B1518" s="89"/>
      <c r="C1518" s="88"/>
      <c r="D1518" s="88"/>
      <c r="E1518" s="88"/>
      <c r="F1518" s="88"/>
      <c r="G1518" s="88"/>
      <c r="H1518" s="138"/>
      <c r="I1518" s="138"/>
      <c r="J1518" s="198"/>
    </row>
    <row r="1519" spans="1:10" s="86" customFormat="1" ht="18.7" customHeight="1" x14ac:dyDescent="0.25">
      <c r="A1519" s="90" t="s">
        <v>1570</v>
      </c>
      <c r="B1519" s="89"/>
      <c r="C1519" s="88"/>
      <c r="D1519" s="88"/>
      <c r="E1519" s="88"/>
      <c r="F1519" s="88"/>
      <c r="G1519" s="88"/>
      <c r="H1519" s="138"/>
      <c r="I1519" s="138"/>
      <c r="J1519" s="198"/>
    </row>
    <row r="1520" spans="1:10" s="86" customFormat="1" ht="18.7" customHeight="1" x14ac:dyDescent="0.25">
      <c r="A1520" s="90" t="s">
        <v>1571</v>
      </c>
      <c r="B1520" s="89"/>
      <c r="C1520" s="88"/>
      <c r="D1520" s="88"/>
      <c r="E1520" s="88"/>
      <c r="F1520" s="88"/>
      <c r="G1520" s="88"/>
      <c r="H1520" s="138"/>
      <c r="I1520" s="138"/>
      <c r="J1520" s="198"/>
    </row>
    <row r="1521" spans="1:10" s="86" customFormat="1" ht="18.7" customHeight="1" x14ac:dyDescent="0.25">
      <c r="A1521" s="90" t="s">
        <v>1572</v>
      </c>
      <c r="B1521" s="89"/>
      <c r="C1521" s="88"/>
      <c r="D1521" s="88"/>
      <c r="E1521" s="88"/>
      <c r="F1521" s="88"/>
      <c r="G1521" s="88"/>
      <c r="H1521" s="138"/>
      <c r="I1521" s="138"/>
      <c r="J1521" s="198"/>
    </row>
    <row r="1522" spans="1:10" s="86" customFormat="1" ht="18.7" customHeight="1" x14ac:dyDescent="0.25">
      <c r="A1522" s="90" t="s">
        <v>1573</v>
      </c>
      <c r="B1522" s="89"/>
      <c r="C1522" s="88"/>
      <c r="D1522" s="88"/>
      <c r="E1522" s="88"/>
      <c r="F1522" s="88"/>
      <c r="G1522" s="88"/>
      <c r="H1522" s="138"/>
      <c r="I1522" s="138"/>
      <c r="J1522" s="198"/>
    </row>
    <row r="1523" spans="1:10" s="86" customFormat="1" ht="18.7" customHeight="1" x14ac:dyDescent="0.25">
      <c r="A1523" s="90" t="s">
        <v>1574</v>
      </c>
      <c r="B1523" s="89"/>
      <c r="C1523" s="88"/>
      <c r="D1523" s="88"/>
      <c r="E1523" s="88"/>
      <c r="F1523" s="88"/>
      <c r="G1523" s="88"/>
      <c r="H1523" s="138"/>
      <c r="I1523" s="138"/>
      <c r="J1523" s="198"/>
    </row>
    <row r="1524" spans="1:10" s="86" customFormat="1" ht="18.7" customHeight="1" x14ac:dyDescent="0.25">
      <c r="A1524" s="90" t="s">
        <v>1575</v>
      </c>
      <c r="B1524" s="89"/>
      <c r="C1524" s="88"/>
      <c r="D1524" s="88"/>
      <c r="E1524" s="88"/>
      <c r="F1524" s="88"/>
      <c r="G1524" s="88"/>
      <c r="H1524" s="138"/>
      <c r="I1524" s="138"/>
      <c r="J1524" s="198"/>
    </row>
    <row r="1525" spans="1:10" s="86" customFormat="1" ht="18.7" customHeight="1" x14ac:dyDescent="0.25">
      <c r="A1525" s="90" t="s">
        <v>1576</v>
      </c>
      <c r="B1525" s="89"/>
      <c r="C1525" s="88"/>
      <c r="D1525" s="88"/>
      <c r="E1525" s="88"/>
      <c r="F1525" s="88"/>
      <c r="G1525" s="88"/>
      <c r="H1525" s="138"/>
      <c r="I1525" s="138"/>
      <c r="J1525" s="198"/>
    </row>
    <row r="1526" spans="1:10" s="86" customFormat="1" ht="18.7" customHeight="1" x14ac:dyDescent="0.25">
      <c r="A1526" s="90" t="s">
        <v>1577</v>
      </c>
      <c r="B1526" s="89"/>
      <c r="C1526" s="88"/>
      <c r="D1526" s="88"/>
      <c r="E1526" s="88"/>
      <c r="F1526" s="88"/>
      <c r="G1526" s="88"/>
      <c r="H1526" s="138"/>
      <c r="I1526" s="138"/>
      <c r="J1526" s="198"/>
    </row>
    <row r="1527" spans="1:10" s="86" customFormat="1" ht="18.7" customHeight="1" x14ac:dyDescent="0.25">
      <c r="A1527" s="90" t="s">
        <v>1578</v>
      </c>
      <c r="B1527" s="89"/>
      <c r="C1527" s="88"/>
      <c r="D1527" s="88"/>
      <c r="E1527" s="88"/>
      <c r="F1527" s="88"/>
      <c r="G1527" s="88"/>
      <c r="H1527" s="138"/>
      <c r="I1527" s="138"/>
      <c r="J1527" s="198"/>
    </row>
    <row r="1528" spans="1:10" s="86" customFormat="1" ht="18.7" customHeight="1" x14ac:dyDescent="0.25">
      <c r="A1528" s="90" t="s">
        <v>1579</v>
      </c>
      <c r="B1528" s="89"/>
      <c r="C1528" s="88"/>
      <c r="D1528" s="88"/>
      <c r="E1528" s="88"/>
      <c r="F1528" s="88"/>
      <c r="G1528" s="88"/>
      <c r="H1528" s="138"/>
      <c r="I1528" s="138"/>
      <c r="J1528" s="198"/>
    </row>
    <row r="1529" spans="1:10" s="86" customFormat="1" ht="18.7" customHeight="1" x14ac:dyDescent="0.25">
      <c r="A1529" s="90" t="s">
        <v>1580</v>
      </c>
      <c r="B1529" s="89"/>
      <c r="C1529" s="88"/>
      <c r="D1529" s="88"/>
      <c r="E1529" s="88"/>
      <c r="F1529" s="88"/>
      <c r="G1529" s="88"/>
      <c r="H1529" s="138"/>
      <c r="I1529" s="138"/>
      <c r="J1529" s="198"/>
    </row>
    <row r="1530" spans="1:10" s="86" customFormat="1" ht="18.7" customHeight="1" x14ac:dyDescent="0.25">
      <c r="A1530" s="90" t="s">
        <v>1581</v>
      </c>
      <c r="B1530" s="89"/>
      <c r="C1530" s="88"/>
      <c r="D1530" s="88"/>
      <c r="E1530" s="88"/>
      <c r="F1530" s="88"/>
      <c r="G1530" s="88"/>
      <c r="H1530" s="138"/>
      <c r="I1530" s="138"/>
      <c r="J1530" s="198"/>
    </row>
    <row r="1531" spans="1:10" s="86" customFormat="1" ht="18.7" customHeight="1" x14ac:dyDescent="0.25">
      <c r="A1531" s="90" t="s">
        <v>1582</v>
      </c>
      <c r="B1531" s="89"/>
      <c r="C1531" s="88"/>
      <c r="D1531" s="88"/>
      <c r="E1531" s="88"/>
      <c r="F1531" s="88"/>
      <c r="G1531" s="88"/>
      <c r="H1531" s="138"/>
      <c r="I1531" s="138"/>
      <c r="J1531" s="198"/>
    </row>
    <row r="1532" spans="1:10" s="86" customFormat="1" ht="18.7" customHeight="1" x14ac:dyDescent="0.25">
      <c r="A1532" s="90" t="s">
        <v>1583</v>
      </c>
      <c r="B1532" s="89"/>
      <c r="C1532" s="88"/>
      <c r="D1532" s="88"/>
      <c r="E1532" s="88"/>
      <c r="F1532" s="88"/>
      <c r="G1532" s="88"/>
      <c r="H1532" s="138"/>
      <c r="I1532" s="138"/>
      <c r="J1532" s="198"/>
    </row>
    <row r="1533" spans="1:10" s="86" customFormat="1" ht="18.7" customHeight="1" x14ac:dyDescent="0.25">
      <c r="A1533" s="90" t="s">
        <v>1584</v>
      </c>
      <c r="B1533" s="89"/>
      <c r="C1533" s="88"/>
      <c r="D1533" s="88"/>
      <c r="E1533" s="88"/>
      <c r="F1533" s="88"/>
      <c r="G1533" s="88"/>
      <c r="H1533" s="138"/>
      <c r="I1533" s="138"/>
      <c r="J1533" s="198"/>
    </row>
    <row r="1534" spans="1:10" s="86" customFormat="1" ht="18.7" customHeight="1" x14ac:dyDescent="0.25">
      <c r="A1534" s="90" t="s">
        <v>1585</v>
      </c>
      <c r="B1534" s="89"/>
      <c r="C1534" s="88"/>
      <c r="D1534" s="88"/>
      <c r="E1534" s="88"/>
      <c r="F1534" s="88"/>
      <c r="G1534" s="88"/>
      <c r="H1534" s="138"/>
      <c r="I1534" s="138"/>
      <c r="J1534" s="198"/>
    </row>
    <row r="1535" spans="1:10" s="86" customFormat="1" ht="18.7" customHeight="1" x14ac:dyDescent="0.25">
      <c r="A1535" s="90" t="s">
        <v>1586</v>
      </c>
      <c r="B1535" s="89"/>
      <c r="C1535" s="88"/>
      <c r="D1535" s="88"/>
      <c r="E1535" s="88"/>
      <c r="F1535" s="88"/>
      <c r="G1535" s="88"/>
      <c r="H1535" s="138"/>
      <c r="I1535" s="138"/>
      <c r="J1535" s="198"/>
    </row>
    <row r="1536" spans="1:10" s="86" customFormat="1" ht="18.7" customHeight="1" x14ac:dyDescent="0.25">
      <c r="A1536" s="90" t="s">
        <v>1587</v>
      </c>
      <c r="B1536" s="89"/>
      <c r="C1536" s="88"/>
      <c r="D1536" s="88"/>
      <c r="E1536" s="88"/>
      <c r="F1536" s="88"/>
      <c r="G1536" s="88"/>
      <c r="H1536" s="138"/>
      <c r="I1536" s="138"/>
      <c r="J1536" s="198"/>
    </row>
    <row r="1537" spans="1:10" s="86" customFormat="1" ht="18.7" customHeight="1" x14ac:dyDescent="0.25">
      <c r="A1537" s="90" t="s">
        <v>1588</v>
      </c>
      <c r="B1537" s="89"/>
      <c r="C1537" s="88"/>
      <c r="D1537" s="88"/>
      <c r="E1537" s="88"/>
      <c r="F1537" s="88"/>
      <c r="G1537" s="88"/>
      <c r="H1537" s="138"/>
      <c r="I1537" s="138"/>
      <c r="J1537" s="198"/>
    </row>
    <row r="1538" spans="1:10" s="86" customFormat="1" ht="18.7" customHeight="1" x14ac:dyDescent="0.25">
      <c r="A1538" s="90" t="s">
        <v>1589</v>
      </c>
      <c r="B1538" s="89"/>
      <c r="C1538" s="88"/>
      <c r="D1538" s="88"/>
      <c r="E1538" s="88"/>
      <c r="F1538" s="88"/>
      <c r="G1538" s="88"/>
      <c r="H1538" s="138"/>
      <c r="I1538" s="138"/>
      <c r="J1538" s="198"/>
    </row>
    <row r="1539" spans="1:10" s="86" customFormat="1" ht="18.7" customHeight="1" x14ac:dyDescent="0.25">
      <c r="A1539" s="90" t="s">
        <v>1590</v>
      </c>
      <c r="B1539" s="89"/>
      <c r="C1539" s="88"/>
      <c r="D1539" s="88"/>
      <c r="E1539" s="88"/>
      <c r="F1539" s="88"/>
      <c r="G1539" s="88"/>
      <c r="H1539" s="138"/>
      <c r="I1539" s="138"/>
      <c r="J1539" s="198"/>
    </row>
    <row r="1540" spans="1:10" s="86" customFormat="1" ht="18.7" customHeight="1" x14ac:dyDescent="0.25">
      <c r="A1540" s="90" t="s">
        <v>1591</v>
      </c>
      <c r="B1540" s="89"/>
      <c r="C1540" s="88"/>
      <c r="D1540" s="88"/>
      <c r="E1540" s="88"/>
      <c r="F1540" s="88"/>
      <c r="G1540" s="88"/>
      <c r="H1540" s="138"/>
      <c r="I1540" s="138"/>
      <c r="J1540" s="198"/>
    </row>
    <row r="1541" spans="1:10" s="86" customFormat="1" ht="18.7" customHeight="1" x14ac:dyDescent="0.25">
      <c r="A1541" s="90" t="s">
        <v>1592</v>
      </c>
      <c r="B1541" s="89"/>
      <c r="C1541" s="88"/>
      <c r="D1541" s="88"/>
      <c r="E1541" s="88"/>
      <c r="F1541" s="88"/>
      <c r="G1541" s="88"/>
      <c r="H1541" s="138"/>
      <c r="I1541" s="138"/>
      <c r="J1541" s="198"/>
    </row>
    <row r="1542" spans="1:10" s="86" customFormat="1" ht="18.7" customHeight="1" x14ac:dyDescent="0.25">
      <c r="A1542" s="90" t="s">
        <v>1593</v>
      </c>
      <c r="B1542" s="89"/>
      <c r="C1542" s="88"/>
      <c r="D1542" s="88"/>
      <c r="E1542" s="88"/>
      <c r="F1542" s="88"/>
      <c r="G1542" s="88"/>
      <c r="H1542" s="138"/>
      <c r="I1542" s="138"/>
      <c r="J1542" s="198"/>
    </row>
    <row r="1543" spans="1:10" s="86" customFormat="1" ht="18.7" customHeight="1" x14ac:dyDescent="0.25">
      <c r="A1543" s="90" t="s">
        <v>1594</v>
      </c>
      <c r="B1543" s="89"/>
      <c r="C1543" s="88"/>
      <c r="D1543" s="88"/>
      <c r="E1543" s="88"/>
      <c r="F1543" s="88"/>
      <c r="G1543" s="88"/>
      <c r="H1543" s="138"/>
      <c r="I1543" s="138"/>
      <c r="J1543" s="198"/>
    </row>
    <row r="1544" spans="1:10" s="86" customFormat="1" ht="18.7" customHeight="1" x14ac:dyDescent="0.25">
      <c r="A1544" s="90" t="s">
        <v>1595</v>
      </c>
      <c r="B1544" s="89"/>
      <c r="C1544" s="88"/>
      <c r="D1544" s="88"/>
      <c r="E1544" s="88"/>
      <c r="F1544" s="88"/>
      <c r="G1544" s="88"/>
      <c r="H1544" s="138"/>
      <c r="I1544" s="138"/>
      <c r="J1544" s="198"/>
    </row>
    <row r="1545" spans="1:10" s="86" customFormat="1" ht="18.7" customHeight="1" x14ac:dyDescent="0.25">
      <c r="A1545" s="90" t="s">
        <v>1596</v>
      </c>
      <c r="B1545" s="89"/>
      <c r="C1545" s="88"/>
      <c r="D1545" s="88"/>
      <c r="E1545" s="88"/>
      <c r="F1545" s="88"/>
      <c r="G1545" s="88"/>
      <c r="H1545" s="138"/>
      <c r="I1545" s="138"/>
      <c r="J1545" s="198"/>
    </row>
    <row r="1546" spans="1:10" s="86" customFormat="1" ht="18.7" customHeight="1" x14ac:dyDescent="0.25">
      <c r="A1546" s="90" t="s">
        <v>1597</v>
      </c>
      <c r="B1546" s="89"/>
      <c r="C1546" s="88"/>
      <c r="D1546" s="88"/>
      <c r="E1546" s="88"/>
      <c r="F1546" s="88"/>
      <c r="G1546" s="88"/>
      <c r="H1546" s="138"/>
      <c r="I1546" s="138"/>
      <c r="J1546" s="198"/>
    </row>
    <row r="1547" spans="1:10" s="86" customFormat="1" ht="18.7" customHeight="1" x14ac:dyDescent="0.25">
      <c r="A1547" s="90" t="s">
        <v>1598</v>
      </c>
      <c r="B1547" s="89"/>
      <c r="C1547" s="88"/>
      <c r="D1547" s="88"/>
      <c r="E1547" s="88"/>
      <c r="F1547" s="88"/>
      <c r="G1547" s="88"/>
      <c r="H1547" s="138"/>
      <c r="I1547" s="138"/>
      <c r="J1547" s="198"/>
    </row>
    <row r="1548" spans="1:10" s="86" customFormat="1" ht="18.7" customHeight="1" x14ac:dyDescent="0.25">
      <c r="A1548" s="90" t="s">
        <v>1599</v>
      </c>
      <c r="B1548" s="89"/>
      <c r="C1548" s="88"/>
      <c r="D1548" s="88"/>
      <c r="E1548" s="88"/>
      <c r="F1548" s="88"/>
      <c r="G1548" s="88"/>
      <c r="H1548" s="138"/>
      <c r="I1548" s="138"/>
      <c r="J1548" s="198"/>
    </row>
    <row r="1549" spans="1:10" s="86" customFormat="1" ht="18.7" customHeight="1" x14ac:dyDescent="0.25">
      <c r="A1549" s="90" t="s">
        <v>1600</v>
      </c>
      <c r="B1549" s="89"/>
      <c r="C1549" s="88"/>
      <c r="D1549" s="88"/>
      <c r="E1549" s="88"/>
      <c r="F1549" s="88"/>
      <c r="G1549" s="88"/>
      <c r="H1549" s="138"/>
      <c r="I1549" s="138"/>
      <c r="J1549" s="198"/>
    </row>
    <row r="1550" spans="1:10" s="86" customFormat="1" ht="18.7" customHeight="1" x14ac:dyDescent="0.25">
      <c r="A1550" s="90" t="s">
        <v>1601</v>
      </c>
      <c r="B1550" s="89"/>
      <c r="C1550" s="88"/>
      <c r="D1550" s="88"/>
      <c r="E1550" s="88"/>
      <c r="F1550" s="88"/>
      <c r="G1550" s="88"/>
      <c r="H1550" s="138"/>
      <c r="I1550" s="138"/>
      <c r="J1550" s="198"/>
    </row>
    <row r="1551" spans="1:10" s="86" customFormat="1" ht="18.7" customHeight="1" x14ac:dyDescent="0.25">
      <c r="A1551" s="90" t="s">
        <v>1602</v>
      </c>
      <c r="B1551" s="89"/>
      <c r="C1551" s="88"/>
      <c r="D1551" s="88"/>
      <c r="E1551" s="88"/>
      <c r="F1551" s="88"/>
      <c r="G1551" s="88"/>
      <c r="H1551" s="138"/>
      <c r="I1551" s="138"/>
      <c r="J1551" s="198"/>
    </row>
    <row r="1552" spans="1:10" s="86" customFormat="1" ht="18.7" customHeight="1" x14ac:dyDescent="0.25">
      <c r="A1552" s="90" t="s">
        <v>1603</v>
      </c>
      <c r="B1552" s="89"/>
      <c r="C1552" s="88"/>
      <c r="D1552" s="88"/>
      <c r="E1552" s="88"/>
      <c r="F1552" s="88"/>
      <c r="G1552" s="88"/>
      <c r="H1552" s="138"/>
      <c r="I1552" s="138"/>
      <c r="J1552" s="198"/>
    </row>
    <row r="1553" spans="1:10" s="86" customFormat="1" ht="18.7" customHeight="1" x14ac:dyDescent="0.25">
      <c r="A1553" s="90" t="s">
        <v>1604</v>
      </c>
      <c r="B1553" s="89"/>
      <c r="C1553" s="88"/>
      <c r="D1553" s="88"/>
      <c r="E1553" s="88"/>
      <c r="F1553" s="88"/>
      <c r="G1553" s="88"/>
      <c r="H1553" s="138"/>
      <c r="I1553" s="138"/>
      <c r="J1553" s="198"/>
    </row>
    <row r="1554" spans="1:10" s="86" customFormat="1" ht="18.7" customHeight="1" x14ac:dyDescent="0.25">
      <c r="A1554" s="90" t="s">
        <v>1605</v>
      </c>
      <c r="B1554" s="89"/>
      <c r="C1554" s="88"/>
      <c r="D1554" s="88"/>
      <c r="E1554" s="88"/>
      <c r="F1554" s="88"/>
      <c r="G1554" s="88"/>
      <c r="H1554" s="138"/>
      <c r="I1554" s="138"/>
      <c r="J1554" s="198"/>
    </row>
    <row r="1555" spans="1:10" s="86" customFormat="1" ht="18.7" customHeight="1" x14ac:dyDescent="0.25">
      <c r="A1555" s="90" t="s">
        <v>1606</v>
      </c>
      <c r="B1555" s="89"/>
      <c r="C1555" s="88"/>
      <c r="D1555" s="88"/>
      <c r="E1555" s="88"/>
      <c r="F1555" s="88"/>
      <c r="G1555" s="88"/>
      <c r="H1555" s="138"/>
      <c r="I1555" s="138"/>
      <c r="J1555" s="198"/>
    </row>
    <row r="1556" spans="1:10" s="86" customFormat="1" ht="18.7" customHeight="1" x14ac:dyDescent="0.25">
      <c r="A1556" s="90" t="s">
        <v>1607</v>
      </c>
      <c r="B1556" s="89"/>
      <c r="C1556" s="88"/>
      <c r="D1556" s="88"/>
      <c r="E1556" s="88"/>
      <c r="F1556" s="88"/>
      <c r="G1556" s="88"/>
      <c r="H1556" s="138"/>
      <c r="I1556" s="138"/>
      <c r="J1556" s="198"/>
    </row>
    <row r="1557" spans="1:10" s="86" customFormat="1" ht="18.7" customHeight="1" x14ac:dyDescent="0.25">
      <c r="A1557" s="90" t="s">
        <v>1608</v>
      </c>
      <c r="B1557" s="89"/>
      <c r="C1557" s="88"/>
      <c r="D1557" s="88"/>
      <c r="E1557" s="88"/>
      <c r="F1557" s="88"/>
      <c r="G1557" s="88"/>
      <c r="H1557" s="138"/>
      <c r="I1557" s="138"/>
      <c r="J1557" s="198"/>
    </row>
    <row r="1558" spans="1:10" s="86" customFormat="1" ht="18.7" customHeight="1" x14ac:dyDescent="0.25">
      <c r="A1558" s="90" t="s">
        <v>1609</v>
      </c>
      <c r="B1558" s="89"/>
      <c r="C1558" s="88"/>
      <c r="D1558" s="88"/>
      <c r="E1558" s="88"/>
      <c r="F1558" s="88"/>
      <c r="G1558" s="88"/>
      <c r="H1558" s="138"/>
      <c r="I1558" s="138"/>
      <c r="J1558" s="198"/>
    </row>
    <row r="1559" spans="1:10" s="86" customFormat="1" ht="18.7" customHeight="1" x14ac:dyDescent="0.25">
      <c r="A1559" s="90" t="s">
        <v>1610</v>
      </c>
      <c r="B1559" s="89"/>
      <c r="C1559" s="88"/>
      <c r="D1559" s="88"/>
      <c r="E1559" s="88"/>
      <c r="F1559" s="88"/>
      <c r="G1559" s="88"/>
      <c r="H1559" s="138"/>
      <c r="I1559" s="138"/>
      <c r="J1559" s="198"/>
    </row>
    <row r="1560" spans="1:10" s="86" customFormat="1" ht="18.7" customHeight="1" x14ac:dyDescent="0.25">
      <c r="A1560" s="90" t="s">
        <v>1611</v>
      </c>
      <c r="B1560" s="89"/>
      <c r="C1560" s="88"/>
      <c r="D1560" s="88"/>
      <c r="E1560" s="88"/>
      <c r="F1560" s="88"/>
      <c r="G1560" s="88"/>
      <c r="H1560" s="138"/>
      <c r="I1560" s="138"/>
      <c r="J1560" s="198"/>
    </row>
    <row r="1561" spans="1:10" s="86" customFormat="1" ht="18.7" customHeight="1" x14ac:dyDescent="0.25">
      <c r="A1561" s="90" t="s">
        <v>1612</v>
      </c>
      <c r="B1561" s="89"/>
      <c r="C1561" s="88"/>
      <c r="D1561" s="88"/>
      <c r="E1561" s="88"/>
      <c r="F1561" s="88"/>
      <c r="G1561" s="88"/>
      <c r="H1561" s="138"/>
      <c r="I1561" s="138"/>
      <c r="J1561" s="198"/>
    </row>
    <row r="1562" spans="1:10" s="86" customFormat="1" ht="18.7" customHeight="1" x14ac:dyDescent="0.25">
      <c r="A1562" s="90" t="s">
        <v>1613</v>
      </c>
      <c r="B1562" s="89"/>
      <c r="C1562" s="88"/>
      <c r="D1562" s="88"/>
      <c r="E1562" s="88"/>
      <c r="F1562" s="88"/>
      <c r="G1562" s="88"/>
      <c r="H1562" s="138"/>
      <c r="I1562" s="138"/>
      <c r="J1562" s="198"/>
    </row>
    <row r="1563" spans="1:10" s="86" customFormat="1" ht="18.7" customHeight="1" x14ac:dyDescent="0.25">
      <c r="A1563" s="90" t="s">
        <v>1614</v>
      </c>
      <c r="B1563" s="89"/>
      <c r="C1563" s="88"/>
      <c r="D1563" s="88"/>
      <c r="E1563" s="88"/>
      <c r="F1563" s="88"/>
      <c r="G1563" s="88"/>
      <c r="H1563" s="138"/>
      <c r="I1563" s="138"/>
      <c r="J1563" s="198"/>
    </row>
    <row r="1564" spans="1:10" s="86" customFormat="1" ht="18.7" customHeight="1" x14ac:dyDescent="0.25">
      <c r="A1564" s="90" t="s">
        <v>1615</v>
      </c>
      <c r="B1564" s="89"/>
      <c r="C1564" s="88"/>
      <c r="D1564" s="88"/>
      <c r="E1564" s="88"/>
      <c r="F1564" s="88"/>
      <c r="G1564" s="88"/>
      <c r="H1564" s="138"/>
      <c r="I1564" s="138"/>
      <c r="J1564" s="198"/>
    </row>
    <row r="1565" spans="1:10" s="86" customFormat="1" ht="18.7" customHeight="1" x14ac:dyDescent="0.25">
      <c r="A1565" s="90" t="s">
        <v>1616</v>
      </c>
      <c r="B1565" s="89"/>
      <c r="C1565" s="88"/>
      <c r="D1565" s="88"/>
      <c r="E1565" s="88"/>
      <c r="F1565" s="88"/>
      <c r="G1565" s="88"/>
      <c r="H1565" s="138"/>
      <c r="I1565" s="138"/>
      <c r="J1565" s="198"/>
    </row>
    <row r="1566" spans="1:10" s="86" customFormat="1" ht="18.7" customHeight="1" x14ac:dyDescent="0.25">
      <c r="A1566" s="90" t="s">
        <v>1617</v>
      </c>
      <c r="B1566" s="89"/>
      <c r="C1566" s="88"/>
      <c r="D1566" s="88"/>
      <c r="E1566" s="88"/>
      <c r="F1566" s="88"/>
      <c r="G1566" s="88"/>
      <c r="H1566" s="138"/>
      <c r="I1566" s="138"/>
      <c r="J1566" s="198"/>
    </row>
    <row r="1567" spans="1:10" s="86" customFormat="1" ht="18.7" customHeight="1" x14ac:dyDescent="0.25">
      <c r="A1567" s="90" t="s">
        <v>1618</v>
      </c>
      <c r="B1567" s="89"/>
      <c r="C1567" s="88"/>
      <c r="D1567" s="88"/>
      <c r="E1567" s="88"/>
      <c r="F1567" s="88"/>
      <c r="G1567" s="88"/>
      <c r="H1567" s="138"/>
      <c r="I1567" s="138"/>
      <c r="J1567" s="198"/>
    </row>
    <row r="1568" spans="1:10" s="86" customFormat="1" ht="18.7" customHeight="1" x14ac:dyDescent="0.25">
      <c r="A1568" s="90" t="s">
        <v>1619</v>
      </c>
      <c r="B1568" s="89"/>
      <c r="C1568" s="88"/>
      <c r="D1568" s="88"/>
      <c r="E1568" s="88"/>
      <c r="F1568" s="88"/>
      <c r="G1568" s="88"/>
      <c r="H1568" s="138"/>
      <c r="I1568" s="138"/>
      <c r="J1568" s="198"/>
    </row>
    <row r="1569" spans="1:10" s="86" customFormat="1" ht="18.7" customHeight="1" x14ac:dyDescent="0.25">
      <c r="A1569" s="90" t="s">
        <v>1620</v>
      </c>
      <c r="B1569" s="89"/>
      <c r="C1569" s="88"/>
      <c r="D1569" s="88"/>
      <c r="E1569" s="88"/>
      <c r="F1569" s="88"/>
      <c r="G1569" s="88"/>
      <c r="H1569" s="138"/>
      <c r="I1569" s="138"/>
      <c r="J1569" s="198"/>
    </row>
    <row r="1570" spans="1:10" s="86" customFormat="1" ht="18.7" customHeight="1" x14ac:dyDescent="0.25">
      <c r="A1570" s="90" t="s">
        <v>1621</v>
      </c>
      <c r="B1570" s="89"/>
      <c r="C1570" s="88"/>
      <c r="D1570" s="88"/>
      <c r="E1570" s="88"/>
      <c r="F1570" s="88"/>
      <c r="G1570" s="88"/>
      <c r="H1570" s="138"/>
      <c r="I1570" s="138"/>
      <c r="J1570" s="198"/>
    </row>
    <row r="1571" spans="1:10" s="86" customFormat="1" ht="18.7" customHeight="1" x14ac:dyDescent="0.25">
      <c r="A1571" s="90" t="s">
        <v>1622</v>
      </c>
      <c r="B1571" s="89"/>
      <c r="C1571" s="88"/>
      <c r="D1571" s="88"/>
      <c r="E1571" s="88"/>
      <c r="F1571" s="88"/>
      <c r="G1571" s="88"/>
      <c r="H1571" s="138"/>
      <c r="I1571" s="138"/>
      <c r="J1571" s="198"/>
    </row>
    <row r="1572" spans="1:10" s="86" customFormat="1" ht="18.7" customHeight="1" x14ac:dyDescent="0.25">
      <c r="A1572" s="90" t="s">
        <v>1623</v>
      </c>
      <c r="B1572" s="89"/>
      <c r="C1572" s="88"/>
      <c r="D1572" s="88"/>
      <c r="E1572" s="88"/>
      <c r="F1572" s="88"/>
      <c r="G1572" s="88"/>
      <c r="H1572" s="138"/>
      <c r="I1572" s="138"/>
      <c r="J1572" s="198"/>
    </row>
    <row r="1573" spans="1:10" s="86" customFormat="1" ht="18.7" customHeight="1" x14ac:dyDescent="0.25">
      <c r="A1573" s="90" t="s">
        <v>1624</v>
      </c>
      <c r="B1573" s="89"/>
      <c r="C1573" s="88"/>
      <c r="D1573" s="88"/>
      <c r="E1573" s="88"/>
      <c r="F1573" s="88"/>
      <c r="G1573" s="88"/>
      <c r="H1573" s="138"/>
      <c r="I1573" s="138"/>
      <c r="J1573" s="198"/>
    </row>
    <row r="1574" spans="1:10" s="86" customFormat="1" ht="18.7" customHeight="1" x14ac:dyDescent="0.25">
      <c r="A1574" s="90" t="s">
        <v>1625</v>
      </c>
      <c r="B1574" s="89"/>
      <c r="C1574" s="88"/>
      <c r="D1574" s="88"/>
      <c r="E1574" s="88"/>
      <c r="F1574" s="88"/>
      <c r="G1574" s="88"/>
      <c r="H1574" s="138"/>
      <c r="I1574" s="138"/>
      <c r="J1574" s="198"/>
    </row>
    <row r="1575" spans="1:10" s="86" customFormat="1" ht="18.7" customHeight="1" x14ac:dyDescent="0.25">
      <c r="A1575" s="90" t="s">
        <v>1626</v>
      </c>
      <c r="B1575" s="89"/>
      <c r="C1575" s="88"/>
      <c r="D1575" s="88"/>
      <c r="E1575" s="88"/>
      <c r="F1575" s="88"/>
      <c r="G1575" s="88"/>
      <c r="H1575" s="138"/>
      <c r="I1575" s="138"/>
      <c r="J1575" s="198"/>
    </row>
    <row r="1576" spans="1:10" s="86" customFormat="1" ht="18.7" customHeight="1" x14ac:dyDescent="0.25">
      <c r="A1576" s="90" t="s">
        <v>1627</v>
      </c>
      <c r="B1576" s="89"/>
      <c r="C1576" s="88"/>
      <c r="D1576" s="88"/>
      <c r="E1576" s="88"/>
      <c r="F1576" s="88"/>
      <c r="G1576" s="88"/>
      <c r="H1576" s="138"/>
      <c r="I1576" s="138"/>
      <c r="J1576" s="198"/>
    </row>
    <row r="1577" spans="1:10" s="86" customFormat="1" ht="18.7" customHeight="1" x14ac:dyDescent="0.25">
      <c r="A1577" s="90" t="s">
        <v>1628</v>
      </c>
      <c r="B1577" s="89"/>
      <c r="C1577" s="88"/>
      <c r="D1577" s="88"/>
      <c r="E1577" s="88"/>
      <c r="F1577" s="88"/>
      <c r="G1577" s="88"/>
      <c r="H1577" s="138"/>
      <c r="I1577" s="138"/>
      <c r="J1577" s="198"/>
    </row>
    <row r="1578" spans="1:10" s="86" customFormat="1" ht="18.7" customHeight="1" x14ac:dyDescent="0.25">
      <c r="A1578" s="90" t="s">
        <v>1629</v>
      </c>
      <c r="B1578" s="89"/>
      <c r="C1578" s="88"/>
      <c r="D1578" s="88"/>
      <c r="E1578" s="88"/>
      <c r="F1578" s="88"/>
      <c r="G1578" s="88"/>
      <c r="H1578" s="138"/>
      <c r="I1578" s="138"/>
      <c r="J1578" s="198"/>
    </row>
    <row r="1579" spans="1:10" s="86" customFormat="1" ht="18.7" customHeight="1" x14ac:dyDescent="0.25">
      <c r="A1579" s="90" t="s">
        <v>1630</v>
      </c>
      <c r="B1579" s="89"/>
      <c r="C1579" s="88"/>
      <c r="D1579" s="88"/>
      <c r="E1579" s="88"/>
      <c r="F1579" s="88"/>
      <c r="G1579" s="88"/>
      <c r="H1579" s="138"/>
      <c r="I1579" s="138"/>
      <c r="J1579" s="198"/>
    </row>
    <row r="1580" spans="1:10" s="86" customFormat="1" ht="18.7" customHeight="1" x14ac:dyDescent="0.25">
      <c r="A1580" s="90" t="s">
        <v>1631</v>
      </c>
      <c r="B1580" s="89"/>
      <c r="C1580" s="88"/>
      <c r="D1580" s="88"/>
      <c r="E1580" s="88"/>
      <c r="F1580" s="88"/>
      <c r="G1580" s="88"/>
      <c r="H1580" s="138"/>
      <c r="I1580" s="138"/>
      <c r="J1580" s="198"/>
    </row>
    <row r="1581" spans="1:10" s="86" customFormat="1" ht="18.7" customHeight="1" x14ac:dyDescent="0.25">
      <c r="A1581" s="90" t="s">
        <v>1632</v>
      </c>
      <c r="B1581" s="89"/>
      <c r="C1581" s="88"/>
      <c r="D1581" s="88"/>
      <c r="E1581" s="88"/>
      <c r="F1581" s="88"/>
      <c r="G1581" s="88"/>
      <c r="H1581" s="138"/>
      <c r="I1581" s="138"/>
      <c r="J1581" s="198"/>
    </row>
    <row r="1582" spans="1:10" s="86" customFormat="1" ht="18.7" customHeight="1" x14ac:dyDescent="0.25">
      <c r="A1582" s="90" t="s">
        <v>1633</v>
      </c>
      <c r="B1582" s="89"/>
      <c r="C1582" s="88"/>
      <c r="D1582" s="88"/>
      <c r="E1582" s="88"/>
      <c r="F1582" s="88"/>
      <c r="G1582" s="88"/>
      <c r="H1582" s="138"/>
      <c r="I1582" s="138"/>
      <c r="J1582" s="198"/>
    </row>
    <row r="1583" spans="1:10" s="86" customFormat="1" ht="18.7" customHeight="1" x14ac:dyDescent="0.25">
      <c r="A1583" s="90" t="s">
        <v>1634</v>
      </c>
      <c r="B1583" s="89"/>
      <c r="C1583" s="88"/>
      <c r="D1583" s="88"/>
      <c r="E1583" s="88"/>
      <c r="F1583" s="88"/>
      <c r="G1583" s="88"/>
      <c r="H1583" s="138"/>
      <c r="I1583" s="138"/>
      <c r="J1583" s="198"/>
    </row>
    <row r="1584" spans="1:10" s="86" customFormat="1" ht="18.7" customHeight="1" x14ac:dyDescent="0.25">
      <c r="A1584" s="90" t="s">
        <v>1635</v>
      </c>
      <c r="B1584" s="89"/>
      <c r="C1584" s="88"/>
      <c r="D1584" s="88"/>
      <c r="E1584" s="88"/>
      <c r="F1584" s="88"/>
      <c r="G1584" s="88"/>
      <c r="H1584" s="138"/>
      <c r="I1584" s="138"/>
      <c r="J1584" s="198"/>
    </row>
    <row r="1585" spans="1:10" s="86" customFormat="1" ht="18.7" customHeight="1" x14ac:dyDescent="0.25">
      <c r="A1585" s="90" t="s">
        <v>1636</v>
      </c>
      <c r="B1585" s="89"/>
      <c r="C1585" s="88"/>
      <c r="D1585" s="88"/>
      <c r="E1585" s="88"/>
      <c r="F1585" s="88"/>
      <c r="G1585" s="88"/>
      <c r="H1585" s="138"/>
      <c r="I1585" s="138"/>
      <c r="J1585" s="198"/>
    </row>
    <row r="1586" spans="1:10" s="86" customFormat="1" ht="18.7" customHeight="1" x14ac:dyDescent="0.25">
      <c r="A1586" s="90" t="s">
        <v>1637</v>
      </c>
      <c r="B1586" s="89"/>
      <c r="C1586" s="88"/>
      <c r="D1586" s="88"/>
      <c r="E1586" s="88"/>
      <c r="F1586" s="88"/>
      <c r="G1586" s="88"/>
      <c r="H1586" s="138"/>
      <c r="I1586" s="138"/>
      <c r="J1586" s="198"/>
    </row>
    <row r="1587" spans="1:10" s="86" customFormat="1" ht="18.7" customHeight="1" x14ac:dyDescent="0.25">
      <c r="A1587" s="90" t="s">
        <v>1638</v>
      </c>
      <c r="B1587" s="89"/>
      <c r="C1587" s="88"/>
      <c r="D1587" s="88"/>
      <c r="E1587" s="88"/>
      <c r="F1587" s="88"/>
      <c r="G1587" s="88"/>
      <c r="H1587" s="138"/>
      <c r="I1587" s="138"/>
      <c r="J1587" s="198"/>
    </row>
    <row r="1588" spans="1:10" s="86" customFormat="1" ht="18.7" customHeight="1" x14ac:dyDescent="0.25">
      <c r="A1588" s="90" t="s">
        <v>1639</v>
      </c>
      <c r="B1588" s="89"/>
      <c r="C1588" s="88"/>
      <c r="D1588" s="88"/>
      <c r="E1588" s="88"/>
      <c r="F1588" s="88"/>
      <c r="G1588" s="88"/>
      <c r="H1588" s="138"/>
      <c r="I1588" s="138"/>
      <c r="J1588" s="198"/>
    </row>
    <row r="1589" spans="1:10" s="86" customFormat="1" ht="18.7" customHeight="1" x14ac:dyDescent="0.25">
      <c r="A1589" s="90" t="s">
        <v>1640</v>
      </c>
      <c r="B1589" s="89"/>
      <c r="C1589" s="88"/>
      <c r="D1589" s="88"/>
      <c r="E1589" s="88"/>
      <c r="F1589" s="88"/>
      <c r="G1589" s="88"/>
      <c r="H1589" s="138"/>
      <c r="I1589" s="138"/>
      <c r="J1589" s="198"/>
    </row>
    <row r="1590" spans="1:10" s="86" customFormat="1" ht="18.7" customHeight="1" x14ac:dyDescent="0.25">
      <c r="A1590" s="90" t="s">
        <v>1641</v>
      </c>
      <c r="B1590" s="89"/>
      <c r="C1590" s="88"/>
      <c r="D1590" s="88"/>
      <c r="E1590" s="88"/>
      <c r="F1590" s="88"/>
      <c r="G1590" s="88"/>
      <c r="H1590" s="138"/>
      <c r="I1590" s="138"/>
      <c r="J1590" s="198"/>
    </row>
    <row r="1591" spans="1:10" s="86" customFormat="1" ht="18.7" customHeight="1" x14ac:dyDescent="0.25">
      <c r="A1591" s="90" t="s">
        <v>1642</v>
      </c>
      <c r="B1591" s="89"/>
      <c r="C1591" s="88"/>
      <c r="D1591" s="88"/>
      <c r="E1591" s="88"/>
      <c r="F1591" s="88"/>
      <c r="G1591" s="88"/>
      <c r="H1591" s="138"/>
      <c r="I1591" s="138"/>
      <c r="J1591" s="198"/>
    </row>
    <row r="1592" spans="1:10" s="86" customFormat="1" ht="18.7" customHeight="1" x14ac:dyDescent="0.25">
      <c r="A1592" s="90" t="s">
        <v>1643</v>
      </c>
      <c r="B1592" s="89"/>
      <c r="C1592" s="88"/>
      <c r="D1592" s="88"/>
      <c r="E1592" s="88"/>
      <c r="F1592" s="88"/>
      <c r="G1592" s="88"/>
      <c r="H1592" s="138"/>
      <c r="I1592" s="138"/>
      <c r="J1592" s="198"/>
    </row>
    <row r="1593" spans="1:10" s="86" customFormat="1" ht="18.7" customHeight="1" x14ac:dyDescent="0.25">
      <c r="A1593" s="90" t="s">
        <v>1644</v>
      </c>
      <c r="B1593" s="89"/>
      <c r="C1593" s="88"/>
      <c r="D1593" s="88"/>
      <c r="E1593" s="88"/>
      <c r="F1593" s="88"/>
      <c r="G1593" s="88"/>
      <c r="H1593" s="138"/>
      <c r="I1593" s="138"/>
      <c r="J1593" s="198"/>
    </row>
    <row r="1594" spans="1:10" s="86" customFormat="1" ht="18.7" customHeight="1" x14ac:dyDescent="0.25">
      <c r="A1594" s="90" t="s">
        <v>1645</v>
      </c>
      <c r="B1594" s="89"/>
      <c r="C1594" s="88"/>
      <c r="D1594" s="88"/>
      <c r="E1594" s="88"/>
      <c r="F1594" s="88"/>
      <c r="G1594" s="88"/>
      <c r="H1594" s="138"/>
      <c r="I1594" s="138"/>
      <c r="J1594" s="198"/>
    </row>
    <row r="1595" spans="1:10" s="86" customFormat="1" ht="18.7" customHeight="1" x14ac:dyDescent="0.25">
      <c r="A1595" s="90" t="s">
        <v>1646</v>
      </c>
      <c r="B1595" s="89"/>
      <c r="C1595" s="88"/>
      <c r="D1595" s="88"/>
      <c r="E1595" s="88"/>
      <c r="F1595" s="88"/>
      <c r="G1595" s="88"/>
      <c r="H1595" s="138"/>
      <c r="I1595" s="138"/>
      <c r="J1595" s="198"/>
    </row>
    <row r="1596" spans="1:10" s="86" customFormat="1" ht="18.7" customHeight="1" x14ac:dyDescent="0.25">
      <c r="A1596" s="90" t="s">
        <v>1647</v>
      </c>
      <c r="B1596" s="89"/>
      <c r="C1596" s="88"/>
      <c r="D1596" s="88"/>
      <c r="E1596" s="88"/>
      <c r="F1596" s="88"/>
      <c r="G1596" s="88"/>
      <c r="H1596" s="138"/>
      <c r="I1596" s="138"/>
      <c r="J1596" s="198"/>
    </row>
    <row r="1597" spans="1:10" s="86" customFormat="1" ht="18.7" customHeight="1" x14ac:dyDescent="0.25">
      <c r="A1597" s="90" t="s">
        <v>1648</v>
      </c>
      <c r="B1597" s="89"/>
      <c r="C1597" s="88"/>
      <c r="D1597" s="88"/>
      <c r="E1597" s="88"/>
      <c r="F1597" s="88"/>
      <c r="G1597" s="88"/>
      <c r="H1597" s="138"/>
      <c r="I1597" s="138"/>
      <c r="J1597" s="198"/>
    </row>
    <row r="1598" spans="1:10" s="86" customFormat="1" ht="18.7" customHeight="1" x14ac:dyDescent="0.25">
      <c r="A1598" s="90" t="s">
        <v>1649</v>
      </c>
      <c r="B1598" s="89"/>
      <c r="C1598" s="88"/>
      <c r="D1598" s="88"/>
      <c r="E1598" s="88"/>
      <c r="F1598" s="88"/>
      <c r="G1598" s="88"/>
      <c r="H1598" s="138"/>
      <c r="I1598" s="138"/>
      <c r="J1598" s="198"/>
    </row>
    <row r="1599" spans="1:10" s="86" customFormat="1" ht="18.7" customHeight="1" x14ac:dyDescent="0.25">
      <c r="A1599" s="90" t="s">
        <v>1650</v>
      </c>
      <c r="B1599" s="89"/>
      <c r="C1599" s="88"/>
      <c r="D1599" s="88"/>
      <c r="E1599" s="88"/>
      <c r="F1599" s="88"/>
      <c r="G1599" s="88"/>
      <c r="H1599" s="138"/>
      <c r="I1599" s="138"/>
      <c r="J1599" s="198"/>
    </row>
    <row r="1600" spans="1:10" s="86" customFormat="1" ht="18.7" customHeight="1" x14ac:dyDescent="0.25">
      <c r="A1600" s="90" t="s">
        <v>1651</v>
      </c>
      <c r="B1600" s="89"/>
      <c r="C1600" s="88"/>
      <c r="D1600" s="88"/>
      <c r="E1600" s="88"/>
      <c r="F1600" s="88"/>
      <c r="G1600" s="88"/>
      <c r="H1600" s="138"/>
      <c r="I1600" s="138"/>
      <c r="J1600" s="198"/>
    </row>
    <row r="1601" spans="1:10" s="86" customFormat="1" ht="18.7" customHeight="1" x14ac:dyDescent="0.25">
      <c r="A1601" s="90" t="s">
        <v>1652</v>
      </c>
      <c r="B1601" s="89"/>
      <c r="C1601" s="88"/>
      <c r="D1601" s="88"/>
      <c r="E1601" s="88"/>
      <c r="F1601" s="88"/>
      <c r="G1601" s="88"/>
      <c r="H1601" s="138"/>
      <c r="I1601" s="138"/>
      <c r="J1601" s="198"/>
    </row>
    <row r="1602" spans="1:10" s="86" customFormat="1" ht="18.7" customHeight="1" x14ac:dyDescent="0.25">
      <c r="A1602" s="90" t="s">
        <v>1653</v>
      </c>
      <c r="B1602" s="89"/>
      <c r="C1602" s="88"/>
      <c r="D1602" s="88"/>
      <c r="E1602" s="88"/>
      <c r="F1602" s="88"/>
      <c r="G1602" s="88"/>
      <c r="H1602" s="138"/>
      <c r="I1602" s="138"/>
      <c r="J1602" s="198"/>
    </row>
    <row r="1603" spans="1:10" s="86" customFormat="1" ht="18.7" customHeight="1" x14ac:dyDescent="0.25">
      <c r="A1603" s="90" t="s">
        <v>1654</v>
      </c>
      <c r="B1603" s="89"/>
      <c r="C1603" s="88"/>
      <c r="D1603" s="88"/>
      <c r="E1603" s="88"/>
      <c r="F1603" s="88"/>
      <c r="G1603" s="88"/>
      <c r="H1603" s="138"/>
      <c r="I1603" s="138"/>
      <c r="J1603" s="198"/>
    </row>
    <row r="1604" spans="1:10" s="86" customFormat="1" ht="18.7" customHeight="1" x14ac:dyDescent="0.25">
      <c r="A1604" s="90" t="s">
        <v>1655</v>
      </c>
      <c r="B1604" s="89"/>
      <c r="C1604" s="88"/>
      <c r="D1604" s="88"/>
      <c r="E1604" s="88"/>
      <c r="F1604" s="88"/>
      <c r="G1604" s="88"/>
      <c r="H1604" s="138"/>
      <c r="I1604" s="138"/>
      <c r="J1604" s="198"/>
    </row>
    <row r="1605" spans="1:10" s="86" customFormat="1" ht="18.7" customHeight="1" x14ac:dyDescent="0.25">
      <c r="A1605" s="90" t="s">
        <v>1656</v>
      </c>
      <c r="B1605" s="89"/>
      <c r="C1605" s="88"/>
      <c r="D1605" s="88"/>
      <c r="E1605" s="88"/>
      <c r="F1605" s="88"/>
      <c r="G1605" s="88"/>
      <c r="H1605" s="138"/>
      <c r="I1605" s="138"/>
      <c r="J1605" s="198"/>
    </row>
    <row r="1606" spans="1:10" s="86" customFormat="1" ht="18.7" customHeight="1" x14ac:dyDescent="0.25">
      <c r="A1606" s="90" t="s">
        <v>1657</v>
      </c>
      <c r="B1606" s="89"/>
      <c r="C1606" s="88"/>
      <c r="D1606" s="88"/>
      <c r="E1606" s="88"/>
      <c r="F1606" s="88"/>
      <c r="G1606" s="88"/>
      <c r="H1606" s="138"/>
      <c r="I1606" s="138"/>
      <c r="J1606" s="198"/>
    </row>
    <row r="1607" spans="1:10" s="86" customFormat="1" ht="18.7" customHeight="1" x14ac:dyDescent="0.25">
      <c r="A1607" s="90" t="s">
        <v>1658</v>
      </c>
      <c r="B1607" s="89"/>
      <c r="C1607" s="88"/>
      <c r="D1607" s="88"/>
      <c r="E1607" s="88"/>
      <c r="F1607" s="88"/>
      <c r="G1607" s="88"/>
      <c r="H1607" s="138"/>
      <c r="I1607" s="138"/>
      <c r="J1607" s="198"/>
    </row>
    <row r="1608" spans="1:10" s="86" customFormat="1" ht="18.7" customHeight="1" x14ac:dyDescent="0.25">
      <c r="A1608" s="90" t="s">
        <v>1659</v>
      </c>
      <c r="B1608" s="89"/>
      <c r="C1608" s="88"/>
      <c r="D1608" s="88"/>
      <c r="E1608" s="88"/>
      <c r="F1608" s="88"/>
      <c r="G1608" s="88"/>
      <c r="H1608" s="138"/>
      <c r="I1608" s="138"/>
      <c r="J1608" s="198"/>
    </row>
    <row r="1609" spans="1:10" s="86" customFormat="1" ht="18.7" customHeight="1" x14ac:dyDescent="0.25">
      <c r="A1609" s="90" t="s">
        <v>1660</v>
      </c>
      <c r="B1609" s="89"/>
      <c r="C1609" s="88"/>
      <c r="D1609" s="88"/>
      <c r="E1609" s="88"/>
      <c r="F1609" s="88"/>
      <c r="G1609" s="88"/>
      <c r="H1609" s="138"/>
      <c r="I1609" s="138"/>
      <c r="J1609" s="198"/>
    </row>
    <row r="1610" spans="1:10" s="86" customFormat="1" ht="18.7" customHeight="1" x14ac:dyDescent="0.25">
      <c r="A1610" s="90" t="s">
        <v>1661</v>
      </c>
      <c r="B1610" s="89"/>
      <c r="C1610" s="88"/>
      <c r="D1610" s="88"/>
      <c r="E1610" s="88"/>
      <c r="F1610" s="88"/>
      <c r="G1610" s="88"/>
      <c r="H1610" s="138"/>
      <c r="I1610" s="138"/>
      <c r="J1610" s="198"/>
    </row>
    <row r="1611" spans="1:10" s="86" customFormat="1" ht="18.7" customHeight="1" x14ac:dyDescent="0.25">
      <c r="A1611" s="90" t="s">
        <v>1662</v>
      </c>
      <c r="B1611" s="89"/>
      <c r="C1611" s="88"/>
      <c r="D1611" s="88"/>
      <c r="E1611" s="88"/>
      <c r="F1611" s="88"/>
      <c r="G1611" s="88"/>
      <c r="H1611" s="138"/>
      <c r="I1611" s="138"/>
      <c r="J1611" s="198"/>
    </row>
    <row r="1612" spans="1:10" s="86" customFormat="1" ht="18.7" customHeight="1" x14ac:dyDescent="0.25">
      <c r="A1612" s="90" t="s">
        <v>1663</v>
      </c>
      <c r="B1612" s="89"/>
      <c r="C1612" s="88"/>
      <c r="D1612" s="88"/>
      <c r="E1612" s="88"/>
      <c r="F1612" s="88"/>
      <c r="G1612" s="88"/>
      <c r="H1612" s="138"/>
      <c r="I1612" s="138"/>
      <c r="J1612" s="198"/>
    </row>
    <row r="1613" spans="1:10" s="86" customFormat="1" ht="18.7" customHeight="1" x14ac:dyDescent="0.25">
      <c r="A1613" s="90" t="s">
        <v>1664</v>
      </c>
      <c r="B1613" s="89"/>
      <c r="C1613" s="88"/>
      <c r="D1613" s="88"/>
      <c r="E1613" s="88"/>
      <c r="F1613" s="88"/>
      <c r="G1613" s="88"/>
      <c r="H1613" s="138"/>
      <c r="I1613" s="138"/>
      <c r="J1613" s="198"/>
    </row>
    <row r="1614" spans="1:10" s="86" customFormat="1" ht="18.7" customHeight="1" x14ac:dyDescent="0.25">
      <c r="A1614" s="90" t="s">
        <v>1665</v>
      </c>
      <c r="B1614" s="89"/>
      <c r="C1614" s="88"/>
      <c r="D1614" s="88"/>
      <c r="E1614" s="88"/>
      <c r="F1614" s="88"/>
      <c r="G1614" s="88"/>
      <c r="H1614" s="138"/>
      <c r="I1614" s="138"/>
      <c r="J1614" s="198"/>
    </row>
    <row r="1615" spans="1:10" s="86" customFormat="1" ht="18.7" customHeight="1" x14ac:dyDescent="0.25">
      <c r="A1615" s="90" t="s">
        <v>1666</v>
      </c>
      <c r="B1615" s="89"/>
      <c r="C1615" s="88"/>
      <c r="D1615" s="88"/>
      <c r="E1615" s="88"/>
      <c r="F1615" s="88"/>
      <c r="G1615" s="88"/>
      <c r="H1615" s="138"/>
      <c r="I1615" s="138"/>
      <c r="J1615" s="198"/>
    </row>
    <row r="1616" spans="1:10" s="86" customFormat="1" ht="18.7" customHeight="1" x14ac:dyDescent="0.25">
      <c r="A1616" s="90" t="s">
        <v>1667</v>
      </c>
      <c r="B1616" s="89"/>
      <c r="C1616" s="88"/>
      <c r="D1616" s="88"/>
      <c r="E1616" s="88"/>
      <c r="F1616" s="88"/>
      <c r="G1616" s="88"/>
      <c r="H1616" s="138"/>
      <c r="I1616" s="138"/>
      <c r="J1616" s="198"/>
    </row>
    <row r="1617" spans="1:10" s="86" customFormat="1" ht="18.7" customHeight="1" x14ac:dyDescent="0.25">
      <c r="A1617" s="90" t="s">
        <v>1668</v>
      </c>
      <c r="B1617" s="89"/>
      <c r="C1617" s="88"/>
      <c r="D1617" s="88"/>
      <c r="E1617" s="88"/>
      <c r="F1617" s="88"/>
      <c r="G1617" s="88"/>
      <c r="H1617" s="138"/>
      <c r="I1617" s="138"/>
      <c r="J1617" s="198"/>
    </row>
    <row r="1618" spans="1:10" s="86" customFormat="1" ht="18.7" customHeight="1" x14ac:dyDescent="0.25">
      <c r="A1618" s="90" t="s">
        <v>1669</v>
      </c>
      <c r="B1618" s="89"/>
      <c r="C1618" s="88"/>
      <c r="D1618" s="88"/>
      <c r="E1618" s="88"/>
      <c r="F1618" s="88"/>
      <c r="G1618" s="88"/>
      <c r="H1618" s="138"/>
      <c r="I1618" s="138"/>
      <c r="J1618" s="198"/>
    </row>
    <row r="1619" spans="1:10" s="86" customFormat="1" ht="18.7" customHeight="1" x14ac:dyDescent="0.25">
      <c r="A1619" s="90" t="s">
        <v>1670</v>
      </c>
      <c r="B1619" s="89"/>
      <c r="C1619" s="88"/>
      <c r="D1619" s="88"/>
      <c r="E1619" s="88"/>
      <c r="F1619" s="88"/>
      <c r="G1619" s="88"/>
      <c r="H1619" s="138"/>
      <c r="I1619" s="138"/>
      <c r="J1619" s="198"/>
    </row>
    <row r="1620" spans="1:10" s="86" customFormat="1" ht="18.7" customHeight="1" x14ac:dyDescent="0.25">
      <c r="A1620" s="90" t="s">
        <v>1671</v>
      </c>
      <c r="B1620" s="89"/>
      <c r="C1620" s="88"/>
      <c r="D1620" s="88"/>
      <c r="E1620" s="88"/>
      <c r="F1620" s="88"/>
      <c r="G1620" s="88"/>
      <c r="H1620" s="138"/>
      <c r="I1620" s="138"/>
      <c r="J1620" s="198"/>
    </row>
    <row r="1621" spans="1:10" s="86" customFormat="1" ht="18.7" customHeight="1" x14ac:dyDescent="0.25">
      <c r="A1621" s="90" t="s">
        <v>1672</v>
      </c>
      <c r="B1621" s="89"/>
      <c r="C1621" s="88"/>
      <c r="D1621" s="88"/>
      <c r="E1621" s="88"/>
      <c r="F1621" s="88"/>
      <c r="G1621" s="88"/>
      <c r="H1621" s="138"/>
      <c r="I1621" s="138"/>
      <c r="J1621" s="198"/>
    </row>
    <row r="1622" spans="1:10" s="86" customFormat="1" ht="18.7" customHeight="1" x14ac:dyDescent="0.25">
      <c r="A1622" s="90" t="s">
        <v>1673</v>
      </c>
      <c r="B1622" s="89"/>
      <c r="C1622" s="88"/>
      <c r="D1622" s="88"/>
      <c r="E1622" s="88"/>
      <c r="F1622" s="88"/>
      <c r="G1622" s="88"/>
      <c r="H1622" s="138"/>
      <c r="I1622" s="138"/>
      <c r="J1622" s="198"/>
    </row>
    <row r="1623" spans="1:10" s="86" customFormat="1" ht="18.7" customHeight="1" x14ac:dyDescent="0.25">
      <c r="A1623" s="90" t="s">
        <v>1674</v>
      </c>
      <c r="B1623" s="89"/>
      <c r="C1623" s="88"/>
      <c r="D1623" s="88"/>
      <c r="E1623" s="88"/>
      <c r="F1623" s="88"/>
      <c r="G1623" s="88"/>
      <c r="H1623" s="138"/>
      <c r="I1623" s="138"/>
      <c r="J1623" s="198"/>
    </row>
    <row r="1624" spans="1:10" s="86" customFormat="1" ht="18.7" customHeight="1" x14ac:dyDescent="0.25">
      <c r="A1624" s="90" t="s">
        <v>1675</v>
      </c>
      <c r="B1624" s="89"/>
      <c r="C1624" s="88"/>
      <c r="D1624" s="88"/>
      <c r="E1624" s="88"/>
      <c r="F1624" s="88"/>
      <c r="G1624" s="88"/>
      <c r="H1624" s="138"/>
      <c r="I1624" s="138"/>
      <c r="J1624" s="198"/>
    </row>
    <row r="1625" spans="1:10" s="86" customFormat="1" ht="18.7" customHeight="1" x14ac:dyDescent="0.25">
      <c r="A1625" s="90" t="s">
        <v>1676</v>
      </c>
      <c r="B1625" s="89"/>
      <c r="C1625" s="88"/>
      <c r="D1625" s="88"/>
      <c r="E1625" s="88"/>
      <c r="F1625" s="88"/>
      <c r="G1625" s="88"/>
      <c r="H1625" s="138"/>
      <c r="I1625" s="138"/>
      <c r="J1625" s="198"/>
    </row>
    <row r="1626" spans="1:10" s="86" customFormat="1" ht="18.7" customHeight="1" x14ac:dyDescent="0.25">
      <c r="A1626" s="90" t="s">
        <v>1677</v>
      </c>
      <c r="B1626" s="89"/>
      <c r="C1626" s="88"/>
      <c r="D1626" s="88"/>
      <c r="E1626" s="88"/>
      <c r="F1626" s="88"/>
      <c r="G1626" s="88"/>
      <c r="H1626" s="138"/>
      <c r="I1626" s="138"/>
      <c r="J1626" s="198"/>
    </row>
    <row r="1627" spans="1:10" s="86" customFormat="1" ht="18.7" customHeight="1" x14ac:dyDescent="0.25">
      <c r="A1627" s="90" t="s">
        <v>1678</v>
      </c>
      <c r="B1627" s="89"/>
      <c r="C1627" s="88"/>
      <c r="D1627" s="88"/>
      <c r="E1627" s="88"/>
      <c r="F1627" s="88"/>
      <c r="G1627" s="88"/>
      <c r="H1627" s="138"/>
      <c r="I1627" s="138"/>
      <c r="J1627" s="198"/>
    </row>
    <row r="1628" spans="1:10" s="86" customFormat="1" ht="18.7" customHeight="1" x14ac:dyDescent="0.25">
      <c r="A1628" s="90" t="s">
        <v>1679</v>
      </c>
      <c r="B1628" s="89"/>
      <c r="C1628" s="88"/>
      <c r="D1628" s="88"/>
      <c r="E1628" s="88"/>
      <c r="F1628" s="88"/>
      <c r="G1628" s="88"/>
      <c r="H1628" s="138"/>
      <c r="I1628" s="138"/>
      <c r="J1628" s="198"/>
    </row>
    <row r="1629" spans="1:10" s="86" customFormat="1" ht="18.7" customHeight="1" x14ac:dyDescent="0.25">
      <c r="A1629" s="90" t="s">
        <v>1680</v>
      </c>
      <c r="B1629" s="89"/>
      <c r="C1629" s="88"/>
      <c r="D1629" s="88"/>
      <c r="E1629" s="88"/>
      <c r="F1629" s="88"/>
      <c r="G1629" s="88"/>
      <c r="H1629" s="138"/>
      <c r="I1629" s="138"/>
      <c r="J1629" s="198"/>
    </row>
    <row r="1630" spans="1:10" s="86" customFormat="1" ht="18.7" customHeight="1" x14ac:dyDescent="0.25">
      <c r="A1630" s="90" t="s">
        <v>1681</v>
      </c>
      <c r="B1630" s="89"/>
      <c r="C1630" s="88"/>
      <c r="D1630" s="88"/>
      <c r="E1630" s="88"/>
      <c r="F1630" s="88"/>
      <c r="G1630" s="88"/>
      <c r="H1630" s="138"/>
      <c r="I1630" s="138"/>
      <c r="J1630" s="198"/>
    </row>
    <row r="1631" spans="1:10" s="86" customFormat="1" ht="18.7" customHeight="1" x14ac:dyDescent="0.25">
      <c r="A1631" s="90" t="s">
        <v>1682</v>
      </c>
      <c r="B1631" s="89"/>
      <c r="C1631" s="88"/>
      <c r="D1631" s="88"/>
      <c r="E1631" s="88"/>
      <c r="F1631" s="88"/>
      <c r="G1631" s="88"/>
      <c r="H1631" s="138"/>
      <c r="I1631" s="138"/>
      <c r="J1631" s="198"/>
    </row>
    <row r="1632" spans="1:10" s="86" customFormat="1" ht="18.7" customHeight="1" x14ac:dyDescent="0.25">
      <c r="A1632" s="90" t="s">
        <v>1683</v>
      </c>
      <c r="B1632" s="89"/>
      <c r="C1632" s="88"/>
      <c r="D1632" s="88"/>
      <c r="E1632" s="88"/>
      <c r="F1632" s="88"/>
      <c r="G1632" s="88"/>
      <c r="H1632" s="138"/>
      <c r="I1632" s="138"/>
      <c r="J1632" s="198"/>
    </row>
    <row r="1633" spans="1:10" s="86" customFormat="1" ht="18.7" customHeight="1" x14ac:dyDescent="0.25">
      <c r="A1633" s="90" t="s">
        <v>1684</v>
      </c>
      <c r="B1633" s="89"/>
      <c r="C1633" s="88"/>
      <c r="D1633" s="88"/>
      <c r="E1633" s="88"/>
      <c r="F1633" s="88"/>
      <c r="G1633" s="88"/>
      <c r="H1633" s="138"/>
      <c r="I1633" s="138"/>
      <c r="J1633" s="198"/>
    </row>
    <row r="1634" spans="1:10" s="86" customFormat="1" ht="18.7" customHeight="1" x14ac:dyDescent="0.25">
      <c r="A1634" s="90" t="s">
        <v>1685</v>
      </c>
      <c r="B1634" s="89"/>
      <c r="C1634" s="88"/>
      <c r="D1634" s="88"/>
      <c r="E1634" s="88"/>
      <c r="F1634" s="88"/>
      <c r="G1634" s="88"/>
      <c r="H1634" s="138"/>
      <c r="I1634" s="138"/>
      <c r="J1634" s="198"/>
    </row>
    <row r="1635" spans="1:10" s="86" customFormat="1" ht="18.7" customHeight="1" x14ac:dyDescent="0.25">
      <c r="A1635" s="90" t="s">
        <v>1686</v>
      </c>
      <c r="B1635" s="89"/>
      <c r="C1635" s="88"/>
      <c r="D1635" s="88"/>
      <c r="E1635" s="88"/>
      <c r="F1635" s="88"/>
      <c r="G1635" s="88"/>
      <c r="H1635" s="138"/>
      <c r="I1635" s="138"/>
      <c r="J1635" s="198"/>
    </row>
    <row r="1636" spans="1:10" s="86" customFormat="1" ht="18.7" customHeight="1" x14ac:dyDescent="0.25">
      <c r="A1636" s="90" t="s">
        <v>1687</v>
      </c>
      <c r="B1636" s="89"/>
      <c r="C1636" s="88"/>
      <c r="D1636" s="88"/>
      <c r="E1636" s="88"/>
      <c r="F1636" s="88"/>
      <c r="G1636" s="88"/>
      <c r="H1636" s="138"/>
      <c r="I1636" s="138"/>
      <c r="J1636" s="198"/>
    </row>
    <row r="1637" spans="1:10" s="86" customFormat="1" ht="18.7" customHeight="1" x14ac:dyDescent="0.25">
      <c r="A1637" s="90" t="s">
        <v>1688</v>
      </c>
      <c r="B1637" s="89"/>
      <c r="C1637" s="88"/>
      <c r="D1637" s="88"/>
      <c r="E1637" s="88"/>
      <c r="F1637" s="88"/>
      <c r="G1637" s="88"/>
      <c r="H1637" s="138"/>
      <c r="I1637" s="138"/>
      <c r="J1637" s="198"/>
    </row>
    <row r="1638" spans="1:10" s="86" customFormat="1" ht="18.7" customHeight="1" x14ac:dyDescent="0.25">
      <c r="A1638" s="90" t="s">
        <v>1689</v>
      </c>
      <c r="B1638" s="89"/>
      <c r="C1638" s="88"/>
      <c r="D1638" s="88"/>
      <c r="E1638" s="88"/>
      <c r="F1638" s="88"/>
      <c r="G1638" s="88"/>
      <c r="H1638" s="138"/>
      <c r="I1638" s="138"/>
      <c r="J1638" s="198"/>
    </row>
    <row r="1639" spans="1:10" s="86" customFormat="1" ht="18.7" customHeight="1" x14ac:dyDescent="0.25">
      <c r="A1639" s="90" t="s">
        <v>1690</v>
      </c>
      <c r="B1639" s="89"/>
      <c r="C1639" s="88"/>
      <c r="D1639" s="88"/>
      <c r="E1639" s="88"/>
      <c r="F1639" s="88"/>
      <c r="G1639" s="88"/>
      <c r="H1639" s="138"/>
      <c r="I1639" s="138"/>
      <c r="J1639" s="198"/>
    </row>
    <row r="1640" spans="1:10" s="86" customFormat="1" ht="18.7" customHeight="1" x14ac:dyDescent="0.25">
      <c r="A1640" s="90" t="s">
        <v>1691</v>
      </c>
      <c r="B1640" s="89"/>
      <c r="C1640" s="88"/>
      <c r="D1640" s="88"/>
      <c r="E1640" s="88"/>
      <c r="F1640" s="88"/>
      <c r="G1640" s="88"/>
      <c r="H1640" s="138"/>
      <c r="I1640" s="138"/>
      <c r="J1640" s="198"/>
    </row>
    <row r="1641" spans="1:10" s="86" customFormat="1" ht="18.7" customHeight="1" x14ac:dyDescent="0.25">
      <c r="A1641" s="90" t="s">
        <v>1692</v>
      </c>
      <c r="B1641" s="89"/>
      <c r="C1641" s="88"/>
      <c r="D1641" s="88"/>
      <c r="E1641" s="88"/>
      <c r="F1641" s="88"/>
      <c r="G1641" s="88"/>
      <c r="H1641" s="138"/>
      <c r="I1641" s="138"/>
      <c r="J1641" s="198"/>
    </row>
    <row r="1642" spans="1:10" s="86" customFormat="1" ht="18.7" customHeight="1" x14ac:dyDescent="0.25">
      <c r="A1642" s="90" t="s">
        <v>1693</v>
      </c>
      <c r="B1642" s="89"/>
      <c r="C1642" s="88"/>
      <c r="D1642" s="88"/>
      <c r="E1642" s="88"/>
      <c r="F1642" s="88"/>
      <c r="G1642" s="88"/>
      <c r="H1642" s="138"/>
      <c r="I1642" s="138"/>
      <c r="J1642" s="198"/>
    </row>
    <row r="1643" spans="1:10" s="86" customFormat="1" ht="18.7" customHeight="1" x14ac:dyDescent="0.25">
      <c r="A1643" s="90" t="s">
        <v>1694</v>
      </c>
      <c r="B1643" s="89"/>
      <c r="C1643" s="88"/>
      <c r="D1643" s="88"/>
      <c r="E1643" s="88"/>
      <c r="F1643" s="88"/>
      <c r="G1643" s="88"/>
      <c r="H1643" s="138"/>
      <c r="I1643" s="138"/>
      <c r="J1643" s="198"/>
    </row>
    <row r="1644" spans="1:10" s="86" customFormat="1" ht="18.7" customHeight="1" x14ac:dyDescent="0.25">
      <c r="A1644" s="90" t="s">
        <v>1695</v>
      </c>
      <c r="B1644" s="89"/>
      <c r="C1644" s="88"/>
      <c r="D1644" s="88"/>
      <c r="E1644" s="88"/>
      <c r="F1644" s="88"/>
      <c r="G1644" s="88"/>
      <c r="H1644" s="138"/>
      <c r="I1644" s="138"/>
      <c r="J1644" s="198"/>
    </row>
    <row r="1645" spans="1:10" s="86" customFormat="1" ht="18.7" customHeight="1" x14ac:dyDescent="0.25">
      <c r="A1645" s="90" t="s">
        <v>1696</v>
      </c>
      <c r="B1645" s="89"/>
      <c r="C1645" s="88"/>
      <c r="D1645" s="88"/>
      <c r="E1645" s="88"/>
      <c r="F1645" s="88"/>
      <c r="G1645" s="88"/>
      <c r="H1645" s="138"/>
      <c r="I1645" s="138"/>
      <c r="J1645" s="198"/>
    </row>
    <row r="1646" spans="1:10" s="86" customFormat="1" ht="18.7" customHeight="1" x14ac:dyDescent="0.25">
      <c r="A1646" s="90" t="s">
        <v>1697</v>
      </c>
      <c r="B1646" s="89"/>
      <c r="C1646" s="88"/>
      <c r="D1646" s="88"/>
      <c r="E1646" s="88"/>
      <c r="F1646" s="88"/>
      <c r="G1646" s="88"/>
      <c r="H1646" s="138"/>
      <c r="I1646" s="138"/>
      <c r="J1646" s="198"/>
    </row>
    <row r="1647" spans="1:10" s="86" customFormat="1" ht="18.7" customHeight="1" x14ac:dyDescent="0.25">
      <c r="A1647" s="90" t="s">
        <v>1698</v>
      </c>
      <c r="B1647" s="89"/>
      <c r="C1647" s="88"/>
      <c r="D1647" s="88"/>
      <c r="E1647" s="88"/>
      <c r="F1647" s="88"/>
      <c r="G1647" s="88"/>
      <c r="H1647" s="138"/>
      <c r="I1647" s="138"/>
      <c r="J1647" s="198"/>
    </row>
  </sheetData>
  <sheetProtection algorithmName="SHA-512" hashValue="CXxkGpPqsGgz4tfihamihmTexG1NB1KzTDhytAkysNRPfepeEpW3kYn+mtZ0XN4wjSKQcYX4fdYPKOxYcpOW8Q==" saltValue="uqhwjgHOrbWGf3o95e8CVw==" spinCount="100000" sheet="1" objects="1" scenarios="1"/>
  <mergeCells count="1">
    <mergeCell ref="A5:J5"/>
  </mergeCells>
  <phoneticPr fontId="6" type="noConversion"/>
  <hyperlinks>
    <hyperlink ref="G7" r:id="rId1" xr:uid="{309B7722-7B21-47F3-87C1-9B8477F16D52}"/>
    <hyperlink ref="G8" r:id="rId2" xr:uid="{998E70ED-36B5-462B-BDB2-A1B47F7135D4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FF534-416D-440B-8946-D691D2C89C80}">
  <sheetPr>
    <pageSetUpPr fitToPage="1"/>
  </sheetPr>
  <dimension ref="A1:Q2691"/>
  <sheetViews>
    <sheetView showGridLines="0" zoomScale="110" zoomScaleNormal="110" workbookViewId="0">
      <pane ySplit="6" topLeftCell="A7" activePane="bottomLeft" state="frozen"/>
      <selection pane="bottomLeft" activeCell="A9" sqref="A9"/>
    </sheetView>
  </sheetViews>
  <sheetFormatPr baseColWidth="10" defaultColWidth="11.375" defaultRowHeight="36.700000000000003" customHeight="1" x14ac:dyDescent="0.25"/>
  <cols>
    <col min="1" max="1" width="14.75" style="278" customWidth="1"/>
    <col min="2" max="2" width="15.25" style="34" customWidth="1"/>
    <col min="3" max="3" width="21.125" style="8" customWidth="1"/>
    <col min="4" max="4" width="18.125" style="8" customWidth="1"/>
    <col min="5" max="5" width="28.625" style="37" customWidth="1"/>
    <col min="6" max="6" width="21.375" style="8" customWidth="1"/>
    <col min="7" max="7" width="35" style="8" customWidth="1"/>
    <col min="8" max="8" width="21.375" style="8" customWidth="1"/>
    <col min="9" max="9" width="15" style="25" customWidth="1"/>
    <col min="10" max="10" width="16.125" style="52" customWidth="1"/>
    <col min="11" max="11" width="16.125" style="264" customWidth="1"/>
    <col min="12" max="12" width="16.125" style="40" customWidth="1"/>
    <col min="13" max="13" width="16.75" style="49" customWidth="1"/>
    <col min="14" max="14" width="24.375" style="56" customWidth="1"/>
    <col min="15" max="15" width="31.625" style="60" customWidth="1"/>
    <col min="16" max="16" width="29.375" style="44" customWidth="1"/>
    <col min="17" max="17" width="37" style="22" customWidth="1"/>
    <col min="18" max="16384" width="11.375" style="7"/>
  </cols>
  <sheetData>
    <row r="1" spans="1:17" customFormat="1" ht="31.15" x14ac:dyDescent="0.5">
      <c r="A1" s="4" t="s">
        <v>2807</v>
      </c>
      <c r="B1" s="26"/>
      <c r="C1" s="9"/>
      <c r="D1" s="9"/>
      <c r="E1" s="35"/>
      <c r="F1" s="9"/>
      <c r="G1" s="379" t="s">
        <v>3894</v>
      </c>
      <c r="H1" s="9"/>
      <c r="I1" s="45"/>
      <c r="J1" s="50"/>
      <c r="K1" s="38"/>
      <c r="L1" s="38"/>
      <c r="M1" s="48"/>
      <c r="N1" s="53"/>
      <c r="O1" s="58"/>
      <c r="P1" s="41"/>
      <c r="Q1" s="12"/>
    </row>
    <row r="2" spans="1:17" customFormat="1" ht="15.1" customHeight="1" x14ac:dyDescent="0.4">
      <c r="A2" s="3"/>
      <c r="B2" s="27"/>
      <c r="C2" s="9"/>
      <c r="D2" s="9"/>
      <c r="E2" s="35"/>
      <c r="F2" s="9"/>
      <c r="G2" s="9"/>
      <c r="H2" s="9"/>
      <c r="I2" s="45"/>
      <c r="J2" s="50"/>
      <c r="K2" s="38"/>
      <c r="L2" s="38"/>
      <c r="M2" s="48"/>
      <c r="N2" s="53"/>
      <c r="O2" s="58"/>
      <c r="P2" s="41"/>
      <c r="Q2" s="12"/>
    </row>
    <row r="3" spans="1:17" customFormat="1" ht="26.35" x14ac:dyDescent="0.4">
      <c r="A3" s="15" t="s">
        <v>2808</v>
      </c>
      <c r="B3" s="28"/>
      <c r="C3" s="9"/>
      <c r="D3" s="9"/>
      <c r="E3" s="35"/>
      <c r="F3" s="9"/>
      <c r="G3" s="9"/>
      <c r="H3" s="9"/>
      <c r="I3" s="45"/>
      <c r="J3" s="50"/>
      <c r="K3" s="38"/>
      <c r="L3" s="38"/>
      <c r="M3" s="48"/>
      <c r="N3" s="53"/>
      <c r="O3" s="58"/>
      <c r="P3" s="41"/>
      <c r="Q3" s="13"/>
    </row>
    <row r="4" spans="1:17" customFormat="1" ht="26.35" x14ac:dyDescent="0.4">
      <c r="A4" s="23" t="s">
        <v>2809</v>
      </c>
      <c r="B4" s="29"/>
      <c r="C4" s="9"/>
      <c r="D4" s="9"/>
      <c r="E4" s="35"/>
      <c r="F4" s="9"/>
      <c r="G4" s="9"/>
      <c r="H4" s="9"/>
      <c r="I4" s="45"/>
      <c r="J4" s="50"/>
      <c r="K4" s="38"/>
      <c r="L4" s="38"/>
      <c r="M4" s="48"/>
      <c r="N4" s="53"/>
      <c r="O4" s="58"/>
      <c r="P4" s="41"/>
      <c r="Q4" s="13"/>
    </row>
    <row r="5" spans="1:17" customFormat="1" ht="31.5" customHeight="1" x14ac:dyDescent="0.25">
      <c r="A5" s="1"/>
      <c r="B5" s="30"/>
      <c r="C5" s="9"/>
      <c r="D5" s="9"/>
      <c r="E5" s="35"/>
      <c r="F5" s="9"/>
      <c r="G5" s="9"/>
      <c r="H5" s="9"/>
      <c r="I5" s="348" t="s">
        <v>16</v>
      </c>
      <c r="J5" s="349"/>
      <c r="K5" s="349"/>
      <c r="L5" s="349"/>
      <c r="M5" s="350"/>
      <c r="N5" s="53"/>
      <c r="O5" s="58"/>
      <c r="P5" s="41"/>
      <c r="Q5" s="12"/>
    </row>
    <row r="6" spans="1:17" s="5" customFormat="1" ht="53.35" customHeight="1" x14ac:dyDescent="0.25">
      <c r="A6" s="6" t="s">
        <v>3820</v>
      </c>
      <c r="B6" s="31" t="s">
        <v>15</v>
      </c>
      <c r="C6" s="6" t="s">
        <v>3821</v>
      </c>
      <c r="D6" s="6" t="s">
        <v>51</v>
      </c>
      <c r="E6" s="6" t="s">
        <v>3822</v>
      </c>
      <c r="F6" s="6" t="s">
        <v>3823</v>
      </c>
      <c r="G6" s="6" t="s">
        <v>14</v>
      </c>
      <c r="H6" s="6" t="s">
        <v>6</v>
      </c>
      <c r="I6" s="31" t="s">
        <v>22</v>
      </c>
      <c r="J6" s="39" t="s">
        <v>3856</v>
      </c>
      <c r="K6" s="39" t="s">
        <v>3851</v>
      </c>
      <c r="L6" s="39" t="s">
        <v>3852</v>
      </c>
      <c r="M6" s="57" t="s">
        <v>46</v>
      </c>
      <c r="N6" s="54" t="s">
        <v>3824</v>
      </c>
      <c r="O6" s="42" t="s">
        <v>47</v>
      </c>
      <c r="P6" s="42" t="s">
        <v>29</v>
      </c>
      <c r="Q6" s="10" t="s">
        <v>17</v>
      </c>
    </row>
    <row r="7" spans="1:17" ht="36.700000000000003" customHeight="1" x14ac:dyDescent="0.25">
      <c r="A7" s="277" t="s">
        <v>11</v>
      </c>
      <c r="B7" s="33">
        <v>44572</v>
      </c>
      <c r="C7" s="11" t="s">
        <v>18</v>
      </c>
      <c r="D7" s="11" t="s">
        <v>37</v>
      </c>
      <c r="E7" s="36" t="s">
        <v>49</v>
      </c>
      <c r="F7" s="11" t="s">
        <v>12</v>
      </c>
      <c r="G7" s="11" t="s">
        <v>19</v>
      </c>
      <c r="H7" s="11" t="s">
        <v>20</v>
      </c>
      <c r="I7" s="24">
        <v>44961</v>
      </c>
      <c r="J7" s="51">
        <v>4578</v>
      </c>
      <c r="K7" s="46">
        <f>IF(SUMIFS('Base facturation'!$C$59:$ALN$59,'Base facturation'!$C$8:$ALN$8,A7)=0,"",SUMIFS('Base facturation'!$C$59:$ALN$59,'Base facturation'!$C$8:$ALN$8,A7))</f>
        <v>212</v>
      </c>
      <c r="L7" s="46">
        <f>IF(ISBLANK(J7),"",J7-K7)</f>
        <v>4366</v>
      </c>
      <c r="M7" s="47" t="s">
        <v>28</v>
      </c>
      <c r="N7" s="55" t="s">
        <v>26</v>
      </c>
      <c r="O7" s="59" t="s">
        <v>48</v>
      </c>
      <c r="P7" s="43" t="s">
        <v>13</v>
      </c>
      <c r="Q7" s="14"/>
    </row>
    <row r="8" spans="1:17" ht="36.700000000000003" customHeight="1" x14ac:dyDescent="0.25">
      <c r="A8" s="277" t="s">
        <v>54</v>
      </c>
      <c r="B8" s="33">
        <v>44602</v>
      </c>
      <c r="C8" s="11" t="s">
        <v>10</v>
      </c>
      <c r="D8" s="11" t="s">
        <v>3829</v>
      </c>
      <c r="E8" s="36" t="s">
        <v>3835</v>
      </c>
      <c r="F8" s="11" t="s">
        <v>3836</v>
      </c>
      <c r="G8" s="11" t="s">
        <v>3837</v>
      </c>
      <c r="H8" s="11" t="s">
        <v>3850</v>
      </c>
      <c r="I8" s="24"/>
      <c r="J8" s="51"/>
      <c r="K8" s="46" t="str">
        <f>IF(SUMIFS('Base facturation'!$C$59:$ALN$59,'Base facturation'!$C$8:$ALN$8,A8)=0,"",SUMIFS('Base facturation'!$C$59:$ALN$59,'Base facturation'!$C$8:$ALN$8,A8))</f>
        <v/>
      </c>
      <c r="L8" s="46" t="str">
        <f t="shared" ref="L8:L71" si="0">IF(ISBLANK(J8),"",J8-K8)</f>
        <v/>
      </c>
      <c r="M8" s="47"/>
      <c r="N8" s="55" t="s">
        <v>25</v>
      </c>
      <c r="O8" s="59"/>
      <c r="P8" s="43"/>
      <c r="Q8" s="14"/>
    </row>
    <row r="9" spans="1:17" ht="36.700000000000003" customHeight="1" x14ac:dyDescent="0.25">
      <c r="A9" s="277"/>
      <c r="B9" s="33"/>
      <c r="C9" s="11"/>
      <c r="D9" s="11"/>
      <c r="E9" s="36"/>
      <c r="F9" s="11"/>
      <c r="G9" s="11"/>
      <c r="H9" s="11"/>
      <c r="I9" s="24"/>
      <c r="J9" s="51"/>
      <c r="K9" s="46" t="str">
        <f>IF(SUMIFS('Base facturation'!$C$59:$ALN$59,'Base facturation'!$C$8:$ALN$8,A9)=0,"",SUMIFS('Base facturation'!$C$59:$ALN$59,'Base facturation'!$C$8:$ALN$8,A9))</f>
        <v/>
      </c>
      <c r="L9" s="46" t="str">
        <f t="shared" si="0"/>
        <v/>
      </c>
      <c r="M9" s="47"/>
      <c r="N9" s="55"/>
      <c r="O9" s="59"/>
      <c r="P9" s="43"/>
      <c r="Q9" s="14"/>
    </row>
    <row r="10" spans="1:17" ht="36.700000000000003" customHeight="1" x14ac:dyDescent="0.25">
      <c r="A10" s="277"/>
      <c r="B10" s="33"/>
      <c r="C10" s="11"/>
      <c r="D10" s="11"/>
      <c r="E10" s="36"/>
      <c r="F10" s="11"/>
      <c r="G10" s="11"/>
      <c r="H10" s="11"/>
      <c r="I10" s="24"/>
      <c r="J10" s="51"/>
      <c r="K10" s="46" t="str">
        <f>IF(SUMIFS('Base facturation'!$C$59:$ALN$59,'Base facturation'!$C$8:$ALN$8,A10)=0,"",SUMIFS('Base facturation'!$C$59:$ALN$59,'Base facturation'!$C$8:$ALN$8,A10))</f>
        <v/>
      </c>
      <c r="L10" s="46" t="str">
        <f t="shared" si="0"/>
        <v/>
      </c>
      <c r="M10" s="47"/>
      <c r="N10" s="55"/>
      <c r="O10" s="59"/>
      <c r="P10" s="43"/>
      <c r="Q10" s="14"/>
    </row>
    <row r="11" spans="1:17" ht="36.700000000000003" customHeight="1" x14ac:dyDescent="0.25">
      <c r="A11" s="277"/>
      <c r="B11" s="33"/>
      <c r="C11" s="11"/>
      <c r="D11" s="11"/>
      <c r="E11" s="36"/>
      <c r="F11" s="11"/>
      <c r="G11" s="11"/>
      <c r="H11" s="11"/>
      <c r="I11" s="24"/>
      <c r="J11" s="51"/>
      <c r="K11" s="46" t="str">
        <f>IF(SUMIFS('Base facturation'!$C$59:$ALN$59,'Base facturation'!$C$8:$ALN$8,A11)=0,"",SUMIFS('Base facturation'!$C$59:$ALN$59,'Base facturation'!$C$8:$ALN$8,A11))</f>
        <v/>
      </c>
      <c r="L11" s="46" t="str">
        <f t="shared" si="0"/>
        <v/>
      </c>
      <c r="M11" s="47"/>
      <c r="N11" s="55"/>
      <c r="O11" s="59"/>
      <c r="P11" s="43"/>
      <c r="Q11" s="14"/>
    </row>
    <row r="12" spans="1:17" ht="36.700000000000003" customHeight="1" x14ac:dyDescent="0.25">
      <c r="A12" s="277"/>
      <c r="B12" s="33"/>
      <c r="C12" s="11"/>
      <c r="D12" s="11"/>
      <c r="E12" s="36"/>
      <c r="F12" s="11"/>
      <c r="G12" s="11"/>
      <c r="H12" s="11"/>
      <c r="I12" s="24"/>
      <c r="J12" s="51"/>
      <c r="K12" s="46" t="str">
        <f>IF(SUMIFS('Base facturation'!$C$59:$ALN$59,'Base facturation'!$C$8:$ALN$8,A12)=0,"",SUMIFS('Base facturation'!$C$59:$ALN$59,'Base facturation'!$C$8:$ALN$8,A12))</f>
        <v/>
      </c>
      <c r="L12" s="46" t="str">
        <f t="shared" si="0"/>
        <v/>
      </c>
      <c r="M12" s="47"/>
      <c r="N12" s="55"/>
      <c r="O12" s="59"/>
      <c r="P12" s="43"/>
      <c r="Q12" s="14"/>
    </row>
    <row r="13" spans="1:17" ht="36.700000000000003" customHeight="1" x14ac:dyDescent="0.25">
      <c r="A13" s="277"/>
      <c r="B13" s="33"/>
      <c r="C13" s="11"/>
      <c r="D13" s="11"/>
      <c r="E13" s="36"/>
      <c r="F13" s="11"/>
      <c r="G13" s="11"/>
      <c r="H13" s="11"/>
      <c r="I13" s="24"/>
      <c r="J13" s="51"/>
      <c r="K13" s="46" t="str">
        <f>IF(SUMIFS('Base facturation'!$C$59:$ALN$59,'Base facturation'!$C$8:$ALN$8,A13)=0,"",SUMIFS('Base facturation'!$C$59:$ALN$59,'Base facturation'!$C$8:$ALN$8,A13))</f>
        <v/>
      </c>
      <c r="L13" s="46" t="str">
        <f t="shared" si="0"/>
        <v/>
      </c>
      <c r="M13" s="47"/>
      <c r="N13" s="55"/>
      <c r="O13" s="59"/>
      <c r="P13" s="43"/>
      <c r="Q13" s="14"/>
    </row>
    <row r="14" spans="1:17" ht="36.700000000000003" customHeight="1" x14ac:dyDescent="0.25">
      <c r="A14" s="277"/>
      <c r="B14" s="33"/>
      <c r="C14" s="11"/>
      <c r="D14" s="11"/>
      <c r="E14" s="36"/>
      <c r="F14" s="11"/>
      <c r="G14" s="11"/>
      <c r="H14" s="11"/>
      <c r="I14" s="24"/>
      <c r="J14" s="51"/>
      <c r="K14" s="46" t="str">
        <f>IF(SUMIFS('Base facturation'!$C$59:$ALN$59,'Base facturation'!$C$8:$ALN$8,A14)=0,"",SUMIFS('Base facturation'!$C$59:$ALN$59,'Base facturation'!$C$8:$ALN$8,A14))</f>
        <v/>
      </c>
      <c r="L14" s="46" t="str">
        <f t="shared" si="0"/>
        <v/>
      </c>
      <c r="M14" s="47"/>
      <c r="N14" s="55"/>
      <c r="O14" s="59"/>
      <c r="P14" s="43"/>
      <c r="Q14" s="14"/>
    </row>
    <row r="15" spans="1:17" ht="36.700000000000003" customHeight="1" x14ac:dyDescent="0.25">
      <c r="A15" s="277"/>
      <c r="B15" s="33"/>
      <c r="C15" s="11"/>
      <c r="D15" s="11"/>
      <c r="E15" s="36"/>
      <c r="F15" s="11"/>
      <c r="G15" s="11"/>
      <c r="H15" s="11"/>
      <c r="I15" s="24"/>
      <c r="J15" s="51"/>
      <c r="K15" s="46" t="str">
        <f>IF(SUMIFS('Base facturation'!$C$59:$ALN$59,'Base facturation'!$C$8:$ALN$8,A15)=0,"",SUMIFS('Base facturation'!$C$59:$ALN$59,'Base facturation'!$C$8:$ALN$8,A15))</f>
        <v/>
      </c>
      <c r="L15" s="46" t="str">
        <f t="shared" si="0"/>
        <v/>
      </c>
      <c r="M15" s="47"/>
      <c r="N15" s="55"/>
      <c r="O15" s="59"/>
      <c r="P15" s="43"/>
      <c r="Q15" s="14"/>
    </row>
    <row r="16" spans="1:17" ht="36.700000000000003" customHeight="1" x14ac:dyDescent="0.25">
      <c r="A16" s="277"/>
      <c r="B16" s="33"/>
      <c r="C16" s="11"/>
      <c r="D16" s="11"/>
      <c r="E16" s="36"/>
      <c r="F16" s="11"/>
      <c r="G16" s="11"/>
      <c r="H16" s="11"/>
      <c r="I16" s="24"/>
      <c r="J16" s="51"/>
      <c r="K16" s="46" t="str">
        <f>IF(SUMIFS('Base facturation'!$C$59:$ALN$59,'Base facturation'!$C$8:$ALN$8,A16)=0,"",SUMIFS('Base facturation'!$C$59:$ALN$59,'Base facturation'!$C$8:$ALN$8,A16))</f>
        <v/>
      </c>
      <c r="L16" s="46" t="str">
        <f t="shared" si="0"/>
        <v/>
      </c>
      <c r="M16" s="47"/>
      <c r="N16" s="55"/>
      <c r="O16" s="59"/>
      <c r="P16" s="43"/>
      <c r="Q16" s="14"/>
    </row>
    <row r="17" spans="1:17" ht="36.700000000000003" customHeight="1" x14ac:dyDescent="0.25">
      <c r="A17" s="277"/>
      <c r="B17" s="33"/>
      <c r="C17" s="11"/>
      <c r="D17" s="11"/>
      <c r="E17" s="36"/>
      <c r="F17" s="11"/>
      <c r="G17" s="11"/>
      <c r="H17" s="11"/>
      <c r="I17" s="24"/>
      <c r="J17" s="51"/>
      <c r="K17" s="46" t="str">
        <f>IF(SUMIFS('Base facturation'!$C$59:$ALN$59,'Base facturation'!$C$8:$ALN$8,A17)=0,"",SUMIFS('Base facturation'!$C$59:$ALN$59,'Base facturation'!$C$8:$ALN$8,A17))</f>
        <v/>
      </c>
      <c r="L17" s="46" t="str">
        <f t="shared" si="0"/>
        <v/>
      </c>
      <c r="M17" s="47"/>
      <c r="N17" s="55"/>
      <c r="O17" s="59"/>
      <c r="P17" s="43"/>
      <c r="Q17" s="14"/>
    </row>
    <row r="18" spans="1:17" ht="36.700000000000003" customHeight="1" x14ac:dyDescent="0.25">
      <c r="A18" s="277"/>
      <c r="B18" s="33"/>
      <c r="C18" s="11"/>
      <c r="D18" s="11"/>
      <c r="E18" s="36"/>
      <c r="F18" s="11"/>
      <c r="G18" s="11"/>
      <c r="H18" s="11"/>
      <c r="I18" s="24"/>
      <c r="J18" s="51"/>
      <c r="K18" s="46" t="str">
        <f>IF(SUMIFS('Base facturation'!$C$59:$ALN$59,'Base facturation'!$C$8:$ALN$8,A18)=0,"",SUMIFS('Base facturation'!$C$59:$ALN$59,'Base facturation'!$C$8:$ALN$8,A18))</f>
        <v/>
      </c>
      <c r="L18" s="46" t="str">
        <f t="shared" si="0"/>
        <v/>
      </c>
      <c r="M18" s="47"/>
      <c r="N18" s="55"/>
      <c r="O18" s="59"/>
      <c r="P18" s="43"/>
      <c r="Q18" s="14"/>
    </row>
    <row r="19" spans="1:17" ht="36.700000000000003" customHeight="1" x14ac:dyDescent="0.25">
      <c r="A19" s="277"/>
      <c r="B19" s="33"/>
      <c r="C19" s="11"/>
      <c r="D19" s="11"/>
      <c r="E19" s="36"/>
      <c r="F19" s="11"/>
      <c r="G19" s="11"/>
      <c r="H19" s="11"/>
      <c r="I19" s="24"/>
      <c r="J19" s="51"/>
      <c r="K19" s="46" t="str">
        <f>IF(SUMIFS('Base facturation'!$C$59:$ALN$59,'Base facturation'!$C$8:$ALN$8,A19)=0,"",SUMIFS('Base facturation'!$C$59:$ALN$59,'Base facturation'!$C$8:$ALN$8,A19))</f>
        <v/>
      </c>
      <c r="L19" s="46" t="str">
        <f t="shared" si="0"/>
        <v/>
      </c>
      <c r="M19" s="47"/>
      <c r="N19" s="55"/>
      <c r="O19" s="59"/>
      <c r="P19" s="43"/>
      <c r="Q19" s="14"/>
    </row>
    <row r="20" spans="1:17" ht="36.700000000000003" customHeight="1" x14ac:dyDescent="0.25">
      <c r="A20" s="277"/>
      <c r="B20" s="33"/>
      <c r="C20" s="11"/>
      <c r="D20" s="11"/>
      <c r="E20" s="36"/>
      <c r="F20" s="11"/>
      <c r="G20" s="11"/>
      <c r="H20" s="11"/>
      <c r="I20" s="24"/>
      <c r="J20" s="51"/>
      <c r="K20" s="46" t="str">
        <f>IF(SUMIFS('Base facturation'!$C$59:$ALN$59,'Base facturation'!$C$8:$ALN$8,A20)=0,"",SUMIFS('Base facturation'!$C$59:$ALN$59,'Base facturation'!$C$8:$ALN$8,A20))</f>
        <v/>
      </c>
      <c r="L20" s="46" t="str">
        <f t="shared" si="0"/>
        <v/>
      </c>
      <c r="M20" s="47"/>
      <c r="N20" s="55"/>
      <c r="O20" s="59"/>
      <c r="P20" s="43"/>
      <c r="Q20" s="14"/>
    </row>
    <row r="21" spans="1:17" ht="36.700000000000003" customHeight="1" x14ac:dyDescent="0.25">
      <c r="A21" s="277"/>
      <c r="B21" s="33"/>
      <c r="C21" s="11"/>
      <c r="D21" s="11"/>
      <c r="E21" s="36"/>
      <c r="F21" s="11"/>
      <c r="G21" s="11"/>
      <c r="H21" s="11"/>
      <c r="I21" s="24"/>
      <c r="J21" s="51"/>
      <c r="K21" s="46" t="str">
        <f>IF(SUMIFS('Base facturation'!$C$59:$ALN$59,'Base facturation'!$C$8:$ALN$8,A21)=0,"",SUMIFS('Base facturation'!$C$59:$ALN$59,'Base facturation'!$C$8:$ALN$8,A21))</f>
        <v/>
      </c>
      <c r="L21" s="46" t="str">
        <f t="shared" si="0"/>
        <v/>
      </c>
      <c r="M21" s="47"/>
      <c r="N21" s="55"/>
      <c r="O21" s="59"/>
      <c r="P21" s="43"/>
      <c r="Q21" s="14"/>
    </row>
    <row r="22" spans="1:17" ht="36.700000000000003" customHeight="1" x14ac:dyDescent="0.25">
      <c r="A22" s="277"/>
      <c r="B22" s="33"/>
      <c r="C22" s="11"/>
      <c r="D22" s="11"/>
      <c r="E22" s="36"/>
      <c r="F22" s="11"/>
      <c r="G22" s="11"/>
      <c r="H22" s="11"/>
      <c r="I22" s="24"/>
      <c r="J22" s="51"/>
      <c r="K22" s="46" t="str">
        <f>IF(SUMIFS('Base facturation'!$C$59:$ALN$59,'Base facturation'!$C$8:$ALN$8,A22)=0,"",SUMIFS('Base facturation'!$C$59:$ALN$59,'Base facturation'!$C$8:$ALN$8,A22))</f>
        <v/>
      </c>
      <c r="L22" s="46" t="str">
        <f t="shared" si="0"/>
        <v/>
      </c>
      <c r="M22" s="47"/>
      <c r="N22" s="55"/>
      <c r="O22" s="59"/>
      <c r="P22" s="43"/>
      <c r="Q22" s="14"/>
    </row>
    <row r="23" spans="1:17" ht="36.700000000000003" customHeight="1" x14ac:dyDescent="0.25">
      <c r="A23" s="277"/>
      <c r="B23" s="33"/>
      <c r="C23" s="11"/>
      <c r="D23" s="11"/>
      <c r="E23" s="36"/>
      <c r="F23" s="11"/>
      <c r="G23" s="11"/>
      <c r="H23" s="11"/>
      <c r="I23" s="24"/>
      <c r="J23" s="51"/>
      <c r="K23" s="46" t="str">
        <f>IF(SUMIFS('Base facturation'!$C$59:$ALN$59,'Base facturation'!$C$8:$ALN$8,A23)=0,"",SUMIFS('Base facturation'!$C$59:$ALN$59,'Base facturation'!$C$8:$ALN$8,A23))</f>
        <v/>
      </c>
      <c r="L23" s="46" t="str">
        <f t="shared" si="0"/>
        <v/>
      </c>
      <c r="M23" s="47"/>
      <c r="N23" s="55"/>
      <c r="O23" s="59"/>
      <c r="P23" s="43"/>
      <c r="Q23" s="14"/>
    </row>
    <row r="24" spans="1:17" ht="36.700000000000003" customHeight="1" x14ac:dyDescent="0.25">
      <c r="A24" s="277"/>
      <c r="B24" s="33"/>
      <c r="C24" s="11"/>
      <c r="D24" s="11"/>
      <c r="E24" s="36"/>
      <c r="F24" s="11"/>
      <c r="G24" s="11"/>
      <c r="H24" s="11"/>
      <c r="I24" s="24"/>
      <c r="J24" s="51"/>
      <c r="K24" s="46" t="str">
        <f>IF(SUMIFS('Base facturation'!$C$59:$ALN$59,'Base facturation'!$C$8:$ALN$8,A24)=0,"",SUMIFS('Base facturation'!$C$59:$ALN$59,'Base facturation'!$C$8:$ALN$8,A24))</f>
        <v/>
      </c>
      <c r="L24" s="46" t="str">
        <f t="shared" si="0"/>
        <v/>
      </c>
      <c r="M24" s="47"/>
      <c r="N24" s="55"/>
      <c r="O24" s="59"/>
      <c r="P24" s="43"/>
      <c r="Q24" s="14"/>
    </row>
    <row r="25" spans="1:17" ht="36.700000000000003" customHeight="1" x14ac:dyDescent="0.25">
      <c r="A25" s="277"/>
      <c r="B25" s="33"/>
      <c r="C25" s="11"/>
      <c r="D25" s="11"/>
      <c r="E25" s="36"/>
      <c r="F25" s="11"/>
      <c r="G25" s="11"/>
      <c r="H25" s="11"/>
      <c r="I25" s="24"/>
      <c r="J25" s="51"/>
      <c r="K25" s="46" t="str">
        <f>IF(SUMIFS('Base facturation'!$C$59:$ALN$59,'Base facturation'!$C$8:$ALN$8,A25)=0,"",SUMIFS('Base facturation'!$C$59:$ALN$59,'Base facturation'!$C$8:$ALN$8,A25))</f>
        <v/>
      </c>
      <c r="L25" s="46" t="str">
        <f t="shared" si="0"/>
        <v/>
      </c>
      <c r="M25" s="47"/>
      <c r="N25" s="55"/>
      <c r="O25" s="59"/>
      <c r="P25" s="43"/>
      <c r="Q25" s="14"/>
    </row>
    <row r="26" spans="1:17" ht="36.700000000000003" customHeight="1" x14ac:dyDescent="0.25">
      <c r="A26" s="277"/>
      <c r="B26" s="33"/>
      <c r="C26" s="11"/>
      <c r="D26" s="11"/>
      <c r="E26" s="36"/>
      <c r="F26" s="11"/>
      <c r="G26" s="11"/>
      <c r="H26" s="11"/>
      <c r="I26" s="24"/>
      <c r="J26" s="51"/>
      <c r="K26" s="46" t="str">
        <f>IF(SUMIFS('Base facturation'!$C$59:$ALN$59,'Base facturation'!$C$8:$ALN$8,A26)=0,"",SUMIFS('Base facturation'!$C$59:$ALN$59,'Base facturation'!$C$8:$ALN$8,A26))</f>
        <v/>
      </c>
      <c r="L26" s="46" t="str">
        <f t="shared" si="0"/>
        <v/>
      </c>
      <c r="M26" s="47"/>
      <c r="N26" s="55"/>
      <c r="O26" s="59"/>
      <c r="P26" s="43"/>
      <c r="Q26" s="14"/>
    </row>
    <row r="27" spans="1:17" ht="36.700000000000003" customHeight="1" x14ac:dyDescent="0.25">
      <c r="A27" s="277"/>
      <c r="B27" s="33"/>
      <c r="C27" s="11"/>
      <c r="D27" s="11"/>
      <c r="E27" s="36"/>
      <c r="F27" s="11"/>
      <c r="G27" s="11"/>
      <c r="H27" s="11"/>
      <c r="I27" s="24"/>
      <c r="J27" s="51"/>
      <c r="K27" s="46" t="str">
        <f>IF(SUMIFS('Base facturation'!$C$59:$ALN$59,'Base facturation'!$C$8:$ALN$8,A27)=0,"",SUMIFS('Base facturation'!$C$59:$ALN$59,'Base facturation'!$C$8:$ALN$8,A27))</f>
        <v/>
      </c>
      <c r="L27" s="46" t="str">
        <f t="shared" si="0"/>
        <v/>
      </c>
      <c r="M27" s="47"/>
      <c r="N27" s="55"/>
      <c r="O27" s="59"/>
      <c r="P27" s="43"/>
      <c r="Q27" s="14"/>
    </row>
    <row r="28" spans="1:17" ht="36.700000000000003" customHeight="1" x14ac:dyDescent="0.25">
      <c r="A28" s="277"/>
      <c r="B28" s="33"/>
      <c r="C28" s="11"/>
      <c r="D28" s="11"/>
      <c r="E28" s="36"/>
      <c r="F28" s="11"/>
      <c r="G28" s="11"/>
      <c r="H28" s="11"/>
      <c r="I28" s="24"/>
      <c r="J28" s="51"/>
      <c r="K28" s="46" t="str">
        <f>IF(SUMIFS('Base facturation'!$C$59:$ALN$59,'Base facturation'!$C$8:$ALN$8,A28)=0,"",SUMIFS('Base facturation'!$C$59:$ALN$59,'Base facturation'!$C$8:$ALN$8,A28))</f>
        <v/>
      </c>
      <c r="L28" s="46" t="str">
        <f t="shared" si="0"/>
        <v/>
      </c>
      <c r="M28" s="47"/>
      <c r="N28" s="55"/>
      <c r="O28" s="59"/>
      <c r="P28" s="43"/>
      <c r="Q28" s="14"/>
    </row>
    <row r="29" spans="1:17" ht="36.700000000000003" customHeight="1" x14ac:dyDescent="0.25">
      <c r="A29" s="277"/>
      <c r="B29" s="33"/>
      <c r="C29" s="11"/>
      <c r="D29" s="11"/>
      <c r="E29" s="36"/>
      <c r="F29" s="11"/>
      <c r="G29" s="11"/>
      <c r="H29" s="11"/>
      <c r="I29" s="24"/>
      <c r="J29" s="51"/>
      <c r="K29" s="46" t="str">
        <f>IF(SUMIFS('Base facturation'!$C$59:$ALN$59,'Base facturation'!$C$8:$ALN$8,A29)=0,"",SUMIFS('Base facturation'!$C$59:$ALN$59,'Base facturation'!$C$8:$ALN$8,A29))</f>
        <v/>
      </c>
      <c r="L29" s="46" t="str">
        <f t="shared" si="0"/>
        <v/>
      </c>
      <c r="M29" s="47"/>
      <c r="N29" s="55"/>
      <c r="O29" s="59"/>
      <c r="P29" s="43"/>
      <c r="Q29" s="14"/>
    </row>
    <row r="30" spans="1:17" ht="36.700000000000003" customHeight="1" x14ac:dyDescent="0.25">
      <c r="A30" s="277"/>
      <c r="B30" s="33"/>
      <c r="C30" s="11"/>
      <c r="D30" s="11"/>
      <c r="E30" s="36"/>
      <c r="F30" s="11"/>
      <c r="G30" s="11"/>
      <c r="H30" s="11"/>
      <c r="I30" s="24"/>
      <c r="J30" s="51"/>
      <c r="K30" s="46" t="str">
        <f>IF(SUMIFS('Base facturation'!$C$59:$ALN$59,'Base facturation'!$C$8:$ALN$8,A30)=0,"",SUMIFS('Base facturation'!$C$59:$ALN$59,'Base facturation'!$C$8:$ALN$8,A30))</f>
        <v/>
      </c>
      <c r="L30" s="46" t="str">
        <f t="shared" si="0"/>
        <v/>
      </c>
      <c r="M30" s="47"/>
      <c r="N30" s="55"/>
      <c r="O30" s="59"/>
      <c r="P30" s="43"/>
      <c r="Q30" s="14"/>
    </row>
    <row r="31" spans="1:17" ht="36.700000000000003" customHeight="1" x14ac:dyDescent="0.25">
      <c r="A31" s="277"/>
      <c r="B31" s="33"/>
      <c r="C31" s="11"/>
      <c r="D31" s="11"/>
      <c r="E31" s="36"/>
      <c r="F31" s="11"/>
      <c r="G31" s="11"/>
      <c r="H31" s="11"/>
      <c r="I31" s="24"/>
      <c r="J31" s="51"/>
      <c r="K31" s="46" t="str">
        <f>IF(SUMIFS('Base facturation'!$C$59:$ALN$59,'Base facturation'!$C$8:$ALN$8,A31)=0,"",SUMIFS('Base facturation'!$C$59:$ALN$59,'Base facturation'!$C$8:$ALN$8,A31))</f>
        <v/>
      </c>
      <c r="L31" s="46" t="str">
        <f t="shared" si="0"/>
        <v/>
      </c>
      <c r="M31" s="47"/>
      <c r="N31" s="55"/>
      <c r="O31" s="59"/>
      <c r="P31" s="43"/>
      <c r="Q31" s="14"/>
    </row>
    <row r="32" spans="1:17" ht="36.700000000000003" customHeight="1" x14ac:dyDescent="0.25">
      <c r="A32" s="277"/>
      <c r="B32" s="33"/>
      <c r="C32" s="11"/>
      <c r="D32" s="11"/>
      <c r="E32" s="36"/>
      <c r="F32" s="11"/>
      <c r="G32" s="11"/>
      <c r="H32" s="11"/>
      <c r="I32" s="24"/>
      <c r="J32" s="51"/>
      <c r="K32" s="46" t="str">
        <f>IF(SUMIFS('Base facturation'!$C$59:$ALN$59,'Base facturation'!$C$8:$ALN$8,A32)=0,"",SUMIFS('Base facturation'!$C$59:$ALN$59,'Base facturation'!$C$8:$ALN$8,A32))</f>
        <v/>
      </c>
      <c r="L32" s="46" t="str">
        <f t="shared" si="0"/>
        <v/>
      </c>
      <c r="M32" s="47"/>
      <c r="N32" s="55"/>
      <c r="O32" s="59"/>
      <c r="P32" s="43"/>
      <c r="Q32" s="14"/>
    </row>
    <row r="33" spans="1:17" ht="36.700000000000003" customHeight="1" x14ac:dyDescent="0.25">
      <c r="A33" s="277"/>
      <c r="B33" s="33"/>
      <c r="C33" s="11"/>
      <c r="D33" s="11"/>
      <c r="E33" s="36"/>
      <c r="F33" s="11"/>
      <c r="G33" s="11"/>
      <c r="H33" s="11"/>
      <c r="I33" s="24"/>
      <c r="J33" s="51"/>
      <c r="K33" s="46" t="str">
        <f>IF(SUMIFS('Base facturation'!$C$59:$ALN$59,'Base facturation'!$C$8:$ALN$8,A33)=0,"",SUMIFS('Base facturation'!$C$59:$ALN$59,'Base facturation'!$C$8:$ALN$8,A33))</f>
        <v/>
      </c>
      <c r="L33" s="46" t="str">
        <f t="shared" si="0"/>
        <v/>
      </c>
      <c r="M33" s="47"/>
      <c r="N33" s="55"/>
      <c r="O33" s="59"/>
      <c r="P33" s="43"/>
      <c r="Q33" s="14"/>
    </row>
    <row r="34" spans="1:17" ht="36.700000000000003" customHeight="1" x14ac:dyDescent="0.25">
      <c r="A34" s="277"/>
      <c r="B34" s="33"/>
      <c r="C34" s="11"/>
      <c r="D34" s="11"/>
      <c r="E34" s="36"/>
      <c r="F34" s="11"/>
      <c r="G34" s="11"/>
      <c r="H34" s="11"/>
      <c r="I34" s="24"/>
      <c r="J34" s="51"/>
      <c r="K34" s="46" t="str">
        <f>IF(SUMIFS('Base facturation'!$C$59:$ALN$59,'Base facturation'!$C$8:$ALN$8,A34)=0,"",SUMIFS('Base facturation'!$C$59:$ALN$59,'Base facturation'!$C$8:$ALN$8,A34))</f>
        <v/>
      </c>
      <c r="L34" s="46" t="str">
        <f t="shared" si="0"/>
        <v/>
      </c>
      <c r="M34" s="47"/>
      <c r="N34" s="55"/>
      <c r="O34" s="59"/>
      <c r="P34" s="43"/>
      <c r="Q34" s="14"/>
    </row>
    <row r="35" spans="1:17" ht="36.700000000000003" customHeight="1" x14ac:dyDescent="0.25">
      <c r="A35" s="277"/>
      <c r="B35" s="33"/>
      <c r="C35" s="11"/>
      <c r="D35" s="11"/>
      <c r="E35" s="36"/>
      <c r="F35" s="11"/>
      <c r="G35" s="11"/>
      <c r="H35" s="11"/>
      <c r="I35" s="24"/>
      <c r="J35" s="51"/>
      <c r="K35" s="46" t="str">
        <f>IF(SUMIFS('Base facturation'!$C$59:$ALN$59,'Base facturation'!$C$8:$ALN$8,A35)=0,"",SUMIFS('Base facturation'!$C$59:$ALN$59,'Base facturation'!$C$8:$ALN$8,A35))</f>
        <v/>
      </c>
      <c r="L35" s="46" t="str">
        <f t="shared" si="0"/>
        <v/>
      </c>
      <c r="M35" s="47"/>
      <c r="N35" s="55"/>
      <c r="O35" s="59"/>
      <c r="P35" s="43"/>
      <c r="Q35" s="14"/>
    </row>
    <row r="36" spans="1:17" ht="36.700000000000003" customHeight="1" x14ac:dyDescent="0.25">
      <c r="A36" s="277"/>
      <c r="B36" s="33"/>
      <c r="C36" s="11"/>
      <c r="D36" s="11"/>
      <c r="E36" s="36"/>
      <c r="F36" s="11"/>
      <c r="G36" s="11"/>
      <c r="H36" s="11"/>
      <c r="I36" s="24"/>
      <c r="J36" s="51"/>
      <c r="K36" s="46" t="str">
        <f>IF(SUMIFS('Base facturation'!$C$59:$ALN$59,'Base facturation'!$C$8:$ALN$8,A36)=0,"",SUMIFS('Base facturation'!$C$59:$ALN$59,'Base facturation'!$C$8:$ALN$8,A36))</f>
        <v/>
      </c>
      <c r="L36" s="46" t="str">
        <f t="shared" si="0"/>
        <v/>
      </c>
      <c r="M36" s="47"/>
      <c r="N36" s="55"/>
      <c r="O36" s="59"/>
      <c r="P36" s="43"/>
      <c r="Q36" s="14"/>
    </row>
    <row r="37" spans="1:17" ht="36.700000000000003" customHeight="1" x14ac:dyDescent="0.25">
      <c r="A37" s="277"/>
      <c r="B37" s="33"/>
      <c r="C37" s="11"/>
      <c r="D37" s="11"/>
      <c r="E37" s="36"/>
      <c r="F37" s="11"/>
      <c r="G37" s="11"/>
      <c r="H37" s="11"/>
      <c r="I37" s="24"/>
      <c r="J37" s="51"/>
      <c r="K37" s="46" t="str">
        <f>IF(SUMIFS('Base facturation'!$C$59:$ALN$59,'Base facturation'!$C$8:$ALN$8,A37)=0,"",SUMIFS('Base facturation'!$C$59:$ALN$59,'Base facturation'!$C$8:$ALN$8,A37))</f>
        <v/>
      </c>
      <c r="L37" s="46" t="str">
        <f t="shared" si="0"/>
        <v/>
      </c>
      <c r="M37" s="47"/>
      <c r="N37" s="55"/>
      <c r="O37" s="59"/>
      <c r="P37" s="43"/>
      <c r="Q37" s="14"/>
    </row>
    <row r="38" spans="1:17" ht="36.700000000000003" customHeight="1" x14ac:dyDescent="0.25">
      <c r="A38" s="277"/>
      <c r="B38" s="33"/>
      <c r="C38" s="11"/>
      <c r="D38" s="11"/>
      <c r="E38" s="36"/>
      <c r="F38" s="11"/>
      <c r="G38" s="11"/>
      <c r="H38" s="11"/>
      <c r="I38" s="24"/>
      <c r="J38" s="51"/>
      <c r="K38" s="46" t="str">
        <f>IF(SUMIFS('Base facturation'!$C$59:$ALN$59,'Base facturation'!$C$8:$ALN$8,A38)=0,"",SUMIFS('Base facturation'!$C$59:$ALN$59,'Base facturation'!$C$8:$ALN$8,A38))</f>
        <v/>
      </c>
      <c r="L38" s="46" t="str">
        <f t="shared" si="0"/>
        <v/>
      </c>
      <c r="M38" s="47"/>
      <c r="N38" s="55"/>
      <c r="O38" s="59"/>
      <c r="P38" s="43"/>
      <c r="Q38" s="14"/>
    </row>
    <row r="39" spans="1:17" ht="36.700000000000003" customHeight="1" x14ac:dyDescent="0.25">
      <c r="A39" s="277"/>
      <c r="B39" s="33"/>
      <c r="C39" s="11"/>
      <c r="D39" s="11"/>
      <c r="E39" s="36"/>
      <c r="F39" s="11"/>
      <c r="G39" s="11"/>
      <c r="H39" s="11"/>
      <c r="I39" s="24"/>
      <c r="J39" s="51"/>
      <c r="K39" s="46" t="str">
        <f>IF(SUMIFS('Base facturation'!$C$59:$ALN$59,'Base facturation'!$C$8:$ALN$8,A39)=0,"",SUMIFS('Base facturation'!$C$59:$ALN$59,'Base facturation'!$C$8:$ALN$8,A39))</f>
        <v/>
      </c>
      <c r="L39" s="46" t="str">
        <f t="shared" si="0"/>
        <v/>
      </c>
      <c r="M39" s="47"/>
      <c r="N39" s="55"/>
      <c r="O39" s="59"/>
      <c r="P39" s="43"/>
      <c r="Q39" s="14"/>
    </row>
    <row r="40" spans="1:17" ht="36.700000000000003" customHeight="1" x14ac:dyDescent="0.25">
      <c r="A40" s="277"/>
      <c r="B40" s="33"/>
      <c r="C40" s="11"/>
      <c r="D40" s="11"/>
      <c r="E40" s="36"/>
      <c r="F40" s="11"/>
      <c r="G40" s="11"/>
      <c r="H40" s="11"/>
      <c r="I40" s="24"/>
      <c r="J40" s="51"/>
      <c r="K40" s="46" t="str">
        <f>IF(SUMIFS('Base facturation'!$C$59:$ALN$59,'Base facturation'!$C$8:$ALN$8,A40)=0,"",SUMIFS('Base facturation'!$C$59:$ALN$59,'Base facturation'!$C$8:$ALN$8,A40))</f>
        <v/>
      </c>
      <c r="L40" s="46" t="str">
        <f t="shared" si="0"/>
        <v/>
      </c>
      <c r="M40" s="47"/>
      <c r="N40" s="55"/>
      <c r="O40" s="59"/>
      <c r="P40" s="43"/>
      <c r="Q40" s="14"/>
    </row>
    <row r="41" spans="1:17" ht="36.700000000000003" customHeight="1" x14ac:dyDescent="0.25">
      <c r="A41" s="277"/>
      <c r="B41" s="33"/>
      <c r="C41" s="11"/>
      <c r="D41" s="11"/>
      <c r="E41" s="36"/>
      <c r="F41" s="11"/>
      <c r="G41" s="11"/>
      <c r="H41" s="11"/>
      <c r="I41" s="24"/>
      <c r="J41" s="51"/>
      <c r="K41" s="46" t="str">
        <f>IF(SUMIFS('Base facturation'!$C$59:$ALN$59,'Base facturation'!$C$8:$ALN$8,A41)=0,"",SUMIFS('Base facturation'!$C$59:$ALN$59,'Base facturation'!$C$8:$ALN$8,A41))</f>
        <v/>
      </c>
      <c r="L41" s="46" t="str">
        <f t="shared" si="0"/>
        <v/>
      </c>
      <c r="M41" s="47"/>
      <c r="N41" s="55"/>
      <c r="O41" s="59"/>
      <c r="P41" s="43"/>
      <c r="Q41" s="14"/>
    </row>
    <row r="42" spans="1:17" ht="36.700000000000003" customHeight="1" x14ac:dyDescent="0.25">
      <c r="A42" s="277"/>
      <c r="B42" s="33"/>
      <c r="C42" s="11"/>
      <c r="D42" s="11"/>
      <c r="E42" s="36"/>
      <c r="F42" s="11"/>
      <c r="G42" s="11"/>
      <c r="H42" s="11"/>
      <c r="I42" s="24"/>
      <c r="J42" s="51"/>
      <c r="K42" s="46" t="str">
        <f>IF(SUMIFS('Base facturation'!$C$59:$ALN$59,'Base facturation'!$C$8:$ALN$8,A42)=0,"",SUMIFS('Base facturation'!$C$59:$ALN$59,'Base facturation'!$C$8:$ALN$8,A42))</f>
        <v/>
      </c>
      <c r="L42" s="46" t="str">
        <f t="shared" si="0"/>
        <v/>
      </c>
      <c r="M42" s="47"/>
      <c r="N42" s="55"/>
      <c r="O42" s="59"/>
      <c r="P42" s="43"/>
      <c r="Q42" s="14"/>
    </row>
    <row r="43" spans="1:17" ht="36.700000000000003" customHeight="1" x14ac:dyDescent="0.25">
      <c r="A43" s="277"/>
      <c r="B43" s="33"/>
      <c r="C43" s="11"/>
      <c r="D43" s="11"/>
      <c r="E43" s="36"/>
      <c r="F43" s="11"/>
      <c r="G43" s="11"/>
      <c r="H43" s="11"/>
      <c r="I43" s="24"/>
      <c r="J43" s="51"/>
      <c r="K43" s="46" t="str">
        <f>IF(SUMIFS('Base facturation'!$C$59:$ALN$59,'Base facturation'!$C$8:$ALN$8,A43)=0,"",SUMIFS('Base facturation'!$C$59:$ALN$59,'Base facturation'!$C$8:$ALN$8,A43))</f>
        <v/>
      </c>
      <c r="L43" s="46" t="str">
        <f t="shared" si="0"/>
        <v/>
      </c>
      <c r="M43" s="47"/>
      <c r="N43" s="55"/>
      <c r="O43" s="59"/>
      <c r="P43" s="43"/>
      <c r="Q43" s="14"/>
    </row>
    <row r="44" spans="1:17" ht="36.700000000000003" customHeight="1" x14ac:dyDescent="0.25">
      <c r="A44" s="277"/>
      <c r="B44" s="33"/>
      <c r="C44" s="11"/>
      <c r="D44" s="11"/>
      <c r="E44" s="36"/>
      <c r="F44" s="11"/>
      <c r="G44" s="11"/>
      <c r="H44" s="11"/>
      <c r="I44" s="24"/>
      <c r="J44" s="51"/>
      <c r="K44" s="46" t="str">
        <f>IF(SUMIFS('Base facturation'!$C$59:$ALN$59,'Base facturation'!$C$8:$ALN$8,A44)=0,"",SUMIFS('Base facturation'!$C$59:$ALN$59,'Base facturation'!$C$8:$ALN$8,A44))</f>
        <v/>
      </c>
      <c r="L44" s="46" t="str">
        <f t="shared" si="0"/>
        <v/>
      </c>
      <c r="M44" s="47"/>
      <c r="N44" s="55"/>
      <c r="O44" s="59"/>
      <c r="P44" s="43"/>
      <c r="Q44" s="14"/>
    </row>
    <row r="45" spans="1:17" ht="36.700000000000003" customHeight="1" x14ac:dyDescent="0.25">
      <c r="A45" s="277"/>
      <c r="B45" s="33"/>
      <c r="C45" s="11"/>
      <c r="D45" s="11"/>
      <c r="E45" s="36"/>
      <c r="F45" s="11"/>
      <c r="G45" s="11"/>
      <c r="H45" s="11"/>
      <c r="I45" s="24"/>
      <c r="J45" s="51"/>
      <c r="K45" s="46" t="str">
        <f>IF(SUMIFS('Base facturation'!$C$59:$ALN$59,'Base facturation'!$C$8:$ALN$8,A45)=0,"",SUMIFS('Base facturation'!$C$59:$ALN$59,'Base facturation'!$C$8:$ALN$8,A45))</f>
        <v/>
      </c>
      <c r="L45" s="46" t="str">
        <f t="shared" si="0"/>
        <v/>
      </c>
      <c r="M45" s="47"/>
      <c r="N45" s="55"/>
      <c r="O45" s="59"/>
      <c r="P45" s="43"/>
      <c r="Q45" s="14"/>
    </row>
    <row r="46" spans="1:17" ht="36.700000000000003" customHeight="1" x14ac:dyDescent="0.25">
      <c r="A46" s="277"/>
      <c r="B46" s="33"/>
      <c r="C46" s="11"/>
      <c r="D46" s="11"/>
      <c r="E46" s="36"/>
      <c r="F46" s="11"/>
      <c r="G46" s="11"/>
      <c r="H46" s="11"/>
      <c r="I46" s="24"/>
      <c r="J46" s="51"/>
      <c r="K46" s="46" t="str">
        <f>IF(SUMIFS('Base facturation'!$C$59:$ALN$59,'Base facturation'!$C$8:$ALN$8,A46)=0,"",SUMIFS('Base facturation'!$C$59:$ALN$59,'Base facturation'!$C$8:$ALN$8,A46))</f>
        <v/>
      </c>
      <c r="L46" s="46" t="str">
        <f t="shared" si="0"/>
        <v/>
      </c>
      <c r="M46" s="47"/>
      <c r="N46" s="55"/>
      <c r="O46" s="59"/>
      <c r="P46" s="43"/>
      <c r="Q46" s="14"/>
    </row>
    <row r="47" spans="1:17" ht="36.700000000000003" customHeight="1" x14ac:dyDescent="0.25">
      <c r="A47" s="277"/>
      <c r="B47" s="33"/>
      <c r="C47" s="11"/>
      <c r="D47" s="11"/>
      <c r="E47" s="36"/>
      <c r="F47" s="11"/>
      <c r="G47" s="11"/>
      <c r="H47" s="11"/>
      <c r="I47" s="24"/>
      <c r="J47" s="51"/>
      <c r="K47" s="46" t="str">
        <f>IF(SUMIFS('Base facturation'!$C$59:$ALN$59,'Base facturation'!$C$8:$ALN$8,A47)=0,"",SUMIFS('Base facturation'!$C$59:$ALN$59,'Base facturation'!$C$8:$ALN$8,A47))</f>
        <v/>
      </c>
      <c r="L47" s="46" t="str">
        <f t="shared" si="0"/>
        <v/>
      </c>
      <c r="M47" s="47"/>
      <c r="N47" s="55"/>
      <c r="O47" s="59"/>
      <c r="P47" s="43"/>
      <c r="Q47" s="14"/>
    </row>
    <row r="48" spans="1:17" ht="36.700000000000003" customHeight="1" x14ac:dyDescent="0.25">
      <c r="A48" s="277"/>
      <c r="B48" s="33"/>
      <c r="C48" s="11"/>
      <c r="D48" s="11"/>
      <c r="E48" s="36"/>
      <c r="F48" s="11"/>
      <c r="G48" s="11"/>
      <c r="H48" s="11"/>
      <c r="I48" s="24"/>
      <c r="J48" s="51"/>
      <c r="K48" s="46" t="str">
        <f>IF(SUMIFS('Base facturation'!$C$59:$ALN$59,'Base facturation'!$C$8:$ALN$8,A48)=0,"",SUMIFS('Base facturation'!$C$59:$ALN$59,'Base facturation'!$C$8:$ALN$8,A48))</f>
        <v/>
      </c>
      <c r="L48" s="46" t="str">
        <f t="shared" si="0"/>
        <v/>
      </c>
      <c r="M48" s="47"/>
      <c r="N48" s="55"/>
      <c r="O48" s="59"/>
      <c r="P48" s="43"/>
      <c r="Q48" s="14"/>
    </row>
    <row r="49" spans="1:17" ht="36.700000000000003" customHeight="1" x14ac:dyDescent="0.25">
      <c r="A49" s="277"/>
      <c r="B49" s="33"/>
      <c r="C49" s="11"/>
      <c r="D49" s="11"/>
      <c r="E49" s="36"/>
      <c r="F49" s="11"/>
      <c r="G49" s="11"/>
      <c r="H49" s="11"/>
      <c r="I49" s="24"/>
      <c r="J49" s="51"/>
      <c r="K49" s="46" t="str">
        <f>IF(SUMIFS('Base facturation'!$C$59:$ALN$59,'Base facturation'!$C$8:$ALN$8,A49)=0,"",SUMIFS('Base facturation'!$C$59:$ALN$59,'Base facturation'!$C$8:$ALN$8,A49))</f>
        <v/>
      </c>
      <c r="L49" s="46" t="str">
        <f t="shared" si="0"/>
        <v/>
      </c>
      <c r="M49" s="47"/>
      <c r="N49" s="55"/>
      <c r="O49" s="59"/>
      <c r="P49" s="43"/>
      <c r="Q49" s="14"/>
    </row>
    <row r="50" spans="1:17" ht="36.700000000000003" customHeight="1" x14ac:dyDescent="0.25">
      <c r="A50" s="277"/>
      <c r="B50" s="33"/>
      <c r="C50" s="11"/>
      <c r="D50" s="11"/>
      <c r="E50" s="36"/>
      <c r="F50" s="11"/>
      <c r="G50" s="11"/>
      <c r="H50" s="11"/>
      <c r="I50" s="24"/>
      <c r="J50" s="51"/>
      <c r="K50" s="46" t="str">
        <f>IF(SUMIFS('Base facturation'!$C$59:$ALN$59,'Base facturation'!$C$8:$ALN$8,A50)=0,"",SUMIFS('Base facturation'!$C$59:$ALN$59,'Base facturation'!$C$8:$ALN$8,A50))</f>
        <v/>
      </c>
      <c r="L50" s="46" t="str">
        <f t="shared" si="0"/>
        <v/>
      </c>
      <c r="M50" s="47"/>
      <c r="N50" s="55"/>
      <c r="O50" s="59"/>
      <c r="P50" s="43"/>
      <c r="Q50" s="14"/>
    </row>
    <row r="51" spans="1:17" ht="36.700000000000003" customHeight="1" x14ac:dyDescent="0.25">
      <c r="A51" s="277"/>
      <c r="B51" s="33"/>
      <c r="C51" s="11"/>
      <c r="D51" s="11"/>
      <c r="E51" s="36"/>
      <c r="F51" s="11"/>
      <c r="G51" s="11"/>
      <c r="H51" s="11"/>
      <c r="I51" s="24"/>
      <c r="J51" s="51"/>
      <c r="K51" s="46" t="str">
        <f>IF(SUMIFS('Base facturation'!$C$59:$ALN$59,'Base facturation'!$C$8:$ALN$8,A51)=0,"",SUMIFS('Base facturation'!$C$59:$ALN$59,'Base facturation'!$C$8:$ALN$8,A51))</f>
        <v/>
      </c>
      <c r="L51" s="46" t="str">
        <f t="shared" si="0"/>
        <v/>
      </c>
      <c r="M51" s="47"/>
      <c r="N51" s="55"/>
      <c r="O51" s="59"/>
      <c r="P51" s="43"/>
      <c r="Q51" s="14"/>
    </row>
    <row r="52" spans="1:17" ht="36.700000000000003" customHeight="1" x14ac:dyDescent="0.25">
      <c r="A52" s="277"/>
      <c r="B52" s="33"/>
      <c r="C52" s="11"/>
      <c r="D52" s="11"/>
      <c r="E52" s="36"/>
      <c r="F52" s="11"/>
      <c r="G52" s="11"/>
      <c r="H52" s="11"/>
      <c r="I52" s="24"/>
      <c r="J52" s="51"/>
      <c r="K52" s="46" t="str">
        <f>IF(SUMIFS('Base facturation'!$C$59:$ALN$59,'Base facturation'!$C$8:$ALN$8,A52)=0,"",SUMIFS('Base facturation'!$C$59:$ALN$59,'Base facturation'!$C$8:$ALN$8,A52))</f>
        <v/>
      </c>
      <c r="L52" s="46" t="str">
        <f t="shared" si="0"/>
        <v/>
      </c>
      <c r="M52" s="47"/>
      <c r="N52" s="55"/>
      <c r="O52" s="59"/>
      <c r="P52" s="43"/>
      <c r="Q52" s="14"/>
    </row>
    <row r="53" spans="1:17" ht="36.700000000000003" customHeight="1" x14ac:dyDescent="0.25">
      <c r="A53" s="277"/>
      <c r="B53" s="33"/>
      <c r="C53" s="11"/>
      <c r="D53" s="11"/>
      <c r="E53" s="36"/>
      <c r="F53" s="11"/>
      <c r="G53" s="11"/>
      <c r="H53" s="11"/>
      <c r="I53" s="24"/>
      <c r="J53" s="51"/>
      <c r="K53" s="46" t="str">
        <f>IF(SUMIFS('Base facturation'!$C$59:$ALN$59,'Base facturation'!$C$8:$ALN$8,A53)=0,"",SUMIFS('Base facturation'!$C$59:$ALN$59,'Base facturation'!$C$8:$ALN$8,A53))</f>
        <v/>
      </c>
      <c r="L53" s="46" t="str">
        <f t="shared" si="0"/>
        <v/>
      </c>
      <c r="M53" s="47"/>
      <c r="N53" s="55"/>
      <c r="O53" s="59"/>
      <c r="P53" s="43"/>
      <c r="Q53" s="14"/>
    </row>
    <row r="54" spans="1:17" ht="36.700000000000003" customHeight="1" x14ac:dyDescent="0.25">
      <c r="A54" s="277"/>
      <c r="B54" s="33"/>
      <c r="C54" s="11"/>
      <c r="D54" s="11"/>
      <c r="E54" s="36"/>
      <c r="F54" s="11"/>
      <c r="G54" s="11"/>
      <c r="H54" s="11"/>
      <c r="I54" s="24"/>
      <c r="J54" s="51"/>
      <c r="K54" s="46" t="str">
        <f>IF(SUMIFS('Base facturation'!$C$59:$ALN$59,'Base facturation'!$C$8:$ALN$8,A54)=0,"",SUMIFS('Base facturation'!$C$59:$ALN$59,'Base facturation'!$C$8:$ALN$8,A54))</f>
        <v/>
      </c>
      <c r="L54" s="46" t="str">
        <f t="shared" si="0"/>
        <v/>
      </c>
      <c r="M54" s="47"/>
      <c r="N54" s="55"/>
      <c r="O54" s="59"/>
      <c r="P54" s="43"/>
      <c r="Q54" s="14"/>
    </row>
    <row r="55" spans="1:17" ht="36.700000000000003" customHeight="1" x14ac:dyDescent="0.25">
      <c r="A55" s="277"/>
      <c r="B55" s="33"/>
      <c r="C55" s="11"/>
      <c r="D55" s="11"/>
      <c r="E55" s="36"/>
      <c r="F55" s="11"/>
      <c r="G55" s="11"/>
      <c r="H55" s="11"/>
      <c r="I55" s="24"/>
      <c r="J55" s="51"/>
      <c r="K55" s="46" t="str">
        <f>IF(SUMIFS('Base facturation'!$C$59:$ALN$59,'Base facturation'!$C$8:$ALN$8,A55)=0,"",SUMIFS('Base facturation'!$C$59:$ALN$59,'Base facturation'!$C$8:$ALN$8,A55))</f>
        <v/>
      </c>
      <c r="L55" s="46" t="str">
        <f t="shared" si="0"/>
        <v/>
      </c>
      <c r="M55" s="47"/>
      <c r="N55" s="55"/>
      <c r="O55" s="59"/>
      <c r="P55" s="43"/>
      <c r="Q55" s="14"/>
    </row>
    <row r="56" spans="1:17" ht="36.700000000000003" customHeight="1" x14ac:dyDescent="0.25">
      <c r="A56" s="277"/>
      <c r="B56" s="33"/>
      <c r="C56" s="11"/>
      <c r="D56" s="11"/>
      <c r="E56" s="36"/>
      <c r="F56" s="11"/>
      <c r="G56" s="11"/>
      <c r="H56" s="11"/>
      <c r="I56" s="24"/>
      <c r="J56" s="51"/>
      <c r="K56" s="46" t="str">
        <f>IF(SUMIFS('Base facturation'!$C$59:$ALN$59,'Base facturation'!$C$8:$ALN$8,A56)=0,"",SUMIFS('Base facturation'!$C$59:$ALN$59,'Base facturation'!$C$8:$ALN$8,A56))</f>
        <v/>
      </c>
      <c r="L56" s="46" t="str">
        <f t="shared" si="0"/>
        <v/>
      </c>
      <c r="M56" s="47"/>
      <c r="N56" s="55"/>
      <c r="O56" s="59"/>
      <c r="P56" s="43"/>
      <c r="Q56" s="14"/>
    </row>
    <row r="57" spans="1:17" ht="36.700000000000003" customHeight="1" x14ac:dyDescent="0.25">
      <c r="A57" s="277"/>
      <c r="B57" s="33"/>
      <c r="C57" s="11"/>
      <c r="D57" s="11"/>
      <c r="E57" s="36"/>
      <c r="F57" s="11"/>
      <c r="G57" s="11"/>
      <c r="H57" s="11"/>
      <c r="I57" s="24"/>
      <c r="J57" s="51"/>
      <c r="K57" s="46" t="str">
        <f>IF(SUMIFS('Base facturation'!$C$59:$ALN$59,'Base facturation'!$C$8:$ALN$8,A57)=0,"",SUMIFS('Base facturation'!$C$59:$ALN$59,'Base facturation'!$C$8:$ALN$8,A57))</f>
        <v/>
      </c>
      <c r="L57" s="46" t="str">
        <f t="shared" si="0"/>
        <v/>
      </c>
      <c r="M57" s="47"/>
      <c r="N57" s="55"/>
      <c r="O57" s="59"/>
      <c r="P57" s="43"/>
      <c r="Q57" s="14"/>
    </row>
    <row r="58" spans="1:17" ht="36.700000000000003" customHeight="1" x14ac:dyDescent="0.25">
      <c r="A58" s="277"/>
      <c r="B58" s="33"/>
      <c r="C58" s="11"/>
      <c r="D58" s="11"/>
      <c r="E58" s="36"/>
      <c r="F58" s="11"/>
      <c r="G58" s="11"/>
      <c r="H58" s="11"/>
      <c r="I58" s="24"/>
      <c r="J58" s="51"/>
      <c r="K58" s="46" t="str">
        <f>IF(SUMIFS('Base facturation'!$C$59:$ALN$59,'Base facturation'!$C$8:$ALN$8,A58)=0,"",SUMIFS('Base facturation'!$C$59:$ALN$59,'Base facturation'!$C$8:$ALN$8,A58))</f>
        <v/>
      </c>
      <c r="L58" s="46" t="str">
        <f t="shared" si="0"/>
        <v/>
      </c>
      <c r="M58" s="47"/>
      <c r="N58" s="55"/>
      <c r="O58" s="59"/>
      <c r="P58" s="43"/>
      <c r="Q58" s="14"/>
    </row>
    <row r="59" spans="1:17" ht="36.700000000000003" customHeight="1" x14ac:dyDescent="0.25">
      <c r="A59" s="277"/>
      <c r="B59" s="33"/>
      <c r="C59" s="11"/>
      <c r="D59" s="11"/>
      <c r="E59" s="36"/>
      <c r="F59" s="11"/>
      <c r="G59" s="11"/>
      <c r="H59" s="11"/>
      <c r="I59" s="24"/>
      <c r="J59" s="51"/>
      <c r="K59" s="46" t="str">
        <f>IF(SUMIFS('Base facturation'!$C$59:$ALN$59,'Base facturation'!$C$8:$ALN$8,A59)=0,"",SUMIFS('Base facturation'!$C$59:$ALN$59,'Base facturation'!$C$8:$ALN$8,A59))</f>
        <v/>
      </c>
      <c r="L59" s="46" t="str">
        <f t="shared" si="0"/>
        <v/>
      </c>
      <c r="M59" s="47"/>
      <c r="N59" s="55"/>
      <c r="O59" s="59"/>
      <c r="P59" s="43"/>
      <c r="Q59" s="14"/>
    </row>
    <row r="60" spans="1:17" ht="36.700000000000003" customHeight="1" x14ac:dyDescent="0.25">
      <c r="A60" s="277"/>
      <c r="B60" s="33"/>
      <c r="C60" s="11"/>
      <c r="D60" s="11"/>
      <c r="E60" s="36"/>
      <c r="F60" s="11"/>
      <c r="G60" s="11"/>
      <c r="H60" s="11"/>
      <c r="I60" s="24"/>
      <c r="J60" s="51"/>
      <c r="K60" s="46" t="str">
        <f>IF(SUMIFS('Base facturation'!$C$59:$ALN$59,'Base facturation'!$C$8:$ALN$8,A60)=0,"",SUMIFS('Base facturation'!$C$59:$ALN$59,'Base facturation'!$C$8:$ALN$8,A60))</f>
        <v/>
      </c>
      <c r="L60" s="46" t="str">
        <f t="shared" si="0"/>
        <v/>
      </c>
      <c r="M60" s="47"/>
      <c r="N60" s="55"/>
      <c r="O60" s="59"/>
      <c r="P60" s="43"/>
      <c r="Q60" s="14"/>
    </row>
    <row r="61" spans="1:17" ht="36.700000000000003" customHeight="1" x14ac:dyDescent="0.25">
      <c r="A61" s="277"/>
      <c r="B61" s="33"/>
      <c r="C61" s="11"/>
      <c r="D61" s="11"/>
      <c r="E61" s="36"/>
      <c r="F61" s="11"/>
      <c r="G61" s="11"/>
      <c r="H61" s="11"/>
      <c r="I61" s="24"/>
      <c r="J61" s="51"/>
      <c r="K61" s="46" t="str">
        <f>IF(SUMIFS('Base facturation'!$C$59:$ALN$59,'Base facturation'!$C$8:$ALN$8,A61)=0,"",SUMIFS('Base facturation'!$C$59:$ALN$59,'Base facturation'!$C$8:$ALN$8,A61))</f>
        <v/>
      </c>
      <c r="L61" s="46" t="str">
        <f t="shared" si="0"/>
        <v/>
      </c>
      <c r="M61" s="47"/>
      <c r="N61" s="55"/>
      <c r="O61" s="59"/>
      <c r="P61" s="43"/>
      <c r="Q61" s="14"/>
    </row>
    <row r="62" spans="1:17" ht="36.700000000000003" customHeight="1" x14ac:dyDescent="0.25">
      <c r="A62" s="277"/>
      <c r="B62" s="33"/>
      <c r="C62" s="11"/>
      <c r="D62" s="11"/>
      <c r="E62" s="36"/>
      <c r="F62" s="11"/>
      <c r="G62" s="11"/>
      <c r="H62" s="11"/>
      <c r="I62" s="24"/>
      <c r="J62" s="51"/>
      <c r="K62" s="46" t="str">
        <f>IF(SUMIFS('Base facturation'!$C$59:$ALN$59,'Base facturation'!$C$8:$ALN$8,A62)=0,"",SUMIFS('Base facturation'!$C$59:$ALN$59,'Base facturation'!$C$8:$ALN$8,A62))</f>
        <v/>
      </c>
      <c r="L62" s="46" t="str">
        <f t="shared" si="0"/>
        <v/>
      </c>
      <c r="M62" s="47"/>
      <c r="N62" s="55"/>
      <c r="O62" s="59"/>
      <c r="P62" s="43"/>
      <c r="Q62" s="14"/>
    </row>
    <row r="63" spans="1:17" ht="36.700000000000003" customHeight="1" x14ac:dyDescent="0.25">
      <c r="A63" s="277"/>
      <c r="B63" s="33"/>
      <c r="C63" s="11"/>
      <c r="D63" s="11"/>
      <c r="E63" s="36"/>
      <c r="F63" s="11"/>
      <c r="G63" s="11"/>
      <c r="H63" s="11"/>
      <c r="I63" s="24"/>
      <c r="J63" s="51"/>
      <c r="K63" s="46" t="str">
        <f>IF(SUMIFS('Base facturation'!$C$59:$ALN$59,'Base facturation'!$C$8:$ALN$8,A63)=0,"",SUMIFS('Base facturation'!$C$59:$ALN$59,'Base facturation'!$C$8:$ALN$8,A63))</f>
        <v/>
      </c>
      <c r="L63" s="46" t="str">
        <f t="shared" si="0"/>
        <v/>
      </c>
      <c r="M63" s="47"/>
      <c r="N63" s="55"/>
      <c r="O63" s="59"/>
      <c r="P63" s="43"/>
      <c r="Q63" s="14"/>
    </row>
    <row r="64" spans="1:17" ht="36.700000000000003" customHeight="1" x14ac:dyDescent="0.25">
      <c r="A64" s="277"/>
      <c r="B64" s="33"/>
      <c r="C64" s="11"/>
      <c r="D64" s="11"/>
      <c r="E64" s="36"/>
      <c r="F64" s="11"/>
      <c r="G64" s="11"/>
      <c r="H64" s="11"/>
      <c r="I64" s="24"/>
      <c r="J64" s="51"/>
      <c r="K64" s="46" t="str">
        <f>IF(SUMIFS('Base facturation'!$C$59:$ALN$59,'Base facturation'!$C$8:$ALN$8,A64)=0,"",SUMIFS('Base facturation'!$C$59:$ALN$59,'Base facturation'!$C$8:$ALN$8,A64))</f>
        <v/>
      </c>
      <c r="L64" s="46" t="str">
        <f t="shared" si="0"/>
        <v/>
      </c>
      <c r="M64" s="47"/>
      <c r="N64" s="55"/>
      <c r="O64" s="59"/>
      <c r="P64" s="43"/>
      <c r="Q64" s="14"/>
    </row>
    <row r="65" spans="1:17" ht="36.700000000000003" customHeight="1" x14ac:dyDescent="0.25">
      <c r="A65" s="277"/>
      <c r="B65" s="33"/>
      <c r="C65" s="11"/>
      <c r="D65" s="11"/>
      <c r="E65" s="36"/>
      <c r="F65" s="11"/>
      <c r="G65" s="11"/>
      <c r="H65" s="11"/>
      <c r="I65" s="24"/>
      <c r="J65" s="51"/>
      <c r="K65" s="46" t="str">
        <f>IF(SUMIFS('Base facturation'!$C$59:$ALN$59,'Base facturation'!$C$8:$ALN$8,A65)=0,"",SUMIFS('Base facturation'!$C$59:$ALN$59,'Base facturation'!$C$8:$ALN$8,A65))</f>
        <v/>
      </c>
      <c r="L65" s="46" t="str">
        <f t="shared" si="0"/>
        <v/>
      </c>
      <c r="M65" s="47"/>
      <c r="N65" s="55"/>
      <c r="O65" s="59"/>
      <c r="P65" s="43"/>
      <c r="Q65" s="14"/>
    </row>
    <row r="66" spans="1:17" ht="36.700000000000003" customHeight="1" x14ac:dyDescent="0.25">
      <c r="A66" s="277"/>
      <c r="B66" s="33"/>
      <c r="C66" s="11"/>
      <c r="D66" s="11"/>
      <c r="E66" s="36"/>
      <c r="F66" s="11"/>
      <c r="G66" s="11"/>
      <c r="H66" s="11"/>
      <c r="I66" s="24"/>
      <c r="J66" s="51"/>
      <c r="K66" s="46" t="str">
        <f>IF(SUMIFS('Base facturation'!$C$59:$ALN$59,'Base facturation'!$C$8:$ALN$8,A66)=0,"",SUMIFS('Base facturation'!$C$59:$ALN$59,'Base facturation'!$C$8:$ALN$8,A66))</f>
        <v/>
      </c>
      <c r="L66" s="46" t="str">
        <f t="shared" si="0"/>
        <v/>
      </c>
      <c r="M66" s="47"/>
      <c r="N66" s="55"/>
      <c r="O66" s="59"/>
      <c r="P66" s="43"/>
      <c r="Q66" s="14"/>
    </row>
    <row r="67" spans="1:17" ht="36.700000000000003" customHeight="1" x14ac:dyDescent="0.25">
      <c r="A67" s="277"/>
      <c r="B67" s="33"/>
      <c r="C67" s="11"/>
      <c r="D67" s="11"/>
      <c r="E67" s="36"/>
      <c r="F67" s="11"/>
      <c r="G67" s="11"/>
      <c r="H67" s="11"/>
      <c r="I67" s="24"/>
      <c r="J67" s="51"/>
      <c r="K67" s="46" t="str">
        <f>IF(SUMIFS('Base facturation'!$C$59:$ALN$59,'Base facturation'!$C$8:$ALN$8,A67)=0,"",SUMIFS('Base facturation'!$C$59:$ALN$59,'Base facturation'!$C$8:$ALN$8,A67))</f>
        <v/>
      </c>
      <c r="L67" s="46" t="str">
        <f t="shared" si="0"/>
        <v/>
      </c>
      <c r="M67" s="47"/>
      <c r="N67" s="55"/>
      <c r="O67" s="59"/>
      <c r="P67" s="43"/>
      <c r="Q67" s="14"/>
    </row>
    <row r="68" spans="1:17" ht="36.700000000000003" customHeight="1" x14ac:dyDescent="0.25">
      <c r="A68" s="277"/>
      <c r="B68" s="33"/>
      <c r="C68" s="11"/>
      <c r="D68" s="11"/>
      <c r="E68" s="36"/>
      <c r="F68" s="11"/>
      <c r="G68" s="11"/>
      <c r="H68" s="11"/>
      <c r="I68" s="24"/>
      <c r="J68" s="51"/>
      <c r="K68" s="46" t="str">
        <f>IF(SUMIFS('Base facturation'!$C$59:$ALN$59,'Base facturation'!$C$8:$ALN$8,A68)=0,"",SUMIFS('Base facturation'!$C$59:$ALN$59,'Base facturation'!$C$8:$ALN$8,A68))</f>
        <v/>
      </c>
      <c r="L68" s="46" t="str">
        <f t="shared" si="0"/>
        <v/>
      </c>
      <c r="M68" s="47"/>
      <c r="N68" s="55"/>
      <c r="O68" s="59"/>
      <c r="P68" s="43"/>
      <c r="Q68" s="14"/>
    </row>
    <row r="69" spans="1:17" ht="36.700000000000003" customHeight="1" x14ac:dyDescent="0.25">
      <c r="A69" s="277"/>
      <c r="B69" s="33"/>
      <c r="C69" s="11"/>
      <c r="D69" s="11"/>
      <c r="E69" s="36"/>
      <c r="F69" s="11"/>
      <c r="G69" s="11"/>
      <c r="H69" s="11"/>
      <c r="I69" s="24"/>
      <c r="J69" s="51"/>
      <c r="K69" s="46" t="str">
        <f>IF(SUMIFS('Base facturation'!$C$59:$ALN$59,'Base facturation'!$C$8:$ALN$8,A69)=0,"",SUMIFS('Base facturation'!$C$59:$ALN$59,'Base facturation'!$C$8:$ALN$8,A69))</f>
        <v/>
      </c>
      <c r="L69" s="46" t="str">
        <f t="shared" si="0"/>
        <v/>
      </c>
      <c r="M69" s="47"/>
      <c r="N69" s="55"/>
      <c r="O69" s="59"/>
      <c r="P69" s="43"/>
      <c r="Q69" s="14"/>
    </row>
    <row r="70" spans="1:17" ht="36.700000000000003" customHeight="1" x14ac:dyDescent="0.25">
      <c r="A70" s="277"/>
      <c r="B70" s="33"/>
      <c r="C70" s="11"/>
      <c r="D70" s="11"/>
      <c r="E70" s="36"/>
      <c r="F70" s="11"/>
      <c r="G70" s="11"/>
      <c r="H70" s="11"/>
      <c r="I70" s="24"/>
      <c r="J70" s="51"/>
      <c r="K70" s="46" t="str">
        <f>IF(SUMIFS('Base facturation'!$C$59:$ALN$59,'Base facturation'!$C$8:$ALN$8,A70)=0,"",SUMIFS('Base facturation'!$C$59:$ALN$59,'Base facturation'!$C$8:$ALN$8,A70))</f>
        <v/>
      </c>
      <c r="L70" s="46" t="str">
        <f t="shared" si="0"/>
        <v/>
      </c>
      <c r="M70" s="47"/>
      <c r="N70" s="55"/>
      <c r="O70" s="59"/>
      <c r="P70" s="43"/>
      <c r="Q70" s="14"/>
    </row>
    <row r="71" spans="1:17" ht="36.700000000000003" customHeight="1" x14ac:dyDescent="0.25">
      <c r="A71" s="277"/>
      <c r="B71" s="33"/>
      <c r="C71" s="11"/>
      <c r="D71" s="11"/>
      <c r="E71" s="36"/>
      <c r="F71" s="11"/>
      <c r="G71" s="11"/>
      <c r="H71" s="11"/>
      <c r="I71" s="24"/>
      <c r="J71" s="51"/>
      <c r="K71" s="46" t="str">
        <f>IF(SUMIFS('Base facturation'!$C$59:$ALN$59,'Base facturation'!$C$8:$ALN$8,A71)=0,"",SUMIFS('Base facturation'!$C$59:$ALN$59,'Base facturation'!$C$8:$ALN$8,A71))</f>
        <v/>
      </c>
      <c r="L71" s="46" t="str">
        <f t="shared" si="0"/>
        <v/>
      </c>
      <c r="M71" s="47"/>
      <c r="N71" s="55"/>
      <c r="O71" s="59"/>
      <c r="P71" s="43"/>
      <c r="Q71" s="14"/>
    </row>
    <row r="72" spans="1:17" ht="36.700000000000003" customHeight="1" x14ac:dyDescent="0.25">
      <c r="A72" s="277"/>
      <c r="B72" s="33"/>
      <c r="C72" s="11"/>
      <c r="D72" s="11"/>
      <c r="E72" s="36"/>
      <c r="F72" s="11"/>
      <c r="G72" s="11"/>
      <c r="H72" s="11"/>
      <c r="I72" s="24"/>
      <c r="J72" s="51"/>
      <c r="K72" s="46" t="str">
        <f>IF(SUMIFS('Base facturation'!$C$59:$ALN$59,'Base facturation'!$C$8:$ALN$8,A72)=0,"",SUMIFS('Base facturation'!$C$59:$ALN$59,'Base facturation'!$C$8:$ALN$8,A72))</f>
        <v/>
      </c>
      <c r="L72" s="46" t="str">
        <f t="shared" ref="L72:L135" si="1">IF(ISBLANK(J72),"",J72-K72)</f>
        <v/>
      </c>
      <c r="M72" s="47"/>
      <c r="N72" s="55"/>
      <c r="O72" s="59"/>
      <c r="P72" s="43"/>
      <c r="Q72" s="14"/>
    </row>
    <row r="73" spans="1:17" ht="36.700000000000003" customHeight="1" x14ac:dyDescent="0.25">
      <c r="A73" s="277"/>
      <c r="B73" s="33"/>
      <c r="C73" s="11"/>
      <c r="D73" s="11"/>
      <c r="E73" s="36"/>
      <c r="F73" s="11"/>
      <c r="G73" s="11"/>
      <c r="H73" s="11"/>
      <c r="I73" s="24"/>
      <c r="J73" s="51"/>
      <c r="K73" s="46" t="str">
        <f>IF(SUMIFS('Base facturation'!$C$59:$ALN$59,'Base facturation'!$C$8:$ALN$8,A73)=0,"",SUMIFS('Base facturation'!$C$59:$ALN$59,'Base facturation'!$C$8:$ALN$8,A73))</f>
        <v/>
      </c>
      <c r="L73" s="46" t="str">
        <f t="shared" si="1"/>
        <v/>
      </c>
      <c r="M73" s="47"/>
      <c r="N73" s="55"/>
      <c r="O73" s="59"/>
      <c r="P73" s="43"/>
      <c r="Q73" s="14"/>
    </row>
    <row r="74" spans="1:17" ht="36.700000000000003" customHeight="1" x14ac:dyDescent="0.25">
      <c r="A74" s="277"/>
      <c r="B74" s="33"/>
      <c r="C74" s="11"/>
      <c r="D74" s="11"/>
      <c r="E74" s="36"/>
      <c r="F74" s="11"/>
      <c r="G74" s="11"/>
      <c r="H74" s="11"/>
      <c r="I74" s="24"/>
      <c r="J74" s="51"/>
      <c r="K74" s="46" t="str">
        <f>IF(SUMIFS('Base facturation'!$C$59:$ALN$59,'Base facturation'!$C$8:$ALN$8,A74)=0,"",SUMIFS('Base facturation'!$C$59:$ALN$59,'Base facturation'!$C$8:$ALN$8,A74))</f>
        <v/>
      </c>
      <c r="L74" s="46" t="str">
        <f t="shared" si="1"/>
        <v/>
      </c>
      <c r="M74" s="47"/>
      <c r="N74" s="55"/>
      <c r="O74" s="59"/>
      <c r="P74" s="43"/>
      <c r="Q74" s="14"/>
    </row>
    <row r="75" spans="1:17" ht="36.700000000000003" customHeight="1" x14ac:dyDescent="0.25">
      <c r="A75" s="277"/>
      <c r="B75" s="33"/>
      <c r="C75" s="11"/>
      <c r="D75" s="11"/>
      <c r="E75" s="36"/>
      <c r="F75" s="11"/>
      <c r="G75" s="11"/>
      <c r="H75" s="11"/>
      <c r="I75" s="24"/>
      <c r="J75" s="51"/>
      <c r="K75" s="46" t="str">
        <f>IF(SUMIFS('Base facturation'!$C$59:$ALN$59,'Base facturation'!$C$8:$ALN$8,A75)=0,"",SUMIFS('Base facturation'!$C$59:$ALN$59,'Base facturation'!$C$8:$ALN$8,A75))</f>
        <v/>
      </c>
      <c r="L75" s="46" t="str">
        <f t="shared" si="1"/>
        <v/>
      </c>
      <c r="M75" s="47"/>
      <c r="N75" s="55"/>
      <c r="O75" s="59"/>
      <c r="P75" s="43"/>
      <c r="Q75" s="14"/>
    </row>
    <row r="76" spans="1:17" ht="36.700000000000003" customHeight="1" x14ac:dyDescent="0.25">
      <c r="A76" s="277"/>
      <c r="B76" s="33"/>
      <c r="C76" s="11"/>
      <c r="D76" s="11"/>
      <c r="E76" s="36"/>
      <c r="F76" s="11"/>
      <c r="G76" s="11"/>
      <c r="H76" s="11"/>
      <c r="I76" s="24"/>
      <c r="J76" s="51"/>
      <c r="K76" s="46" t="str">
        <f>IF(SUMIFS('Base facturation'!$C$59:$ALN$59,'Base facturation'!$C$8:$ALN$8,A76)=0,"",SUMIFS('Base facturation'!$C$59:$ALN$59,'Base facturation'!$C$8:$ALN$8,A76))</f>
        <v/>
      </c>
      <c r="L76" s="46" t="str">
        <f t="shared" si="1"/>
        <v/>
      </c>
      <c r="M76" s="47"/>
      <c r="N76" s="55"/>
      <c r="O76" s="59"/>
      <c r="P76" s="43"/>
      <c r="Q76" s="14"/>
    </row>
    <row r="77" spans="1:17" ht="36.700000000000003" customHeight="1" x14ac:dyDescent="0.25">
      <c r="A77" s="277"/>
      <c r="B77" s="33"/>
      <c r="C77" s="11"/>
      <c r="D77" s="11"/>
      <c r="E77" s="36"/>
      <c r="F77" s="11"/>
      <c r="G77" s="11"/>
      <c r="H77" s="11"/>
      <c r="I77" s="24"/>
      <c r="J77" s="51"/>
      <c r="K77" s="46" t="str">
        <f>IF(SUMIFS('Base facturation'!$C$59:$ALN$59,'Base facturation'!$C$8:$ALN$8,A77)=0,"",SUMIFS('Base facturation'!$C$59:$ALN$59,'Base facturation'!$C$8:$ALN$8,A77))</f>
        <v/>
      </c>
      <c r="L77" s="46" t="str">
        <f t="shared" si="1"/>
        <v/>
      </c>
      <c r="M77" s="47"/>
      <c r="N77" s="55"/>
      <c r="O77" s="59"/>
      <c r="P77" s="43"/>
      <c r="Q77" s="14"/>
    </row>
    <row r="78" spans="1:17" ht="36.700000000000003" customHeight="1" x14ac:dyDescent="0.25">
      <c r="A78" s="277"/>
      <c r="B78" s="33"/>
      <c r="C78" s="11"/>
      <c r="D78" s="11"/>
      <c r="E78" s="36"/>
      <c r="F78" s="11"/>
      <c r="G78" s="11"/>
      <c r="H78" s="11"/>
      <c r="I78" s="24"/>
      <c r="J78" s="51"/>
      <c r="K78" s="46" t="str">
        <f>IF(SUMIFS('Base facturation'!$C$59:$ALN$59,'Base facturation'!$C$8:$ALN$8,A78)=0,"",SUMIFS('Base facturation'!$C$59:$ALN$59,'Base facturation'!$C$8:$ALN$8,A78))</f>
        <v/>
      </c>
      <c r="L78" s="46" t="str">
        <f t="shared" si="1"/>
        <v/>
      </c>
      <c r="M78" s="47"/>
      <c r="N78" s="55"/>
      <c r="O78" s="59"/>
      <c r="P78" s="43"/>
      <c r="Q78" s="14"/>
    </row>
    <row r="79" spans="1:17" ht="36.700000000000003" customHeight="1" x14ac:dyDescent="0.25">
      <c r="A79" s="277"/>
      <c r="B79" s="33"/>
      <c r="C79" s="11"/>
      <c r="D79" s="11"/>
      <c r="E79" s="36"/>
      <c r="F79" s="11"/>
      <c r="G79" s="11"/>
      <c r="H79" s="11"/>
      <c r="I79" s="24"/>
      <c r="J79" s="51"/>
      <c r="K79" s="46" t="str">
        <f>IF(SUMIFS('Base facturation'!$C$59:$ALN$59,'Base facturation'!$C$8:$ALN$8,A79)=0,"",SUMIFS('Base facturation'!$C$59:$ALN$59,'Base facturation'!$C$8:$ALN$8,A79))</f>
        <v/>
      </c>
      <c r="L79" s="46" t="str">
        <f t="shared" si="1"/>
        <v/>
      </c>
      <c r="M79" s="47"/>
      <c r="N79" s="55"/>
      <c r="O79" s="59"/>
      <c r="P79" s="43"/>
      <c r="Q79" s="14"/>
    </row>
    <row r="80" spans="1:17" ht="36.700000000000003" customHeight="1" x14ac:dyDescent="0.25">
      <c r="A80" s="277"/>
      <c r="B80" s="33"/>
      <c r="C80" s="11"/>
      <c r="D80" s="11"/>
      <c r="E80" s="36"/>
      <c r="F80" s="11"/>
      <c r="G80" s="11"/>
      <c r="H80" s="11"/>
      <c r="I80" s="24"/>
      <c r="J80" s="51"/>
      <c r="K80" s="46" t="str">
        <f>IF(SUMIFS('Base facturation'!$C$59:$ALN$59,'Base facturation'!$C$8:$ALN$8,A80)=0,"",SUMIFS('Base facturation'!$C$59:$ALN$59,'Base facturation'!$C$8:$ALN$8,A80))</f>
        <v/>
      </c>
      <c r="L80" s="46" t="str">
        <f t="shared" si="1"/>
        <v/>
      </c>
      <c r="M80" s="47"/>
      <c r="N80" s="55"/>
      <c r="O80" s="59"/>
      <c r="P80" s="43"/>
      <c r="Q80" s="14"/>
    </row>
    <row r="81" spans="1:17" ht="36.700000000000003" customHeight="1" x14ac:dyDescent="0.25">
      <c r="A81" s="277"/>
      <c r="B81" s="33"/>
      <c r="C81" s="11"/>
      <c r="D81" s="11"/>
      <c r="E81" s="36"/>
      <c r="F81" s="11"/>
      <c r="G81" s="11"/>
      <c r="H81" s="11"/>
      <c r="I81" s="24"/>
      <c r="J81" s="51"/>
      <c r="K81" s="46" t="str">
        <f>IF(SUMIFS('Base facturation'!$C$59:$ALN$59,'Base facturation'!$C$8:$ALN$8,A81)=0,"",SUMIFS('Base facturation'!$C$59:$ALN$59,'Base facturation'!$C$8:$ALN$8,A81))</f>
        <v/>
      </c>
      <c r="L81" s="46" t="str">
        <f t="shared" si="1"/>
        <v/>
      </c>
      <c r="M81" s="47"/>
      <c r="N81" s="55"/>
      <c r="O81" s="59"/>
      <c r="P81" s="43"/>
      <c r="Q81" s="14"/>
    </row>
    <row r="82" spans="1:17" ht="36.700000000000003" customHeight="1" x14ac:dyDescent="0.25">
      <c r="A82" s="277"/>
      <c r="B82" s="33"/>
      <c r="C82" s="11"/>
      <c r="D82" s="11"/>
      <c r="E82" s="36"/>
      <c r="F82" s="11"/>
      <c r="G82" s="11"/>
      <c r="H82" s="11"/>
      <c r="I82" s="24"/>
      <c r="J82" s="51"/>
      <c r="K82" s="46" t="str">
        <f>IF(SUMIFS('Base facturation'!$C$59:$ALN$59,'Base facturation'!$C$8:$ALN$8,A82)=0,"",SUMIFS('Base facturation'!$C$59:$ALN$59,'Base facturation'!$C$8:$ALN$8,A82))</f>
        <v/>
      </c>
      <c r="L82" s="46" t="str">
        <f t="shared" si="1"/>
        <v/>
      </c>
      <c r="M82" s="47"/>
      <c r="N82" s="55"/>
      <c r="O82" s="59"/>
      <c r="P82" s="43"/>
      <c r="Q82" s="14"/>
    </row>
    <row r="83" spans="1:17" ht="36.700000000000003" customHeight="1" x14ac:dyDescent="0.25">
      <c r="A83" s="277"/>
      <c r="B83" s="33"/>
      <c r="C83" s="11"/>
      <c r="D83" s="11"/>
      <c r="E83" s="36"/>
      <c r="F83" s="11"/>
      <c r="G83" s="11"/>
      <c r="H83" s="11"/>
      <c r="I83" s="24"/>
      <c r="J83" s="51"/>
      <c r="K83" s="46" t="str">
        <f>IF(SUMIFS('Base facturation'!$C$59:$ALN$59,'Base facturation'!$C$8:$ALN$8,A83)=0,"",SUMIFS('Base facturation'!$C$59:$ALN$59,'Base facturation'!$C$8:$ALN$8,A83))</f>
        <v/>
      </c>
      <c r="L83" s="46" t="str">
        <f t="shared" si="1"/>
        <v/>
      </c>
      <c r="M83" s="47"/>
      <c r="N83" s="55"/>
      <c r="O83" s="59"/>
      <c r="P83" s="43"/>
      <c r="Q83" s="14"/>
    </row>
    <row r="84" spans="1:17" ht="36.700000000000003" customHeight="1" x14ac:dyDescent="0.25">
      <c r="A84" s="277"/>
      <c r="B84" s="33"/>
      <c r="C84" s="11"/>
      <c r="D84" s="11"/>
      <c r="E84" s="36"/>
      <c r="F84" s="11"/>
      <c r="G84" s="11"/>
      <c r="H84" s="11"/>
      <c r="I84" s="24"/>
      <c r="J84" s="51"/>
      <c r="K84" s="46" t="str">
        <f>IF(SUMIFS('Base facturation'!$C$59:$ALN$59,'Base facturation'!$C$8:$ALN$8,A84)=0,"",SUMIFS('Base facturation'!$C$59:$ALN$59,'Base facturation'!$C$8:$ALN$8,A84))</f>
        <v/>
      </c>
      <c r="L84" s="46" t="str">
        <f t="shared" si="1"/>
        <v/>
      </c>
      <c r="M84" s="47"/>
      <c r="N84" s="55"/>
      <c r="O84" s="59"/>
      <c r="P84" s="43"/>
      <c r="Q84" s="14"/>
    </row>
    <row r="85" spans="1:17" ht="36.700000000000003" customHeight="1" x14ac:dyDescent="0.25">
      <c r="A85" s="277"/>
      <c r="B85" s="33"/>
      <c r="C85" s="11"/>
      <c r="D85" s="11"/>
      <c r="E85" s="36"/>
      <c r="F85" s="11"/>
      <c r="G85" s="11"/>
      <c r="H85" s="11"/>
      <c r="I85" s="24"/>
      <c r="J85" s="51"/>
      <c r="K85" s="46" t="str">
        <f>IF(SUMIFS('Base facturation'!$C$59:$ALN$59,'Base facturation'!$C$8:$ALN$8,A85)=0,"",SUMIFS('Base facturation'!$C$59:$ALN$59,'Base facturation'!$C$8:$ALN$8,A85))</f>
        <v/>
      </c>
      <c r="L85" s="46" t="str">
        <f t="shared" si="1"/>
        <v/>
      </c>
      <c r="M85" s="47"/>
      <c r="N85" s="55"/>
      <c r="O85" s="59"/>
      <c r="P85" s="43"/>
      <c r="Q85" s="14"/>
    </row>
    <row r="86" spans="1:17" ht="36.700000000000003" customHeight="1" x14ac:dyDescent="0.25">
      <c r="A86" s="277"/>
      <c r="B86" s="33"/>
      <c r="C86" s="11"/>
      <c r="D86" s="11"/>
      <c r="E86" s="36"/>
      <c r="F86" s="11"/>
      <c r="G86" s="11"/>
      <c r="H86" s="11"/>
      <c r="I86" s="24"/>
      <c r="J86" s="51"/>
      <c r="K86" s="46" t="str">
        <f>IF(SUMIFS('Base facturation'!$C$59:$ALN$59,'Base facturation'!$C$8:$ALN$8,A86)=0,"",SUMIFS('Base facturation'!$C$59:$ALN$59,'Base facturation'!$C$8:$ALN$8,A86))</f>
        <v/>
      </c>
      <c r="L86" s="46" t="str">
        <f t="shared" si="1"/>
        <v/>
      </c>
      <c r="M86" s="47"/>
      <c r="N86" s="55"/>
      <c r="O86" s="59"/>
      <c r="P86" s="43"/>
      <c r="Q86" s="14"/>
    </row>
    <row r="87" spans="1:17" ht="36.700000000000003" customHeight="1" x14ac:dyDescent="0.25">
      <c r="A87" s="277"/>
      <c r="B87" s="33"/>
      <c r="C87" s="11"/>
      <c r="D87" s="11"/>
      <c r="E87" s="36"/>
      <c r="F87" s="11"/>
      <c r="G87" s="11"/>
      <c r="H87" s="11"/>
      <c r="I87" s="24"/>
      <c r="J87" s="51"/>
      <c r="K87" s="46" t="str">
        <f>IF(SUMIFS('Base facturation'!$C$59:$ALN$59,'Base facturation'!$C$8:$ALN$8,A87)=0,"",SUMIFS('Base facturation'!$C$59:$ALN$59,'Base facturation'!$C$8:$ALN$8,A87))</f>
        <v/>
      </c>
      <c r="L87" s="46" t="str">
        <f t="shared" si="1"/>
        <v/>
      </c>
      <c r="M87" s="47"/>
      <c r="N87" s="55"/>
      <c r="O87" s="59"/>
      <c r="P87" s="43"/>
      <c r="Q87" s="14"/>
    </row>
    <row r="88" spans="1:17" ht="36.700000000000003" customHeight="1" x14ac:dyDescent="0.25">
      <c r="A88" s="277"/>
      <c r="B88" s="33"/>
      <c r="C88" s="11"/>
      <c r="D88" s="11"/>
      <c r="E88" s="36"/>
      <c r="F88" s="11"/>
      <c r="G88" s="11"/>
      <c r="H88" s="11"/>
      <c r="I88" s="24"/>
      <c r="J88" s="51"/>
      <c r="K88" s="46" t="str">
        <f>IF(SUMIFS('Base facturation'!$C$59:$ALN$59,'Base facturation'!$C$8:$ALN$8,A88)=0,"",SUMIFS('Base facturation'!$C$59:$ALN$59,'Base facturation'!$C$8:$ALN$8,A88))</f>
        <v/>
      </c>
      <c r="L88" s="46" t="str">
        <f t="shared" si="1"/>
        <v/>
      </c>
      <c r="M88" s="47"/>
      <c r="N88" s="55"/>
      <c r="O88" s="59"/>
      <c r="P88" s="43"/>
      <c r="Q88" s="14"/>
    </row>
    <row r="89" spans="1:17" ht="36.700000000000003" customHeight="1" x14ac:dyDescent="0.25">
      <c r="A89" s="277"/>
      <c r="B89" s="33"/>
      <c r="C89" s="11"/>
      <c r="D89" s="11"/>
      <c r="E89" s="36"/>
      <c r="F89" s="11"/>
      <c r="G89" s="11"/>
      <c r="H89" s="11"/>
      <c r="I89" s="24"/>
      <c r="J89" s="51"/>
      <c r="K89" s="46" t="str">
        <f>IF(SUMIFS('Base facturation'!$C$59:$ALN$59,'Base facturation'!$C$8:$ALN$8,A89)=0,"",SUMIFS('Base facturation'!$C$59:$ALN$59,'Base facturation'!$C$8:$ALN$8,A89))</f>
        <v/>
      </c>
      <c r="L89" s="46" t="str">
        <f t="shared" si="1"/>
        <v/>
      </c>
      <c r="M89" s="47"/>
      <c r="N89" s="55"/>
      <c r="O89" s="59"/>
      <c r="P89" s="43"/>
      <c r="Q89" s="14"/>
    </row>
    <row r="90" spans="1:17" ht="36.700000000000003" customHeight="1" x14ac:dyDescent="0.25">
      <c r="A90" s="277"/>
      <c r="B90" s="33"/>
      <c r="C90" s="11"/>
      <c r="D90" s="11"/>
      <c r="E90" s="36"/>
      <c r="F90" s="11"/>
      <c r="G90" s="11"/>
      <c r="H90" s="11"/>
      <c r="I90" s="24"/>
      <c r="J90" s="51"/>
      <c r="K90" s="46" t="str">
        <f>IF(SUMIFS('Base facturation'!$C$59:$ALN$59,'Base facturation'!$C$8:$ALN$8,A90)=0,"",SUMIFS('Base facturation'!$C$59:$ALN$59,'Base facturation'!$C$8:$ALN$8,A90))</f>
        <v/>
      </c>
      <c r="L90" s="46" t="str">
        <f t="shared" si="1"/>
        <v/>
      </c>
      <c r="M90" s="47"/>
      <c r="N90" s="55"/>
      <c r="O90" s="59"/>
      <c r="P90" s="43"/>
      <c r="Q90" s="14"/>
    </row>
    <row r="91" spans="1:17" ht="36.700000000000003" customHeight="1" x14ac:dyDescent="0.25">
      <c r="A91" s="277"/>
      <c r="B91" s="33"/>
      <c r="C91" s="11"/>
      <c r="D91" s="11"/>
      <c r="E91" s="36"/>
      <c r="F91" s="11"/>
      <c r="G91" s="11"/>
      <c r="H91" s="11"/>
      <c r="I91" s="24"/>
      <c r="J91" s="51"/>
      <c r="K91" s="46" t="str">
        <f>IF(SUMIFS('Base facturation'!$C$59:$ALN$59,'Base facturation'!$C$8:$ALN$8,A91)=0,"",SUMIFS('Base facturation'!$C$59:$ALN$59,'Base facturation'!$C$8:$ALN$8,A91))</f>
        <v/>
      </c>
      <c r="L91" s="46" t="str">
        <f t="shared" si="1"/>
        <v/>
      </c>
      <c r="M91" s="47"/>
      <c r="N91" s="55"/>
      <c r="O91" s="59"/>
      <c r="P91" s="43"/>
      <c r="Q91" s="14"/>
    </row>
    <row r="92" spans="1:17" ht="36.700000000000003" customHeight="1" x14ac:dyDescent="0.25">
      <c r="A92" s="277"/>
      <c r="B92" s="33"/>
      <c r="C92" s="11"/>
      <c r="D92" s="11"/>
      <c r="E92" s="36"/>
      <c r="F92" s="11"/>
      <c r="G92" s="11"/>
      <c r="H92" s="11"/>
      <c r="I92" s="24"/>
      <c r="J92" s="51"/>
      <c r="K92" s="46" t="str">
        <f>IF(SUMIFS('Base facturation'!$C$59:$ALN$59,'Base facturation'!$C$8:$ALN$8,A92)=0,"",SUMIFS('Base facturation'!$C$59:$ALN$59,'Base facturation'!$C$8:$ALN$8,A92))</f>
        <v/>
      </c>
      <c r="L92" s="46" t="str">
        <f t="shared" si="1"/>
        <v/>
      </c>
      <c r="M92" s="47"/>
      <c r="N92" s="55"/>
      <c r="O92" s="59"/>
      <c r="P92" s="43"/>
      <c r="Q92" s="14"/>
    </row>
    <row r="93" spans="1:17" ht="36.700000000000003" customHeight="1" x14ac:dyDescent="0.25">
      <c r="A93" s="277"/>
      <c r="B93" s="33"/>
      <c r="C93" s="11"/>
      <c r="D93" s="11"/>
      <c r="E93" s="36"/>
      <c r="F93" s="11"/>
      <c r="G93" s="11"/>
      <c r="H93" s="11"/>
      <c r="I93" s="24"/>
      <c r="J93" s="51"/>
      <c r="K93" s="46" t="str">
        <f>IF(SUMIFS('Base facturation'!$C$59:$ALN$59,'Base facturation'!$C$8:$ALN$8,A93)=0,"",SUMIFS('Base facturation'!$C$59:$ALN$59,'Base facturation'!$C$8:$ALN$8,A93))</f>
        <v/>
      </c>
      <c r="L93" s="46" t="str">
        <f t="shared" si="1"/>
        <v/>
      </c>
      <c r="M93" s="47"/>
      <c r="N93" s="55"/>
      <c r="O93" s="59"/>
      <c r="P93" s="43"/>
      <c r="Q93" s="14"/>
    </row>
    <row r="94" spans="1:17" ht="36.700000000000003" customHeight="1" x14ac:dyDescent="0.25">
      <c r="A94" s="277"/>
      <c r="B94" s="33"/>
      <c r="C94" s="11"/>
      <c r="D94" s="11"/>
      <c r="E94" s="36"/>
      <c r="F94" s="11"/>
      <c r="G94" s="11"/>
      <c r="H94" s="11"/>
      <c r="I94" s="24"/>
      <c r="J94" s="51"/>
      <c r="K94" s="46" t="str">
        <f>IF(SUMIFS('Base facturation'!$C$59:$ALN$59,'Base facturation'!$C$8:$ALN$8,A94)=0,"",SUMIFS('Base facturation'!$C$59:$ALN$59,'Base facturation'!$C$8:$ALN$8,A94))</f>
        <v/>
      </c>
      <c r="L94" s="46" t="str">
        <f t="shared" si="1"/>
        <v/>
      </c>
      <c r="M94" s="47"/>
      <c r="N94" s="55"/>
      <c r="O94" s="59"/>
      <c r="P94" s="43"/>
      <c r="Q94" s="14"/>
    </row>
    <row r="95" spans="1:17" ht="36.700000000000003" customHeight="1" x14ac:dyDescent="0.25">
      <c r="A95" s="277"/>
      <c r="B95" s="33"/>
      <c r="C95" s="11"/>
      <c r="D95" s="11"/>
      <c r="E95" s="36"/>
      <c r="F95" s="11"/>
      <c r="G95" s="11"/>
      <c r="H95" s="11"/>
      <c r="I95" s="24"/>
      <c r="J95" s="51"/>
      <c r="K95" s="46" t="str">
        <f>IF(SUMIFS('Base facturation'!$C$59:$ALN$59,'Base facturation'!$C$8:$ALN$8,A95)=0,"",SUMIFS('Base facturation'!$C$59:$ALN$59,'Base facturation'!$C$8:$ALN$8,A95))</f>
        <v/>
      </c>
      <c r="L95" s="46" t="str">
        <f t="shared" si="1"/>
        <v/>
      </c>
      <c r="M95" s="47"/>
      <c r="N95" s="55"/>
      <c r="O95" s="59"/>
      <c r="P95" s="43"/>
      <c r="Q95" s="14"/>
    </row>
    <row r="96" spans="1:17" ht="36.700000000000003" customHeight="1" x14ac:dyDescent="0.25">
      <c r="A96" s="277"/>
      <c r="B96" s="33"/>
      <c r="C96" s="11"/>
      <c r="D96" s="11"/>
      <c r="E96" s="36"/>
      <c r="F96" s="11"/>
      <c r="G96" s="11"/>
      <c r="H96" s="11"/>
      <c r="I96" s="24"/>
      <c r="J96" s="51"/>
      <c r="K96" s="46" t="str">
        <f>IF(SUMIFS('Base facturation'!$C$59:$ALN$59,'Base facturation'!$C$8:$ALN$8,A96)=0,"",SUMIFS('Base facturation'!$C$59:$ALN$59,'Base facturation'!$C$8:$ALN$8,A96))</f>
        <v/>
      </c>
      <c r="L96" s="46" t="str">
        <f t="shared" si="1"/>
        <v/>
      </c>
      <c r="M96" s="47"/>
      <c r="N96" s="55"/>
      <c r="O96" s="59"/>
      <c r="P96" s="43"/>
      <c r="Q96" s="14"/>
    </row>
    <row r="97" spans="1:17" ht="36.700000000000003" customHeight="1" x14ac:dyDescent="0.25">
      <c r="A97" s="277"/>
      <c r="B97" s="33"/>
      <c r="C97" s="11"/>
      <c r="D97" s="11"/>
      <c r="E97" s="36"/>
      <c r="F97" s="11"/>
      <c r="G97" s="11"/>
      <c r="H97" s="11"/>
      <c r="I97" s="24"/>
      <c r="J97" s="51"/>
      <c r="K97" s="46" t="str">
        <f>IF(SUMIFS('Base facturation'!$C$59:$ALN$59,'Base facturation'!$C$8:$ALN$8,A97)=0,"",SUMIFS('Base facturation'!$C$59:$ALN$59,'Base facturation'!$C$8:$ALN$8,A97))</f>
        <v/>
      </c>
      <c r="L97" s="46" t="str">
        <f t="shared" si="1"/>
        <v/>
      </c>
      <c r="M97" s="47"/>
      <c r="N97" s="55"/>
      <c r="O97" s="59"/>
      <c r="P97" s="43"/>
      <c r="Q97" s="14"/>
    </row>
    <row r="98" spans="1:17" ht="36.700000000000003" customHeight="1" x14ac:dyDescent="0.25">
      <c r="A98" s="277"/>
      <c r="B98" s="33"/>
      <c r="C98" s="11"/>
      <c r="D98" s="11"/>
      <c r="E98" s="36"/>
      <c r="F98" s="11"/>
      <c r="G98" s="11"/>
      <c r="H98" s="11"/>
      <c r="I98" s="24"/>
      <c r="J98" s="51"/>
      <c r="K98" s="46" t="str">
        <f>IF(SUMIFS('Base facturation'!$C$59:$ALN$59,'Base facturation'!$C$8:$ALN$8,A98)=0,"",SUMIFS('Base facturation'!$C$59:$ALN$59,'Base facturation'!$C$8:$ALN$8,A98))</f>
        <v/>
      </c>
      <c r="L98" s="46" t="str">
        <f t="shared" si="1"/>
        <v/>
      </c>
      <c r="M98" s="47"/>
      <c r="N98" s="55"/>
      <c r="O98" s="59"/>
      <c r="P98" s="43"/>
      <c r="Q98" s="14"/>
    </row>
    <row r="99" spans="1:17" ht="36.700000000000003" customHeight="1" x14ac:dyDescent="0.25">
      <c r="A99" s="277"/>
      <c r="B99" s="33"/>
      <c r="C99" s="11"/>
      <c r="D99" s="11"/>
      <c r="E99" s="36"/>
      <c r="F99" s="11"/>
      <c r="G99" s="11"/>
      <c r="H99" s="11"/>
      <c r="I99" s="24"/>
      <c r="J99" s="51"/>
      <c r="K99" s="46" t="str">
        <f>IF(SUMIFS('Base facturation'!$C$59:$ALN$59,'Base facturation'!$C$8:$ALN$8,A99)=0,"",SUMIFS('Base facturation'!$C$59:$ALN$59,'Base facturation'!$C$8:$ALN$8,A99))</f>
        <v/>
      </c>
      <c r="L99" s="46" t="str">
        <f t="shared" si="1"/>
        <v/>
      </c>
      <c r="M99" s="47"/>
      <c r="N99" s="55"/>
      <c r="O99" s="59"/>
      <c r="P99" s="43"/>
      <c r="Q99" s="14"/>
    </row>
    <row r="100" spans="1:17" ht="36.700000000000003" customHeight="1" x14ac:dyDescent="0.25">
      <c r="A100" s="277"/>
      <c r="B100" s="33"/>
      <c r="C100" s="11"/>
      <c r="D100" s="11"/>
      <c r="E100" s="36"/>
      <c r="F100" s="11"/>
      <c r="G100" s="11"/>
      <c r="H100" s="11"/>
      <c r="I100" s="24"/>
      <c r="J100" s="51"/>
      <c r="K100" s="46" t="str">
        <f>IF(SUMIFS('Base facturation'!$C$59:$ALN$59,'Base facturation'!$C$8:$ALN$8,A100)=0,"",SUMIFS('Base facturation'!$C$59:$ALN$59,'Base facturation'!$C$8:$ALN$8,A100))</f>
        <v/>
      </c>
      <c r="L100" s="46" t="str">
        <f t="shared" si="1"/>
        <v/>
      </c>
      <c r="M100" s="47"/>
      <c r="N100" s="55"/>
      <c r="O100" s="59"/>
      <c r="P100" s="43"/>
      <c r="Q100" s="14"/>
    </row>
    <row r="101" spans="1:17" ht="36.700000000000003" customHeight="1" x14ac:dyDescent="0.25">
      <c r="A101" s="277"/>
      <c r="B101" s="33"/>
      <c r="C101" s="11"/>
      <c r="D101" s="11"/>
      <c r="E101" s="36"/>
      <c r="F101" s="11"/>
      <c r="G101" s="11"/>
      <c r="H101" s="11"/>
      <c r="I101" s="24"/>
      <c r="J101" s="51"/>
      <c r="K101" s="46" t="str">
        <f>IF(SUMIFS('Base facturation'!$C$59:$ALN$59,'Base facturation'!$C$8:$ALN$8,A101)=0,"",SUMIFS('Base facturation'!$C$59:$ALN$59,'Base facturation'!$C$8:$ALN$8,A101))</f>
        <v/>
      </c>
      <c r="L101" s="46" t="str">
        <f t="shared" si="1"/>
        <v/>
      </c>
      <c r="M101" s="47"/>
      <c r="N101" s="55"/>
      <c r="O101" s="59"/>
      <c r="P101" s="43"/>
      <c r="Q101" s="14"/>
    </row>
    <row r="102" spans="1:17" ht="36.700000000000003" customHeight="1" x14ac:dyDescent="0.25">
      <c r="A102" s="277"/>
      <c r="B102" s="33"/>
      <c r="C102" s="11"/>
      <c r="D102" s="11"/>
      <c r="E102" s="36"/>
      <c r="F102" s="11"/>
      <c r="G102" s="11"/>
      <c r="H102" s="11"/>
      <c r="I102" s="24"/>
      <c r="J102" s="51"/>
      <c r="K102" s="46" t="str">
        <f>IF(SUMIFS('Base facturation'!$C$59:$ALN$59,'Base facturation'!$C$8:$ALN$8,A102)=0,"",SUMIFS('Base facturation'!$C$59:$ALN$59,'Base facturation'!$C$8:$ALN$8,A102))</f>
        <v/>
      </c>
      <c r="L102" s="46" t="str">
        <f t="shared" si="1"/>
        <v/>
      </c>
      <c r="M102" s="47"/>
      <c r="N102" s="55"/>
      <c r="O102" s="59"/>
      <c r="P102" s="43"/>
      <c r="Q102" s="14"/>
    </row>
    <row r="103" spans="1:17" ht="36.700000000000003" customHeight="1" x14ac:dyDescent="0.25">
      <c r="A103" s="277"/>
      <c r="B103" s="33"/>
      <c r="C103" s="11"/>
      <c r="D103" s="11"/>
      <c r="E103" s="36"/>
      <c r="F103" s="11"/>
      <c r="G103" s="11"/>
      <c r="H103" s="11"/>
      <c r="I103" s="24"/>
      <c r="J103" s="51"/>
      <c r="K103" s="46" t="str">
        <f>IF(SUMIFS('Base facturation'!$C$59:$ALN$59,'Base facturation'!$C$8:$ALN$8,A103)=0,"",SUMIFS('Base facturation'!$C$59:$ALN$59,'Base facturation'!$C$8:$ALN$8,A103))</f>
        <v/>
      </c>
      <c r="L103" s="46" t="str">
        <f t="shared" si="1"/>
        <v/>
      </c>
      <c r="M103" s="47"/>
      <c r="N103" s="55"/>
      <c r="O103" s="59"/>
      <c r="P103" s="43"/>
      <c r="Q103" s="14"/>
    </row>
    <row r="104" spans="1:17" ht="36.700000000000003" customHeight="1" x14ac:dyDescent="0.25">
      <c r="A104" s="277"/>
      <c r="B104" s="33"/>
      <c r="C104" s="11"/>
      <c r="D104" s="11"/>
      <c r="E104" s="36"/>
      <c r="F104" s="11"/>
      <c r="G104" s="11"/>
      <c r="H104" s="11"/>
      <c r="I104" s="24"/>
      <c r="J104" s="51"/>
      <c r="K104" s="46" t="str">
        <f>IF(SUMIFS('Base facturation'!$C$59:$ALN$59,'Base facturation'!$C$8:$ALN$8,A104)=0,"",SUMIFS('Base facturation'!$C$59:$ALN$59,'Base facturation'!$C$8:$ALN$8,A104))</f>
        <v/>
      </c>
      <c r="L104" s="46" t="str">
        <f t="shared" si="1"/>
        <v/>
      </c>
      <c r="M104" s="47"/>
      <c r="N104" s="55"/>
      <c r="O104" s="59"/>
      <c r="P104" s="43"/>
      <c r="Q104" s="14"/>
    </row>
    <row r="105" spans="1:17" ht="36.700000000000003" customHeight="1" x14ac:dyDescent="0.25">
      <c r="A105" s="277"/>
      <c r="B105" s="33"/>
      <c r="C105" s="11"/>
      <c r="D105" s="11"/>
      <c r="E105" s="36"/>
      <c r="F105" s="11"/>
      <c r="G105" s="11"/>
      <c r="H105" s="11"/>
      <c r="I105" s="24"/>
      <c r="J105" s="51"/>
      <c r="K105" s="46" t="str">
        <f>IF(SUMIFS('Base facturation'!$C$59:$ALN$59,'Base facturation'!$C$8:$ALN$8,A105)=0,"",SUMIFS('Base facturation'!$C$59:$ALN$59,'Base facturation'!$C$8:$ALN$8,A105))</f>
        <v/>
      </c>
      <c r="L105" s="46" t="str">
        <f t="shared" si="1"/>
        <v/>
      </c>
      <c r="M105" s="47"/>
      <c r="N105" s="55"/>
      <c r="O105" s="59"/>
      <c r="P105" s="43"/>
      <c r="Q105" s="14"/>
    </row>
    <row r="106" spans="1:17" ht="36.700000000000003" customHeight="1" x14ac:dyDescent="0.25">
      <c r="A106" s="277"/>
      <c r="B106" s="33"/>
      <c r="C106" s="11"/>
      <c r="D106" s="11"/>
      <c r="E106" s="36"/>
      <c r="F106" s="11"/>
      <c r="G106" s="11"/>
      <c r="H106" s="11"/>
      <c r="I106" s="24"/>
      <c r="J106" s="51"/>
      <c r="K106" s="46" t="str">
        <f>IF(SUMIFS('Base facturation'!$C$59:$ALN$59,'Base facturation'!$C$8:$ALN$8,A106)=0,"",SUMIFS('Base facturation'!$C$59:$ALN$59,'Base facturation'!$C$8:$ALN$8,A106))</f>
        <v/>
      </c>
      <c r="L106" s="46" t="str">
        <f t="shared" si="1"/>
        <v/>
      </c>
      <c r="M106" s="47"/>
      <c r="N106" s="55"/>
      <c r="O106" s="59"/>
      <c r="P106" s="43"/>
      <c r="Q106" s="14"/>
    </row>
    <row r="107" spans="1:17" ht="36.700000000000003" customHeight="1" x14ac:dyDescent="0.25">
      <c r="A107" s="277"/>
      <c r="B107" s="33"/>
      <c r="C107" s="11"/>
      <c r="D107" s="11"/>
      <c r="E107" s="36"/>
      <c r="F107" s="11"/>
      <c r="G107" s="11"/>
      <c r="H107" s="11"/>
      <c r="I107" s="24"/>
      <c r="J107" s="51"/>
      <c r="K107" s="46" t="str">
        <f>IF(SUMIFS('Base facturation'!$C$59:$ALN$59,'Base facturation'!$C$8:$ALN$8,A107)=0,"",SUMIFS('Base facturation'!$C$59:$ALN$59,'Base facturation'!$C$8:$ALN$8,A107))</f>
        <v/>
      </c>
      <c r="L107" s="46" t="str">
        <f t="shared" si="1"/>
        <v/>
      </c>
      <c r="M107" s="47"/>
      <c r="N107" s="55"/>
      <c r="O107" s="59"/>
      <c r="P107" s="43"/>
      <c r="Q107" s="14"/>
    </row>
    <row r="108" spans="1:17" ht="36.700000000000003" customHeight="1" x14ac:dyDescent="0.25">
      <c r="A108" s="277"/>
      <c r="B108" s="33"/>
      <c r="C108" s="11"/>
      <c r="D108" s="11"/>
      <c r="E108" s="36"/>
      <c r="F108" s="11"/>
      <c r="G108" s="11"/>
      <c r="H108" s="11"/>
      <c r="I108" s="24"/>
      <c r="J108" s="51"/>
      <c r="K108" s="46" t="str">
        <f>IF(SUMIFS('Base facturation'!$C$59:$ALN$59,'Base facturation'!$C$8:$ALN$8,A108)=0,"",SUMIFS('Base facturation'!$C$59:$ALN$59,'Base facturation'!$C$8:$ALN$8,A108))</f>
        <v/>
      </c>
      <c r="L108" s="46" t="str">
        <f t="shared" si="1"/>
        <v/>
      </c>
      <c r="M108" s="47"/>
      <c r="N108" s="55"/>
      <c r="O108" s="59"/>
      <c r="P108" s="43"/>
      <c r="Q108" s="14"/>
    </row>
    <row r="109" spans="1:17" ht="36.700000000000003" customHeight="1" x14ac:dyDescent="0.25">
      <c r="A109" s="277"/>
      <c r="B109" s="33"/>
      <c r="C109" s="11"/>
      <c r="D109" s="11"/>
      <c r="E109" s="36"/>
      <c r="F109" s="11"/>
      <c r="G109" s="11"/>
      <c r="H109" s="11"/>
      <c r="I109" s="24"/>
      <c r="J109" s="51"/>
      <c r="K109" s="46" t="str">
        <f>IF(SUMIFS('Base facturation'!$C$59:$ALN$59,'Base facturation'!$C$8:$ALN$8,A109)=0,"",SUMIFS('Base facturation'!$C$59:$ALN$59,'Base facturation'!$C$8:$ALN$8,A109))</f>
        <v/>
      </c>
      <c r="L109" s="46" t="str">
        <f t="shared" si="1"/>
        <v/>
      </c>
      <c r="M109" s="47"/>
      <c r="N109" s="55"/>
      <c r="O109" s="59"/>
      <c r="P109" s="43"/>
      <c r="Q109" s="14"/>
    </row>
    <row r="110" spans="1:17" ht="36.700000000000003" customHeight="1" x14ac:dyDescent="0.25">
      <c r="A110" s="277"/>
      <c r="B110" s="33"/>
      <c r="C110" s="11"/>
      <c r="D110" s="11"/>
      <c r="E110" s="36"/>
      <c r="F110" s="11"/>
      <c r="G110" s="11"/>
      <c r="H110" s="11"/>
      <c r="I110" s="24"/>
      <c r="J110" s="51"/>
      <c r="K110" s="46" t="str">
        <f>IF(SUMIFS('Base facturation'!$C$59:$ALN$59,'Base facturation'!$C$8:$ALN$8,A110)=0,"",SUMIFS('Base facturation'!$C$59:$ALN$59,'Base facturation'!$C$8:$ALN$8,A110))</f>
        <v/>
      </c>
      <c r="L110" s="46" t="str">
        <f t="shared" si="1"/>
        <v/>
      </c>
      <c r="M110" s="47"/>
      <c r="N110" s="55"/>
      <c r="O110" s="59"/>
      <c r="P110" s="43"/>
      <c r="Q110" s="14"/>
    </row>
    <row r="111" spans="1:17" ht="36.700000000000003" customHeight="1" x14ac:dyDescent="0.25">
      <c r="A111" s="277"/>
      <c r="B111" s="33"/>
      <c r="C111" s="11"/>
      <c r="D111" s="11"/>
      <c r="E111" s="36"/>
      <c r="F111" s="11"/>
      <c r="G111" s="11"/>
      <c r="H111" s="11"/>
      <c r="I111" s="24"/>
      <c r="J111" s="51"/>
      <c r="K111" s="46" t="str">
        <f>IF(SUMIFS('Base facturation'!$C$59:$ALN$59,'Base facturation'!$C$8:$ALN$8,A111)=0,"",SUMIFS('Base facturation'!$C$59:$ALN$59,'Base facturation'!$C$8:$ALN$8,A111))</f>
        <v/>
      </c>
      <c r="L111" s="46" t="str">
        <f t="shared" si="1"/>
        <v/>
      </c>
      <c r="M111" s="47"/>
      <c r="N111" s="55"/>
      <c r="O111" s="59"/>
      <c r="P111" s="43"/>
      <c r="Q111" s="14"/>
    </row>
    <row r="112" spans="1:17" ht="36.700000000000003" customHeight="1" x14ac:dyDescent="0.25">
      <c r="A112" s="277"/>
      <c r="B112" s="33"/>
      <c r="C112" s="11"/>
      <c r="D112" s="11"/>
      <c r="E112" s="36"/>
      <c r="F112" s="11"/>
      <c r="G112" s="11"/>
      <c r="H112" s="11"/>
      <c r="I112" s="24"/>
      <c r="J112" s="51"/>
      <c r="K112" s="46" t="str">
        <f>IF(SUMIFS('Base facturation'!$C$59:$ALN$59,'Base facturation'!$C$8:$ALN$8,A112)=0,"",SUMIFS('Base facturation'!$C$59:$ALN$59,'Base facturation'!$C$8:$ALN$8,A112))</f>
        <v/>
      </c>
      <c r="L112" s="46" t="str">
        <f t="shared" si="1"/>
        <v/>
      </c>
      <c r="M112" s="47"/>
      <c r="N112" s="55"/>
      <c r="O112" s="59"/>
      <c r="P112" s="43"/>
      <c r="Q112" s="14"/>
    </row>
    <row r="113" spans="1:17" ht="36.700000000000003" customHeight="1" x14ac:dyDescent="0.25">
      <c r="A113" s="277"/>
      <c r="B113" s="33"/>
      <c r="C113" s="11"/>
      <c r="D113" s="11"/>
      <c r="E113" s="36"/>
      <c r="F113" s="11"/>
      <c r="G113" s="11"/>
      <c r="H113" s="11"/>
      <c r="I113" s="24"/>
      <c r="J113" s="51"/>
      <c r="K113" s="46" t="str">
        <f>IF(SUMIFS('Base facturation'!$C$59:$ALN$59,'Base facturation'!$C$8:$ALN$8,A113)=0,"",SUMIFS('Base facturation'!$C$59:$ALN$59,'Base facturation'!$C$8:$ALN$8,A113))</f>
        <v/>
      </c>
      <c r="L113" s="46" t="str">
        <f t="shared" si="1"/>
        <v/>
      </c>
      <c r="M113" s="47"/>
      <c r="N113" s="55"/>
      <c r="O113" s="59"/>
      <c r="P113" s="43"/>
      <c r="Q113" s="14"/>
    </row>
    <row r="114" spans="1:17" ht="36.700000000000003" customHeight="1" x14ac:dyDescent="0.25">
      <c r="A114" s="277"/>
      <c r="B114" s="33"/>
      <c r="C114" s="11"/>
      <c r="D114" s="11"/>
      <c r="E114" s="36"/>
      <c r="F114" s="11"/>
      <c r="G114" s="11"/>
      <c r="H114" s="11"/>
      <c r="I114" s="24"/>
      <c r="J114" s="51"/>
      <c r="K114" s="46" t="str">
        <f>IF(SUMIFS('Base facturation'!$C$59:$ALN$59,'Base facturation'!$C$8:$ALN$8,A114)=0,"",SUMIFS('Base facturation'!$C$59:$ALN$59,'Base facturation'!$C$8:$ALN$8,A114))</f>
        <v/>
      </c>
      <c r="L114" s="46" t="str">
        <f t="shared" si="1"/>
        <v/>
      </c>
      <c r="M114" s="47"/>
      <c r="N114" s="55"/>
      <c r="O114" s="59"/>
      <c r="P114" s="43"/>
      <c r="Q114" s="14"/>
    </row>
    <row r="115" spans="1:17" ht="36.700000000000003" customHeight="1" x14ac:dyDescent="0.25">
      <c r="A115" s="277"/>
      <c r="B115" s="33"/>
      <c r="C115" s="11"/>
      <c r="D115" s="11"/>
      <c r="E115" s="36"/>
      <c r="F115" s="11"/>
      <c r="G115" s="11"/>
      <c r="H115" s="11"/>
      <c r="I115" s="24"/>
      <c r="J115" s="51"/>
      <c r="K115" s="46" t="str">
        <f>IF(SUMIFS('Base facturation'!$C$59:$ALN$59,'Base facturation'!$C$8:$ALN$8,A115)=0,"",SUMIFS('Base facturation'!$C$59:$ALN$59,'Base facturation'!$C$8:$ALN$8,A115))</f>
        <v/>
      </c>
      <c r="L115" s="46" t="str">
        <f t="shared" si="1"/>
        <v/>
      </c>
      <c r="M115" s="47"/>
      <c r="N115" s="55"/>
      <c r="O115" s="59"/>
      <c r="P115" s="43"/>
      <c r="Q115" s="14"/>
    </row>
    <row r="116" spans="1:17" ht="36.700000000000003" customHeight="1" x14ac:dyDescent="0.25">
      <c r="A116" s="277"/>
      <c r="B116" s="33"/>
      <c r="C116" s="11"/>
      <c r="D116" s="11"/>
      <c r="E116" s="36"/>
      <c r="F116" s="11"/>
      <c r="G116" s="11"/>
      <c r="H116" s="11"/>
      <c r="I116" s="24"/>
      <c r="J116" s="51"/>
      <c r="K116" s="46" t="str">
        <f>IF(SUMIFS('Base facturation'!$C$59:$ALN$59,'Base facturation'!$C$8:$ALN$8,A116)=0,"",SUMIFS('Base facturation'!$C$59:$ALN$59,'Base facturation'!$C$8:$ALN$8,A116))</f>
        <v/>
      </c>
      <c r="L116" s="46" t="str">
        <f t="shared" si="1"/>
        <v/>
      </c>
      <c r="M116" s="47"/>
      <c r="N116" s="55"/>
      <c r="O116" s="59"/>
      <c r="P116" s="43"/>
      <c r="Q116" s="14"/>
    </row>
    <row r="117" spans="1:17" ht="36.700000000000003" customHeight="1" x14ac:dyDescent="0.25">
      <c r="A117" s="277"/>
      <c r="B117" s="33"/>
      <c r="C117" s="11"/>
      <c r="D117" s="11"/>
      <c r="E117" s="36"/>
      <c r="F117" s="11"/>
      <c r="G117" s="11"/>
      <c r="H117" s="11"/>
      <c r="I117" s="24"/>
      <c r="J117" s="51"/>
      <c r="K117" s="46" t="str">
        <f>IF(SUMIFS('Base facturation'!$C$59:$ALN$59,'Base facturation'!$C$8:$ALN$8,A117)=0,"",SUMIFS('Base facturation'!$C$59:$ALN$59,'Base facturation'!$C$8:$ALN$8,A117))</f>
        <v/>
      </c>
      <c r="L117" s="46" t="str">
        <f t="shared" si="1"/>
        <v/>
      </c>
      <c r="M117" s="47"/>
      <c r="N117" s="55"/>
      <c r="O117" s="59"/>
      <c r="P117" s="43"/>
      <c r="Q117" s="14"/>
    </row>
    <row r="118" spans="1:17" ht="36.700000000000003" customHeight="1" x14ac:dyDescent="0.25">
      <c r="A118" s="277"/>
      <c r="B118" s="33"/>
      <c r="C118" s="11"/>
      <c r="D118" s="11"/>
      <c r="E118" s="36"/>
      <c r="F118" s="11"/>
      <c r="G118" s="11"/>
      <c r="H118" s="11"/>
      <c r="I118" s="24"/>
      <c r="J118" s="51"/>
      <c r="K118" s="46" t="str">
        <f>IF(SUMIFS('Base facturation'!$C$59:$ALN$59,'Base facturation'!$C$8:$ALN$8,A118)=0,"",SUMIFS('Base facturation'!$C$59:$ALN$59,'Base facturation'!$C$8:$ALN$8,A118))</f>
        <v/>
      </c>
      <c r="L118" s="46" t="str">
        <f t="shared" si="1"/>
        <v/>
      </c>
      <c r="M118" s="47"/>
      <c r="N118" s="55"/>
      <c r="O118" s="59"/>
      <c r="P118" s="43"/>
      <c r="Q118" s="14"/>
    </row>
    <row r="119" spans="1:17" ht="36.700000000000003" customHeight="1" x14ac:dyDescent="0.25">
      <c r="A119" s="277"/>
      <c r="B119" s="33"/>
      <c r="C119" s="11"/>
      <c r="D119" s="11"/>
      <c r="E119" s="36"/>
      <c r="F119" s="11"/>
      <c r="G119" s="11"/>
      <c r="H119" s="11"/>
      <c r="I119" s="24"/>
      <c r="J119" s="51"/>
      <c r="K119" s="46" t="str">
        <f>IF(SUMIFS('Base facturation'!$C$59:$ALN$59,'Base facturation'!$C$8:$ALN$8,A119)=0,"",SUMIFS('Base facturation'!$C$59:$ALN$59,'Base facturation'!$C$8:$ALN$8,A119))</f>
        <v/>
      </c>
      <c r="L119" s="46" t="str">
        <f t="shared" si="1"/>
        <v/>
      </c>
      <c r="M119" s="47"/>
      <c r="N119" s="55"/>
      <c r="O119" s="59"/>
      <c r="P119" s="43"/>
      <c r="Q119" s="14"/>
    </row>
    <row r="120" spans="1:17" ht="36.700000000000003" customHeight="1" x14ac:dyDescent="0.25">
      <c r="A120" s="277"/>
      <c r="B120" s="33"/>
      <c r="C120" s="11"/>
      <c r="D120" s="11"/>
      <c r="E120" s="36"/>
      <c r="F120" s="11"/>
      <c r="G120" s="11"/>
      <c r="H120" s="11"/>
      <c r="I120" s="24"/>
      <c r="J120" s="51"/>
      <c r="K120" s="46" t="str">
        <f>IF(SUMIFS('Base facturation'!$C$59:$ALN$59,'Base facturation'!$C$8:$ALN$8,A120)=0,"",SUMIFS('Base facturation'!$C$59:$ALN$59,'Base facturation'!$C$8:$ALN$8,A120))</f>
        <v/>
      </c>
      <c r="L120" s="46" t="str">
        <f t="shared" si="1"/>
        <v/>
      </c>
      <c r="M120" s="47"/>
      <c r="N120" s="55"/>
      <c r="O120" s="59"/>
      <c r="P120" s="43"/>
      <c r="Q120" s="14"/>
    </row>
    <row r="121" spans="1:17" ht="36.700000000000003" customHeight="1" x14ac:dyDescent="0.25">
      <c r="A121" s="277"/>
      <c r="B121" s="33"/>
      <c r="C121" s="11"/>
      <c r="D121" s="11"/>
      <c r="E121" s="36"/>
      <c r="F121" s="11"/>
      <c r="G121" s="11"/>
      <c r="H121" s="11"/>
      <c r="I121" s="24"/>
      <c r="J121" s="51"/>
      <c r="K121" s="46" t="str">
        <f>IF(SUMIFS('Base facturation'!$C$59:$ALN$59,'Base facturation'!$C$8:$ALN$8,A121)=0,"",SUMIFS('Base facturation'!$C$59:$ALN$59,'Base facturation'!$C$8:$ALN$8,A121))</f>
        <v/>
      </c>
      <c r="L121" s="46" t="str">
        <f t="shared" si="1"/>
        <v/>
      </c>
      <c r="M121" s="47"/>
      <c r="N121" s="55"/>
      <c r="O121" s="59"/>
      <c r="P121" s="43"/>
      <c r="Q121" s="14"/>
    </row>
    <row r="122" spans="1:17" ht="36.700000000000003" customHeight="1" x14ac:dyDescent="0.25">
      <c r="A122" s="277"/>
      <c r="B122" s="33"/>
      <c r="C122" s="11"/>
      <c r="D122" s="11"/>
      <c r="E122" s="36"/>
      <c r="F122" s="11"/>
      <c r="G122" s="11"/>
      <c r="H122" s="11"/>
      <c r="I122" s="24"/>
      <c r="J122" s="51"/>
      <c r="K122" s="46" t="str">
        <f>IF(SUMIFS('Base facturation'!$C$59:$ALN$59,'Base facturation'!$C$8:$ALN$8,A122)=0,"",SUMIFS('Base facturation'!$C$59:$ALN$59,'Base facturation'!$C$8:$ALN$8,A122))</f>
        <v/>
      </c>
      <c r="L122" s="46" t="str">
        <f t="shared" si="1"/>
        <v/>
      </c>
      <c r="M122" s="47"/>
      <c r="N122" s="55"/>
      <c r="O122" s="59"/>
      <c r="P122" s="43"/>
      <c r="Q122" s="14"/>
    </row>
    <row r="123" spans="1:17" ht="36.700000000000003" customHeight="1" x14ac:dyDescent="0.25">
      <c r="A123" s="277"/>
      <c r="B123" s="33"/>
      <c r="C123" s="11"/>
      <c r="D123" s="11"/>
      <c r="E123" s="36"/>
      <c r="F123" s="11"/>
      <c r="G123" s="11"/>
      <c r="H123" s="11"/>
      <c r="I123" s="24"/>
      <c r="J123" s="51"/>
      <c r="K123" s="46" t="str">
        <f>IF(SUMIFS('Base facturation'!$C$59:$ALN$59,'Base facturation'!$C$8:$ALN$8,A123)=0,"",SUMIFS('Base facturation'!$C$59:$ALN$59,'Base facturation'!$C$8:$ALN$8,A123))</f>
        <v/>
      </c>
      <c r="L123" s="46" t="str">
        <f t="shared" si="1"/>
        <v/>
      </c>
      <c r="M123" s="47"/>
      <c r="N123" s="55"/>
      <c r="O123" s="59"/>
      <c r="P123" s="43"/>
      <c r="Q123" s="14"/>
    </row>
    <row r="124" spans="1:17" ht="36.700000000000003" customHeight="1" x14ac:dyDescent="0.25">
      <c r="A124" s="277"/>
      <c r="B124" s="33"/>
      <c r="C124" s="11"/>
      <c r="D124" s="11"/>
      <c r="E124" s="36"/>
      <c r="F124" s="11"/>
      <c r="G124" s="11"/>
      <c r="H124" s="11"/>
      <c r="I124" s="24"/>
      <c r="J124" s="51"/>
      <c r="K124" s="46" t="str">
        <f>IF(SUMIFS('Base facturation'!$C$59:$ALN$59,'Base facturation'!$C$8:$ALN$8,A124)=0,"",SUMIFS('Base facturation'!$C$59:$ALN$59,'Base facturation'!$C$8:$ALN$8,A124))</f>
        <v/>
      </c>
      <c r="L124" s="46" t="str">
        <f t="shared" si="1"/>
        <v/>
      </c>
      <c r="M124" s="47"/>
      <c r="N124" s="55"/>
      <c r="O124" s="59"/>
      <c r="P124" s="43"/>
      <c r="Q124" s="14"/>
    </row>
    <row r="125" spans="1:17" ht="36.700000000000003" customHeight="1" x14ac:dyDescent="0.25">
      <c r="A125" s="277"/>
      <c r="B125" s="33"/>
      <c r="C125" s="11"/>
      <c r="D125" s="11"/>
      <c r="E125" s="36"/>
      <c r="F125" s="11"/>
      <c r="G125" s="11"/>
      <c r="H125" s="11"/>
      <c r="I125" s="24"/>
      <c r="J125" s="51"/>
      <c r="K125" s="46" t="str">
        <f>IF(SUMIFS('Base facturation'!$C$59:$ALN$59,'Base facturation'!$C$8:$ALN$8,A125)=0,"",SUMIFS('Base facturation'!$C$59:$ALN$59,'Base facturation'!$C$8:$ALN$8,A125))</f>
        <v/>
      </c>
      <c r="L125" s="46" t="str">
        <f t="shared" si="1"/>
        <v/>
      </c>
      <c r="M125" s="47"/>
      <c r="N125" s="55"/>
      <c r="O125" s="59"/>
      <c r="P125" s="43"/>
      <c r="Q125" s="14"/>
    </row>
    <row r="126" spans="1:17" ht="36.700000000000003" customHeight="1" x14ac:dyDescent="0.25">
      <c r="A126" s="277"/>
      <c r="B126" s="33"/>
      <c r="C126" s="11"/>
      <c r="D126" s="11"/>
      <c r="E126" s="36"/>
      <c r="F126" s="11"/>
      <c r="G126" s="11"/>
      <c r="H126" s="11"/>
      <c r="I126" s="24"/>
      <c r="J126" s="51"/>
      <c r="K126" s="46" t="str">
        <f>IF(SUMIFS('Base facturation'!$C$59:$ALN$59,'Base facturation'!$C$8:$ALN$8,A126)=0,"",SUMIFS('Base facturation'!$C$59:$ALN$59,'Base facturation'!$C$8:$ALN$8,A126))</f>
        <v/>
      </c>
      <c r="L126" s="46" t="str">
        <f t="shared" si="1"/>
        <v/>
      </c>
      <c r="M126" s="47"/>
      <c r="N126" s="55"/>
      <c r="O126" s="59"/>
      <c r="P126" s="43"/>
      <c r="Q126" s="14"/>
    </row>
    <row r="127" spans="1:17" ht="36.700000000000003" customHeight="1" x14ac:dyDescent="0.25">
      <c r="A127" s="277"/>
      <c r="B127" s="33"/>
      <c r="C127" s="11"/>
      <c r="D127" s="11"/>
      <c r="E127" s="36"/>
      <c r="F127" s="11"/>
      <c r="G127" s="11"/>
      <c r="H127" s="11"/>
      <c r="I127" s="24"/>
      <c r="J127" s="51"/>
      <c r="K127" s="46" t="str">
        <f>IF(SUMIFS('Base facturation'!$C$59:$ALN$59,'Base facturation'!$C$8:$ALN$8,A127)=0,"",SUMIFS('Base facturation'!$C$59:$ALN$59,'Base facturation'!$C$8:$ALN$8,A127))</f>
        <v/>
      </c>
      <c r="L127" s="46" t="str">
        <f t="shared" si="1"/>
        <v/>
      </c>
      <c r="M127" s="47"/>
      <c r="N127" s="55"/>
      <c r="O127" s="59"/>
      <c r="P127" s="43"/>
      <c r="Q127" s="14"/>
    </row>
    <row r="128" spans="1:17" ht="36.700000000000003" customHeight="1" x14ac:dyDescent="0.25">
      <c r="A128" s="277"/>
      <c r="B128" s="33"/>
      <c r="C128" s="11"/>
      <c r="D128" s="11"/>
      <c r="E128" s="36"/>
      <c r="F128" s="11"/>
      <c r="G128" s="11"/>
      <c r="H128" s="11"/>
      <c r="I128" s="24"/>
      <c r="J128" s="51"/>
      <c r="K128" s="46" t="str">
        <f>IF(SUMIFS('Base facturation'!$C$59:$ALN$59,'Base facturation'!$C$8:$ALN$8,A128)=0,"",SUMIFS('Base facturation'!$C$59:$ALN$59,'Base facturation'!$C$8:$ALN$8,A128))</f>
        <v/>
      </c>
      <c r="L128" s="46" t="str">
        <f t="shared" si="1"/>
        <v/>
      </c>
      <c r="M128" s="47"/>
      <c r="N128" s="55"/>
      <c r="O128" s="59"/>
      <c r="P128" s="43"/>
      <c r="Q128" s="14"/>
    </row>
    <row r="129" spans="1:17" ht="36.700000000000003" customHeight="1" x14ac:dyDescent="0.25">
      <c r="A129" s="277"/>
      <c r="B129" s="33"/>
      <c r="C129" s="11"/>
      <c r="D129" s="11"/>
      <c r="E129" s="36"/>
      <c r="F129" s="11"/>
      <c r="G129" s="11"/>
      <c r="H129" s="11"/>
      <c r="I129" s="24"/>
      <c r="J129" s="51"/>
      <c r="K129" s="46" t="str">
        <f>IF(SUMIFS('Base facturation'!$C$59:$ALN$59,'Base facturation'!$C$8:$ALN$8,A129)=0,"",SUMIFS('Base facturation'!$C$59:$ALN$59,'Base facturation'!$C$8:$ALN$8,A129))</f>
        <v/>
      </c>
      <c r="L129" s="46" t="str">
        <f t="shared" si="1"/>
        <v/>
      </c>
      <c r="M129" s="47"/>
      <c r="N129" s="55"/>
      <c r="O129" s="59"/>
      <c r="P129" s="43"/>
      <c r="Q129" s="14"/>
    </row>
    <row r="130" spans="1:17" ht="36.700000000000003" customHeight="1" x14ac:dyDescent="0.25">
      <c r="A130" s="277"/>
      <c r="B130" s="33"/>
      <c r="C130" s="11"/>
      <c r="D130" s="11"/>
      <c r="E130" s="36"/>
      <c r="F130" s="11"/>
      <c r="G130" s="11"/>
      <c r="H130" s="11"/>
      <c r="I130" s="24"/>
      <c r="J130" s="51"/>
      <c r="K130" s="46" t="str">
        <f>IF(SUMIFS('Base facturation'!$C$59:$ALN$59,'Base facturation'!$C$8:$ALN$8,A130)=0,"",SUMIFS('Base facturation'!$C$59:$ALN$59,'Base facturation'!$C$8:$ALN$8,A130))</f>
        <v/>
      </c>
      <c r="L130" s="46" t="str">
        <f t="shared" si="1"/>
        <v/>
      </c>
      <c r="M130" s="47"/>
      <c r="N130" s="55"/>
      <c r="O130" s="59"/>
      <c r="P130" s="43"/>
      <c r="Q130" s="14"/>
    </row>
    <row r="131" spans="1:17" ht="36.700000000000003" customHeight="1" x14ac:dyDescent="0.25">
      <c r="A131" s="277"/>
      <c r="B131" s="33"/>
      <c r="C131" s="11"/>
      <c r="D131" s="11"/>
      <c r="E131" s="36"/>
      <c r="F131" s="11"/>
      <c r="G131" s="11"/>
      <c r="H131" s="11"/>
      <c r="I131" s="24"/>
      <c r="J131" s="51"/>
      <c r="K131" s="46" t="str">
        <f>IF(SUMIFS('Base facturation'!$C$59:$ALN$59,'Base facturation'!$C$8:$ALN$8,A131)=0,"",SUMIFS('Base facturation'!$C$59:$ALN$59,'Base facturation'!$C$8:$ALN$8,A131))</f>
        <v/>
      </c>
      <c r="L131" s="46" t="str">
        <f t="shared" si="1"/>
        <v/>
      </c>
      <c r="M131" s="47"/>
      <c r="N131" s="55"/>
      <c r="O131" s="59"/>
      <c r="P131" s="43"/>
      <c r="Q131" s="14"/>
    </row>
    <row r="132" spans="1:17" ht="36.700000000000003" customHeight="1" x14ac:dyDescent="0.25">
      <c r="A132" s="277"/>
      <c r="B132" s="33"/>
      <c r="C132" s="11"/>
      <c r="D132" s="11"/>
      <c r="E132" s="36"/>
      <c r="F132" s="11"/>
      <c r="G132" s="11"/>
      <c r="H132" s="11"/>
      <c r="I132" s="24"/>
      <c r="J132" s="51"/>
      <c r="K132" s="46" t="str">
        <f>IF(SUMIFS('Base facturation'!$C$59:$ALN$59,'Base facturation'!$C$8:$ALN$8,A132)=0,"",SUMIFS('Base facturation'!$C$59:$ALN$59,'Base facturation'!$C$8:$ALN$8,A132))</f>
        <v/>
      </c>
      <c r="L132" s="46" t="str">
        <f t="shared" si="1"/>
        <v/>
      </c>
      <c r="M132" s="47"/>
      <c r="N132" s="55"/>
      <c r="O132" s="59"/>
      <c r="P132" s="43"/>
      <c r="Q132" s="14"/>
    </row>
    <row r="133" spans="1:17" ht="36.700000000000003" customHeight="1" x14ac:dyDescent="0.25">
      <c r="A133" s="277"/>
      <c r="B133" s="33"/>
      <c r="C133" s="11"/>
      <c r="D133" s="11"/>
      <c r="E133" s="36"/>
      <c r="F133" s="11"/>
      <c r="G133" s="11"/>
      <c r="H133" s="11"/>
      <c r="I133" s="24"/>
      <c r="J133" s="51"/>
      <c r="K133" s="46" t="str">
        <f>IF(SUMIFS('Base facturation'!$C$59:$ALN$59,'Base facturation'!$C$8:$ALN$8,A133)=0,"",SUMIFS('Base facturation'!$C$59:$ALN$59,'Base facturation'!$C$8:$ALN$8,A133))</f>
        <v/>
      </c>
      <c r="L133" s="46" t="str">
        <f t="shared" si="1"/>
        <v/>
      </c>
      <c r="M133" s="47"/>
      <c r="N133" s="55"/>
      <c r="O133" s="59"/>
      <c r="P133" s="43"/>
      <c r="Q133" s="14"/>
    </row>
    <row r="134" spans="1:17" ht="36.700000000000003" customHeight="1" x14ac:dyDescent="0.25">
      <c r="A134" s="277"/>
      <c r="B134" s="33"/>
      <c r="C134" s="11"/>
      <c r="D134" s="11"/>
      <c r="E134" s="36"/>
      <c r="F134" s="11"/>
      <c r="G134" s="11"/>
      <c r="H134" s="11"/>
      <c r="I134" s="24"/>
      <c r="J134" s="51"/>
      <c r="K134" s="46" t="str">
        <f>IF(SUMIFS('Base facturation'!$C$59:$ALN$59,'Base facturation'!$C$8:$ALN$8,A134)=0,"",SUMIFS('Base facturation'!$C$59:$ALN$59,'Base facturation'!$C$8:$ALN$8,A134))</f>
        <v/>
      </c>
      <c r="L134" s="46" t="str">
        <f t="shared" si="1"/>
        <v/>
      </c>
      <c r="M134" s="47"/>
      <c r="N134" s="55"/>
      <c r="O134" s="59"/>
      <c r="P134" s="43"/>
      <c r="Q134" s="14"/>
    </row>
    <row r="135" spans="1:17" ht="36.700000000000003" customHeight="1" x14ac:dyDescent="0.25">
      <c r="A135" s="277"/>
      <c r="B135" s="33"/>
      <c r="C135" s="11"/>
      <c r="D135" s="11"/>
      <c r="E135" s="36"/>
      <c r="F135" s="11"/>
      <c r="G135" s="11"/>
      <c r="H135" s="11"/>
      <c r="I135" s="24"/>
      <c r="J135" s="51"/>
      <c r="K135" s="46" t="str">
        <f>IF(SUMIFS('Base facturation'!$C$59:$ALN$59,'Base facturation'!$C$8:$ALN$8,A135)=0,"",SUMIFS('Base facturation'!$C$59:$ALN$59,'Base facturation'!$C$8:$ALN$8,A135))</f>
        <v/>
      </c>
      <c r="L135" s="46" t="str">
        <f t="shared" si="1"/>
        <v/>
      </c>
      <c r="M135" s="47"/>
      <c r="N135" s="55"/>
      <c r="O135" s="59"/>
      <c r="P135" s="43"/>
      <c r="Q135" s="14"/>
    </row>
    <row r="136" spans="1:17" ht="36.700000000000003" customHeight="1" x14ac:dyDescent="0.25">
      <c r="A136" s="277"/>
      <c r="B136" s="33"/>
      <c r="C136" s="11"/>
      <c r="D136" s="11"/>
      <c r="E136" s="36"/>
      <c r="F136" s="11"/>
      <c r="G136" s="11"/>
      <c r="H136" s="11"/>
      <c r="I136" s="24"/>
      <c r="J136" s="51"/>
      <c r="K136" s="46" t="str">
        <f>IF(SUMIFS('Base facturation'!$C$59:$ALN$59,'Base facturation'!$C$8:$ALN$8,A136)=0,"",SUMIFS('Base facturation'!$C$59:$ALN$59,'Base facturation'!$C$8:$ALN$8,A136))</f>
        <v/>
      </c>
      <c r="L136" s="46" t="str">
        <f t="shared" ref="L136:L199" si="2">IF(ISBLANK(J136),"",J136-K136)</f>
        <v/>
      </c>
      <c r="M136" s="47"/>
      <c r="N136" s="55"/>
      <c r="O136" s="59"/>
      <c r="P136" s="43"/>
      <c r="Q136" s="14"/>
    </row>
    <row r="137" spans="1:17" ht="36.700000000000003" customHeight="1" x14ac:dyDescent="0.25">
      <c r="A137" s="277"/>
      <c r="B137" s="33"/>
      <c r="C137" s="11"/>
      <c r="D137" s="11"/>
      <c r="E137" s="36"/>
      <c r="F137" s="11"/>
      <c r="G137" s="11"/>
      <c r="H137" s="11"/>
      <c r="I137" s="24"/>
      <c r="J137" s="51"/>
      <c r="K137" s="46" t="str">
        <f>IF(SUMIFS('Base facturation'!$C$59:$ALN$59,'Base facturation'!$C$8:$ALN$8,A137)=0,"",SUMIFS('Base facturation'!$C$59:$ALN$59,'Base facturation'!$C$8:$ALN$8,A137))</f>
        <v/>
      </c>
      <c r="L137" s="46" t="str">
        <f t="shared" si="2"/>
        <v/>
      </c>
      <c r="M137" s="47"/>
      <c r="N137" s="55"/>
      <c r="O137" s="59"/>
      <c r="P137" s="43"/>
      <c r="Q137" s="14"/>
    </row>
    <row r="138" spans="1:17" ht="36.700000000000003" customHeight="1" x14ac:dyDescent="0.25">
      <c r="A138" s="277"/>
      <c r="B138" s="33"/>
      <c r="C138" s="11"/>
      <c r="D138" s="11"/>
      <c r="E138" s="36"/>
      <c r="F138" s="11"/>
      <c r="G138" s="11"/>
      <c r="H138" s="11"/>
      <c r="I138" s="24"/>
      <c r="J138" s="51"/>
      <c r="K138" s="46" t="str">
        <f>IF(SUMIFS('Base facturation'!$C$59:$ALN$59,'Base facturation'!$C$8:$ALN$8,A138)=0,"",SUMIFS('Base facturation'!$C$59:$ALN$59,'Base facturation'!$C$8:$ALN$8,A138))</f>
        <v/>
      </c>
      <c r="L138" s="46" t="str">
        <f t="shared" si="2"/>
        <v/>
      </c>
      <c r="M138" s="47"/>
      <c r="N138" s="55"/>
      <c r="O138" s="59"/>
      <c r="P138" s="43"/>
      <c r="Q138" s="14"/>
    </row>
    <row r="139" spans="1:17" ht="36.700000000000003" customHeight="1" x14ac:dyDescent="0.25">
      <c r="A139" s="277"/>
      <c r="B139" s="33"/>
      <c r="C139" s="11"/>
      <c r="D139" s="11"/>
      <c r="E139" s="36"/>
      <c r="F139" s="11"/>
      <c r="G139" s="11"/>
      <c r="H139" s="11"/>
      <c r="I139" s="24"/>
      <c r="J139" s="51"/>
      <c r="K139" s="46" t="str">
        <f>IF(SUMIFS('Base facturation'!$C$59:$ALN$59,'Base facturation'!$C$8:$ALN$8,A139)=0,"",SUMIFS('Base facturation'!$C$59:$ALN$59,'Base facturation'!$C$8:$ALN$8,A139))</f>
        <v/>
      </c>
      <c r="L139" s="46" t="str">
        <f t="shared" si="2"/>
        <v/>
      </c>
      <c r="M139" s="47"/>
      <c r="N139" s="55"/>
      <c r="O139" s="59"/>
      <c r="P139" s="43"/>
      <c r="Q139" s="14"/>
    </row>
    <row r="140" spans="1:17" ht="36.700000000000003" customHeight="1" x14ac:dyDescent="0.25">
      <c r="A140" s="277"/>
      <c r="B140" s="33"/>
      <c r="C140" s="11"/>
      <c r="D140" s="11"/>
      <c r="E140" s="36"/>
      <c r="F140" s="11"/>
      <c r="G140" s="11"/>
      <c r="H140" s="11"/>
      <c r="I140" s="24"/>
      <c r="J140" s="51"/>
      <c r="K140" s="46" t="str">
        <f>IF(SUMIFS('Base facturation'!$C$59:$ALN$59,'Base facturation'!$C$8:$ALN$8,A140)=0,"",SUMIFS('Base facturation'!$C$59:$ALN$59,'Base facturation'!$C$8:$ALN$8,A140))</f>
        <v/>
      </c>
      <c r="L140" s="46" t="str">
        <f t="shared" si="2"/>
        <v/>
      </c>
      <c r="M140" s="47"/>
      <c r="N140" s="55"/>
      <c r="O140" s="59"/>
      <c r="P140" s="43"/>
      <c r="Q140" s="14"/>
    </row>
    <row r="141" spans="1:17" ht="36.700000000000003" customHeight="1" x14ac:dyDescent="0.25">
      <c r="A141" s="277"/>
      <c r="B141" s="33"/>
      <c r="C141" s="11"/>
      <c r="D141" s="11"/>
      <c r="E141" s="36"/>
      <c r="F141" s="11"/>
      <c r="G141" s="11"/>
      <c r="H141" s="11"/>
      <c r="I141" s="24"/>
      <c r="J141" s="51"/>
      <c r="K141" s="46" t="str">
        <f>IF(SUMIFS('Base facturation'!$C$59:$ALN$59,'Base facturation'!$C$8:$ALN$8,A141)=0,"",SUMIFS('Base facturation'!$C$59:$ALN$59,'Base facturation'!$C$8:$ALN$8,A141))</f>
        <v/>
      </c>
      <c r="L141" s="46" t="str">
        <f t="shared" si="2"/>
        <v/>
      </c>
      <c r="M141" s="47"/>
      <c r="N141" s="55"/>
      <c r="O141" s="59"/>
      <c r="P141" s="43"/>
      <c r="Q141" s="14"/>
    </row>
    <row r="142" spans="1:17" ht="36.700000000000003" customHeight="1" x14ac:dyDescent="0.25">
      <c r="A142" s="277"/>
      <c r="B142" s="33"/>
      <c r="C142" s="11"/>
      <c r="D142" s="11"/>
      <c r="E142" s="36"/>
      <c r="F142" s="11"/>
      <c r="G142" s="11"/>
      <c r="H142" s="11"/>
      <c r="I142" s="24"/>
      <c r="J142" s="51"/>
      <c r="K142" s="46" t="str">
        <f>IF(SUMIFS('Base facturation'!$C$59:$ALN$59,'Base facturation'!$C$8:$ALN$8,A142)=0,"",SUMIFS('Base facturation'!$C$59:$ALN$59,'Base facturation'!$C$8:$ALN$8,A142))</f>
        <v/>
      </c>
      <c r="L142" s="46" t="str">
        <f t="shared" si="2"/>
        <v/>
      </c>
      <c r="M142" s="47"/>
      <c r="N142" s="55"/>
      <c r="O142" s="59"/>
      <c r="P142" s="43"/>
      <c r="Q142" s="14"/>
    </row>
    <row r="143" spans="1:17" ht="36.700000000000003" customHeight="1" x14ac:dyDescent="0.25">
      <c r="A143" s="277"/>
      <c r="B143" s="33"/>
      <c r="C143" s="11"/>
      <c r="D143" s="11"/>
      <c r="E143" s="36"/>
      <c r="F143" s="11"/>
      <c r="G143" s="11"/>
      <c r="H143" s="11"/>
      <c r="I143" s="24"/>
      <c r="J143" s="51"/>
      <c r="K143" s="46" t="str">
        <f>IF(SUMIFS('Base facturation'!$C$59:$ALN$59,'Base facturation'!$C$8:$ALN$8,A143)=0,"",SUMIFS('Base facturation'!$C$59:$ALN$59,'Base facturation'!$C$8:$ALN$8,A143))</f>
        <v/>
      </c>
      <c r="L143" s="46" t="str">
        <f t="shared" si="2"/>
        <v/>
      </c>
      <c r="M143" s="47"/>
      <c r="N143" s="55"/>
      <c r="O143" s="59"/>
      <c r="P143" s="43"/>
      <c r="Q143" s="14"/>
    </row>
    <row r="144" spans="1:17" ht="36.700000000000003" customHeight="1" x14ac:dyDescent="0.25">
      <c r="A144" s="277"/>
      <c r="B144" s="33"/>
      <c r="C144" s="11"/>
      <c r="D144" s="11"/>
      <c r="E144" s="36"/>
      <c r="F144" s="11"/>
      <c r="G144" s="11"/>
      <c r="H144" s="11"/>
      <c r="I144" s="24"/>
      <c r="J144" s="51"/>
      <c r="K144" s="46" t="str">
        <f>IF(SUMIFS('Base facturation'!$C$59:$ALN$59,'Base facturation'!$C$8:$ALN$8,A144)=0,"",SUMIFS('Base facturation'!$C$59:$ALN$59,'Base facturation'!$C$8:$ALN$8,A144))</f>
        <v/>
      </c>
      <c r="L144" s="46" t="str">
        <f t="shared" si="2"/>
        <v/>
      </c>
      <c r="M144" s="47"/>
      <c r="N144" s="55"/>
      <c r="O144" s="59"/>
      <c r="P144" s="43"/>
      <c r="Q144" s="14"/>
    </row>
    <row r="145" spans="1:17" ht="36.700000000000003" customHeight="1" x14ac:dyDescent="0.25">
      <c r="A145" s="277"/>
      <c r="B145" s="33"/>
      <c r="C145" s="11"/>
      <c r="D145" s="11"/>
      <c r="E145" s="36"/>
      <c r="F145" s="11"/>
      <c r="G145" s="11"/>
      <c r="H145" s="11"/>
      <c r="I145" s="24"/>
      <c r="J145" s="51"/>
      <c r="K145" s="46" t="str">
        <f>IF(SUMIFS('Base facturation'!$C$59:$ALN$59,'Base facturation'!$C$8:$ALN$8,A145)=0,"",SUMIFS('Base facturation'!$C$59:$ALN$59,'Base facturation'!$C$8:$ALN$8,A145))</f>
        <v/>
      </c>
      <c r="L145" s="46" t="str">
        <f t="shared" si="2"/>
        <v/>
      </c>
      <c r="M145" s="47"/>
      <c r="N145" s="55"/>
      <c r="O145" s="59"/>
      <c r="P145" s="43"/>
      <c r="Q145" s="14"/>
    </row>
    <row r="146" spans="1:17" ht="36.700000000000003" customHeight="1" x14ac:dyDescent="0.25">
      <c r="A146" s="277"/>
      <c r="B146" s="33"/>
      <c r="C146" s="11"/>
      <c r="D146" s="11"/>
      <c r="E146" s="36"/>
      <c r="F146" s="11"/>
      <c r="G146" s="11"/>
      <c r="H146" s="11"/>
      <c r="I146" s="24"/>
      <c r="J146" s="51"/>
      <c r="K146" s="46" t="str">
        <f>IF(SUMIFS('Base facturation'!$C$59:$ALN$59,'Base facturation'!$C$8:$ALN$8,A146)=0,"",SUMIFS('Base facturation'!$C$59:$ALN$59,'Base facturation'!$C$8:$ALN$8,A146))</f>
        <v/>
      </c>
      <c r="L146" s="46" t="str">
        <f t="shared" si="2"/>
        <v/>
      </c>
      <c r="M146" s="47"/>
      <c r="N146" s="55"/>
      <c r="O146" s="59"/>
      <c r="P146" s="43"/>
      <c r="Q146" s="14"/>
    </row>
    <row r="147" spans="1:17" ht="36.700000000000003" customHeight="1" x14ac:dyDescent="0.25">
      <c r="A147" s="277"/>
      <c r="B147" s="33"/>
      <c r="C147" s="11"/>
      <c r="D147" s="11"/>
      <c r="E147" s="36"/>
      <c r="F147" s="11"/>
      <c r="G147" s="11"/>
      <c r="H147" s="11"/>
      <c r="I147" s="24"/>
      <c r="J147" s="51"/>
      <c r="K147" s="46" t="str">
        <f>IF(SUMIFS('Base facturation'!$C$59:$ALN$59,'Base facturation'!$C$8:$ALN$8,A147)=0,"",SUMIFS('Base facturation'!$C$59:$ALN$59,'Base facturation'!$C$8:$ALN$8,A147))</f>
        <v/>
      </c>
      <c r="L147" s="46" t="str">
        <f t="shared" si="2"/>
        <v/>
      </c>
      <c r="M147" s="47"/>
      <c r="N147" s="55"/>
      <c r="O147" s="59"/>
      <c r="P147" s="43"/>
      <c r="Q147" s="14"/>
    </row>
    <row r="148" spans="1:17" ht="36.700000000000003" customHeight="1" x14ac:dyDescent="0.25">
      <c r="A148" s="277"/>
      <c r="B148" s="33"/>
      <c r="C148" s="11"/>
      <c r="D148" s="11"/>
      <c r="E148" s="36"/>
      <c r="F148" s="11"/>
      <c r="G148" s="11"/>
      <c r="H148" s="11"/>
      <c r="I148" s="24"/>
      <c r="J148" s="51"/>
      <c r="K148" s="46" t="str">
        <f>IF(SUMIFS('Base facturation'!$C$59:$ALN$59,'Base facturation'!$C$8:$ALN$8,A148)=0,"",SUMIFS('Base facturation'!$C$59:$ALN$59,'Base facturation'!$C$8:$ALN$8,A148))</f>
        <v/>
      </c>
      <c r="L148" s="46" t="str">
        <f t="shared" si="2"/>
        <v/>
      </c>
      <c r="M148" s="47"/>
      <c r="N148" s="55"/>
      <c r="O148" s="59"/>
      <c r="P148" s="43"/>
      <c r="Q148" s="14"/>
    </row>
    <row r="149" spans="1:17" ht="36.700000000000003" customHeight="1" x14ac:dyDescent="0.25">
      <c r="A149" s="277"/>
      <c r="B149" s="33"/>
      <c r="C149" s="11"/>
      <c r="D149" s="11"/>
      <c r="E149" s="36"/>
      <c r="F149" s="11"/>
      <c r="G149" s="11"/>
      <c r="H149" s="11"/>
      <c r="I149" s="24"/>
      <c r="J149" s="51"/>
      <c r="K149" s="46" t="str">
        <f>IF(SUMIFS('Base facturation'!$C$59:$ALN$59,'Base facturation'!$C$8:$ALN$8,A149)=0,"",SUMIFS('Base facturation'!$C$59:$ALN$59,'Base facturation'!$C$8:$ALN$8,A149))</f>
        <v/>
      </c>
      <c r="L149" s="46" t="str">
        <f t="shared" si="2"/>
        <v/>
      </c>
      <c r="M149" s="47"/>
      <c r="N149" s="55"/>
      <c r="O149" s="59"/>
      <c r="P149" s="43"/>
      <c r="Q149" s="14"/>
    </row>
    <row r="150" spans="1:17" ht="36.700000000000003" customHeight="1" x14ac:dyDescent="0.25">
      <c r="A150" s="277"/>
      <c r="B150" s="33"/>
      <c r="C150" s="11"/>
      <c r="D150" s="11"/>
      <c r="E150" s="36"/>
      <c r="F150" s="11"/>
      <c r="G150" s="11"/>
      <c r="H150" s="11"/>
      <c r="I150" s="24"/>
      <c r="J150" s="51"/>
      <c r="K150" s="46" t="str">
        <f>IF(SUMIFS('Base facturation'!$C$59:$ALN$59,'Base facturation'!$C$8:$ALN$8,A150)=0,"",SUMIFS('Base facturation'!$C$59:$ALN$59,'Base facturation'!$C$8:$ALN$8,A150))</f>
        <v/>
      </c>
      <c r="L150" s="46" t="str">
        <f t="shared" si="2"/>
        <v/>
      </c>
      <c r="M150" s="47"/>
      <c r="N150" s="55"/>
      <c r="O150" s="59"/>
      <c r="P150" s="43"/>
      <c r="Q150" s="14"/>
    </row>
    <row r="151" spans="1:17" ht="36.700000000000003" customHeight="1" x14ac:dyDescent="0.25">
      <c r="A151" s="277"/>
      <c r="B151" s="33"/>
      <c r="C151" s="11"/>
      <c r="D151" s="11"/>
      <c r="E151" s="36"/>
      <c r="F151" s="11"/>
      <c r="G151" s="11"/>
      <c r="H151" s="11"/>
      <c r="I151" s="24"/>
      <c r="J151" s="51"/>
      <c r="K151" s="46" t="str">
        <f>IF(SUMIFS('Base facturation'!$C$59:$ALN$59,'Base facturation'!$C$8:$ALN$8,A151)=0,"",SUMIFS('Base facturation'!$C$59:$ALN$59,'Base facturation'!$C$8:$ALN$8,A151))</f>
        <v/>
      </c>
      <c r="L151" s="46" t="str">
        <f t="shared" si="2"/>
        <v/>
      </c>
      <c r="M151" s="47"/>
      <c r="N151" s="55"/>
      <c r="O151" s="59"/>
      <c r="P151" s="43"/>
      <c r="Q151" s="14"/>
    </row>
    <row r="152" spans="1:17" ht="36.700000000000003" customHeight="1" x14ac:dyDescent="0.25">
      <c r="A152" s="277"/>
      <c r="B152" s="33"/>
      <c r="C152" s="11"/>
      <c r="D152" s="11"/>
      <c r="E152" s="36"/>
      <c r="F152" s="11"/>
      <c r="G152" s="11"/>
      <c r="H152" s="11"/>
      <c r="I152" s="24"/>
      <c r="J152" s="51"/>
      <c r="K152" s="46" t="str">
        <f>IF(SUMIFS('Base facturation'!$C$59:$ALN$59,'Base facturation'!$C$8:$ALN$8,A152)=0,"",SUMIFS('Base facturation'!$C$59:$ALN$59,'Base facturation'!$C$8:$ALN$8,A152))</f>
        <v/>
      </c>
      <c r="L152" s="46" t="str">
        <f t="shared" si="2"/>
        <v/>
      </c>
      <c r="M152" s="47"/>
      <c r="N152" s="55"/>
      <c r="O152" s="59"/>
      <c r="P152" s="43"/>
      <c r="Q152" s="14"/>
    </row>
    <row r="153" spans="1:17" ht="36.700000000000003" customHeight="1" x14ac:dyDescent="0.25">
      <c r="A153" s="277"/>
      <c r="B153" s="33"/>
      <c r="C153" s="11"/>
      <c r="D153" s="11"/>
      <c r="E153" s="36"/>
      <c r="F153" s="11"/>
      <c r="G153" s="11"/>
      <c r="H153" s="11"/>
      <c r="I153" s="24"/>
      <c r="J153" s="51"/>
      <c r="K153" s="46" t="str">
        <f>IF(SUMIFS('Base facturation'!$C$59:$ALN$59,'Base facturation'!$C$8:$ALN$8,A153)=0,"",SUMIFS('Base facturation'!$C$59:$ALN$59,'Base facturation'!$C$8:$ALN$8,A153))</f>
        <v/>
      </c>
      <c r="L153" s="46" t="str">
        <f t="shared" si="2"/>
        <v/>
      </c>
      <c r="M153" s="47"/>
      <c r="N153" s="55"/>
      <c r="O153" s="59"/>
      <c r="P153" s="43"/>
      <c r="Q153" s="14"/>
    </row>
    <row r="154" spans="1:17" ht="36.700000000000003" customHeight="1" x14ac:dyDescent="0.25">
      <c r="A154" s="277"/>
      <c r="B154" s="33"/>
      <c r="C154" s="11"/>
      <c r="D154" s="11"/>
      <c r="E154" s="36"/>
      <c r="F154" s="11"/>
      <c r="G154" s="11"/>
      <c r="H154" s="11"/>
      <c r="I154" s="24"/>
      <c r="J154" s="51"/>
      <c r="K154" s="46" t="str">
        <f>IF(SUMIFS('Base facturation'!$C$59:$ALN$59,'Base facturation'!$C$8:$ALN$8,A154)=0,"",SUMIFS('Base facturation'!$C$59:$ALN$59,'Base facturation'!$C$8:$ALN$8,A154))</f>
        <v/>
      </c>
      <c r="L154" s="46" t="str">
        <f t="shared" si="2"/>
        <v/>
      </c>
      <c r="M154" s="47"/>
      <c r="N154" s="55"/>
      <c r="O154" s="59"/>
      <c r="P154" s="43"/>
      <c r="Q154" s="14"/>
    </row>
    <row r="155" spans="1:17" ht="36.700000000000003" customHeight="1" x14ac:dyDescent="0.25">
      <c r="A155" s="277"/>
      <c r="B155" s="33"/>
      <c r="C155" s="11"/>
      <c r="D155" s="11"/>
      <c r="E155" s="36"/>
      <c r="F155" s="11"/>
      <c r="G155" s="11"/>
      <c r="H155" s="11"/>
      <c r="I155" s="24"/>
      <c r="J155" s="51"/>
      <c r="K155" s="46" t="str">
        <f>IF(SUMIFS('Base facturation'!$C$59:$ALN$59,'Base facturation'!$C$8:$ALN$8,A155)=0,"",SUMIFS('Base facturation'!$C$59:$ALN$59,'Base facturation'!$C$8:$ALN$8,A155))</f>
        <v/>
      </c>
      <c r="L155" s="46" t="str">
        <f t="shared" si="2"/>
        <v/>
      </c>
      <c r="M155" s="47"/>
      <c r="N155" s="55"/>
      <c r="O155" s="59"/>
      <c r="P155" s="43"/>
      <c r="Q155" s="14"/>
    </row>
    <row r="156" spans="1:17" ht="36.700000000000003" customHeight="1" x14ac:dyDescent="0.25">
      <c r="A156" s="277"/>
      <c r="B156" s="33"/>
      <c r="C156" s="11"/>
      <c r="D156" s="11"/>
      <c r="E156" s="36"/>
      <c r="F156" s="11"/>
      <c r="G156" s="11"/>
      <c r="H156" s="11"/>
      <c r="I156" s="24"/>
      <c r="J156" s="51"/>
      <c r="K156" s="46" t="str">
        <f>IF(SUMIFS('Base facturation'!$C$59:$ALN$59,'Base facturation'!$C$8:$ALN$8,A156)=0,"",SUMIFS('Base facturation'!$C$59:$ALN$59,'Base facturation'!$C$8:$ALN$8,A156))</f>
        <v/>
      </c>
      <c r="L156" s="46" t="str">
        <f t="shared" si="2"/>
        <v/>
      </c>
      <c r="M156" s="47"/>
      <c r="N156" s="55"/>
      <c r="O156" s="59"/>
      <c r="P156" s="43"/>
      <c r="Q156" s="14"/>
    </row>
    <row r="157" spans="1:17" ht="36.700000000000003" customHeight="1" x14ac:dyDescent="0.25">
      <c r="A157" s="277"/>
      <c r="B157" s="33"/>
      <c r="C157" s="11"/>
      <c r="D157" s="11"/>
      <c r="E157" s="36"/>
      <c r="F157" s="11"/>
      <c r="G157" s="11"/>
      <c r="H157" s="11"/>
      <c r="I157" s="24"/>
      <c r="J157" s="51"/>
      <c r="K157" s="46" t="str">
        <f>IF(SUMIFS('Base facturation'!$C$59:$ALN$59,'Base facturation'!$C$8:$ALN$8,A157)=0,"",SUMIFS('Base facturation'!$C$59:$ALN$59,'Base facturation'!$C$8:$ALN$8,A157))</f>
        <v/>
      </c>
      <c r="L157" s="46" t="str">
        <f t="shared" si="2"/>
        <v/>
      </c>
      <c r="M157" s="47"/>
      <c r="N157" s="55"/>
      <c r="O157" s="59"/>
      <c r="P157" s="43"/>
      <c r="Q157" s="14"/>
    </row>
    <row r="158" spans="1:17" ht="36.700000000000003" customHeight="1" x14ac:dyDescent="0.25">
      <c r="A158" s="277"/>
      <c r="B158" s="33"/>
      <c r="C158" s="11"/>
      <c r="D158" s="11"/>
      <c r="E158" s="36"/>
      <c r="F158" s="11"/>
      <c r="G158" s="11"/>
      <c r="H158" s="11"/>
      <c r="I158" s="24"/>
      <c r="J158" s="51"/>
      <c r="K158" s="46" t="str">
        <f>IF(SUMIFS('Base facturation'!$C$59:$ALN$59,'Base facturation'!$C$8:$ALN$8,A158)=0,"",SUMIFS('Base facturation'!$C$59:$ALN$59,'Base facturation'!$C$8:$ALN$8,A158))</f>
        <v/>
      </c>
      <c r="L158" s="46" t="str">
        <f t="shared" si="2"/>
        <v/>
      </c>
      <c r="M158" s="47"/>
      <c r="N158" s="55"/>
      <c r="O158" s="59"/>
      <c r="P158" s="43"/>
      <c r="Q158" s="14"/>
    </row>
    <row r="159" spans="1:17" ht="36.700000000000003" customHeight="1" x14ac:dyDescent="0.25">
      <c r="A159" s="277"/>
      <c r="B159" s="33"/>
      <c r="C159" s="11"/>
      <c r="D159" s="11"/>
      <c r="E159" s="36"/>
      <c r="F159" s="11"/>
      <c r="G159" s="11"/>
      <c r="H159" s="11"/>
      <c r="I159" s="24"/>
      <c r="J159" s="51"/>
      <c r="K159" s="46" t="str">
        <f>IF(SUMIFS('Base facturation'!$C$59:$ALN$59,'Base facturation'!$C$8:$ALN$8,A159)=0,"",SUMIFS('Base facturation'!$C$59:$ALN$59,'Base facturation'!$C$8:$ALN$8,A159))</f>
        <v/>
      </c>
      <c r="L159" s="46" t="str">
        <f t="shared" si="2"/>
        <v/>
      </c>
      <c r="M159" s="47"/>
      <c r="N159" s="55"/>
      <c r="O159" s="59"/>
      <c r="P159" s="43"/>
      <c r="Q159" s="14"/>
    </row>
    <row r="160" spans="1:17" ht="36.700000000000003" customHeight="1" x14ac:dyDescent="0.25">
      <c r="A160" s="277"/>
      <c r="B160" s="33"/>
      <c r="C160" s="11"/>
      <c r="D160" s="11"/>
      <c r="E160" s="36"/>
      <c r="F160" s="11"/>
      <c r="G160" s="11"/>
      <c r="H160" s="11"/>
      <c r="I160" s="24"/>
      <c r="J160" s="51"/>
      <c r="K160" s="46" t="str">
        <f>IF(SUMIFS('Base facturation'!$C$59:$ALN$59,'Base facturation'!$C$8:$ALN$8,A160)=0,"",SUMIFS('Base facturation'!$C$59:$ALN$59,'Base facturation'!$C$8:$ALN$8,A160))</f>
        <v/>
      </c>
      <c r="L160" s="46" t="str">
        <f t="shared" si="2"/>
        <v/>
      </c>
      <c r="M160" s="47"/>
      <c r="N160" s="55"/>
      <c r="O160" s="59"/>
      <c r="P160" s="43"/>
      <c r="Q160" s="14"/>
    </row>
    <row r="161" spans="1:17" ht="36.700000000000003" customHeight="1" x14ac:dyDescent="0.25">
      <c r="A161" s="277"/>
      <c r="B161" s="33"/>
      <c r="C161" s="11"/>
      <c r="D161" s="11"/>
      <c r="E161" s="36"/>
      <c r="F161" s="11"/>
      <c r="G161" s="11"/>
      <c r="H161" s="11"/>
      <c r="I161" s="24"/>
      <c r="J161" s="51"/>
      <c r="K161" s="46" t="str">
        <f>IF(SUMIFS('Base facturation'!$C$59:$ALN$59,'Base facturation'!$C$8:$ALN$8,A161)=0,"",SUMIFS('Base facturation'!$C$59:$ALN$59,'Base facturation'!$C$8:$ALN$8,A161))</f>
        <v/>
      </c>
      <c r="L161" s="46" t="str">
        <f t="shared" si="2"/>
        <v/>
      </c>
      <c r="M161" s="47"/>
      <c r="N161" s="55"/>
      <c r="O161" s="59"/>
      <c r="P161" s="43"/>
      <c r="Q161" s="14"/>
    </row>
    <row r="162" spans="1:17" ht="36.700000000000003" customHeight="1" x14ac:dyDescent="0.25">
      <c r="A162" s="277"/>
      <c r="B162" s="33"/>
      <c r="C162" s="11"/>
      <c r="D162" s="11"/>
      <c r="E162" s="36"/>
      <c r="F162" s="11"/>
      <c r="G162" s="11"/>
      <c r="H162" s="11"/>
      <c r="I162" s="24"/>
      <c r="J162" s="51"/>
      <c r="K162" s="46" t="str">
        <f>IF(SUMIFS('Base facturation'!$C$59:$ALN$59,'Base facturation'!$C$8:$ALN$8,A162)=0,"",SUMIFS('Base facturation'!$C$59:$ALN$59,'Base facturation'!$C$8:$ALN$8,A162))</f>
        <v/>
      </c>
      <c r="L162" s="46" t="str">
        <f t="shared" si="2"/>
        <v/>
      </c>
      <c r="M162" s="47"/>
      <c r="N162" s="55"/>
      <c r="O162" s="59"/>
      <c r="P162" s="43"/>
      <c r="Q162" s="14"/>
    </row>
    <row r="163" spans="1:17" ht="36.700000000000003" customHeight="1" x14ac:dyDescent="0.25">
      <c r="A163" s="277"/>
      <c r="B163" s="33"/>
      <c r="C163" s="11"/>
      <c r="D163" s="11"/>
      <c r="E163" s="36"/>
      <c r="F163" s="11"/>
      <c r="G163" s="11"/>
      <c r="H163" s="11"/>
      <c r="I163" s="24"/>
      <c r="J163" s="51"/>
      <c r="K163" s="46" t="str">
        <f>IF(SUMIFS('Base facturation'!$C$59:$ALN$59,'Base facturation'!$C$8:$ALN$8,A163)=0,"",SUMIFS('Base facturation'!$C$59:$ALN$59,'Base facturation'!$C$8:$ALN$8,A163))</f>
        <v/>
      </c>
      <c r="L163" s="46" t="str">
        <f t="shared" si="2"/>
        <v/>
      </c>
      <c r="M163" s="47"/>
      <c r="N163" s="55"/>
      <c r="O163" s="59"/>
      <c r="P163" s="43"/>
      <c r="Q163" s="14"/>
    </row>
    <row r="164" spans="1:17" ht="36.700000000000003" customHeight="1" x14ac:dyDescent="0.25">
      <c r="A164" s="277"/>
      <c r="B164" s="33"/>
      <c r="C164" s="11"/>
      <c r="D164" s="11"/>
      <c r="E164" s="36"/>
      <c r="F164" s="11"/>
      <c r="G164" s="11"/>
      <c r="H164" s="11"/>
      <c r="I164" s="24"/>
      <c r="J164" s="51"/>
      <c r="K164" s="46" t="str">
        <f>IF(SUMIFS('Base facturation'!$C$59:$ALN$59,'Base facturation'!$C$8:$ALN$8,A164)=0,"",SUMIFS('Base facturation'!$C$59:$ALN$59,'Base facturation'!$C$8:$ALN$8,A164))</f>
        <v/>
      </c>
      <c r="L164" s="46" t="str">
        <f t="shared" si="2"/>
        <v/>
      </c>
      <c r="M164" s="47"/>
      <c r="N164" s="55"/>
      <c r="O164" s="59"/>
      <c r="P164" s="43"/>
      <c r="Q164" s="14"/>
    </row>
    <row r="165" spans="1:17" ht="36.700000000000003" customHeight="1" x14ac:dyDescent="0.25">
      <c r="A165" s="277"/>
      <c r="B165" s="33"/>
      <c r="C165" s="11"/>
      <c r="D165" s="11"/>
      <c r="E165" s="36"/>
      <c r="F165" s="11"/>
      <c r="G165" s="11"/>
      <c r="H165" s="11"/>
      <c r="I165" s="24"/>
      <c r="J165" s="51"/>
      <c r="K165" s="46" t="str">
        <f>IF(SUMIFS('Base facturation'!$C$59:$ALN$59,'Base facturation'!$C$8:$ALN$8,A165)=0,"",SUMIFS('Base facturation'!$C$59:$ALN$59,'Base facturation'!$C$8:$ALN$8,A165))</f>
        <v/>
      </c>
      <c r="L165" s="46" t="str">
        <f t="shared" si="2"/>
        <v/>
      </c>
      <c r="M165" s="47"/>
      <c r="N165" s="55"/>
      <c r="O165" s="59"/>
      <c r="P165" s="43"/>
      <c r="Q165" s="14"/>
    </row>
    <row r="166" spans="1:17" ht="36.700000000000003" customHeight="1" x14ac:dyDescent="0.25">
      <c r="A166" s="277"/>
      <c r="B166" s="33"/>
      <c r="C166" s="11"/>
      <c r="D166" s="11"/>
      <c r="E166" s="36"/>
      <c r="F166" s="11"/>
      <c r="G166" s="11"/>
      <c r="H166" s="11"/>
      <c r="I166" s="24"/>
      <c r="J166" s="51"/>
      <c r="K166" s="46" t="str">
        <f>IF(SUMIFS('Base facturation'!$C$59:$ALN$59,'Base facturation'!$C$8:$ALN$8,A166)=0,"",SUMIFS('Base facturation'!$C$59:$ALN$59,'Base facturation'!$C$8:$ALN$8,A166))</f>
        <v/>
      </c>
      <c r="L166" s="46" t="str">
        <f t="shared" si="2"/>
        <v/>
      </c>
      <c r="M166" s="47"/>
      <c r="N166" s="55"/>
      <c r="O166" s="59"/>
      <c r="P166" s="43"/>
      <c r="Q166" s="14"/>
    </row>
    <row r="167" spans="1:17" ht="36.700000000000003" customHeight="1" x14ac:dyDescent="0.25">
      <c r="A167" s="277"/>
      <c r="B167" s="33"/>
      <c r="C167" s="11"/>
      <c r="D167" s="11"/>
      <c r="E167" s="36"/>
      <c r="F167" s="11"/>
      <c r="G167" s="11"/>
      <c r="H167" s="11"/>
      <c r="I167" s="24"/>
      <c r="J167" s="51"/>
      <c r="K167" s="46" t="str">
        <f>IF(SUMIFS('Base facturation'!$C$59:$ALN$59,'Base facturation'!$C$8:$ALN$8,A167)=0,"",SUMIFS('Base facturation'!$C$59:$ALN$59,'Base facturation'!$C$8:$ALN$8,A167))</f>
        <v/>
      </c>
      <c r="L167" s="46" t="str">
        <f t="shared" si="2"/>
        <v/>
      </c>
      <c r="M167" s="47"/>
      <c r="N167" s="55"/>
      <c r="O167" s="59"/>
      <c r="P167" s="43"/>
      <c r="Q167" s="14"/>
    </row>
    <row r="168" spans="1:17" ht="36.700000000000003" customHeight="1" x14ac:dyDescent="0.25">
      <c r="A168" s="277"/>
      <c r="B168" s="33"/>
      <c r="C168" s="11"/>
      <c r="D168" s="11"/>
      <c r="E168" s="36"/>
      <c r="F168" s="11"/>
      <c r="G168" s="11"/>
      <c r="H168" s="11"/>
      <c r="I168" s="24"/>
      <c r="J168" s="51"/>
      <c r="K168" s="46" t="str">
        <f>IF(SUMIFS('Base facturation'!$C$59:$ALN$59,'Base facturation'!$C$8:$ALN$8,A168)=0,"",SUMIFS('Base facturation'!$C$59:$ALN$59,'Base facturation'!$C$8:$ALN$8,A168))</f>
        <v/>
      </c>
      <c r="L168" s="46" t="str">
        <f t="shared" si="2"/>
        <v/>
      </c>
      <c r="M168" s="47"/>
      <c r="N168" s="55"/>
      <c r="O168" s="59"/>
      <c r="P168" s="43"/>
      <c r="Q168" s="14"/>
    </row>
    <row r="169" spans="1:17" ht="36.700000000000003" customHeight="1" x14ac:dyDescent="0.25">
      <c r="A169" s="277"/>
      <c r="B169" s="33"/>
      <c r="C169" s="11"/>
      <c r="D169" s="11"/>
      <c r="E169" s="36"/>
      <c r="F169" s="11"/>
      <c r="G169" s="11"/>
      <c r="H169" s="11"/>
      <c r="I169" s="24"/>
      <c r="J169" s="51"/>
      <c r="K169" s="46" t="str">
        <f>IF(SUMIFS('Base facturation'!$C$59:$ALN$59,'Base facturation'!$C$8:$ALN$8,A169)=0,"",SUMIFS('Base facturation'!$C$59:$ALN$59,'Base facturation'!$C$8:$ALN$8,A169))</f>
        <v/>
      </c>
      <c r="L169" s="46" t="str">
        <f t="shared" si="2"/>
        <v/>
      </c>
      <c r="M169" s="47"/>
      <c r="N169" s="55"/>
      <c r="O169" s="59"/>
      <c r="P169" s="43"/>
      <c r="Q169" s="14"/>
    </row>
    <row r="170" spans="1:17" ht="36.700000000000003" customHeight="1" x14ac:dyDescent="0.25">
      <c r="A170" s="277"/>
      <c r="B170" s="33"/>
      <c r="C170" s="11"/>
      <c r="D170" s="11"/>
      <c r="E170" s="36"/>
      <c r="F170" s="11"/>
      <c r="G170" s="11"/>
      <c r="H170" s="11"/>
      <c r="I170" s="24"/>
      <c r="J170" s="51"/>
      <c r="K170" s="46" t="str">
        <f>IF(SUMIFS('Base facturation'!$C$59:$ALN$59,'Base facturation'!$C$8:$ALN$8,A170)=0,"",SUMIFS('Base facturation'!$C$59:$ALN$59,'Base facturation'!$C$8:$ALN$8,A170))</f>
        <v/>
      </c>
      <c r="L170" s="46" t="str">
        <f t="shared" si="2"/>
        <v/>
      </c>
      <c r="M170" s="47"/>
      <c r="N170" s="55"/>
      <c r="O170" s="59"/>
      <c r="P170" s="43"/>
      <c r="Q170" s="14"/>
    </row>
    <row r="171" spans="1:17" ht="36.700000000000003" customHeight="1" x14ac:dyDescent="0.25">
      <c r="A171" s="277"/>
      <c r="B171" s="33"/>
      <c r="C171" s="11"/>
      <c r="D171" s="11"/>
      <c r="E171" s="36"/>
      <c r="F171" s="11"/>
      <c r="G171" s="11"/>
      <c r="H171" s="11"/>
      <c r="I171" s="24"/>
      <c r="J171" s="51"/>
      <c r="K171" s="46" t="str">
        <f>IF(SUMIFS('Base facturation'!$C$59:$ALN$59,'Base facturation'!$C$8:$ALN$8,A171)=0,"",SUMIFS('Base facturation'!$C$59:$ALN$59,'Base facturation'!$C$8:$ALN$8,A171))</f>
        <v/>
      </c>
      <c r="L171" s="46" t="str">
        <f t="shared" si="2"/>
        <v/>
      </c>
      <c r="M171" s="47"/>
      <c r="N171" s="55"/>
      <c r="O171" s="59"/>
      <c r="P171" s="43"/>
      <c r="Q171" s="14"/>
    </row>
    <row r="172" spans="1:17" ht="36.700000000000003" customHeight="1" x14ac:dyDescent="0.25">
      <c r="A172" s="277"/>
      <c r="B172" s="33"/>
      <c r="C172" s="11"/>
      <c r="D172" s="11"/>
      <c r="E172" s="36"/>
      <c r="F172" s="11"/>
      <c r="G172" s="11"/>
      <c r="H172" s="11"/>
      <c r="I172" s="24"/>
      <c r="J172" s="51"/>
      <c r="K172" s="46" t="str">
        <f>IF(SUMIFS('Base facturation'!$C$59:$ALN$59,'Base facturation'!$C$8:$ALN$8,A172)=0,"",SUMIFS('Base facturation'!$C$59:$ALN$59,'Base facturation'!$C$8:$ALN$8,A172))</f>
        <v/>
      </c>
      <c r="L172" s="46" t="str">
        <f t="shared" si="2"/>
        <v/>
      </c>
      <c r="M172" s="47"/>
      <c r="N172" s="55"/>
      <c r="O172" s="59"/>
      <c r="P172" s="43"/>
      <c r="Q172" s="14"/>
    </row>
    <row r="173" spans="1:17" ht="36.700000000000003" customHeight="1" x14ac:dyDescent="0.25">
      <c r="A173" s="277"/>
      <c r="B173" s="33"/>
      <c r="C173" s="11"/>
      <c r="D173" s="11"/>
      <c r="E173" s="36"/>
      <c r="F173" s="11"/>
      <c r="G173" s="11"/>
      <c r="H173" s="11"/>
      <c r="I173" s="24"/>
      <c r="J173" s="51"/>
      <c r="K173" s="46" t="str">
        <f>IF(SUMIFS('Base facturation'!$C$59:$ALN$59,'Base facturation'!$C$8:$ALN$8,A173)=0,"",SUMIFS('Base facturation'!$C$59:$ALN$59,'Base facturation'!$C$8:$ALN$8,A173))</f>
        <v/>
      </c>
      <c r="L173" s="46" t="str">
        <f t="shared" si="2"/>
        <v/>
      </c>
      <c r="M173" s="47"/>
      <c r="N173" s="55"/>
      <c r="O173" s="59"/>
      <c r="P173" s="43"/>
      <c r="Q173" s="14"/>
    </row>
    <row r="174" spans="1:17" ht="36.700000000000003" customHeight="1" x14ac:dyDescent="0.25">
      <c r="A174" s="277"/>
      <c r="B174" s="33"/>
      <c r="C174" s="11"/>
      <c r="D174" s="11"/>
      <c r="E174" s="36"/>
      <c r="F174" s="11"/>
      <c r="G174" s="11"/>
      <c r="H174" s="11"/>
      <c r="I174" s="24"/>
      <c r="J174" s="51"/>
      <c r="K174" s="46" t="str">
        <f>IF(SUMIFS('Base facturation'!$C$59:$ALN$59,'Base facturation'!$C$8:$ALN$8,A174)=0,"",SUMIFS('Base facturation'!$C$59:$ALN$59,'Base facturation'!$C$8:$ALN$8,A174))</f>
        <v/>
      </c>
      <c r="L174" s="46" t="str">
        <f t="shared" si="2"/>
        <v/>
      </c>
      <c r="M174" s="47"/>
      <c r="N174" s="55"/>
      <c r="O174" s="59"/>
      <c r="P174" s="43"/>
      <c r="Q174" s="14"/>
    </row>
    <row r="175" spans="1:17" ht="36.700000000000003" customHeight="1" x14ac:dyDescent="0.25">
      <c r="A175" s="277"/>
      <c r="B175" s="33"/>
      <c r="C175" s="11"/>
      <c r="D175" s="11"/>
      <c r="E175" s="36"/>
      <c r="F175" s="11"/>
      <c r="G175" s="11"/>
      <c r="H175" s="11"/>
      <c r="I175" s="24"/>
      <c r="J175" s="51"/>
      <c r="K175" s="46" t="str">
        <f>IF(SUMIFS('Base facturation'!$C$59:$ALN$59,'Base facturation'!$C$8:$ALN$8,A175)=0,"",SUMIFS('Base facturation'!$C$59:$ALN$59,'Base facturation'!$C$8:$ALN$8,A175))</f>
        <v/>
      </c>
      <c r="L175" s="46" t="str">
        <f t="shared" si="2"/>
        <v/>
      </c>
      <c r="M175" s="47"/>
      <c r="N175" s="55"/>
      <c r="O175" s="59"/>
      <c r="P175" s="43"/>
      <c r="Q175" s="14"/>
    </row>
    <row r="176" spans="1:17" ht="36.700000000000003" customHeight="1" x14ac:dyDescent="0.25">
      <c r="A176" s="277"/>
      <c r="B176" s="33"/>
      <c r="C176" s="11"/>
      <c r="D176" s="11"/>
      <c r="E176" s="36"/>
      <c r="F176" s="11"/>
      <c r="G176" s="11"/>
      <c r="H176" s="11"/>
      <c r="I176" s="24"/>
      <c r="J176" s="51"/>
      <c r="K176" s="46" t="str">
        <f>IF(SUMIFS('Base facturation'!$C$59:$ALN$59,'Base facturation'!$C$8:$ALN$8,A176)=0,"",SUMIFS('Base facturation'!$C$59:$ALN$59,'Base facturation'!$C$8:$ALN$8,A176))</f>
        <v/>
      </c>
      <c r="L176" s="46" t="str">
        <f t="shared" si="2"/>
        <v/>
      </c>
      <c r="M176" s="47"/>
      <c r="N176" s="55"/>
      <c r="O176" s="59"/>
      <c r="P176" s="43"/>
      <c r="Q176" s="14"/>
    </row>
    <row r="177" spans="1:17" ht="36.700000000000003" customHeight="1" x14ac:dyDescent="0.25">
      <c r="A177" s="277"/>
      <c r="B177" s="33"/>
      <c r="C177" s="11"/>
      <c r="D177" s="11"/>
      <c r="E177" s="36"/>
      <c r="F177" s="11"/>
      <c r="G177" s="11"/>
      <c r="H177" s="11"/>
      <c r="I177" s="24"/>
      <c r="J177" s="51"/>
      <c r="K177" s="46" t="str">
        <f>IF(SUMIFS('Base facturation'!$C$59:$ALN$59,'Base facturation'!$C$8:$ALN$8,A177)=0,"",SUMIFS('Base facturation'!$C$59:$ALN$59,'Base facturation'!$C$8:$ALN$8,A177))</f>
        <v/>
      </c>
      <c r="L177" s="46" t="str">
        <f t="shared" si="2"/>
        <v/>
      </c>
      <c r="M177" s="47"/>
      <c r="N177" s="55"/>
      <c r="O177" s="59"/>
      <c r="P177" s="43"/>
      <c r="Q177" s="14"/>
    </row>
    <row r="178" spans="1:17" ht="36.700000000000003" customHeight="1" x14ac:dyDescent="0.25">
      <c r="A178" s="277"/>
      <c r="B178" s="33"/>
      <c r="C178" s="11"/>
      <c r="D178" s="11"/>
      <c r="E178" s="36"/>
      <c r="F178" s="11"/>
      <c r="G178" s="11"/>
      <c r="H178" s="11"/>
      <c r="I178" s="24"/>
      <c r="J178" s="51"/>
      <c r="K178" s="46" t="str">
        <f>IF(SUMIFS('Base facturation'!$C$59:$ALN$59,'Base facturation'!$C$8:$ALN$8,A178)=0,"",SUMIFS('Base facturation'!$C$59:$ALN$59,'Base facturation'!$C$8:$ALN$8,A178))</f>
        <v/>
      </c>
      <c r="L178" s="46" t="str">
        <f t="shared" si="2"/>
        <v/>
      </c>
      <c r="M178" s="47"/>
      <c r="N178" s="55"/>
      <c r="O178" s="59"/>
      <c r="P178" s="43"/>
      <c r="Q178" s="14"/>
    </row>
    <row r="179" spans="1:17" ht="36.700000000000003" customHeight="1" x14ac:dyDescent="0.25">
      <c r="A179" s="277"/>
      <c r="B179" s="33"/>
      <c r="C179" s="11"/>
      <c r="D179" s="11"/>
      <c r="E179" s="36"/>
      <c r="F179" s="11"/>
      <c r="G179" s="11"/>
      <c r="H179" s="11"/>
      <c r="I179" s="24"/>
      <c r="J179" s="51"/>
      <c r="K179" s="46" t="str">
        <f>IF(SUMIFS('Base facturation'!$C$59:$ALN$59,'Base facturation'!$C$8:$ALN$8,A179)=0,"",SUMIFS('Base facturation'!$C$59:$ALN$59,'Base facturation'!$C$8:$ALN$8,A179))</f>
        <v/>
      </c>
      <c r="L179" s="46" t="str">
        <f t="shared" si="2"/>
        <v/>
      </c>
      <c r="M179" s="47"/>
      <c r="N179" s="55"/>
      <c r="O179" s="59"/>
      <c r="P179" s="43"/>
      <c r="Q179" s="14"/>
    </row>
    <row r="180" spans="1:17" ht="36.700000000000003" customHeight="1" x14ac:dyDescent="0.25">
      <c r="A180" s="277"/>
      <c r="B180" s="33"/>
      <c r="C180" s="11"/>
      <c r="D180" s="11"/>
      <c r="E180" s="36"/>
      <c r="F180" s="11"/>
      <c r="G180" s="11"/>
      <c r="H180" s="11"/>
      <c r="I180" s="24"/>
      <c r="J180" s="51"/>
      <c r="K180" s="46" t="str">
        <f>IF(SUMIFS('Base facturation'!$C$59:$ALN$59,'Base facturation'!$C$8:$ALN$8,A180)=0,"",SUMIFS('Base facturation'!$C$59:$ALN$59,'Base facturation'!$C$8:$ALN$8,A180))</f>
        <v/>
      </c>
      <c r="L180" s="46" t="str">
        <f t="shared" si="2"/>
        <v/>
      </c>
      <c r="M180" s="47"/>
      <c r="N180" s="55"/>
      <c r="O180" s="59"/>
      <c r="P180" s="43"/>
      <c r="Q180" s="14"/>
    </row>
    <row r="181" spans="1:17" ht="36.700000000000003" customHeight="1" x14ac:dyDescent="0.25">
      <c r="A181" s="277"/>
      <c r="B181" s="33"/>
      <c r="C181" s="11"/>
      <c r="D181" s="11"/>
      <c r="E181" s="36"/>
      <c r="F181" s="11"/>
      <c r="G181" s="11"/>
      <c r="H181" s="11"/>
      <c r="I181" s="24"/>
      <c r="J181" s="51"/>
      <c r="K181" s="46" t="str">
        <f>IF(SUMIFS('Base facturation'!$C$59:$ALN$59,'Base facturation'!$C$8:$ALN$8,A181)=0,"",SUMIFS('Base facturation'!$C$59:$ALN$59,'Base facturation'!$C$8:$ALN$8,A181))</f>
        <v/>
      </c>
      <c r="L181" s="46" t="str">
        <f t="shared" si="2"/>
        <v/>
      </c>
      <c r="M181" s="47"/>
      <c r="N181" s="55"/>
      <c r="O181" s="59"/>
      <c r="P181" s="43"/>
      <c r="Q181" s="14"/>
    </row>
    <row r="182" spans="1:17" ht="36.700000000000003" customHeight="1" x14ac:dyDescent="0.25">
      <c r="A182" s="277"/>
      <c r="B182" s="33"/>
      <c r="C182" s="11"/>
      <c r="D182" s="11"/>
      <c r="E182" s="36"/>
      <c r="F182" s="11"/>
      <c r="G182" s="11"/>
      <c r="H182" s="11"/>
      <c r="I182" s="24"/>
      <c r="J182" s="51"/>
      <c r="K182" s="46" t="str">
        <f>IF(SUMIFS('Base facturation'!$C$59:$ALN$59,'Base facturation'!$C$8:$ALN$8,A182)=0,"",SUMIFS('Base facturation'!$C$59:$ALN$59,'Base facturation'!$C$8:$ALN$8,A182))</f>
        <v/>
      </c>
      <c r="L182" s="46" t="str">
        <f t="shared" si="2"/>
        <v/>
      </c>
      <c r="M182" s="47"/>
      <c r="N182" s="55"/>
      <c r="O182" s="59"/>
      <c r="P182" s="43"/>
      <c r="Q182" s="14"/>
    </row>
    <row r="183" spans="1:17" ht="36.700000000000003" customHeight="1" x14ac:dyDescent="0.25">
      <c r="A183" s="277"/>
      <c r="B183" s="33"/>
      <c r="C183" s="11"/>
      <c r="D183" s="11"/>
      <c r="E183" s="36"/>
      <c r="F183" s="11"/>
      <c r="G183" s="11"/>
      <c r="H183" s="11"/>
      <c r="I183" s="24"/>
      <c r="J183" s="51"/>
      <c r="K183" s="46" t="str">
        <f>IF(SUMIFS('Base facturation'!$C$59:$ALN$59,'Base facturation'!$C$8:$ALN$8,A183)=0,"",SUMIFS('Base facturation'!$C$59:$ALN$59,'Base facturation'!$C$8:$ALN$8,A183))</f>
        <v/>
      </c>
      <c r="L183" s="46" t="str">
        <f t="shared" si="2"/>
        <v/>
      </c>
      <c r="M183" s="47"/>
      <c r="N183" s="55"/>
      <c r="O183" s="59"/>
      <c r="P183" s="43"/>
      <c r="Q183" s="14"/>
    </row>
    <row r="184" spans="1:17" ht="36.700000000000003" customHeight="1" x14ac:dyDescent="0.25">
      <c r="A184" s="277"/>
      <c r="B184" s="33"/>
      <c r="C184" s="11"/>
      <c r="D184" s="11"/>
      <c r="E184" s="36"/>
      <c r="F184" s="11"/>
      <c r="G184" s="11"/>
      <c r="H184" s="11"/>
      <c r="I184" s="24"/>
      <c r="J184" s="51"/>
      <c r="K184" s="46" t="str">
        <f>IF(SUMIFS('Base facturation'!$C$59:$ALN$59,'Base facturation'!$C$8:$ALN$8,A184)=0,"",SUMIFS('Base facturation'!$C$59:$ALN$59,'Base facturation'!$C$8:$ALN$8,A184))</f>
        <v/>
      </c>
      <c r="L184" s="46" t="str">
        <f t="shared" si="2"/>
        <v/>
      </c>
      <c r="M184" s="47"/>
      <c r="N184" s="55"/>
      <c r="O184" s="59"/>
      <c r="P184" s="43"/>
      <c r="Q184" s="14"/>
    </row>
    <row r="185" spans="1:17" ht="36.700000000000003" customHeight="1" x14ac:dyDescent="0.25">
      <c r="A185" s="277"/>
      <c r="B185" s="33"/>
      <c r="C185" s="11"/>
      <c r="D185" s="11"/>
      <c r="E185" s="36"/>
      <c r="F185" s="11"/>
      <c r="G185" s="11"/>
      <c r="H185" s="11"/>
      <c r="I185" s="24"/>
      <c r="J185" s="51"/>
      <c r="K185" s="46" t="str">
        <f>IF(SUMIFS('Base facturation'!$C$59:$ALN$59,'Base facturation'!$C$8:$ALN$8,A185)=0,"",SUMIFS('Base facturation'!$C$59:$ALN$59,'Base facturation'!$C$8:$ALN$8,A185))</f>
        <v/>
      </c>
      <c r="L185" s="46" t="str">
        <f t="shared" si="2"/>
        <v/>
      </c>
      <c r="M185" s="47"/>
      <c r="N185" s="55"/>
      <c r="O185" s="59"/>
      <c r="P185" s="43"/>
      <c r="Q185" s="14"/>
    </row>
    <row r="186" spans="1:17" ht="36.700000000000003" customHeight="1" x14ac:dyDescent="0.25">
      <c r="A186" s="277"/>
      <c r="B186" s="33"/>
      <c r="C186" s="11"/>
      <c r="D186" s="11"/>
      <c r="E186" s="36"/>
      <c r="F186" s="11"/>
      <c r="G186" s="11"/>
      <c r="H186" s="11"/>
      <c r="I186" s="24"/>
      <c r="J186" s="51"/>
      <c r="K186" s="46" t="str">
        <f>IF(SUMIFS('Base facturation'!$C$59:$ALN$59,'Base facturation'!$C$8:$ALN$8,A186)=0,"",SUMIFS('Base facturation'!$C$59:$ALN$59,'Base facturation'!$C$8:$ALN$8,A186))</f>
        <v/>
      </c>
      <c r="L186" s="46" t="str">
        <f t="shared" si="2"/>
        <v/>
      </c>
      <c r="M186" s="47"/>
      <c r="N186" s="55"/>
      <c r="O186" s="59"/>
      <c r="P186" s="43"/>
      <c r="Q186" s="14"/>
    </row>
    <row r="187" spans="1:17" ht="36.700000000000003" customHeight="1" x14ac:dyDescent="0.25">
      <c r="A187" s="277"/>
      <c r="B187" s="33"/>
      <c r="C187" s="11"/>
      <c r="D187" s="11"/>
      <c r="E187" s="36"/>
      <c r="F187" s="11"/>
      <c r="G187" s="11"/>
      <c r="H187" s="11"/>
      <c r="I187" s="24"/>
      <c r="J187" s="51"/>
      <c r="K187" s="46" t="str">
        <f>IF(SUMIFS('Base facturation'!$C$59:$ALN$59,'Base facturation'!$C$8:$ALN$8,A187)=0,"",SUMIFS('Base facturation'!$C$59:$ALN$59,'Base facturation'!$C$8:$ALN$8,A187))</f>
        <v/>
      </c>
      <c r="L187" s="46" t="str">
        <f t="shared" si="2"/>
        <v/>
      </c>
      <c r="M187" s="47"/>
      <c r="N187" s="55"/>
      <c r="O187" s="59"/>
      <c r="P187" s="43"/>
      <c r="Q187" s="14"/>
    </row>
    <row r="188" spans="1:17" ht="36.700000000000003" customHeight="1" x14ac:dyDescent="0.25">
      <c r="A188" s="277"/>
      <c r="B188" s="33"/>
      <c r="C188" s="11"/>
      <c r="D188" s="11"/>
      <c r="E188" s="36"/>
      <c r="F188" s="11"/>
      <c r="G188" s="11"/>
      <c r="H188" s="11"/>
      <c r="I188" s="24"/>
      <c r="J188" s="51"/>
      <c r="K188" s="46" t="str">
        <f>IF(SUMIFS('Base facturation'!$C$59:$ALN$59,'Base facturation'!$C$8:$ALN$8,A188)=0,"",SUMIFS('Base facturation'!$C$59:$ALN$59,'Base facturation'!$C$8:$ALN$8,A188))</f>
        <v/>
      </c>
      <c r="L188" s="46" t="str">
        <f t="shared" si="2"/>
        <v/>
      </c>
      <c r="M188" s="47"/>
      <c r="N188" s="55"/>
      <c r="O188" s="59"/>
      <c r="P188" s="43"/>
      <c r="Q188" s="14"/>
    </row>
    <row r="189" spans="1:17" ht="36.700000000000003" customHeight="1" x14ac:dyDescent="0.25">
      <c r="A189" s="277"/>
      <c r="B189" s="33"/>
      <c r="C189" s="11"/>
      <c r="D189" s="11"/>
      <c r="E189" s="36"/>
      <c r="F189" s="11"/>
      <c r="G189" s="11"/>
      <c r="H189" s="11"/>
      <c r="I189" s="24"/>
      <c r="J189" s="51"/>
      <c r="K189" s="46" t="str">
        <f>IF(SUMIFS('Base facturation'!$C$59:$ALN$59,'Base facturation'!$C$8:$ALN$8,A189)=0,"",SUMIFS('Base facturation'!$C$59:$ALN$59,'Base facturation'!$C$8:$ALN$8,A189))</f>
        <v/>
      </c>
      <c r="L189" s="46" t="str">
        <f t="shared" si="2"/>
        <v/>
      </c>
      <c r="M189" s="47"/>
      <c r="N189" s="55"/>
      <c r="O189" s="59"/>
      <c r="P189" s="43"/>
      <c r="Q189" s="14"/>
    </row>
    <row r="190" spans="1:17" ht="36.700000000000003" customHeight="1" x14ac:dyDescent="0.25">
      <c r="A190" s="277"/>
      <c r="B190" s="33"/>
      <c r="C190" s="11"/>
      <c r="D190" s="11"/>
      <c r="E190" s="36"/>
      <c r="F190" s="11"/>
      <c r="G190" s="11"/>
      <c r="H190" s="11"/>
      <c r="I190" s="24"/>
      <c r="J190" s="51"/>
      <c r="K190" s="46" t="str">
        <f>IF(SUMIFS('Base facturation'!$C$59:$ALN$59,'Base facturation'!$C$8:$ALN$8,A190)=0,"",SUMIFS('Base facturation'!$C$59:$ALN$59,'Base facturation'!$C$8:$ALN$8,A190))</f>
        <v/>
      </c>
      <c r="L190" s="46" t="str">
        <f t="shared" si="2"/>
        <v/>
      </c>
      <c r="M190" s="47"/>
      <c r="N190" s="55"/>
      <c r="O190" s="59"/>
      <c r="P190" s="43"/>
      <c r="Q190" s="14"/>
    </row>
    <row r="191" spans="1:17" ht="36.700000000000003" customHeight="1" x14ac:dyDescent="0.25">
      <c r="A191" s="277"/>
      <c r="B191" s="33"/>
      <c r="C191" s="11"/>
      <c r="D191" s="11"/>
      <c r="E191" s="36"/>
      <c r="F191" s="11"/>
      <c r="G191" s="11"/>
      <c r="H191" s="11"/>
      <c r="I191" s="24"/>
      <c r="J191" s="51"/>
      <c r="K191" s="46" t="str">
        <f>IF(SUMIFS('Base facturation'!$C$59:$ALN$59,'Base facturation'!$C$8:$ALN$8,A191)=0,"",SUMIFS('Base facturation'!$C$59:$ALN$59,'Base facturation'!$C$8:$ALN$8,A191))</f>
        <v/>
      </c>
      <c r="L191" s="46" t="str">
        <f t="shared" si="2"/>
        <v/>
      </c>
      <c r="M191" s="47"/>
      <c r="N191" s="55"/>
      <c r="O191" s="59"/>
      <c r="P191" s="43"/>
      <c r="Q191" s="14"/>
    </row>
    <row r="192" spans="1:17" ht="36.700000000000003" customHeight="1" x14ac:dyDescent="0.25">
      <c r="A192" s="277"/>
      <c r="B192" s="33"/>
      <c r="C192" s="11"/>
      <c r="D192" s="11"/>
      <c r="E192" s="36"/>
      <c r="F192" s="11"/>
      <c r="G192" s="11"/>
      <c r="H192" s="11"/>
      <c r="I192" s="24"/>
      <c r="J192" s="51"/>
      <c r="K192" s="46" t="str">
        <f>IF(SUMIFS('Base facturation'!$C$59:$ALN$59,'Base facturation'!$C$8:$ALN$8,A192)=0,"",SUMIFS('Base facturation'!$C$59:$ALN$59,'Base facturation'!$C$8:$ALN$8,A192))</f>
        <v/>
      </c>
      <c r="L192" s="46" t="str">
        <f t="shared" si="2"/>
        <v/>
      </c>
      <c r="M192" s="47"/>
      <c r="N192" s="55"/>
      <c r="O192" s="59"/>
      <c r="P192" s="43"/>
      <c r="Q192" s="14"/>
    </row>
    <row r="193" spans="1:17" ht="36.700000000000003" customHeight="1" x14ac:dyDescent="0.25">
      <c r="A193" s="277"/>
      <c r="B193" s="33"/>
      <c r="C193" s="11"/>
      <c r="D193" s="11"/>
      <c r="E193" s="36"/>
      <c r="F193" s="11"/>
      <c r="G193" s="11"/>
      <c r="H193" s="11"/>
      <c r="I193" s="24"/>
      <c r="J193" s="51"/>
      <c r="K193" s="46" t="str">
        <f>IF(SUMIFS('Base facturation'!$C$59:$ALN$59,'Base facturation'!$C$8:$ALN$8,A193)=0,"",SUMIFS('Base facturation'!$C$59:$ALN$59,'Base facturation'!$C$8:$ALN$8,A193))</f>
        <v/>
      </c>
      <c r="L193" s="46" t="str">
        <f t="shared" si="2"/>
        <v/>
      </c>
      <c r="M193" s="47"/>
      <c r="N193" s="55"/>
      <c r="O193" s="59"/>
      <c r="P193" s="43"/>
      <c r="Q193" s="14"/>
    </row>
    <row r="194" spans="1:17" ht="36.700000000000003" customHeight="1" x14ac:dyDescent="0.25">
      <c r="A194" s="277"/>
      <c r="B194" s="33"/>
      <c r="C194" s="11"/>
      <c r="D194" s="11"/>
      <c r="E194" s="36"/>
      <c r="F194" s="11"/>
      <c r="G194" s="11"/>
      <c r="H194" s="11"/>
      <c r="I194" s="24"/>
      <c r="J194" s="51"/>
      <c r="K194" s="46" t="str">
        <f>IF(SUMIFS('Base facturation'!$C$59:$ALN$59,'Base facturation'!$C$8:$ALN$8,A194)=0,"",SUMIFS('Base facturation'!$C$59:$ALN$59,'Base facturation'!$C$8:$ALN$8,A194))</f>
        <v/>
      </c>
      <c r="L194" s="46" t="str">
        <f t="shared" si="2"/>
        <v/>
      </c>
      <c r="M194" s="47"/>
      <c r="N194" s="55"/>
      <c r="O194" s="59"/>
      <c r="P194" s="43"/>
      <c r="Q194" s="14"/>
    </row>
    <row r="195" spans="1:17" ht="36.700000000000003" customHeight="1" x14ac:dyDescent="0.25">
      <c r="A195" s="277"/>
      <c r="B195" s="33"/>
      <c r="C195" s="11"/>
      <c r="D195" s="11"/>
      <c r="E195" s="36"/>
      <c r="F195" s="11"/>
      <c r="G195" s="11"/>
      <c r="H195" s="11"/>
      <c r="I195" s="24"/>
      <c r="J195" s="51"/>
      <c r="K195" s="46" t="str">
        <f>IF(SUMIFS('Base facturation'!$C$59:$ALN$59,'Base facturation'!$C$8:$ALN$8,A195)=0,"",SUMIFS('Base facturation'!$C$59:$ALN$59,'Base facturation'!$C$8:$ALN$8,A195))</f>
        <v/>
      </c>
      <c r="L195" s="46" t="str">
        <f t="shared" si="2"/>
        <v/>
      </c>
      <c r="M195" s="47"/>
      <c r="N195" s="55"/>
      <c r="O195" s="59"/>
      <c r="P195" s="43"/>
      <c r="Q195" s="14"/>
    </row>
    <row r="196" spans="1:17" ht="36.700000000000003" customHeight="1" x14ac:dyDescent="0.25">
      <c r="A196" s="277"/>
      <c r="B196" s="33"/>
      <c r="C196" s="11"/>
      <c r="D196" s="11"/>
      <c r="E196" s="36"/>
      <c r="F196" s="11"/>
      <c r="G196" s="11"/>
      <c r="H196" s="11"/>
      <c r="I196" s="24"/>
      <c r="J196" s="51"/>
      <c r="K196" s="46" t="str">
        <f>IF(SUMIFS('Base facturation'!$C$59:$ALN$59,'Base facturation'!$C$8:$ALN$8,A196)=0,"",SUMIFS('Base facturation'!$C$59:$ALN$59,'Base facturation'!$C$8:$ALN$8,A196))</f>
        <v/>
      </c>
      <c r="L196" s="46" t="str">
        <f t="shared" si="2"/>
        <v/>
      </c>
      <c r="M196" s="47"/>
      <c r="N196" s="55"/>
      <c r="O196" s="59"/>
      <c r="P196" s="43"/>
      <c r="Q196" s="14"/>
    </row>
    <row r="197" spans="1:17" ht="36.700000000000003" customHeight="1" x14ac:dyDescent="0.25">
      <c r="A197" s="277"/>
      <c r="B197" s="33"/>
      <c r="C197" s="11"/>
      <c r="D197" s="11"/>
      <c r="E197" s="36"/>
      <c r="F197" s="11"/>
      <c r="G197" s="11"/>
      <c r="H197" s="11"/>
      <c r="I197" s="24"/>
      <c r="J197" s="51"/>
      <c r="K197" s="46" t="str">
        <f>IF(SUMIFS('Base facturation'!$C$59:$ALN$59,'Base facturation'!$C$8:$ALN$8,A197)=0,"",SUMIFS('Base facturation'!$C$59:$ALN$59,'Base facturation'!$C$8:$ALN$8,A197))</f>
        <v/>
      </c>
      <c r="L197" s="46" t="str">
        <f t="shared" si="2"/>
        <v/>
      </c>
      <c r="M197" s="47"/>
      <c r="N197" s="55"/>
      <c r="O197" s="59"/>
      <c r="P197" s="43"/>
      <c r="Q197" s="14"/>
    </row>
    <row r="198" spans="1:17" ht="36.700000000000003" customHeight="1" x14ac:dyDescent="0.25">
      <c r="A198" s="277"/>
      <c r="B198" s="33"/>
      <c r="C198" s="11"/>
      <c r="D198" s="11"/>
      <c r="E198" s="36"/>
      <c r="F198" s="11"/>
      <c r="G198" s="11"/>
      <c r="H198" s="11"/>
      <c r="I198" s="24"/>
      <c r="J198" s="51"/>
      <c r="K198" s="46" t="str">
        <f>IF(SUMIFS('Base facturation'!$C$59:$ALN$59,'Base facturation'!$C$8:$ALN$8,A198)=0,"",SUMIFS('Base facturation'!$C$59:$ALN$59,'Base facturation'!$C$8:$ALN$8,A198))</f>
        <v/>
      </c>
      <c r="L198" s="46" t="str">
        <f t="shared" si="2"/>
        <v/>
      </c>
      <c r="M198" s="47"/>
      <c r="N198" s="55"/>
      <c r="O198" s="59"/>
      <c r="P198" s="43"/>
      <c r="Q198" s="14"/>
    </row>
    <row r="199" spans="1:17" ht="36.700000000000003" customHeight="1" x14ac:dyDescent="0.25">
      <c r="A199" s="277"/>
      <c r="B199" s="33"/>
      <c r="C199" s="11"/>
      <c r="D199" s="11"/>
      <c r="E199" s="36"/>
      <c r="F199" s="11"/>
      <c r="G199" s="11"/>
      <c r="H199" s="11"/>
      <c r="I199" s="24"/>
      <c r="J199" s="51"/>
      <c r="K199" s="46" t="str">
        <f>IF(SUMIFS('Base facturation'!$C$59:$ALN$59,'Base facturation'!$C$8:$ALN$8,A199)=0,"",SUMIFS('Base facturation'!$C$59:$ALN$59,'Base facturation'!$C$8:$ALN$8,A199))</f>
        <v/>
      </c>
      <c r="L199" s="46" t="str">
        <f t="shared" si="2"/>
        <v/>
      </c>
      <c r="M199" s="47"/>
      <c r="N199" s="55"/>
      <c r="O199" s="59"/>
      <c r="P199" s="43"/>
      <c r="Q199" s="14"/>
    </row>
    <row r="200" spans="1:17" ht="36.700000000000003" customHeight="1" x14ac:dyDescent="0.25">
      <c r="A200" s="277"/>
      <c r="B200" s="33"/>
      <c r="C200" s="11"/>
      <c r="D200" s="11"/>
      <c r="E200" s="36"/>
      <c r="F200" s="11"/>
      <c r="G200" s="11"/>
      <c r="H200" s="11"/>
      <c r="I200" s="24"/>
      <c r="J200" s="51"/>
      <c r="K200" s="46" t="str">
        <f>IF(SUMIFS('Base facturation'!$C$59:$ALN$59,'Base facturation'!$C$8:$ALN$8,A200)=0,"",SUMIFS('Base facturation'!$C$59:$ALN$59,'Base facturation'!$C$8:$ALN$8,A200))</f>
        <v/>
      </c>
      <c r="L200" s="46" t="str">
        <f t="shared" ref="L200:L263" si="3">IF(ISBLANK(J200),"",J200-K200)</f>
        <v/>
      </c>
      <c r="M200" s="47"/>
      <c r="N200" s="55"/>
      <c r="O200" s="59"/>
      <c r="P200" s="43"/>
      <c r="Q200" s="14"/>
    </row>
    <row r="201" spans="1:17" ht="36.700000000000003" customHeight="1" x14ac:dyDescent="0.25">
      <c r="A201" s="277"/>
      <c r="B201" s="33"/>
      <c r="C201" s="11"/>
      <c r="D201" s="11"/>
      <c r="E201" s="36"/>
      <c r="F201" s="11"/>
      <c r="G201" s="11"/>
      <c r="H201" s="11"/>
      <c r="I201" s="24"/>
      <c r="J201" s="51"/>
      <c r="K201" s="46" t="str">
        <f>IF(SUMIFS('Base facturation'!$C$59:$ALN$59,'Base facturation'!$C$8:$ALN$8,A201)=0,"",SUMIFS('Base facturation'!$C$59:$ALN$59,'Base facturation'!$C$8:$ALN$8,A201))</f>
        <v/>
      </c>
      <c r="L201" s="46" t="str">
        <f t="shared" si="3"/>
        <v/>
      </c>
      <c r="M201" s="47"/>
      <c r="N201" s="55"/>
      <c r="O201" s="59"/>
      <c r="P201" s="43"/>
      <c r="Q201" s="14"/>
    </row>
    <row r="202" spans="1:17" ht="36.700000000000003" customHeight="1" x14ac:dyDescent="0.25">
      <c r="A202" s="277"/>
      <c r="B202" s="33"/>
      <c r="C202" s="11"/>
      <c r="D202" s="11"/>
      <c r="E202" s="36"/>
      <c r="F202" s="11"/>
      <c r="G202" s="11"/>
      <c r="H202" s="11"/>
      <c r="I202" s="24"/>
      <c r="J202" s="51"/>
      <c r="K202" s="46" t="str">
        <f>IF(SUMIFS('Base facturation'!$C$59:$ALN$59,'Base facturation'!$C$8:$ALN$8,A202)=0,"",SUMIFS('Base facturation'!$C$59:$ALN$59,'Base facturation'!$C$8:$ALN$8,A202))</f>
        <v/>
      </c>
      <c r="L202" s="46" t="str">
        <f t="shared" si="3"/>
        <v/>
      </c>
      <c r="M202" s="47"/>
      <c r="N202" s="55"/>
      <c r="O202" s="59"/>
      <c r="P202" s="43"/>
      <c r="Q202" s="14"/>
    </row>
    <row r="203" spans="1:17" ht="36.700000000000003" customHeight="1" x14ac:dyDescent="0.25">
      <c r="A203" s="277"/>
      <c r="B203" s="33"/>
      <c r="C203" s="11"/>
      <c r="D203" s="11"/>
      <c r="E203" s="36"/>
      <c r="F203" s="11"/>
      <c r="G203" s="11"/>
      <c r="H203" s="11"/>
      <c r="I203" s="24"/>
      <c r="J203" s="51"/>
      <c r="K203" s="46" t="str">
        <f>IF(SUMIFS('Base facturation'!$C$59:$ALN$59,'Base facturation'!$C$8:$ALN$8,A203)=0,"",SUMIFS('Base facturation'!$C$59:$ALN$59,'Base facturation'!$C$8:$ALN$8,A203))</f>
        <v/>
      </c>
      <c r="L203" s="46" t="str">
        <f t="shared" si="3"/>
        <v/>
      </c>
      <c r="M203" s="47"/>
      <c r="N203" s="55"/>
      <c r="O203" s="59"/>
      <c r="P203" s="43"/>
      <c r="Q203" s="14"/>
    </row>
    <row r="204" spans="1:17" ht="36.700000000000003" customHeight="1" x14ac:dyDescent="0.25">
      <c r="A204" s="277"/>
      <c r="B204" s="33"/>
      <c r="C204" s="11"/>
      <c r="D204" s="11"/>
      <c r="E204" s="36"/>
      <c r="F204" s="11"/>
      <c r="G204" s="11"/>
      <c r="H204" s="11"/>
      <c r="I204" s="24"/>
      <c r="J204" s="51"/>
      <c r="K204" s="46" t="str">
        <f>IF(SUMIFS('Base facturation'!$C$59:$ALN$59,'Base facturation'!$C$8:$ALN$8,A204)=0,"",SUMIFS('Base facturation'!$C$59:$ALN$59,'Base facturation'!$C$8:$ALN$8,A204))</f>
        <v/>
      </c>
      <c r="L204" s="46" t="str">
        <f t="shared" si="3"/>
        <v/>
      </c>
      <c r="M204" s="47"/>
      <c r="N204" s="55"/>
      <c r="O204" s="59"/>
      <c r="P204" s="43"/>
      <c r="Q204" s="14"/>
    </row>
    <row r="205" spans="1:17" ht="36.700000000000003" customHeight="1" x14ac:dyDescent="0.25">
      <c r="A205" s="277"/>
      <c r="B205" s="33"/>
      <c r="C205" s="11"/>
      <c r="D205" s="11"/>
      <c r="E205" s="36"/>
      <c r="F205" s="11"/>
      <c r="G205" s="11"/>
      <c r="H205" s="11"/>
      <c r="I205" s="24"/>
      <c r="J205" s="51"/>
      <c r="K205" s="46" t="str">
        <f>IF(SUMIFS('Base facturation'!$C$59:$ALN$59,'Base facturation'!$C$8:$ALN$8,A205)=0,"",SUMIFS('Base facturation'!$C$59:$ALN$59,'Base facturation'!$C$8:$ALN$8,A205))</f>
        <v/>
      </c>
      <c r="L205" s="46" t="str">
        <f t="shared" si="3"/>
        <v/>
      </c>
      <c r="M205" s="47"/>
      <c r="N205" s="55"/>
      <c r="O205" s="59"/>
      <c r="P205" s="43"/>
      <c r="Q205" s="14"/>
    </row>
    <row r="206" spans="1:17" ht="36.700000000000003" customHeight="1" x14ac:dyDescent="0.25">
      <c r="A206" s="277"/>
      <c r="B206" s="33"/>
      <c r="C206" s="11"/>
      <c r="D206" s="11"/>
      <c r="E206" s="36"/>
      <c r="F206" s="11"/>
      <c r="G206" s="11"/>
      <c r="H206" s="11"/>
      <c r="I206" s="24"/>
      <c r="J206" s="51"/>
      <c r="K206" s="46" t="str">
        <f>IF(SUMIFS('Base facturation'!$C$59:$ALN$59,'Base facturation'!$C$8:$ALN$8,A206)=0,"",SUMIFS('Base facturation'!$C$59:$ALN$59,'Base facturation'!$C$8:$ALN$8,A206))</f>
        <v/>
      </c>
      <c r="L206" s="46" t="str">
        <f t="shared" si="3"/>
        <v/>
      </c>
      <c r="M206" s="47"/>
      <c r="N206" s="55"/>
      <c r="O206" s="59"/>
      <c r="P206" s="43"/>
      <c r="Q206" s="14"/>
    </row>
    <row r="207" spans="1:17" ht="36.700000000000003" customHeight="1" x14ac:dyDescent="0.25">
      <c r="A207" s="277"/>
      <c r="B207" s="33"/>
      <c r="C207" s="11"/>
      <c r="D207" s="11"/>
      <c r="E207" s="36"/>
      <c r="F207" s="11"/>
      <c r="G207" s="11"/>
      <c r="H207" s="11"/>
      <c r="I207" s="24"/>
      <c r="J207" s="51"/>
      <c r="K207" s="46" t="str">
        <f>IF(SUMIFS('Base facturation'!$C$59:$ALN$59,'Base facturation'!$C$8:$ALN$8,A207)=0,"",SUMIFS('Base facturation'!$C$59:$ALN$59,'Base facturation'!$C$8:$ALN$8,A207))</f>
        <v/>
      </c>
      <c r="L207" s="46" t="str">
        <f t="shared" si="3"/>
        <v/>
      </c>
      <c r="M207" s="47"/>
      <c r="N207" s="55"/>
      <c r="O207" s="59"/>
      <c r="P207" s="43"/>
      <c r="Q207" s="14"/>
    </row>
    <row r="208" spans="1:17" ht="36.700000000000003" customHeight="1" x14ac:dyDescent="0.25">
      <c r="A208" s="277"/>
      <c r="B208" s="33"/>
      <c r="C208" s="11"/>
      <c r="D208" s="11"/>
      <c r="E208" s="36"/>
      <c r="F208" s="11"/>
      <c r="G208" s="11"/>
      <c r="H208" s="11"/>
      <c r="I208" s="24"/>
      <c r="J208" s="51"/>
      <c r="K208" s="46" t="str">
        <f>IF(SUMIFS('Base facturation'!$C$59:$ALN$59,'Base facturation'!$C$8:$ALN$8,A208)=0,"",SUMIFS('Base facturation'!$C$59:$ALN$59,'Base facturation'!$C$8:$ALN$8,A208))</f>
        <v/>
      </c>
      <c r="L208" s="46" t="str">
        <f t="shared" si="3"/>
        <v/>
      </c>
      <c r="M208" s="47"/>
      <c r="N208" s="55"/>
      <c r="O208" s="59"/>
      <c r="P208" s="43"/>
      <c r="Q208" s="14"/>
    </row>
    <row r="209" spans="1:17" ht="36.700000000000003" customHeight="1" x14ac:dyDescent="0.25">
      <c r="A209" s="277"/>
      <c r="B209" s="33"/>
      <c r="C209" s="11"/>
      <c r="D209" s="11"/>
      <c r="E209" s="36"/>
      <c r="F209" s="11"/>
      <c r="G209" s="11"/>
      <c r="H209" s="11"/>
      <c r="I209" s="24"/>
      <c r="J209" s="51"/>
      <c r="K209" s="46" t="str">
        <f>IF(SUMIFS('Base facturation'!$C$59:$ALN$59,'Base facturation'!$C$8:$ALN$8,A209)=0,"",SUMIFS('Base facturation'!$C$59:$ALN$59,'Base facturation'!$C$8:$ALN$8,A209))</f>
        <v/>
      </c>
      <c r="L209" s="46" t="str">
        <f t="shared" si="3"/>
        <v/>
      </c>
      <c r="M209" s="47"/>
      <c r="N209" s="55"/>
      <c r="O209" s="59"/>
      <c r="P209" s="43"/>
      <c r="Q209" s="14"/>
    </row>
    <row r="210" spans="1:17" ht="36.700000000000003" customHeight="1" x14ac:dyDescent="0.25">
      <c r="A210" s="277"/>
      <c r="B210" s="33"/>
      <c r="C210" s="11"/>
      <c r="D210" s="11"/>
      <c r="E210" s="36"/>
      <c r="F210" s="11"/>
      <c r="G210" s="11"/>
      <c r="H210" s="11"/>
      <c r="I210" s="24"/>
      <c r="J210" s="51"/>
      <c r="K210" s="46" t="str">
        <f>IF(SUMIFS('Base facturation'!$C$59:$ALN$59,'Base facturation'!$C$8:$ALN$8,A210)=0,"",SUMIFS('Base facturation'!$C$59:$ALN$59,'Base facturation'!$C$8:$ALN$8,A210))</f>
        <v/>
      </c>
      <c r="L210" s="46" t="str">
        <f t="shared" si="3"/>
        <v/>
      </c>
      <c r="M210" s="47"/>
      <c r="N210" s="55"/>
      <c r="O210" s="59"/>
      <c r="P210" s="43"/>
      <c r="Q210" s="14"/>
    </row>
    <row r="211" spans="1:17" ht="36.700000000000003" customHeight="1" x14ac:dyDescent="0.25">
      <c r="A211" s="277"/>
      <c r="B211" s="33"/>
      <c r="C211" s="11"/>
      <c r="D211" s="11"/>
      <c r="E211" s="36"/>
      <c r="F211" s="11"/>
      <c r="G211" s="11"/>
      <c r="H211" s="11"/>
      <c r="I211" s="24"/>
      <c r="J211" s="51"/>
      <c r="K211" s="46" t="str">
        <f>IF(SUMIFS('Base facturation'!$C$59:$ALN$59,'Base facturation'!$C$8:$ALN$8,A211)=0,"",SUMIFS('Base facturation'!$C$59:$ALN$59,'Base facturation'!$C$8:$ALN$8,A211))</f>
        <v/>
      </c>
      <c r="L211" s="46" t="str">
        <f t="shared" si="3"/>
        <v/>
      </c>
      <c r="M211" s="47"/>
      <c r="N211" s="55"/>
      <c r="O211" s="59"/>
      <c r="P211" s="43"/>
      <c r="Q211" s="14"/>
    </row>
    <row r="212" spans="1:17" ht="36.700000000000003" customHeight="1" x14ac:dyDescent="0.25">
      <c r="A212" s="277"/>
      <c r="B212" s="33"/>
      <c r="C212" s="11"/>
      <c r="D212" s="11"/>
      <c r="E212" s="36"/>
      <c r="F212" s="11"/>
      <c r="G212" s="11"/>
      <c r="H212" s="11"/>
      <c r="I212" s="24"/>
      <c r="J212" s="51"/>
      <c r="K212" s="46" t="str">
        <f>IF(SUMIFS('Base facturation'!$C$59:$ALN$59,'Base facturation'!$C$8:$ALN$8,A212)=0,"",SUMIFS('Base facturation'!$C$59:$ALN$59,'Base facturation'!$C$8:$ALN$8,A212))</f>
        <v/>
      </c>
      <c r="L212" s="46" t="str">
        <f t="shared" si="3"/>
        <v/>
      </c>
      <c r="M212" s="47"/>
      <c r="N212" s="55"/>
      <c r="O212" s="59"/>
      <c r="P212" s="43"/>
      <c r="Q212" s="14"/>
    </row>
    <row r="213" spans="1:17" ht="36.700000000000003" customHeight="1" x14ac:dyDescent="0.25">
      <c r="A213" s="277"/>
      <c r="B213" s="33"/>
      <c r="C213" s="11"/>
      <c r="D213" s="11"/>
      <c r="E213" s="36"/>
      <c r="F213" s="11"/>
      <c r="G213" s="11"/>
      <c r="H213" s="11"/>
      <c r="I213" s="24"/>
      <c r="J213" s="51"/>
      <c r="K213" s="46" t="str">
        <f>IF(SUMIFS('Base facturation'!$C$59:$ALN$59,'Base facturation'!$C$8:$ALN$8,A213)=0,"",SUMIFS('Base facturation'!$C$59:$ALN$59,'Base facturation'!$C$8:$ALN$8,A213))</f>
        <v/>
      </c>
      <c r="L213" s="46" t="str">
        <f t="shared" si="3"/>
        <v/>
      </c>
      <c r="M213" s="47"/>
      <c r="N213" s="55"/>
      <c r="O213" s="59"/>
      <c r="P213" s="43"/>
      <c r="Q213" s="14"/>
    </row>
    <row r="214" spans="1:17" ht="36.700000000000003" customHeight="1" x14ac:dyDescent="0.25">
      <c r="A214" s="277"/>
      <c r="B214" s="33"/>
      <c r="C214" s="11"/>
      <c r="D214" s="11"/>
      <c r="E214" s="36"/>
      <c r="F214" s="11"/>
      <c r="G214" s="11"/>
      <c r="H214" s="11"/>
      <c r="I214" s="24"/>
      <c r="J214" s="51"/>
      <c r="K214" s="46" t="str">
        <f>IF(SUMIFS('Base facturation'!$C$59:$ALN$59,'Base facturation'!$C$8:$ALN$8,A214)=0,"",SUMIFS('Base facturation'!$C$59:$ALN$59,'Base facturation'!$C$8:$ALN$8,A214))</f>
        <v/>
      </c>
      <c r="L214" s="46" t="str">
        <f t="shared" si="3"/>
        <v/>
      </c>
      <c r="M214" s="47"/>
      <c r="N214" s="55"/>
      <c r="O214" s="59"/>
      <c r="P214" s="43"/>
      <c r="Q214" s="14"/>
    </row>
    <row r="215" spans="1:17" ht="36.700000000000003" customHeight="1" x14ac:dyDescent="0.25">
      <c r="A215" s="277"/>
      <c r="B215" s="33"/>
      <c r="C215" s="11"/>
      <c r="D215" s="11"/>
      <c r="E215" s="36"/>
      <c r="F215" s="11"/>
      <c r="G215" s="11"/>
      <c r="H215" s="11"/>
      <c r="I215" s="24"/>
      <c r="J215" s="51"/>
      <c r="K215" s="46" t="str">
        <f>IF(SUMIFS('Base facturation'!$C$59:$ALN$59,'Base facturation'!$C$8:$ALN$8,A215)=0,"",SUMIFS('Base facturation'!$C$59:$ALN$59,'Base facturation'!$C$8:$ALN$8,A215))</f>
        <v/>
      </c>
      <c r="L215" s="46" t="str">
        <f t="shared" si="3"/>
        <v/>
      </c>
      <c r="M215" s="47"/>
      <c r="N215" s="55"/>
      <c r="O215" s="59"/>
      <c r="P215" s="43"/>
      <c r="Q215" s="14"/>
    </row>
    <row r="216" spans="1:17" ht="36.700000000000003" customHeight="1" x14ac:dyDescent="0.25">
      <c r="A216" s="277"/>
      <c r="B216" s="33"/>
      <c r="C216" s="11"/>
      <c r="D216" s="11"/>
      <c r="E216" s="36"/>
      <c r="F216" s="11"/>
      <c r="G216" s="11"/>
      <c r="H216" s="11"/>
      <c r="I216" s="24"/>
      <c r="J216" s="51"/>
      <c r="K216" s="46" t="str">
        <f>IF(SUMIFS('Base facturation'!$C$59:$ALN$59,'Base facturation'!$C$8:$ALN$8,A216)=0,"",SUMIFS('Base facturation'!$C$59:$ALN$59,'Base facturation'!$C$8:$ALN$8,A216))</f>
        <v/>
      </c>
      <c r="L216" s="46" t="str">
        <f t="shared" si="3"/>
        <v/>
      </c>
      <c r="M216" s="47"/>
      <c r="N216" s="55"/>
      <c r="O216" s="59"/>
      <c r="P216" s="43"/>
      <c r="Q216" s="14"/>
    </row>
    <row r="217" spans="1:17" ht="36.700000000000003" customHeight="1" x14ac:dyDescent="0.25">
      <c r="A217" s="277"/>
      <c r="B217" s="33"/>
      <c r="C217" s="11"/>
      <c r="D217" s="11"/>
      <c r="E217" s="36"/>
      <c r="F217" s="11"/>
      <c r="G217" s="11"/>
      <c r="H217" s="11"/>
      <c r="I217" s="24"/>
      <c r="J217" s="51"/>
      <c r="K217" s="46" t="str">
        <f>IF(SUMIFS('Base facturation'!$C$59:$ALN$59,'Base facturation'!$C$8:$ALN$8,A217)=0,"",SUMIFS('Base facturation'!$C$59:$ALN$59,'Base facturation'!$C$8:$ALN$8,A217))</f>
        <v/>
      </c>
      <c r="L217" s="46" t="str">
        <f t="shared" si="3"/>
        <v/>
      </c>
      <c r="M217" s="47"/>
      <c r="N217" s="55"/>
      <c r="O217" s="59"/>
      <c r="P217" s="43"/>
      <c r="Q217" s="14"/>
    </row>
    <row r="218" spans="1:17" ht="36.700000000000003" customHeight="1" x14ac:dyDescent="0.25">
      <c r="A218" s="277"/>
      <c r="B218" s="33"/>
      <c r="C218" s="11"/>
      <c r="D218" s="11"/>
      <c r="E218" s="36"/>
      <c r="F218" s="11"/>
      <c r="G218" s="11"/>
      <c r="H218" s="11"/>
      <c r="I218" s="24"/>
      <c r="J218" s="51"/>
      <c r="K218" s="46" t="str">
        <f>IF(SUMIFS('Base facturation'!$C$59:$ALN$59,'Base facturation'!$C$8:$ALN$8,A218)=0,"",SUMIFS('Base facturation'!$C$59:$ALN$59,'Base facturation'!$C$8:$ALN$8,A218))</f>
        <v/>
      </c>
      <c r="L218" s="46" t="str">
        <f t="shared" si="3"/>
        <v/>
      </c>
      <c r="M218" s="47"/>
      <c r="N218" s="55"/>
      <c r="O218" s="59"/>
      <c r="P218" s="43"/>
      <c r="Q218" s="14"/>
    </row>
    <row r="219" spans="1:17" ht="36.700000000000003" customHeight="1" x14ac:dyDescent="0.25">
      <c r="A219" s="277"/>
      <c r="B219" s="33"/>
      <c r="C219" s="11"/>
      <c r="D219" s="11"/>
      <c r="E219" s="36"/>
      <c r="F219" s="11"/>
      <c r="G219" s="11"/>
      <c r="H219" s="11"/>
      <c r="I219" s="24"/>
      <c r="J219" s="51"/>
      <c r="K219" s="46" t="str">
        <f>IF(SUMIFS('Base facturation'!$C$59:$ALN$59,'Base facturation'!$C$8:$ALN$8,A219)=0,"",SUMIFS('Base facturation'!$C$59:$ALN$59,'Base facturation'!$C$8:$ALN$8,A219))</f>
        <v/>
      </c>
      <c r="L219" s="46" t="str">
        <f t="shared" si="3"/>
        <v/>
      </c>
      <c r="M219" s="47"/>
      <c r="N219" s="55"/>
      <c r="O219" s="59"/>
      <c r="P219" s="43"/>
      <c r="Q219" s="14"/>
    </row>
    <row r="220" spans="1:17" ht="36.700000000000003" customHeight="1" x14ac:dyDescent="0.25">
      <c r="A220" s="277"/>
      <c r="B220" s="33"/>
      <c r="C220" s="11"/>
      <c r="D220" s="11"/>
      <c r="E220" s="36"/>
      <c r="F220" s="11"/>
      <c r="G220" s="11"/>
      <c r="H220" s="11"/>
      <c r="I220" s="24"/>
      <c r="J220" s="51"/>
      <c r="K220" s="46" t="str">
        <f>IF(SUMIFS('Base facturation'!$C$59:$ALN$59,'Base facturation'!$C$8:$ALN$8,A220)=0,"",SUMIFS('Base facturation'!$C$59:$ALN$59,'Base facturation'!$C$8:$ALN$8,A220))</f>
        <v/>
      </c>
      <c r="L220" s="46" t="str">
        <f t="shared" si="3"/>
        <v/>
      </c>
      <c r="M220" s="47"/>
      <c r="N220" s="55"/>
      <c r="O220" s="59"/>
      <c r="P220" s="43"/>
      <c r="Q220" s="14"/>
    </row>
    <row r="221" spans="1:17" ht="36.700000000000003" customHeight="1" x14ac:dyDescent="0.25">
      <c r="A221" s="277"/>
      <c r="B221" s="33"/>
      <c r="C221" s="11"/>
      <c r="D221" s="11"/>
      <c r="E221" s="36"/>
      <c r="F221" s="11"/>
      <c r="G221" s="11"/>
      <c r="H221" s="11"/>
      <c r="I221" s="24"/>
      <c r="J221" s="51"/>
      <c r="K221" s="46" t="str">
        <f>IF(SUMIFS('Base facturation'!$C$59:$ALN$59,'Base facturation'!$C$8:$ALN$8,A221)=0,"",SUMIFS('Base facturation'!$C$59:$ALN$59,'Base facturation'!$C$8:$ALN$8,A221))</f>
        <v/>
      </c>
      <c r="L221" s="46" t="str">
        <f t="shared" si="3"/>
        <v/>
      </c>
      <c r="M221" s="47"/>
      <c r="N221" s="55"/>
      <c r="O221" s="59"/>
      <c r="P221" s="43"/>
      <c r="Q221" s="14"/>
    </row>
    <row r="222" spans="1:17" ht="36.700000000000003" customHeight="1" x14ac:dyDescent="0.25">
      <c r="A222" s="277"/>
      <c r="B222" s="33"/>
      <c r="C222" s="11"/>
      <c r="D222" s="11"/>
      <c r="E222" s="36"/>
      <c r="F222" s="11"/>
      <c r="G222" s="11"/>
      <c r="H222" s="11"/>
      <c r="I222" s="24"/>
      <c r="J222" s="51"/>
      <c r="K222" s="46" t="str">
        <f>IF(SUMIFS('Base facturation'!$C$59:$ALN$59,'Base facturation'!$C$8:$ALN$8,A222)=0,"",SUMIFS('Base facturation'!$C$59:$ALN$59,'Base facturation'!$C$8:$ALN$8,A222))</f>
        <v/>
      </c>
      <c r="L222" s="46" t="str">
        <f t="shared" si="3"/>
        <v/>
      </c>
      <c r="M222" s="47"/>
      <c r="N222" s="55"/>
      <c r="O222" s="59"/>
      <c r="P222" s="43"/>
      <c r="Q222" s="14"/>
    </row>
    <row r="223" spans="1:17" ht="36.700000000000003" customHeight="1" x14ac:dyDescent="0.25">
      <c r="A223" s="277"/>
      <c r="B223" s="33"/>
      <c r="C223" s="11"/>
      <c r="D223" s="11"/>
      <c r="E223" s="36"/>
      <c r="F223" s="11"/>
      <c r="G223" s="11"/>
      <c r="H223" s="11"/>
      <c r="I223" s="24"/>
      <c r="J223" s="51"/>
      <c r="K223" s="46" t="str">
        <f>IF(SUMIFS('Base facturation'!$C$59:$ALN$59,'Base facturation'!$C$8:$ALN$8,A223)=0,"",SUMIFS('Base facturation'!$C$59:$ALN$59,'Base facturation'!$C$8:$ALN$8,A223))</f>
        <v/>
      </c>
      <c r="L223" s="46" t="str">
        <f t="shared" si="3"/>
        <v/>
      </c>
      <c r="M223" s="47"/>
      <c r="N223" s="55"/>
      <c r="O223" s="59"/>
      <c r="P223" s="43"/>
      <c r="Q223" s="14"/>
    </row>
    <row r="224" spans="1:17" ht="36.700000000000003" customHeight="1" x14ac:dyDescent="0.25">
      <c r="A224" s="277"/>
      <c r="B224" s="33"/>
      <c r="C224" s="11"/>
      <c r="D224" s="11"/>
      <c r="E224" s="36"/>
      <c r="F224" s="11"/>
      <c r="G224" s="11"/>
      <c r="H224" s="11"/>
      <c r="I224" s="24"/>
      <c r="J224" s="51"/>
      <c r="K224" s="46" t="str">
        <f>IF(SUMIFS('Base facturation'!$C$59:$ALN$59,'Base facturation'!$C$8:$ALN$8,A224)=0,"",SUMIFS('Base facturation'!$C$59:$ALN$59,'Base facturation'!$C$8:$ALN$8,A224))</f>
        <v/>
      </c>
      <c r="L224" s="46" t="str">
        <f t="shared" si="3"/>
        <v/>
      </c>
      <c r="M224" s="47"/>
      <c r="N224" s="55"/>
      <c r="O224" s="59"/>
      <c r="P224" s="43"/>
      <c r="Q224" s="14"/>
    </row>
    <row r="225" spans="1:17" ht="36.700000000000003" customHeight="1" x14ac:dyDescent="0.25">
      <c r="A225" s="277"/>
      <c r="B225" s="33"/>
      <c r="C225" s="11"/>
      <c r="D225" s="11"/>
      <c r="E225" s="36"/>
      <c r="F225" s="11"/>
      <c r="G225" s="11"/>
      <c r="H225" s="11"/>
      <c r="I225" s="24"/>
      <c r="J225" s="51"/>
      <c r="K225" s="46" t="str">
        <f>IF(SUMIFS('Base facturation'!$C$59:$ALN$59,'Base facturation'!$C$8:$ALN$8,A225)=0,"",SUMIFS('Base facturation'!$C$59:$ALN$59,'Base facturation'!$C$8:$ALN$8,A225))</f>
        <v/>
      </c>
      <c r="L225" s="46" t="str">
        <f t="shared" si="3"/>
        <v/>
      </c>
      <c r="M225" s="47"/>
      <c r="N225" s="55"/>
      <c r="O225" s="59"/>
      <c r="P225" s="43"/>
      <c r="Q225" s="14"/>
    </row>
    <row r="226" spans="1:17" ht="36.700000000000003" customHeight="1" x14ac:dyDescent="0.25">
      <c r="A226" s="277"/>
      <c r="B226" s="33"/>
      <c r="C226" s="11"/>
      <c r="D226" s="11"/>
      <c r="E226" s="36"/>
      <c r="F226" s="11"/>
      <c r="G226" s="11"/>
      <c r="H226" s="11"/>
      <c r="I226" s="24"/>
      <c r="J226" s="51"/>
      <c r="K226" s="46" t="str">
        <f>IF(SUMIFS('Base facturation'!$C$59:$ALN$59,'Base facturation'!$C$8:$ALN$8,A226)=0,"",SUMIFS('Base facturation'!$C$59:$ALN$59,'Base facturation'!$C$8:$ALN$8,A226))</f>
        <v/>
      </c>
      <c r="L226" s="46" t="str">
        <f t="shared" si="3"/>
        <v/>
      </c>
      <c r="M226" s="47"/>
      <c r="N226" s="55"/>
      <c r="O226" s="59"/>
      <c r="P226" s="43"/>
      <c r="Q226" s="14"/>
    </row>
    <row r="227" spans="1:17" ht="36.700000000000003" customHeight="1" x14ac:dyDescent="0.25">
      <c r="A227" s="277"/>
      <c r="B227" s="33"/>
      <c r="C227" s="11"/>
      <c r="D227" s="11"/>
      <c r="E227" s="36"/>
      <c r="F227" s="11"/>
      <c r="G227" s="11"/>
      <c r="H227" s="11"/>
      <c r="I227" s="24"/>
      <c r="J227" s="51"/>
      <c r="K227" s="46" t="str">
        <f>IF(SUMIFS('Base facturation'!$C$59:$ALN$59,'Base facturation'!$C$8:$ALN$8,A227)=0,"",SUMIFS('Base facturation'!$C$59:$ALN$59,'Base facturation'!$C$8:$ALN$8,A227))</f>
        <v/>
      </c>
      <c r="L227" s="46" t="str">
        <f t="shared" si="3"/>
        <v/>
      </c>
      <c r="M227" s="47"/>
      <c r="N227" s="55"/>
      <c r="O227" s="59"/>
      <c r="P227" s="43"/>
      <c r="Q227" s="14"/>
    </row>
    <row r="228" spans="1:17" ht="36.700000000000003" customHeight="1" x14ac:dyDescent="0.25">
      <c r="A228" s="277"/>
      <c r="B228" s="33"/>
      <c r="C228" s="11"/>
      <c r="D228" s="11"/>
      <c r="E228" s="36"/>
      <c r="F228" s="11"/>
      <c r="G228" s="11"/>
      <c r="H228" s="11"/>
      <c r="I228" s="24"/>
      <c r="J228" s="51"/>
      <c r="K228" s="46" t="str">
        <f>IF(SUMIFS('Base facturation'!$C$59:$ALN$59,'Base facturation'!$C$8:$ALN$8,A228)=0,"",SUMIFS('Base facturation'!$C$59:$ALN$59,'Base facturation'!$C$8:$ALN$8,A228))</f>
        <v/>
      </c>
      <c r="L228" s="46" t="str">
        <f t="shared" si="3"/>
        <v/>
      </c>
      <c r="M228" s="47"/>
      <c r="N228" s="55"/>
      <c r="O228" s="59"/>
      <c r="P228" s="43"/>
      <c r="Q228" s="14"/>
    </row>
    <row r="229" spans="1:17" ht="36.700000000000003" customHeight="1" x14ac:dyDescent="0.25">
      <c r="A229" s="277"/>
      <c r="B229" s="33"/>
      <c r="C229" s="11"/>
      <c r="D229" s="11"/>
      <c r="E229" s="36"/>
      <c r="F229" s="11"/>
      <c r="G229" s="11"/>
      <c r="H229" s="11"/>
      <c r="I229" s="24"/>
      <c r="J229" s="51"/>
      <c r="K229" s="46" t="str">
        <f>IF(SUMIFS('Base facturation'!$C$59:$ALN$59,'Base facturation'!$C$8:$ALN$8,A229)=0,"",SUMIFS('Base facturation'!$C$59:$ALN$59,'Base facturation'!$C$8:$ALN$8,A229))</f>
        <v/>
      </c>
      <c r="L229" s="46" t="str">
        <f t="shared" si="3"/>
        <v/>
      </c>
      <c r="M229" s="47"/>
      <c r="N229" s="55"/>
      <c r="O229" s="59"/>
      <c r="P229" s="43"/>
      <c r="Q229" s="14"/>
    </row>
    <row r="230" spans="1:17" ht="36.700000000000003" customHeight="1" x14ac:dyDescent="0.25">
      <c r="A230" s="277"/>
      <c r="B230" s="33"/>
      <c r="C230" s="11"/>
      <c r="D230" s="11"/>
      <c r="E230" s="36"/>
      <c r="F230" s="11"/>
      <c r="G230" s="11"/>
      <c r="H230" s="11"/>
      <c r="I230" s="24"/>
      <c r="J230" s="51"/>
      <c r="K230" s="46" t="str">
        <f>IF(SUMIFS('Base facturation'!$C$59:$ALN$59,'Base facturation'!$C$8:$ALN$8,A230)=0,"",SUMIFS('Base facturation'!$C$59:$ALN$59,'Base facturation'!$C$8:$ALN$8,A230))</f>
        <v/>
      </c>
      <c r="L230" s="46" t="str">
        <f t="shared" si="3"/>
        <v/>
      </c>
      <c r="M230" s="47"/>
      <c r="N230" s="55"/>
      <c r="O230" s="59"/>
      <c r="P230" s="43"/>
      <c r="Q230" s="14"/>
    </row>
    <row r="231" spans="1:17" ht="36.700000000000003" customHeight="1" x14ac:dyDescent="0.25">
      <c r="A231" s="277"/>
      <c r="B231" s="33"/>
      <c r="C231" s="11"/>
      <c r="D231" s="11"/>
      <c r="E231" s="36"/>
      <c r="F231" s="11"/>
      <c r="G231" s="11"/>
      <c r="H231" s="11"/>
      <c r="I231" s="24"/>
      <c r="J231" s="51"/>
      <c r="K231" s="46" t="str">
        <f>IF(SUMIFS('Base facturation'!$C$59:$ALN$59,'Base facturation'!$C$8:$ALN$8,A231)=0,"",SUMIFS('Base facturation'!$C$59:$ALN$59,'Base facturation'!$C$8:$ALN$8,A231))</f>
        <v/>
      </c>
      <c r="L231" s="46" t="str">
        <f t="shared" si="3"/>
        <v/>
      </c>
      <c r="M231" s="47"/>
      <c r="N231" s="55"/>
      <c r="O231" s="59"/>
      <c r="P231" s="43"/>
      <c r="Q231" s="14"/>
    </row>
    <row r="232" spans="1:17" ht="36.700000000000003" customHeight="1" x14ac:dyDescent="0.25">
      <c r="A232" s="277"/>
      <c r="B232" s="33"/>
      <c r="C232" s="11"/>
      <c r="D232" s="11"/>
      <c r="E232" s="36"/>
      <c r="F232" s="11"/>
      <c r="G232" s="11"/>
      <c r="H232" s="11"/>
      <c r="I232" s="24"/>
      <c r="J232" s="51"/>
      <c r="K232" s="46" t="str">
        <f>IF(SUMIFS('Base facturation'!$C$59:$ALN$59,'Base facturation'!$C$8:$ALN$8,A232)=0,"",SUMIFS('Base facturation'!$C$59:$ALN$59,'Base facturation'!$C$8:$ALN$8,A232))</f>
        <v/>
      </c>
      <c r="L232" s="46" t="str">
        <f t="shared" si="3"/>
        <v/>
      </c>
      <c r="M232" s="47"/>
      <c r="N232" s="55"/>
      <c r="O232" s="59"/>
      <c r="P232" s="43"/>
      <c r="Q232" s="14"/>
    </row>
    <row r="233" spans="1:17" ht="36.700000000000003" customHeight="1" x14ac:dyDescent="0.25">
      <c r="A233" s="277"/>
      <c r="B233" s="33"/>
      <c r="C233" s="11"/>
      <c r="D233" s="11"/>
      <c r="E233" s="36"/>
      <c r="F233" s="11"/>
      <c r="G233" s="11"/>
      <c r="H233" s="11"/>
      <c r="I233" s="24"/>
      <c r="J233" s="51"/>
      <c r="K233" s="46" t="str">
        <f>IF(SUMIFS('Base facturation'!$C$59:$ALN$59,'Base facturation'!$C$8:$ALN$8,A233)=0,"",SUMIFS('Base facturation'!$C$59:$ALN$59,'Base facturation'!$C$8:$ALN$8,A233))</f>
        <v/>
      </c>
      <c r="L233" s="46" t="str">
        <f t="shared" si="3"/>
        <v/>
      </c>
      <c r="M233" s="47"/>
      <c r="N233" s="55"/>
      <c r="O233" s="59"/>
      <c r="P233" s="43"/>
      <c r="Q233" s="14"/>
    </row>
    <row r="234" spans="1:17" ht="36.700000000000003" customHeight="1" x14ac:dyDescent="0.25">
      <c r="A234" s="277"/>
      <c r="B234" s="33"/>
      <c r="C234" s="11"/>
      <c r="D234" s="11"/>
      <c r="E234" s="36"/>
      <c r="F234" s="11"/>
      <c r="G234" s="11"/>
      <c r="H234" s="11"/>
      <c r="I234" s="24"/>
      <c r="J234" s="51"/>
      <c r="K234" s="46" t="str">
        <f>IF(SUMIFS('Base facturation'!$C$59:$ALN$59,'Base facturation'!$C$8:$ALN$8,A234)=0,"",SUMIFS('Base facturation'!$C$59:$ALN$59,'Base facturation'!$C$8:$ALN$8,A234))</f>
        <v/>
      </c>
      <c r="L234" s="46" t="str">
        <f t="shared" si="3"/>
        <v/>
      </c>
      <c r="M234" s="47"/>
      <c r="N234" s="55"/>
      <c r="O234" s="59"/>
      <c r="P234" s="43"/>
      <c r="Q234" s="14"/>
    </row>
    <row r="235" spans="1:17" ht="36.700000000000003" customHeight="1" x14ac:dyDescent="0.25">
      <c r="A235" s="277"/>
      <c r="B235" s="33"/>
      <c r="C235" s="11"/>
      <c r="D235" s="11"/>
      <c r="E235" s="36"/>
      <c r="F235" s="11"/>
      <c r="G235" s="11"/>
      <c r="H235" s="11"/>
      <c r="I235" s="24"/>
      <c r="J235" s="51"/>
      <c r="K235" s="46" t="str">
        <f>IF(SUMIFS('Base facturation'!$C$59:$ALN$59,'Base facturation'!$C$8:$ALN$8,A235)=0,"",SUMIFS('Base facturation'!$C$59:$ALN$59,'Base facturation'!$C$8:$ALN$8,A235))</f>
        <v/>
      </c>
      <c r="L235" s="46" t="str">
        <f t="shared" si="3"/>
        <v/>
      </c>
      <c r="M235" s="47"/>
      <c r="N235" s="55"/>
      <c r="O235" s="59"/>
      <c r="P235" s="43"/>
      <c r="Q235" s="14"/>
    </row>
    <row r="236" spans="1:17" ht="36.700000000000003" customHeight="1" x14ac:dyDescent="0.25">
      <c r="A236" s="277"/>
      <c r="B236" s="33"/>
      <c r="C236" s="11"/>
      <c r="D236" s="11"/>
      <c r="E236" s="36"/>
      <c r="F236" s="11"/>
      <c r="G236" s="11"/>
      <c r="H236" s="11"/>
      <c r="I236" s="24"/>
      <c r="J236" s="51"/>
      <c r="K236" s="46" t="str">
        <f>IF(SUMIFS('Base facturation'!$C$59:$ALN$59,'Base facturation'!$C$8:$ALN$8,A236)=0,"",SUMIFS('Base facturation'!$C$59:$ALN$59,'Base facturation'!$C$8:$ALN$8,A236))</f>
        <v/>
      </c>
      <c r="L236" s="46" t="str">
        <f t="shared" si="3"/>
        <v/>
      </c>
      <c r="M236" s="47"/>
      <c r="N236" s="55"/>
      <c r="O236" s="59"/>
      <c r="P236" s="43"/>
      <c r="Q236" s="14"/>
    </row>
    <row r="237" spans="1:17" ht="36.700000000000003" customHeight="1" x14ac:dyDescent="0.25">
      <c r="A237" s="277"/>
      <c r="B237" s="33"/>
      <c r="C237" s="11"/>
      <c r="D237" s="11"/>
      <c r="E237" s="36"/>
      <c r="F237" s="11"/>
      <c r="G237" s="11"/>
      <c r="H237" s="11"/>
      <c r="I237" s="24"/>
      <c r="J237" s="51"/>
      <c r="K237" s="46" t="str">
        <f>IF(SUMIFS('Base facturation'!$C$59:$ALN$59,'Base facturation'!$C$8:$ALN$8,A237)=0,"",SUMIFS('Base facturation'!$C$59:$ALN$59,'Base facturation'!$C$8:$ALN$8,A237))</f>
        <v/>
      </c>
      <c r="L237" s="46" t="str">
        <f t="shared" si="3"/>
        <v/>
      </c>
      <c r="M237" s="47"/>
      <c r="N237" s="55"/>
      <c r="O237" s="59"/>
      <c r="P237" s="43"/>
      <c r="Q237" s="14"/>
    </row>
    <row r="238" spans="1:17" ht="36.700000000000003" customHeight="1" x14ac:dyDescent="0.25">
      <c r="A238" s="277"/>
      <c r="B238" s="33"/>
      <c r="C238" s="11"/>
      <c r="D238" s="11"/>
      <c r="E238" s="36"/>
      <c r="F238" s="11"/>
      <c r="G238" s="11"/>
      <c r="H238" s="11"/>
      <c r="I238" s="24"/>
      <c r="J238" s="51"/>
      <c r="K238" s="46" t="str">
        <f>IF(SUMIFS('Base facturation'!$C$59:$ALN$59,'Base facturation'!$C$8:$ALN$8,A238)=0,"",SUMIFS('Base facturation'!$C$59:$ALN$59,'Base facturation'!$C$8:$ALN$8,A238))</f>
        <v/>
      </c>
      <c r="L238" s="46" t="str">
        <f t="shared" si="3"/>
        <v/>
      </c>
      <c r="M238" s="47"/>
      <c r="N238" s="55"/>
      <c r="O238" s="59"/>
      <c r="P238" s="43"/>
      <c r="Q238" s="14"/>
    </row>
    <row r="239" spans="1:17" ht="36.700000000000003" customHeight="1" x14ac:dyDescent="0.25">
      <c r="A239" s="277"/>
      <c r="B239" s="33"/>
      <c r="C239" s="11"/>
      <c r="D239" s="11"/>
      <c r="E239" s="36"/>
      <c r="F239" s="11"/>
      <c r="G239" s="11"/>
      <c r="H239" s="11"/>
      <c r="I239" s="24"/>
      <c r="J239" s="51"/>
      <c r="K239" s="46" t="str">
        <f>IF(SUMIFS('Base facturation'!$C$59:$ALN$59,'Base facturation'!$C$8:$ALN$8,A239)=0,"",SUMIFS('Base facturation'!$C$59:$ALN$59,'Base facturation'!$C$8:$ALN$8,A239))</f>
        <v/>
      </c>
      <c r="L239" s="46" t="str">
        <f t="shared" si="3"/>
        <v/>
      </c>
      <c r="M239" s="47"/>
      <c r="N239" s="55"/>
      <c r="O239" s="59"/>
      <c r="P239" s="43"/>
      <c r="Q239" s="14"/>
    </row>
    <row r="240" spans="1:17" ht="36.700000000000003" customHeight="1" x14ac:dyDescent="0.25">
      <c r="A240" s="277"/>
      <c r="B240" s="33"/>
      <c r="C240" s="11"/>
      <c r="D240" s="11"/>
      <c r="E240" s="36"/>
      <c r="F240" s="11"/>
      <c r="G240" s="11"/>
      <c r="H240" s="11"/>
      <c r="I240" s="24"/>
      <c r="J240" s="51"/>
      <c r="K240" s="46" t="str">
        <f>IF(SUMIFS('Base facturation'!$C$59:$ALN$59,'Base facturation'!$C$8:$ALN$8,A240)=0,"",SUMIFS('Base facturation'!$C$59:$ALN$59,'Base facturation'!$C$8:$ALN$8,A240))</f>
        <v/>
      </c>
      <c r="L240" s="46" t="str">
        <f t="shared" si="3"/>
        <v/>
      </c>
      <c r="M240" s="47"/>
      <c r="N240" s="55"/>
      <c r="O240" s="59"/>
      <c r="P240" s="43"/>
      <c r="Q240" s="14"/>
    </row>
    <row r="241" spans="1:17" ht="36.700000000000003" customHeight="1" x14ac:dyDescent="0.25">
      <c r="A241" s="277"/>
      <c r="B241" s="33"/>
      <c r="C241" s="11"/>
      <c r="D241" s="11"/>
      <c r="E241" s="36"/>
      <c r="F241" s="11"/>
      <c r="G241" s="11"/>
      <c r="H241" s="11"/>
      <c r="I241" s="24"/>
      <c r="J241" s="51"/>
      <c r="K241" s="46" t="str">
        <f>IF(SUMIFS('Base facturation'!$C$59:$ALN$59,'Base facturation'!$C$8:$ALN$8,A241)=0,"",SUMIFS('Base facturation'!$C$59:$ALN$59,'Base facturation'!$C$8:$ALN$8,A241))</f>
        <v/>
      </c>
      <c r="L241" s="46" t="str">
        <f t="shared" si="3"/>
        <v/>
      </c>
      <c r="M241" s="47"/>
      <c r="N241" s="55"/>
      <c r="O241" s="59"/>
      <c r="P241" s="43"/>
      <c r="Q241" s="14"/>
    </row>
    <row r="242" spans="1:17" ht="36.700000000000003" customHeight="1" x14ac:dyDescent="0.25">
      <c r="A242" s="277"/>
      <c r="B242" s="33"/>
      <c r="C242" s="11"/>
      <c r="D242" s="11"/>
      <c r="E242" s="36"/>
      <c r="F242" s="11"/>
      <c r="G242" s="11"/>
      <c r="H242" s="11"/>
      <c r="I242" s="24"/>
      <c r="J242" s="51"/>
      <c r="K242" s="46" t="str">
        <f>IF(SUMIFS('Base facturation'!$C$59:$ALN$59,'Base facturation'!$C$8:$ALN$8,A242)=0,"",SUMIFS('Base facturation'!$C$59:$ALN$59,'Base facturation'!$C$8:$ALN$8,A242))</f>
        <v/>
      </c>
      <c r="L242" s="46" t="str">
        <f t="shared" si="3"/>
        <v/>
      </c>
      <c r="M242" s="47"/>
      <c r="N242" s="55"/>
      <c r="O242" s="59"/>
      <c r="P242" s="43"/>
      <c r="Q242" s="14"/>
    </row>
    <row r="243" spans="1:17" ht="36.700000000000003" customHeight="1" x14ac:dyDescent="0.25">
      <c r="A243" s="277"/>
      <c r="B243" s="33"/>
      <c r="C243" s="11"/>
      <c r="D243" s="11"/>
      <c r="E243" s="36"/>
      <c r="F243" s="11"/>
      <c r="G243" s="11"/>
      <c r="H243" s="11"/>
      <c r="I243" s="24"/>
      <c r="J243" s="51"/>
      <c r="K243" s="46" t="str">
        <f>IF(SUMIFS('Base facturation'!$C$59:$ALN$59,'Base facturation'!$C$8:$ALN$8,A243)=0,"",SUMIFS('Base facturation'!$C$59:$ALN$59,'Base facturation'!$C$8:$ALN$8,A243))</f>
        <v/>
      </c>
      <c r="L243" s="46" t="str">
        <f t="shared" si="3"/>
        <v/>
      </c>
      <c r="M243" s="47"/>
      <c r="N243" s="55"/>
      <c r="O243" s="59"/>
      <c r="P243" s="43"/>
      <c r="Q243" s="14"/>
    </row>
    <row r="244" spans="1:17" ht="36.700000000000003" customHeight="1" x14ac:dyDescent="0.25">
      <c r="A244" s="277"/>
      <c r="B244" s="33"/>
      <c r="C244" s="11"/>
      <c r="D244" s="11"/>
      <c r="E244" s="36"/>
      <c r="F244" s="11"/>
      <c r="G244" s="11"/>
      <c r="H244" s="11"/>
      <c r="I244" s="24"/>
      <c r="J244" s="51"/>
      <c r="K244" s="46" t="str">
        <f>IF(SUMIFS('Base facturation'!$C$59:$ALN$59,'Base facturation'!$C$8:$ALN$8,A244)=0,"",SUMIFS('Base facturation'!$C$59:$ALN$59,'Base facturation'!$C$8:$ALN$8,A244))</f>
        <v/>
      </c>
      <c r="L244" s="46" t="str">
        <f t="shared" si="3"/>
        <v/>
      </c>
      <c r="M244" s="47"/>
      <c r="N244" s="55"/>
      <c r="O244" s="59"/>
      <c r="P244" s="43"/>
      <c r="Q244" s="14"/>
    </row>
    <row r="245" spans="1:17" ht="36.700000000000003" customHeight="1" x14ac:dyDescent="0.25">
      <c r="A245" s="277"/>
      <c r="B245" s="33"/>
      <c r="C245" s="11"/>
      <c r="D245" s="11"/>
      <c r="E245" s="36"/>
      <c r="F245" s="11"/>
      <c r="G245" s="11"/>
      <c r="H245" s="11"/>
      <c r="I245" s="24"/>
      <c r="J245" s="51"/>
      <c r="K245" s="46" t="str">
        <f>IF(SUMIFS('Base facturation'!$C$59:$ALN$59,'Base facturation'!$C$8:$ALN$8,A245)=0,"",SUMIFS('Base facturation'!$C$59:$ALN$59,'Base facturation'!$C$8:$ALN$8,A245))</f>
        <v/>
      </c>
      <c r="L245" s="46" t="str">
        <f t="shared" si="3"/>
        <v/>
      </c>
      <c r="M245" s="47"/>
      <c r="N245" s="55"/>
      <c r="O245" s="59"/>
      <c r="P245" s="43"/>
      <c r="Q245" s="14"/>
    </row>
    <row r="246" spans="1:17" ht="36.700000000000003" customHeight="1" x14ac:dyDescent="0.25">
      <c r="A246" s="277"/>
      <c r="B246" s="33"/>
      <c r="C246" s="11"/>
      <c r="D246" s="11"/>
      <c r="E246" s="36"/>
      <c r="F246" s="11"/>
      <c r="G246" s="11"/>
      <c r="H246" s="11"/>
      <c r="I246" s="24"/>
      <c r="J246" s="51"/>
      <c r="K246" s="46" t="str">
        <f>IF(SUMIFS('Base facturation'!$C$59:$ALN$59,'Base facturation'!$C$8:$ALN$8,A246)=0,"",SUMIFS('Base facturation'!$C$59:$ALN$59,'Base facturation'!$C$8:$ALN$8,A246))</f>
        <v/>
      </c>
      <c r="L246" s="46" t="str">
        <f t="shared" si="3"/>
        <v/>
      </c>
      <c r="M246" s="47"/>
      <c r="N246" s="55"/>
      <c r="O246" s="59"/>
      <c r="P246" s="43"/>
      <c r="Q246" s="14"/>
    </row>
    <row r="247" spans="1:17" ht="36.700000000000003" customHeight="1" x14ac:dyDescent="0.25">
      <c r="A247" s="277"/>
      <c r="B247" s="33"/>
      <c r="C247" s="11"/>
      <c r="D247" s="11"/>
      <c r="E247" s="36"/>
      <c r="F247" s="11"/>
      <c r="G247" s="11"/>
      <c r="H247" s="11"/>
      <c r="I247" s="24"/>
      <c r="J247" s="51"/>
      <c r="K247" s="46" t="str">
        <f>IF(SUMIFS('Base facturation'!$C$59:$ALN$59,'Base facturation'!$C$8:$ALN$8,A247)=0,"",SUMIFS('Base facturation'!$C$59:$ALN$59,'Base facturation'!$C$8:$ALN$8,A247))</f>
        <v/>
      </c>
      <c r="L247" s="46" t="str">
        <f t="shared" si="3"/>
        <v/>
      </c>
      <c r="M247" s="47"/>
      <c r="N247" s="55"/>
      <c r="O247" s="59"/>
      <c r="P247" s="43"/>
      <c r="Q247" s="14"/>
    </row>
    <row r="248" spans="1:17" ht="36.700000000000003" customHeight="1" x14ac:dyDescent="0.25">
      <c r="A248" s="277"/>
      <c r="B248" s="33"/>
      <c r="C248" s="11"/>
      <c r="D248" s="11"/>
      <c r="E248" s="36"/>
      <c r="F248" s="11"/>
      <c r="G248" s="11"/>
      <c r="H248" s="11"/>
      <c r="I248" s="24"/>
      <c r="J248" s="51"/>
      <c r="K248" s="46" t="str">
        <f>IF(SUMIFS('Base facturation'!$C$59:$ALN$59,'Base facturation'!$C$8:$ALN$8,A248)=0,"",SUMIFS('Base facturation'!$C$59:$ALN$59,'Base facturation'!$C$8:$ALN$8,A248))</f>
        <v/>
      </c>
      <c r="L248" s="46" t="str">
        <f t="shared" si="3"/>
        <v/>
      </c>
      <c r="M248" s="47"/>
      <c r="N248" s="55"/>
      <c r="O248" s="59"/>
      <c r="P248" s="43"/>
      <c r="Q248" s="14"/>
    </row>
    <row r="249" spans="1:17" ht="36.700000000000003" customHeight="1" x14ac:dyDescent="0.25">
      <c r="A249" s="277"/>
      <c r="B249" s="33"/>
      <c r="C249" s="11"/>
      <c r="D249" s="11"/>
      <c r="E249" s="36"/>
      <c r="F249" s="11"/>
      <c r="G249" s="11"/>
      <c r="H249" s="11"/>
      <c r="I249" s="24"/>
      <c r="J249" s="51"/>
      <c r="K249" s="46" t="str">
        <f>IF(SUMIFS('Base facturation'!$C$59:$ALN$59,'Base facturation'!$C$8:$ALN$8,A249)=0,"",SUMIFS('Base facturation'!$C$59:$ALN$59,'Base facturation'!$C$8:$ALN$8,A249))</f>
        <v/>
      </c>
      <c r="L249" s="46" t="str">
        <f t="shared" si="3"/>
        <v/>
      </c>
      <c r="M249" s="47"/>
      <c r="N249" s="55"/>
      <c r="O249" s="59"/>
      <c r="P249" s="43"/>
      <c r="Q249" s="14"/>
    </row>
    <row r="250" spans="1:17" ht="36.700000000000003" customHeight="1" x14ac:dyDescent="0.25">
      <c r="A250" s="277"/>
      <c r="B250" s="33"/>
      <c r="C250" s="11"/>
      <c r="D250" s="11"/>
      <c r="E250" s="36"/>
      <c r="F250" s="11"/>
      <c r="G250" s="11"/>
      <c r="H250" s="11"/>
      <c r="I250" s="24"/>
      <c r="J250" s="51"/>
      <c r="K250" s="46" t="str">
        <f>IF(SUMIFS('Base facturation'!$C$59:$ALN$59,'Base facturation'!$C$8:$ALN$8,A250)=0,"",SUMIFS('Base facturation'!$C$59:$ALN$59,'Base facturation'!$C$8:$ALN$8,A250))</f>
        <v/>
      </c>
      <c r="L250" s="46" t="str">
        <f t="shared" si="3"/>
        <v/>
      </c>
      <c r="M250" s="47"/>
      <c r="N250" s="55"/>
      <c r="O250" s="59"/>
      <c r="P250" s="43"/>
      <c r="Q250" s="14"/>
    </row>
    <row r="251" spans="1:17" ht="36.700000000000003" customHeight="1" x14ac:dyDescent="0.25">
      <c r="A251" s="277"/>
      <c r="B251" s="33"/>
      <c r="C251" s="11"/>
      <c r="D251" s="11"/>
      <c r="E251" s="36"/>
      <c r="F251" s="11"/>
      <c r="G251" s="11"/>
      <c r="H251" s="11"/>
      <c r="I251" s="24"/>
      <c r="J251" s="51"/>
      <c r="K251" s="46" t="str">
        <f>IF(SUMIFS('Base facturation'!$C$59:$ALN$59,'Base facturation'!$C$8:$ALN$8,A251)=0,"",SUMIFS('Base facturation'!$C$59:$ALN$59,'Base facturation'!$C$8:$ALN$8,A251))</f>
        <v/>
      </c>
      <c r="L251" s="46" t="str">
        <f t="shared" si="3"/>
        <v/>
      </c>
      <c r="M251" s="47"/>
      <c r="N251" s="55"/>
      <c r="O251" s="59"/>
      <c r="P251" s="43"/>
      <c r="Q251" s="14"/>
    </row>
    <row r="252" spans="1:17" ht="36.700000000000003" customHeight="1" x14ac:dyDescent="0.25">
      <c r="A252" s="277"/>
      <c r="B252" s="33"/>
      <c r="C252" s="11"/>
      <c r="D252" s="11"/>
      <c r="E252" s="36"/>
      <c r="F252" s="11"/>
      <c r="G252" s="11"/>
      <c r="H252" s="11"/>
      <c r="I252" s="24"/>
      <c r="J252" s="51"/>
      <c r="K252" s="46" t="str">
        <f>IF(SUMIFS('Base facturation'!$C$59:$ALN$59,'Base facturation'!$C$8:$ALN$8,A252)=0,"",SUMIFS('Base facturation'!$C$59:$ALN$59,'Base facturation'!$C$8:$ALN$8,A252))</f>
        <v/>
      </c>
      <c r="L252" s="46" t="str">
        <f t="shared" si="3"/>
        <v/>
      </c>
      <c r="M252" s="47"/>
      <c r="N252" s="55"/>
      <c r="O252" s="59"/>
      <c r="P252" s="43"/>
      <c r="Q252" s="14"/>
    </row>
    <row r="253" spans="1:17" ht="36.700000000000003" customHeight="1" x14ac:dyDescent="0.25">
      <c r="A253" s="277"/>
      <c r="B253" s="33"/>
      <c r="C253" s="11"/>
      <c r="D253" s="11"/>
      <c r="E253" s="36"/>
      <c r="F253" s="11"/>
      <c r="G253" s="11"/>
      <c r="H253" s="11"/>
      <c r="I253" s="24"/>
      <c r="J253" s="51"/>
      <c r="K253" s="46" t="str">
        <f>IF(SUMIFS('Base facturation'!$C$59:$ALN$59,'Base facturation'!$C$8:$ALN$8,A253)=0,"",SUMIFS('Base facturation'!$C$59:$ALN$59,'Base facturation'!$C$8:$ALN$8,A253))</f>
        <v/>
      </c>
      <c r="L253" s="46" t="str">
        <f t="shared" si="3"/>
        <v/>
      </c>
      <c r="M253" s="47"/>
      <c r="N253" s="55"/>
      <c r="O253" s="59"/>
      <c r="P253" s="43"/>
      <c r="Q253" s="14"/>
    </row>
    <row r="254" spans="1:17" ht="36.700000000000003" customHeight="1" x14ac:dyDescent="0.25">
      <c r="A254" s="277"/>
      <c r="B254" s="33"/>
      <c r="C254" s="11"/>
      <c r="D254" s="11"/>
      <c r="E254" s="36"/>
      <c r="F254" s="11"/>
      <c r="G254" s="11"/>
      <c r="H254" s="11"/>
      <c r="I254" s="24"/>
      <c r="J254" s="51"/>
      <c r="K254" s="46" t="str">
        <f>IF(SUMIFS('Base facturation'!$C$59:$ALN$59,'Base facturation'!$C$8:$ALN$8,A254)=0,"",SUMIFS('Base facturation'!$C$59:$ALN$59,'Base facturation'!$C$8:$ALN$8,A254))</f>
        <v/>
      </c>
      <c r="L254" s="46" t="str">
        <f t="shared" si="3"/>
        <v/>
      </c>
      <c r="M254" s="47"/>
      <c r="N254" s="55"/>
      <c r="O254" s="59"/>
      <c r="P254" s="43"/>
      <c r="Q254" s="14"/>
    </row>
    <row r="255" spans="1:17" ht="36.700000000000003" customHeight="1" x14ac:dyDescent="0.25">
      <c r="A255" s="277"/>
      <c r="B255" s="33"/>
      <c r="C255" s="11"/>
      <c r="D255" s="11"/>
      <c r="E255" s="36"/>
      <c r="F255" s="11"/>
      <c r="G255" s="11"/>
      <c r="H255" s="11"/>
      <c r="I255" s="24"/>
      <c r="J255" s="51"/>
      <c r="K255" s="46" t="str">
        <f>IF(SUMIFS('Base facturation'!$C$59:$ALN$59,'Base facturation'!$C$8:$ALN$8,A255)=0,"",SUMIFS('Base facturation'!$C$59:$ALN$59,'Base facturation'!$C$8:$ALN$8,A255))</f>
        <v/>
      </c>
      <c r="L255" s="46" t="str">
        <f t="shared" si="3"/>
        <v/>
      </c>
      <c r="M255" s="47"/>
      <c r="N255" s="55"/>
      <c r="O255" s="59"/>
      <c r="P255" s="43"/>
      <c r="Q255" s="14"/>
    </row>
    <row r="256" spans="1:17" ht="36.700000000000003" customHeight="1" x14ac:dyDescent="0.25">
      <c r="A256" s="277"/>
      <c r="B256" s="33"/>
      <c r="C256" s="11"/>
      <c r="D256" s="11"/>
      <c r="E256" s="36"/>
      <c r="F256" s="11"/>
      <c r="G256" s="11"/>
      <c r="H256" s="11"/>
      <c r="I256" s="24"/>
      <c r="J256" s="51"/>
      <c r="K256" s="46" t="str">
        <f>IF(SUMIFS('Base facturation'!$C$59:$ALN$59,'Base facturation'!$C$8:$ALN$8,A256)=0,"",SUMIFS('Base facturation'!$C$59:$ALN$59,'Base facturation'!$C$8:$ALN$8,A256))</f>
        <v/>
      </c>
      <c r="L256" s="46" t="str">
        <f t="shared" si="3"/>
        <v/>
      </c>
      <c r="M256" s="47"/>
      <c r="N256" s="55"/>
      <c r="O256" s="59"/>
      <c r="P256" s="43"/>
      <c r="Q256" s="14"/>
    </row>
    <row r="257" spans="1:17" ht="36.700000000000003" customHeight="1" x14ac:dyDescent="0.25">
      <c r="A257" s="277"/>
      <c r="B257" s="33"/>
      <c r="C257" s="11"/>
      <c r="D257" s="11"/>
      <c r="E257" s="36"/>
      <c r="F257" s="11"/>
      <c r="G257" s="11"/>
      <c r="H257" s="11"/>
      <c r="I257" s="24"/>
      <c r="J257" s="51"/>
      <c r="K257" s="46" t="str">
        <f>IF(SUMIFS('Base facturation'!$C$59:$ALN$59,'Base facturation'!$C$8:$ALN$8,A257)=0,"",SUMIFS('Base facturation'!$C$59:$ALN$59,'Base facturation'!$C$8:$ALN$8,A257))</f>
        <v/>
      </c>
      <c r="L257" s="46" t="str">
        <f t="shared" si="3"/>
        <v/>
      </c>
      <c r="M257" s="47"/>
      <c r="N257" s="55"/>
      <c r="O257" s="59"/>
      <c r="P257" s="43"/>
      <c r="Q257" s="14"/>
    </row>
    <row r="258" spans="1:17" ht="36.700000000000003" customHeight="1" x14ac:dyDescent="0.25">
      <c r="A258" s="277"/>
      <c r="B258" s="33"/>
      <c r="C258" s="11"/>
      <c r="D258" s="11"/>
      <c r="E258" s="36"/>
      <c r="F258" s="11"/>
      <c r="G258" s="11"/>
      <c r="H258" s="11"/>
      <c r="I258" s="24"/>
      <c r="J258" s="51"/>
      <c r="K258" s="46" t="str">
        <f>IF(SUMIFS('Base facturation'!$C$59:$ALN$59,'Base facturation'!$C$8:$ALN$8,A258)=0,"",SUMIFS('Base facturation'!$C$59:$ALN$59,'Base facturation'!$C$8:$ALN$8,A258))</f>
        <v/>
      </c>
      <c r="L258" s="46" t="str">
        <f t="shared" si="3"/>
        <v/>
      </c>
      <c r="M258" s="47"/>
      <c r="N258" s="55"/>
      <c r="O258" s="59"/>
      <c r="P258" s="43"/>
      <c r="Q258" s="14"/>
    </row>
    <row r="259" spans="1:17" ht="36.700000000000003" customHeight="1" x14ac:dyDescent="0.25">
      <c r="A259" s="277"/>
      <c r="B259" s="33"/>
      <c r="C259" s="11"/>
      <c r="D259" s="11"/>
      <c r="E259" s="36"/>
      <c r="F259" s="11"/>
      <c r="G259" s="11"/>
      <c r="H259" s="11"/>
      <c r="I259" s="24"/>
      <c r="J259" s="51"/>
      <c r="K259" s="46" t="str">
        <f>IF(SUMIFS('Base facturation'!$C$59:$ALN$59,'Base facturation'!$C$8:$ALN$8,A259)=0,"",SUMIFS('Base facturation'!$C$59:$ALN$59,'Base facturation'!$C$8:$ALN$8,A259))</f>
        <v/>
      </c>
      <c r="L259" s="46" t="str">
        <f t="shared" si="3"/>
        <v/>
      </c>
      <c r="M259" s="47"/>
      <c r="N259" s="55"/>
      <c r="O259" s="59"/>
      <c r="P259" s="43"/>
      <c r="Q259" s="14"/>
    </row>
    <row r="260" spans="1:17" ht="36.700000000000003" customHeight="1" x14ac:dyDescent="0.25">
      <c r="A260" s="277"/>
      <c r="B260" s="33"/>
      <c r="C260" s="11"/>
      <c r="D260" s="11"/>
      <c r="E260" s="36"/>
      <c r="F260" s="11"/>
      <c r="G260" s="11"/>
      <c r="H260" s="11"/>
      <c r="I260" s="24"/>
      <c r="J260" s="51"/>
      <c r="K260" s="46" t="str">
        <f>IF(SUMIFS('Base facturation'!$C$59:$ALN$59,'Base facturation'!$C$8:$ALN$8,A260)=0,"",SUMIFS('Base facturation'!$C$59:$ALN$59,'Base facturation'!$C$8:$ALN$8,A260))</f>
        <v/>
      </c>
      <c r="L260" s="46" t="str">
        <f t="shared" si="3"/>
        <v/>
      </c>
      <c r="M260" s="47"/>
      <c r="N260" s="55"/>
      <c r="O260" s="59"/>
      <c r="P260" s="43"/>
      <c r="Q260" s="14"/>
    </row>
    <row r="261" spans="1:17" ht="36.700000000000003" customHeight="1" x14ac:dyDescent="0.25">
      <c r="A261" s="277"/>
      <c r="B261" s="33"/>
      <c r="C261" s="11"/>
      <c r="D261" s="11"/>
      <c r="E261" s="36"/>
      <c r="F261" s="11"/>
      <c r="G261" s="11"/>
      <c r="H261" s="11"/>
      <c r="I261" s="24"/>
      <c r="J261" s="51"/>
      <c r="K261" s="46" t="str">
        <f>IF(SUMIFS('Base facturation'!$C$59:$ALN$59,'Base facturation'!$C$8:$ALN$8,A261)=0,"",SUMIFS('Base facturation'!$C$59:$ALN$59,'Base facturation'!$C$8:$ALN$8,A261))</f>
        <v/>
      </c>
      <c r="L261" s="46" t="str">
        <f t="shared" si="3"/>
        <v/>
      </c>
      <c r="M261" s="47"/>
      <c r="N261" s="55"/>
      <c r="O261" s="59"/>
      <c r="P261" s="43"/>
      <c r="Q261" s="14"/>
    </row>
    <row r="262" spans="1:17" ht="36.700000000000003" customHeight="1" x14ac:dyDescent="0.25">
      <c r="A262" s="277"/>
      <c r="B262" s="33"/>
      <c r="C262" s="11"/>
      <c r="D262" s="11"/>
      <c r="E262" s="36"/>
      <c r="F262" s="11"/>
      <c r="G262" s="11"/>
      <c r="H262" s="11"/>
      <c r="I262" s="24"/>
      <c r="J262" s="51"/>
      <c r="K262" s="46" t="str">
        <f>IF(SUMIFS('Base facturation'!$C$59:$ALN$59,'Base facturation'!$C$8:$ALN$8,A262)=0,"",SUMIFS('Base facturation'!$C$59:$ALN$59,'Base facturation'!$C$8:$ALN$8,A262))</f>
        <v/>
      </c>
      <c r="L262" s="46" t="str">
        <f t="shared" si="3"/>
        <v/>
      </c>
      <c r="M262" s="47"/>
      <c r="N262" s="55"/>
      <c r="O262" s="59"/>
      <c r="P262" s="43"/>
      <c r="Q262" s="14"/>
    </row>
    <row r="263" spans="1:17" ht="36.700000000000003" customHeight="1" x14ac:dyDescent="0.25">
      <c r="A263" s="277"/>
      <c r="B263" s="33"/>
      <c r="C263" s="11"/>
      <c r="D263" s="11"/>
      <c r="E263" s="36"/>
      <c r="F263" s="11"/>
      <c r="G263" s="11"/>
      <c r="H263" s="11"/>
      <c r="I263" s="24"/>
      <c r="J263" s="51"/>
      <c r="K263" s="46" t="str">
        <f>IF(SUMIFS('Base facturation'!$C$59:$ALN$59,'Base facturation'!$C$8:$ALN$8,A263)=0,"",SUMIFS('Base facturation'!$C$59:$ALN$59,'Base facturation'!$C$8:$ALN$8,A263))</f>
        <v/>
      </c>
      <c r="L263" s="46" t="str">
        <f t="shared" si="3"/>
        <v/>
      </c>
      <c r="M263" s="47"/>
      <c r="N263" s="55"/>
      <c r="O263" s="59"/>
      <c r="P263" s="43"/>
      <c r="Q263" s="14"/>
    </row>
    <row r="264" spans="1:17" ht="36.700000000000003" customHeight="1" x14ac:dyDescent="0.25">
      <c r="A264" s="277"/>
      <c r="B264" s="33"/>
      <c r="C264" s="11"/>
      <c r="D264" s="11"/>
      <c r="E264" s="36"/>
      <c r="F264" s="11"/>
      <c r="G264" s="11"/>
      <c r="H264" s="11"/>
      <c r="I264" s="24"/>
      <c r="J264" s="51"/>
      <c r="K264" s="46" t="str">
        <f>IF(SUMIFS('Base facturation'!$C$59:$ALN$59,'Base facturation'!$C$8:$ALN$8,A264)=0,"",SUMIFS('Base facturation'!$C$59:$ALN$59,'Base facturation'!$C$8:$ALN$8,A264))</f>
        <v/>
      </c>
      <c r="L264" s="46" t="str">
        <f t="shared" ref="L264:L327" si="4">IF(ISBLANK(J264),"",J264-K264)</f>
        <v/>
      </c>
      <c r="M264" s="47"/>
      <c r="N264" s="55"/>
      <c r="O264" s="59"/>
      <c r="P264" s="43"/>
      <c r="Q264" s="14"/>
    </row>
    <row r="265" spans="1:17" ht="36.700000000000003" customHeight="1" x14ac:dyDescent="0.25">
      <c r="A265" s="277"/>
      <c r="B265" s="33"/>
      <c r="C265" s="11"/>
      <c r="D265" s="11"/>
      <c r="E265" s="36"/>
      <c r="F265" s="11"/>
      <c r="G265" s="11"/>
      <c r="H265" s="11"/>
      <c r="I265" s="24"/>
      <c r="J265" s="51"/>
      <c r="K265" s="46" t="str">
        <f>IF(SUMIFS('Base facturation'!$C$59:$ALN$59,'Base facturation'!$C$8:$ALN$8,A265)=0,"",SUMIFS('Base facturation'!$C$59:$ALN$59,'Base facturation'!$C$8:$ALN$8,A265))</f>
        <v/>
      </c>
      <c r="L265" s="46" t="str">
        <f t="shared" si="4"/>
        <v/>
      </c>
      <c r="M265" s="47"/>
      <c r="N265" s="55"/>
      <c r="O265" s="59"/>
      <c r="P265" s="43"/>
      <c r="Q265" s="14"/>
    </row>
    <row r="266" spans="1:17" ht="36.700000000000003" customHeight="1" x14ac:dyDescent="0.25">
      <c r="A266" s="277"/>
      <c r="B266" s="33"/>
      <c r="C266" s="11"/>
      <c r="D266" s="11"/>
      <c r="E266" s="36"/>
      <c r="F266" s="11"/>
      <c r="G266" s="11"/>
      <c r="H266" s="11"/>
      <c r="I266" s="24"/>
      <c r="J266" s="51"/>
      <c r="K266" s="46" t="str">
        <f>IF(SUMIFS('Base facturation'!$C$59:$ALN$59,'Base facturation'!$C$8:$ALN$8,A266)=0,"",SUMIFS('Base facturation'!$C$59:$ALN$59,'Base facturation'!$C$8:$ALN$8,A266))</f>
        <v/>
      </c>
      <c r="L266" s="46" t="str">
        <f t="shared" si="4"/>
        <v/>
      </c>
      <c r="M266" s="47"/>
      <c r="N266" s="55"/>
      <c r="O266" s="59"/>
      <c r="P266" s="43"/>
      <c r="Q266" s="14"/>
    </row>
    <row r="267" spans="1:17" ht="36.700000000000003" customHeight="1" x14ac:dyDescent="0.25">
      <c r="A267" s="277"/>
      <c r="B267" s="33"/>
      <c r="C267" s="11"/>
      <c r="D267" s="11"/>
      <c r="E267" s="36"/>
      <c r="F267" s="11"/>
      <c r="G267" s="11"/>
      <c r="H267" s="11"/>
      <c r="I267" s="24"/>
      <c r="J267" s="51"/>
      <c r="K267" s="46" t="str">
        <f>IF(SUMIFS('Base facturation'!$C$59:$ALN$59,'Base facturation'!$C$8:$ALN$8,A267)=0,"",SUMIFS('Base facturation'!$C$59:$ALN$59,'Base facturation'!$C$8:$ALN$8,A267))</f>
        <v/>
      </c>
      <c r="L267" s="46" t="str">
        <f t="shared" si="4"/>
        <v/>
      </c>
      <c r="M267" s="47"/>
      <c r="N267" s="55"/>
      <c r="O267" s="59"/>
      <c r="P267" s="43"/>
      <c r="Q267" s="14"/>
    </row>
    <row r="268" spans="1:17" ht="36.700000000000003" customHeight="1" x14ac:dyDescent="0.25">
      <c r="A268" s="277"/>
      <c r="B268" s="33"/>
      <c r="C268" s="11"/>
      <c r="D268" s="11"/>
      <c r="E268" s="36"/>
      <c r="F268" s="11"/>
      <c r="G268" s="11"/>
      <c r="H268" s="11"/>
      <c r="I268" s="24"/>
      <c r="J268" s="51"/>
      <c r="K268" s="46" t="str">
        <f>IF(SUMIFS('Base facturation'!$C$59:$ALN$59,'Base facturation'!$C$8:$ALN$8,A268)=0,"",SUMIFS('Base facturation'!$C$59:$ALN$59,'Base facturation'!$C$8:$ALN$8,A268))</f>
        <v/>
      </c>
      <c r="L268" s="46" t="str">
        <f t="shared" si="4"/>
        <v/>
      </c>
      <c r="M268" s="47"/>
      <c r="N268" s="55"/>
      <c r="O268" s="59"/>
      <c r="P268" s="43"/>
      <c r="Q268" s="14"/>
    </row>
    <row r="269" spans="1:17" ht="36.700000000000003" customHeight="1" x14ac:dyDescent="0.25">
      <c r="A269" s="277"/>
      <c r="B269" s="33"/>
      <c r="C269" s="11"/>
      <c r="D269" s="11"/>
      <c r="E269" s="36"/>
      <c r="F269" s="11"/>
      <c r="G269" s="11"/>
      <c r="H269" s="11"/>
      <c r="I269" s="24"/>
      <c r="J269" s="51"/>
      <c r="K269" s="46" t="str">
        <f>IF(SUMIFS('Base facturation'!$C$59:$ALN$59,'Base facturation'!$C$8:$ALN$8,A269)=0,"",SUMIFS('Base facturation'!$C$59:$ALN$59,'Base facturation'!$C$8:$ALN$8,A269))</f>
        <v/>
      </c>
      <c r="L269" s="46" t="str">
        <f t="shared" si="4"/>
        <v/>
      </c>
      <c r="M269" s="47"/>
      <c r="N269" s="55"/>
      <c r="O269" s="59"/>
      <c r="P269" s="43"/>
      <c r="Q269" s="14"/>
    </row>
    <row r="270" spans="1:17" ht="36.700000000000003" customHeight="1" x14ac:dyDescent="0.25">
      <c r="A270" s="277"/>
      <c r="B270" s="33"/>
      <c r="C270" s="11"/>
      <c r="D270" s="11"/>
      <c r="E270" s="36"/>
      <c r="F270" s="11"/>
      <c r="G270" s="11"/>
      <c r="H270" s="11"/>
      <c r="I270" s="24"/>
      <c r="J270" s="51"/>
      <c r="K270" s="46" t="str">
        <f>IF(SUMIFS('Base facturation'!$C$59:$ALN$59,'Base facturation'!$C$8:$ALN$8,A270)=0,"",SUMIFS('Base facturation'!$C$59:$ALN$59,'Base facturation'!$C$8:$ALN$8,A270))</f>
        <v/>
      </c>
      <c r="L270" s="46" t="str">
        <f t="shared" si="4"/>
        <v/>
      </c>
      <c r="M270" s="47"/>
      <c r="N270" s="55"/>
      <c r="O270" s="59"/>
      <c r="P270" s="43"/>
      <c r="Q270" s="14"/>
    </row>
    <row r="271" spans="1:17" ht="36.700000000000003" customHeight="1" x14ac:dyDescent="0.25">
      <c r="A271" s="277"/>
      <c r="B271" s="33"/>
      <c r="C271" s="11"/>
      <c r="D271" s="11"/>
      <c r="E271" s="36"/>
      <c r="F271" s="11"/>
      <c r="G271" s="11"/>
      <c r="H271" s="11"/>
      <c r="I271" s="24"/>
      <c r="J271" s="51"/>
      <c r="K271" s="46" t="str">
        <f>IF(SUMIFS('Base facturation'!$C$59:$ALN$59,'Base facturation'!$C$8:$ALN$8,A271)=0,"",SUMIFS('Base facturation'!$C$59:$ALN$59,'Base facturation'!$C$8:$ALN$8,A271))</f>
        <v/>
      </c>
      <c r="L271" s="46" t="str">
        <f t="shared" si="4"/>
        <v/>
      </c>
      <c r="M271" s="47"/>
      <c r="N271" s="55"/>
      <c r="O271" s="59"/>
      <c r="P271" s="43"/>
      <c r="Q271" s="14"/>
    </row>
    <row r="272" spans="1:17" ht="36.700000000000003" customHeight="1" x14ac:dyDescent="0.25">
      <c r="A272" s="277"/>
      <c r="B272" s="33"/>
      <c r="C272" s="11"/>
      <c r="D272" s="11"/>
      <c r="E272" s="36"/>
      <c r="F272" s="11"/>
      <c r="G272" s="11"/>
      <c r="H272" s="11"/>
      <c r="I272" s="24"/>
      <c r="J272" s="51"/>
      <c r="K272" s="46" t="str">
        <f>IF(SUMIFS('Base facturation'!$C$59:$ALN$59,'Base facturation'!$C$8:$ALN$8,A272)=0,"",SUMIFS('Base facturation'!$C$59:$ALN$59,'Base facturation'!$C$8:$ALN$8,A272))</f>
        <v/>
      </c>
      <c r="L272" s="46" t="str">
        <f t="shared" si="4"/>
        <v/>
      </c>
      <c r="M272" s="47"/>
      <c r="N272" s="55"/>
      <c r="O272" s="59"/>
      <c r="P272" s="43"/>
      <c r="Q272" s="14"/>
    </row>
    <row r="273" spans="1:17" ht="36.700000000000003" customHeight="1" x14ac:dyDescent="0.25">
      <c r="A273" s="277"/>
      <c r="B273" s="33"/>
      <c r="C273" s="11"/>
      <c r="D273" s="11"/>
      <c r="E273" s="36"/>
      <c r="F273" s="11"/>
      <c r="G273" s="11"/>
      <c r="H273" s="11"/>
      <c r="I273" s="24"/>
      <c r="J273" s="51"/>
      <c r="K273" s="46" t="str">
        <f>IF(SUMIFS('Base facturation'!$C$59:$ALN$59,'Base facturation'!$C$8:$ALN$8,A273)=0,"",SUMIFS('Base facturation'!$C$59:$ALN$59,'Base facturation'!$C$8:$ALN$8,A273))</f>
        <v/>
      </c>
      <c r="L273" s="46" t="str">
        <f t="shared" si="4"/>
        <v/>
      </c>
      <c r="M273" s="47"/>
      <c r="N273" s="55"/>
      <c r="O273" s="59"/>
      <c r="P273" s="43"/>
      <c r="Q273" s="14"/>
    </row>
    <row r="274" spans="1:17" ht="36.700000000000003" customHeight="1" x14ac:dyDescent="0.25">
      <c r="A274" s="277"/>
      <c r="B274" s="33"/>
      <c r="C274" s="11"/>
      <c r="D274" s="11"/>
      <c r="E274" s="36"/>
      <c r="F274" s="11"/>
      <c r="G274" s="11"/>
      <c r="H274" s="11"/>
      <c r="I274" s="24"/>
      <c r="J274" s="51"/>
      <c r="K274" s="46" t="str">
        <f>IF(SUMIFS('Base facturation'!$C$59:$ALN$59,'Base facturation'!$C$8:$ALN$8,A274)=0,"",SUMIFS('Base facturation'!$C$59:$ALN$59,'Base facturation'!$C$8:$ALN$8,A274))</f>
        <v/>
      </c>
      <c r="L274" s="46" t="str">
        <f t="shared" si="4"/>
        <v/>
      </c>
      <c r="M274" s="47"/>
      <c r="N274" s="55"/>
      <c r="O274" s="59"/>
      <c r="P274" s="43"/>
      <c r="Q274" s="14"/>
    </row>
    <row r="275" spans="1:17" ht="36.700000000000003" customHeight="1" x14ac:dyDescent="0.25">
      <c r="A275" s="277"/>
      <c r="B275" s="33"/>
      <c r="C275" s="11"/>
      <c r="D275" s="11"/>
      <c r="E275" s="36"/>
      <c r="F275" s="11"/>
      <c r="G275" s="11"/>
      <c r="H275" s="11"/>
      <c r="I275" s="24"/>
      <c r="J275" s="51"/>
      <c r="K275" s="46" t="str">
        <f>IF(SUMIFS('Base facturation'!$C$59:$ALN$59,'Base facturation'!$C$8:$ALN$8,A275)=0,"",SUMIFS('Base facturation'!$C$59:$ALN$59,'Base facturation'!$C$8:$ALN$8,A275))</f>
        <v/>
      </c>
      <c r="L275" s="46" t="str">
        <f t="shared" si="4"/>
        <v/>
      </c>
      <c r="M275" s="47"/>
      <c r="N275" s="55"/>
      <c r="O275" s="59"/>
      <c r="P275" s="43"/>
      <c r="Q275" s="14"/>
    </row>
    <row r="276" spans="1:17" ht="36.700000000000003" customHeight="1" x14ac:dyDescent="0.25">
      <c r="A276" s="277"/>
      <c r="B276" s="33"/>
      <c r="C276" s="11"/>
      <c r="D276" s="11"/>
      <c r="E276" s="36"/>
      <c r="F276" s="11"/>
      <c r="G276" s="11"/>
      <c r="H276" s="11"/>
      <c r="I276" s="24"/>
      <c r="J276" s="51"/>
      <c r="K276" s="46" t="str">
        <f>IF(SUMIFS('Base facturation'!$C$59:$ALN$59,'Base facturation'!$C$8:$ALN$8,A276)=0,"",SUMIFS('Base facturation'!$C$59:$ALN$59,'Base facturation'!$C$8:$ALN$8,A276))</f>
        <v/>
      </c>
      <c r="L276" s="46" t="str">
        <f t="shared" si="4"/>
        <v/>
      </c>
      <c r="M276" s="47"/>
      <c r="N276" s="55"/>
      <c r="O276" s="59"/>
      <c r="P276" s="43"/>
      <c r="Q276" s="14"/>
    </row>
    <row r="277" spans="1:17" ht="36.700000000000003" customHeight="1" x14ac:dyDescent="0.25">
      <c r="A277" s="277"/>
      <c r="B277" s="33"/>
      <c r="C277" s="11"/>
      <c r="D277" s="11"/>
      <c r="E277" s="36"/>
      <c r="F277" s="11"/>
      <c r="G277" s="11"/>
      <c r="H277" s="11"/>
      <c r="I277" s="24"/>
      <c r="J277" s="51"/>
      <c r="K277" s="46" t="str">
        <f>IF(SUMIFS('Base facturation'!$C$59:$ALN$59,'Base facturation'!$C$8:$ALN$8,A277)=0,"",SUMIFS('Base facturation'!$C$59:$ALN$59,'Base facturation'!$C$8:$ALN$8,A277))</f>
        <v/>
      </c>
      <c r="L277" s="46" t="str">
        <f t="shared" si="4"/>
        <v/>
      </c>
      <c r="M277" s="47"/>
      <c r="N277" s="55"/>
      <c r="O277" s="59"/>
      <c r="P277" s="43"/>
      <c r="Q277" s="14"/>
    </row>
    <row r="278" spans="1:17" ht="36.700000000000003" customHeight="1" x14ac:dyDescent="0.25">
      <c r="A278" s="277"/>
      <c r="B278" s="33"/>
      <c r="C278" s="11"/>
      <c r="D278" s="11"/>
      <c r="E278" s="36"/>
      <c r="F278" s="11"/>
      <c r="G278" s="11"/>
      <c r="H278" s="11"/>
      <c r="I278" s="24"/>
      <c r="J278" s="51"/>
      <c r="K278" s="46" t="str">
        <f>IF(SUMIFS('Base facturation'!$C$59:$ALN$59,'Base facturation'!$C$8:$ALN$8,A278)=0,"",SUMIFS('Base facturation'!$C$59:$ALN$59,'Base facturation'!$C$8:$ALN$8,A278))</f>
        <v/>
      </c>
      <c r="L278" s="46" t="str">
        <f t="shared" si="4"/>
        <v/>
      </c>
      <c r="M278" s="47"/>
      <c r="N278" s="55"/>
      <c r="O278" s="59"/>
      <c r="P278" s="43"/>
      <c r="Q278" s="14"/>
    </row>
    <row r="279" spans="1:17" ht="36.700000000000003" customHeight="1" x14ac:dyDescent="0.25">
      <c r="A279" s="277"/>
      <c r="B279" s="33"/>
      <c r="C279" s="11"/>
      <c r="D279" s="11"/>
      <c r="E279" s="36"/>
      <c r="F279" s="11"/>
      <c r="G279" s="11"/>
      <c r="H279" s="11"/>
      <c r="I279" s="24"/>
      <c r="J279" s="51"/>
      <c r="K279" s="46" t="str">
        <f>IF(SUMIFS('Base facturation'!$C$59:$ALN$59,'Base facturation'!$C$8:$ALN$8,A279)=0,"",SUMIFS('Base facturation'!$C$59:$ALN$59,'Base facturation'!$C$8:$ALN$8,A279))</f>
        <v/>
      </c>
      <c r="L279" s="46" t="str">
        <f t="shared" si="4"/>
        <v/>
      </c>
      <c r="M279" s="47"/>
      <c r="N279" s="55"/>
      <c r="O279" s="59"/>
      <c r="P279" s="43"/>
      <c r="Q279" s="14"/>
    </row>
    <row r="280" spans="1:17" ht="36.700000000000003" customHeight="1" x14ac:dyDescent="0.25">
      <c r="A280" s="277"/>
      <c r="B280" s="33"/>
      <c r="C280" s="11"/>
      <c r="D280" s="11"/>
      <c r="E280" s="36"/>
      <c r="F280" s="11"/>
      <c r="G280" s="11"/>
      <c r="H280" s="11"/>
      <c r="I280" s="24"/>
      <c r="J280" s="51"/>
      <c r="K280" s="46" t="str">
        <f>IF(SUMIFS('Base facturation'!$C$59:$ALN$59,'Base facturation'!$C$8:$ALN$8,A280)=0,"",SUMIFS('Base facturation'!$C$59:$ALN$59,'Base facturation'!$C$8:$ALN$8,A280))</f>
        <v/>
      </c>
      <c r="L280" s="46" t="str">
        <f t="shared" si="4"/>
        <v/>
      </c>
      <c r="M280" s="47"/>
      <c r="N280" s="55"/>
      <c r="O280" s="59"/>
      <c r="P280" s="43"/>
      <c r="Q280" s="14"/>
    </row>
    <row r="281" spans="1:17" ht="36.700000000000003" customHeight="1" x14ac:dyDescent="0.25">
      <c r="A281" s="277"/>
      <c r="B281" s="33"/>
      <c r="C281" s="11"/>
      <c r="D281" s="11"/>
      <c r="E281" s="36"/>
      <c r="F281" s="11"/>
      <c r="G281" s="11"/>
      <c r="H281" s="11"/>
      <c r="I281" s="24"/>
      <c r="J281" s="51"/>
      <c r="K281" s="46" t="str">
        <f>IF(SUMIFS('Base facturation'!$C$59:$ALN$59,'Base facturation'!$C$8:$ALN$8,A281)=0,"",SUMIFS('Base facturation'!$C$59:$ALN$59,'Base facturation'!$C$8:$ALN$8,A281))</f>
        <v/>
      </c>
      <c r="L281" s="46" t="str">
        <f t="shared" si="4"/>
        <v/>
      </c>
      <c r="M281" s="47"/>
      <c r="N281" s="55"/>
      <c r="O281" s="59"/>
      <c r="P281" s="43"/>
      <c r="Q281" s="14"/>
    </row>
    <row r="282" spans="1:17" ht="36.700000000000003" customHeight="1" x14ac:dyDescent="0.25">
      <c r="A282" s="277"/>
      <c r="B282" s="33"/>
      <c r="C282" s="11"/>
      <c r="D282" s="11"/>
      <c r="E282" s="36"/>
      <c r="F282" s="11"/>
      <c r="G282" s="11"/>
      <c r="H282" s="11"/>
      <c r="I282" s="24"/>
      <c r="J282" s="51"/>
      <c r="K282" s="46" t="str">
        <f>IF(SUMIFS('Base facturation'!$C$59:$ALN$59,'Base facturation'!$C$8:$ALN$8,A282)=0,"",SUMIFS('Base facturation'!$C$59:$ALN$59,'Base facturation'!$C$8:$ALN$8,A282))</f>
        <v/>
      </c>
      <c r="L282" s="46" t="str">
        <f t="shared" si="4"/>
        <v/>
      </c>
      <c r="M282" s="47"/>
      <c r="N282" s="55"/>
      <c r="O282" s="59"/>
      <c r="P282" s="43"/>
      <c r="Q282" s="14"/>
    </row>
    <row r="283" spans="1:17" ht="36.700000000000003" customHeight="1" x14ac:dyDescent="0.25">
      <c r="A283" s="277"/>
      <c r="B283" s="33"/>
      <c r="C283" s="11"/>
      <c r="D283" s="11"/>
      <c r="E283" s="36"/>
      <c r="F283" s="11"/>
      <c r="G283" s="11"/>
      <c r="H283" s="11"/>
      <c r="I283" s="24"/>
      <c r="J283" s="51"/>
      <c r="K283" s="46" t="str">
        <f>IF(SUMIFS('Base facturation'!$C$59:$ALN$59,'Base facturation'!$C$8:$ALN$8,A283)=0,"",SUMIFS('Base facturation'!$C$59:$ALN$59,'Base facturation'!$C$8:$ALN$8,A283))</f>
        <v/>
      </c>
      <c r="L283" s="46" t="str">
        <f t="shared" si="4"/>
        <v/>
      </c>
      <c r="M283" s="47"/>
      <c r="N283" s="55"/>
      <c r="O283" s="59"/>
      <c r="P283" s="43"/>
      <c r="Q283" s="14"/>
    </row>
    <row r="284" spans="1:17" ht="36.700000000000003" customHeight="1" x14ac:dyDescent="0.25">
      <c r="A284" s="277"/>
      <c r="B284" s="33"/>
      <c r="C284" s="11"/>
      <c r="D284" s="11"/>
      <c r="E284" s="36"/>
      <c r="F284" s="11"/>
      <c r="G284" s="11"/>
      <c r="H284" s="11"/>
      <c r="I284" s="24"/>
      <c r="J284" s="51"/>
      <c r="K284" s="46" t="str">
        <f>IF(SUMIFS('Base facturation'!$C$59:$ALN$59,'Base facturation'!$C$8:$ALN$8,A284)=0,"",SUMIFS('Base facturation'!$C$59:$ALN$59,'Base facturation'!$C$8:$ALN$8,A284))</f>
        <v/>
      </c>
      <c r="L284" s="46" t="str">
        <f t="shared" si="4"/>
        <v/>
      </c>
      <c r="M284" s="47"/>
      <c r="N284" s="55"/>
      <c r="O284" s="59"/>
      <c r="P284" s="43"/>
      <c r="Q284" s="14"/>
    </row>
    <row r="285" spans="1:17" ht="36.700000000000003" customHeight="1" x14ac:dyDescent="0.25">
      <c r="A285" s="277"/>
      <c r="B285" s="33"/>
      <c r="C285" s="11"/>
      <c r="D285" s="11"/>
      <c r="E285" s="36"/>
      <c r="F285" s="11"/>
      <c r="G285" s="11"/>
      <c r="H285" s="11"/>
      <c r="I285" s="24"/>
      <c r="J285" s="51"/>
      <c r="K285" s="46" t="str">
        <f>IF(SUMIFS('Base facturation'!$C$59:$ALN$59,'Base facturation'!$C$8:$ALN$8,A285)=0,"",SUMIFS('Base facturation'!$C$59:$ALN$59,'Base facturation'!$C$8:$ALN$8,A285))</f>
        <v/>
      </c>
      <c r="L285" s="46" t="str">
        <f t="shared" si="4"/>
        <v/>
      </c>
      <c r="M285" s="47"/>
      <c r="N285" s="55"/>
      <c r="O285" s="59"/>
      <c r="P285" s="43"/>
      <c r="Q285" s="14"/>
    </row>
    <row r="286" spans="1:17" ht="36.700000000000003" customHeight="1" x14ac:dyDescent="0.25">
      <c r="A286" s="277"/>
      <c r="B286" s="33"/>
      <c r="C286" s="11"/>
      <c r="D286" s="11"/>
      <c r="E286" s="36"/>
      <c r="F286" s="11"/>
      <c r="G286" s="11"/>
      <c r="H286" s="11"/>
      <c r="I286" s="24"/>
      <c r="J286" s="51"/>
      <c r="K286" s="46" t="str">
        <f>IF(SUMIFS('Base facturation'!$C$59:$ALN$59,'Base facturation'!$C$8:$ALN$8,A286)=0,"",SUMIFS('Base facturation'!$C$59:$ALN$59,'Base facturation'!$C$8:$ALN$8,A286))</f>
        <v/>
      </c>
      <c r="L286" s="46" t="str">
        <f t="shared" si="4"/>
        <v/>
      </c>
      <c r="M286" s="47"/>
      <c r="N286" s="55"/>
      <c r="O286" s="59"/>
      <c r="P286" s="43"/>
      <c r="Q286" s="14"/>
    </row>
    <row r="287" spans="1:17" ht="36.700000000000003" customHeight="1" x14ac:dyDescent="0.25">
      <c r="A287" s="277"/>
      <c r="B287" s="33"/>
      <c r="C287" s="11"/>
      <c r="D287" s="11"/>
      <c r="E287" s="36"/>
      <c r="F287" s="11"/>
      <c r="G287" s="11"/>
      <c r="H287" s="11"/>
      <c r="I287" s="24"/>
      <c r="J287" s="51"/>
      <c r="K287" s="46" t="str">
        <f>IF(SUMIFS('Base facturation'!$C$59:$ALN$59,'Base facturation'!$C$8:$ALN$8,A287)=0,"",SUMIFS('Base facturation'!$C$59:$ALN$59,'Base facturation'!$C$8:$ALN$8,A287))</f>
        <v/>
      </c>
      <c r="L287" s="46" t="str">
        <f t="shared" si="4"/>
        <v/>
      </c>
      <c r="M287" s="47"/>
      <c r="N287" s="55"/>
      <c r="O287" s="59"/>
      <c r="P287" s="43"/>
      <c r="Q287" s="14"/>
    </row>
    <row r="288" spans="1:17" ht="36.700000000000003" customHeight="1" x14ac:dyDescent="0.25">
      <c r="A288" s="277"/>
      <c r="B288" s="33"/>
      <c r="C288" s="11"/>
      <c r="D288" s="11"/>
      <c r="E288" s="36"/>
      <c r="F288" s="11"/>
      <c r="G288" s="11"/>
      <c r="H288" s="11"/>
      <c r="I288" s="24"/>
      <c r="J288" s="51"/>
      <c r="K288" s="46" t="str">
        <f>IF(SUMIFS('Base facturation'!$C$59:$ALN$59,'Base facturation'!$C$8:$ALN$8,A288)=0,"",SUMIFS('Base facturation'!$C$59:$ALN$59,'Base facturation'!$C$8:$ALN$8,A288))</f>
        <v/>
      </c>
      <c r="L288" s="46" t="str">
        <f t="shared" si="4"/>
        <v/>
      </c>
      <c r="M288" s="47"/>
      <c r="N288" s="55"/>
      <c r="O288" s="59"/>
      <c r="P288" s="43"/>
      <c r="Q288" s="14"/>
    </row>
    <row r="289" spans="1:17" ht="36.700000000000003" customHeight="1" x14ac:dyDescent="0.25">
      <c r="A289" s="277"/>
      <c r="B289" s="33"/>
      <c r="C289" s="11"/>
      <c r="D289" s="11"/>
      <c r="E289" s="36"/>
      <c r="F289" s="11"/>
      <c r="G289" s="11"/>
      <c r="H289" s="11"/>
      <c r="I289" s="24"/>
      <c r="J289" s="51"/>
      <c r="K289" s="46" t="str">
        <f>IF(SUMIFS('Base facturation'!$C$59:$ALN$59,'Base facturation'!$C$8:$ALN$8,A289)=0,"",SUMIFS('Base facturation'!$C$59:$ALN$59,'Base facturation'!$C$8:$ALN$8,A289))</f>
        <v/>
      </c>
      <c r="L289" s="46" t="str">
        <f t="shared" si="4"/>
        <v/>
      </c>
      <c r="M289" s="47"/>
      <c r="N289" s="55"/>
      <c r="O289" s="59"/>
      <c r="P289" s="43"/>
      <c r="Q289" s="14"/>
    </row>
    <row r="290" spans="1:17" ht="36.700000000000003" customHeight="1" x14ac:dyDescent="0.25">
      <c r="A290" s="277"/>
      <c r="B290" s="33"/>
      <c r="C290" s="11"/>
      <c r="D290" s="11"/>
      <c r="E290" s="36"/>
      <c r="F290" s="11"/>
      <c r="G290" s="11"/>
      <c r="H290" s="11"/>
      <c r="I290" s="24"/>
      <c r="J290" s="51"/>
      <c r="K290" s="46" t="str">
        <f>IF(SUMIFS('Base facturation'!$C$59:$ALN$59,'Base facturation'!$C$8:$ALN$8,A290)=0,"",SUMIFS('Base facturation'!$C$59:$ALN$59,'Base facturation'!$C$8:$ALN$8,A290))</f>
        <v/>
      </c>
      <c r="L290" s="46" t="str">
        <f t="shared" si="4"/>
        <v/>
      </c>
      <c r="M290" s="47"/>
      <c r="N290" s="55"/>
      <c r="O290" s="59"/>
      <c r="P290" s="43"/>
      <c r="Q290" s="14"/>
    </row>
    <row r="291" spans="1:17" ht="36.700000000000003" customHeight="1" x14ac:dyDescent="0.25">
      <c r="A291" s="277"/>
      <c r="B291" s="33"/>
      <c r="C291" s="11"/>
      <c r="D291" s="11"/>
      <c r="E291" s="36"/>
      <c r="F291" s="11"/>
      <c r="G291" s="11"/>
      <c r="H291" s="11"/>
      <c r="I291" s="24"/>
      <c r="J291" s="51"/>
      <c r="K291" s="46" t="str">
        <f>IF(SUMIFS('Base facturation'!$C$59:$ALN$59,'Base facturation'!$C$8:$ALN$8,A291)=0,"",SUMIFS('Base facturation'!$C$59:$ALN$59,'Base facturation'!$C$8:$ALN$8,A291))</f>
        <v/>
      </c>
      <c r="L291" s="46" t="str">
        <f t="shared" si="4"/>
        <v/>
      </c>
      <c r="M291" s="47"/>
      <c r="N291" s="55"/>
      <c r="O291" s="59"/>
      <c r="P291" s="43"/>
      <c r="Q291" s="14"/>
    </row>
    <row r="292" spans="1:17" ht="36.700000000000003" customHeight="1" x14ac:dyDescent="0.25">
      <c r="A292" s="277"/>
      <c r="B292" s="33"/>
      <c r="C292" s="11"/>
      <c r="D292" s="11"/>
      <c r="E292" s="36"/>
      <c r="F292" s="11"/>
      <c r="G292" s="11"/>
      <c r="H292" s="11"/>
      <c r="I292" s="24"/>
      <c r="J292" s="51"/>
      <c r="K292" s="46" t="str">
        <f>IF(SUMIFS('Base facturation'!$C$59:$ALN$59,'Base facturation'!$C$8:$ALN$8,A292)=0,"",SUMIFS('Base facturation'!$C$59:$ALN$59,'Base facturation'!$C$8:$ALN$8,A292))</f>
        <v/>
      </c>
      <c r="L292" s="46" t="str">
        <f t="shared" si="4"/>
        <v/>
      </c>
      <c r="M292" s="47"/>
      <c r="N292" s="55"/>
      <c r="O292" s="59"/>
      <c r="P292" s="43"/>
      <c r="Q292" s="14"/>
    </row>
    <row r="293" spans="1:17" ht="36.700000000000003" customHeight="1" x14ac:dyDescent="0.25">
      <c r="A293" s="277"/>
      <c r="B293" s="33"/>
      <c r="C293" s="11"/>
      <c r="D293" s="11"/>
      <c r="E293" s="36"/>
      <c r="F293" s="11"/>
      <c r="G293" s="11"/>
      <c r="H293" s="11"/>
      <c r="I293" s="24"/>
      <c r="J293" s="51"/>
      <c r="K293" s="46" t="str">
        <f>IF(SUMIFS('Base facturation'!$C$59:$ALN$59,'Base facturation'!$C$8:$ALN$8,A293)=0,"",SUMIFS('Base facturation'!$C$59:$ALN$59,'Base facturation'!$C$8:$ALN$8,A293))</f>
        <v/>
      </c>
      <c r="L293" s="46" t="str">
        <f t="shared" si="4"/>
        <v/>
      </c>
      <c r="M293" s="47"/>
      <c r="N293" s="55"/>
      <c r="O293" s="59"/>
      <c r="P293" s="43"/>
      <c r="Q293" s="14"/>
    </row>
    <row r="294" spans="1:17" ht="36.700000000000003" customHeight="1" x14ac:dyDescent="0.25">
      <c r="A294" s="277"/>
      <c r="B294" s="33"/>
      <c r="C294" s="11"/>
      <c r="D294" s="11"/>
      <c r="E294" s="36"/>
      <c r="F294" s="11"/>
      <c r="G294" s="11"/>
      <c r="H294" s="11"/>
      <c r="I294" s="24"/>
      <c r="J294" s="51"/>
      <c r="K294" s="46" t="str">
        <f>IF(SUMIFS('Base facturation'!$C$59:$ALN$59,'Base facturation'!$C$8:$ALN$8,A294)=0,"",SUMIFS('Base facturation'!$C$59:$ALN$59,'Base facturation'!$C$8:$ALN$8,A294))</f>
        <v/>
      </c>
      <c r="L294" s="46" t="str">
        <f t="shared" si="4"/>
        <v/>
      </c>
      <c r="M294" s="47"/>
      <c r="N294" s="55"/>
      <c r="O294" s="59"/>
      <c r="P294" s="43"/>
      <c r="Q294" s="14"/>
    </row>
    <row r="295" spans="1:17" ht="36.700000000000003" customHeight="1" x14ac:dyDescent="0.25">
      <c r="A295" s="277"/>
      <c r="B295" s="33"/>
      <c r="C295" s="11"/>
      <c r="D295" s="11"/>
      <c r="E295" s="36"/>
      <c r="F295" s="11"/>
      <c r="G295" s="11"/>
      <c r="H295" s="11"/>
      <c r="I295" s="24"/>
      <c r="J295" s="51"/>
      <c r="K295" s="46" t="str">
        <f>IF(SUMIFS('Base facturation'!$C$59:$ALN$59,'Base facturation'!$C$8:$ALN$8,A295)=0,"",SUMIFS('Base facturation'!$C$59:$ALN$59,'Base facturation'!$C$8:$ALN$8,A295))</f>
        <v/>
      </c>
      <c r="L295" s="46" t="str">
        <f t="shared" si="4"/>
        <v/>
      </c>
      <c r="M295" s="47"/>
      <c r="N295" s="55"/>
      <c r="O295" s="59"/>
      <c r="P295" s="43"/>
      <c r="Q295" s="14"/>
    </row>
    <row r="296" spans="1:17" ht="36.700000000000003" customHeight="1" x14ac:dyDescent="0.25">
      <c r="A296" s="277"/>
      <c r="B296" s="33"/>
      <c r="C296" s="11"/>
      <c r="D296" s="11"/>
      <c r="E296" s="36"/>
      <c r="F296" s="11"/>
      <c r="G296" s="11"/>
      <c r="H296" s="11"/>
      <c r="I296" s="24"/>
      <c r="J296" s="51"/>
      <c r="K296" s="46" t="str">
        <f>IF(SUMIFS('Base facturation'!$C$59:$ALN$59,'Base facturation'!$C$8:$ALN$8,A296)=0,"",SUMIFS('Base facturation'!$C$59:$ALN$59,'Base facturation'!$C$8:$ALN$8,A296))</f>
        <v/>
      </c>
      <c r="L296" s="46" t="str">
        <f t="shared" si="4"/>
        <v/>
      </c>
      <c r="M296" s="47"/>
      <c r="N296" s="55"/>
      <c r="O296" s="59"/>
      <c r="P296" s="43"/>
      <c r="Q296" s="14"/>
    </row>
    <row r="297" spans="1:17" ht="36.700000000000003" customHeight="1" x14ac:dyDescent="0.25">
      <c r="A297" s="277"/>
      <c r="B297" s="33"/>
      <c r="C297" s="11"/>
      <c r="D297" s="11"/>
      <c r="E297" s="36"/>
      <c r="F297" s="11"/>
      <c r="G297" s="11"/>
      <c r="H297" s="11"/>
      <c r="I297" s="24"/>
      <c r="J297" s="51"/>
      <c r="K297" s="46" t="str">
        <f>IF(SUMIFS('Base facturation'!$C$59:$ALN$59,'Base facturation'!$C$8:$ALN$8,A297)=0,"",SUMIFS('Base facturation'!$C$59:$ALN$59,'Base facturation'!$C$8:$ALN$8,A297))</f>
        <v/>
      </c>
      <c r="L297" s="46" t="str">
        <f t="shared" si="4"/>
        <v/>
      </c>
      <c r="M297" s="47"/>
      <c r="N297" s="55"/>
      <c r="O297" s="59"/>
      <c r="P297" s="43"/>
      <c r="Q297" s="14"/>
    </row>
    <row r="298" spans="1:17" ht="36.700000000000003" customHeight="1" x14ac:dyDescent="0.25">
      <c r="A298" s="277"/>
      <c r="B298" s="33"/>
      <c r="C298" s="11"/>
      <c r="D298" s="11"/>
      <c r="E298" s="36"/>
      <c r="F298" s="11"/>
      <c r="G298" s="11"/>
      <c r="H298" s="11"/>
      <c r="I298" s="24"/>
      <c r="J298" s="51"/>
      <c r="K298" s="46" t="str">
        <f>IF(SUMIFS('Base facturation'!$C$59:$ALN$59,'Base facturation'!$C$8:$ALN$8,A298)=0,"",SUMIFS('Base facturation'!$C$59:$ALN$59,'Base facturation'!$C$8:$ALN$8,A298))</f>
        <v/>
      </c>
      <c r="L298" s="46" t="str">
        <f t="shared" si="4"/>
        <v/>
      </c>
      <c r="M298" s="47"/>
      <c r="N298" s="55"/>
      <c r="O298" s="59"/>
      <c r="P298" s="43"/>
      <c r="Q298" s="14"/>
    </row>
    <row r="299" spans="1:17" ht="36.700000000000003" customHeight="1" x14ac:dyDescent="0.25">
      <c r="A299" s="277"/>
      <c r="B299" s="33"/>
      <c r="C299" s="11"/>
      <c r="D299" s="11"/>
      <c r="E299" s="36"/>
      <c r="F299" s="11"/>
      <c r="G299" s="11"/>
      <c r="H299" s="11"/>
      <c r="I299" s="24"/>
      <c r="J299" s="51"/>
      <c r="K299" s="46" t="str">
        <f>IF(SUMIFS('Base facturation'!$C$59:$ALN$59,'Base facturation'!$C$8:$ALN$8,A299)=0,"",SUMIFS('Base facturation'!$C$59:$ALN$59,'Base facturation'!$C$8:$ALN$8,A299))</f>
        <v/>
      </c>
      <c r="L299" s="46" t="str">
        <f t="shared" si="4"/>
        <v/>
      </c>
      <c r="M299" s="47"/>
      <c r="N299" s="55"/>
      <c r="O299" s="59"/>
      <c r="P299" s="43"/>
      <c r="Q299" s="14"/>
    </row>
    <row r="300" spans="1:17" ht="36.700000000000003" customHeight="1" x14ac:dyDescent="0.25">
      <c r="A300" s="277"/>
      <c r="B300" s="33"/>
      <c r="C300" s="11"/>
      <c r="D300" s="11"/>
      <c r="E300" s="36"/>
      <c r="F300" s="11"/>
      <c r="G300" s="11"/>
      <c r="H300" s="11"/>
      <c r="I300" s="24"/>
      <c r="J300" s="51"/>
      <c r="K300" s="46" t="str">
        <f>IF(SUMIFS('Base facturation'!$C$59:$ALN$59,'Base facturation'!$C$8:$ALN$8,A300)=0,"",SUMIFS('Base facturation'!$C$59:$ALN$59,'Base facturation'!$C$8:$ALN$8,A300))</f>
        <v/>
      </c>
      <c r="L300" s="46" t="str">
        <f t="shared" si="4"/>
        <v/>
      </c>
      <c r="M300" s="47"/>
      <c r="N300" s="55"/>
      <c r="O300" s="59"/>
      <c r="P300" s="43"/>
      <c r="Q300" s="14"/>
    </row>
    <row r="301" spans="1:17" ht="36.700000000000003" customHeight="1" x14ac:dyDescent="0.25">
      <c r="A301" s="277"/>
      <c r="B301" s="33"/>
      <c r="C301" s="11"/>
      <c r="D301" s="11"/>
      <c r="E301" s="36"/>
      <c r="F301" s="11"/>
      <c r="G301" s="11"/>
      <c r="H301" s="11"/>
      <c r="I301" s="24"/>
      <c r="J301" s="51"/>
      <c r="K301" s="46" t="str">
        <f>IF(SUMIFS('Base facturation'!$C$59:$ALN$59,'Base facturation'!$C$8:$ALN$8,A301)=0,"",SUMIFS('Base facturation'!$C$59:$ALN$59,'Base facturation'!$C$8:$ALN$8,A301))</f>
        <v/>
      </c>
      <c r="L301" s="46" t="str">
        <f t="shared" si="4"/>
        <v/>
      </c>
      <c r="M301" s="47"/>
      <c r="N301" s="55"/>
      <c r="O301" s="59"/>
      <c r="P301" s="43"/>
      <c r="Q301" s="14"/>
    </row>
    <row r="302" spans="1:17" ht="36.700000000000003" customHeight="1" x14ac:dyDescent="0.25">
      <c r="A302" s="277"/>
      <c r="B302" s="33"/>
      <c r="C302" s="11"/>
      <c r="D302" s="11"/>
      <c r="E302" s="36"/>
      <c r="F302" s="11"/>
      <c r="G302" s="11"/>
      <c r="H302" s="11"/>
      <c r="I302" s="24"/>
      <c r="J302" s="51"/>
      <c r="K302" s="46" t="str">
        <f>IF(SUMIFS('Base facturation'!$C$59:$ALN$59,'Base facturation'!$C$8:$ALN$8,A302)=0,"",SUMIFS('Base facturation'!$C$59:$ALN$59,'Base facturation'!$C$8:$ALN$8,A302))</f>
        <v/>
      </c>
      <c r="L302" s="46" t="str">
        <f t="shared" si="4"/>
        <v/>
      </c>
      <c r="M302" s="47"/>
      <c r="N302" s="55"/>
      <c r="O302" s="59"/>
      <c r="P302" s="43"/>
      <c r="Q302" s="14"/>
    </row>
    <row r="303" spans="1:17" ht="36.700000000000003" customHeight="1" x14ac:dyDescent="0.25">
      <c r="A303" s="277"/>
      <c r="B303" s="33"/>
      <c r="C303" s="11"/>
      <c r="D303" s="11"/>
      <c r="E303" s="36"/>
      <c r="F303" s="11"/>
      <c r="G303" s="11"/>
      <c r="H303" s="11"/>
      <c r="I303" s="24"/>
      <c r="J303" s="51"/>
      <c r="K303" s="46" t="str">
        <f>IF(SUMIFS('Base facturation'!$C$59:$ALN$59,'Base facturation'!$C$8:$ALN$8,A303)=0,"",SUMIFS('Base facturation'!$C$59:$ALN$59,'Base facturation'!$C$8:$ALN$8,A303))</f>
        <v/>
      </c>
      <c r="L303" s="46" t="str">
        <f t="shared" si="4"/>
        <v/>
      </c>
      <c r="M303" s="47"/>
      <c r="N303" s="55"/>
      <c r="O303" s="59"/>
      <c r="P303" s="43"/>
      <c r="Q303" s="14"/>
    </row>
    <row r="304" spans="1:17" ht="36.700000000000003" customHeight="1" x14ac:dyDescent="0.25">
      <c r="A304" s="277"/>
      <c r="B304" s="33"/>
      <c r="C304" s="11"/>
      <c r="D304" s="11"/>
      <c r="E304" s="36"/>
      <c r="F304" s="11"/>
      <c r="G304" s="11"/>
      <c r="H304" s="11"/>
      <c r="I304" s="24"/>
      <c r="J304" s="51"/>
      <c r="K304" s="46" t="str">
        <f>IF(SUMIFS('Base facturation'!$C$59:$ALN$59,'Base facturation'!$C$8:$ALN$8,A304)=0,"",SUMIFS('Base facturation'!$C$59:$ALN$59,'Base facturation'!$C$8:$ALN$8,A304))</f>
        <v/>
      </c>
      <c r="L304" s="46" t="str">
        <f t="shared" si="4"/>
        <v/>
      </c>
      <c r="M304" s="47"/>
      <c r="N304" s="55"/>
      <c r="O304" s="59"/>
      <c r="P304" s="43"/>
      <c r="Q304" s="14"/>
    </row>
    <row r="305" spans="1:17" ht="36.700000000000003" customHeight="1" x14ac:dyDescent="0.25">
      <c r="A305" s="277"/>
      <c r="B305" s="33"/>
      <c r="C305" s="11"/>
      <c r="D305" s="11"/>
      <c r="E305" s="36"/>
      <c r="F305" s="11"/>
      <c r="G305" s="11"/>
      <c r="H305" s="11"/>
      <c r="I305" s="24"/>
      <c r="J305" s="51"/>
      <c r="K305" s="46" t="str">
        <f>IF(SUMIFS('Base facturation'!$C$59:$ALN$59,'Base facturation'!$C$8:$ALN$8,A305)=0,"",SUMIFS('Base facturation'!$C$59:$ALN$59,'Base facturation'!$C$8:$ALN$8,A305))</f>
        <v/>
      </c>
      <c r="L305" s="46" t="str">
        <f t="shared" si="4"/>
        <v/>
      </c>
      <c r="M305" s="47"/>
      <c r="N305" s="55"/>
      <c r="O305" s="59"/>
      <c r="P305" s="43"/>
      <c r="Q305" s="14"/>
    </row>
    <row r="306" spans="1:17" ht="36.700000000000003" customHeight="1" x14ac:dyDescent="0.25">
      <c r="A306" s="277"/>
      <c r="B306" s="33"/>
      <c r="C306" s="11"/>
      <c r="D306" s="11"/>
      <c r="E306" s="36"/>
      <c r="F306" s="11"/>
      <c r="G306" s="11"/>
      <c r="H306" s="11"/>
      <c r="I306" s="24"/>
      <c r="J306" s="51"/>
      <c r="K306" s="46" t="str">
        <f>IF(SUMIFS('Base facturation'!$C$59:$ALN$59,'Base facturation'!$C$8:$ALN$8,A306)=0,"",SUMIFS('Base facturation'!$C$59:$ALN$59,'Base facturation'!$C$8:$ALN$8,A306))</f>
        <v/>
      </c>
      <c r="L306" s="46" t="str">
        <f t="shared" si="4"/>
        <v/>
      </c>
      <c r="M306" s="47"/>
      <c r="N306" s="55"/>
      <c r="O306" s="59"/>
      <c r="P306" s="43"/>
      <c r="Q306" s="14"/>
    </row>
    <row r="307" spans="1:17" ht="36.700000000000003" customHeight="1" x14ac:dyDescent="0.25">
      <c r="A307" s="277"/>
      <c r="B307" s="33"/>
      <c r="C307" s="11"/>
      <c r="D307" s="11"/>
      <c r="E307" s="36"/>
      <c r="F307" s="11"/>
      <c r="G307" s="11"/>
      <c r="H307" s="11"/>
      <c r="I307" s="24"/>
      <c r="J307" s="51"/>
      <c r="K307" s="46" t="str">
        <f>IF(SUMIFS('Base facturation'!$C$59:$ALN$59,'Base facturation'!$C$8:$ALN$8,A307)=0,"",SUMIFS('Base facturation'!$C$59:$ALN$59,'Base facturation'!$C$8:$ALN$8,A307))</f>
        <v/>
      </c>
      <c r="L307" s="46" t="str">
        <f t="shared" si="4"/>
        <v/>
      </c>
      <c r="M307" s="47"/>
      <c r="N307" s="55"/>
      <c r="O307" s="59"/>
      <c r="P307" s="43"/>
      <c r="Q307" s="14"/>
    </row>
    <row r="308" spans="1:17" ht="36.700000000000003" customHeight="1" x14ac:dyDescent="0.25">
      <c r="A308" s="277"/>
      <c r="B308" s="33"/>
      <c r="C308" s="11"/>
      <c r="D308" s="11"/>
      <c r="E308" s="36"/>
      <c r="F308" s="11"/>
      <c r="G308" s="11"/>
      <c r="H308" s="11"/>
      <c r="I308" s="24"/>
      <c r="J308" s="51"/>
      <c r="K308" s="46" t="str">
        <f>IF(SUMIFS('Base facturation'!$C$59:$ALN$59,'Base facturation'!$C$8:$ALN$8,A308)=0,"",SUMIFS('Base facturation'!$C$59:$ALN$59,'Base facturation'!$C$8:$ALN$8,A308))</f>
        <v/>
      </c>
      <c r="L308" s="46" t="str">
        <f t="shared" si="4"/>
        <v/>
      </c>
      <c r="M308" s="47"/>
      <c r="N308" s="55"/>
      <c r="O308" s="59"/>
      <c r="P308" s="43"/>
      <c r="Q308" s="14"/>
    </row>
    <row r="309" spans="1:17" ht="36.700000000000003" customHeight="1" x14ac:dyDescent="0.25">
      <c r="A309" s="277"/>
      <c r="B309" s="33"/>
      <c r="C309" s="11"/>
      <c r="D309" s="11"/>
      <c r="E309" s="36"/>
      <c r="F309" s="11"/>
      <c r="G309" s="11"/>
      <c r="H309" s="11"/>
      <c r="I309" s="24"/>
      <c r="J309" s="51"/>
      <c r="K309" s="46" t="str">
        <f>IF(SUMIFS('Base facturation'!$C$59:$ALN$59,'Base facturation'!$C$8:$ALN$8,A309)=0,"",SUMIFS('Base facturation'!$C$59:$ALN$59,'Base facturation'!$C$8:$ALN$8,A309))</f>
        <v/>
      </c>
      <c r="L309" s="46" t="str">
        <f t="shared" si="4"/>
        <v/>
      </c>
      <c r="M309" s="47"/>
      <c r="N309" s="55"/>
      <c r="O309" s="59"/>
      <c r="P309" s="43"/>
      <c r="Q309" s="14"/>
    </row>
    <row r="310" spans="1:17" ht="36.700000000000003" customHeight="1" x14ac:dyDescent="0.25">
      <c r="A310" s="277"/>
      <c r="B310" s="33"/>
      <c r="C310" s="11"/>
      <c r="D310" s="11"/>
      <c r="E310" s="36"/>
      <c r="F310" s="11"/>
      <c r="G310" s="11"/>
      <c r="H310" s="11"/>
      <c r="I310" s="24"/>
      <c r="J310" s="51"/>
      <c r="K310" s="46" t="str">
        <f>IF(SUMIFS('Base facturation'!$C$59:$ALN$59,'Base facturation'!$C$8:$ALN$8,A310)=0,"",SUMIFS('Base facturation'!$C$59:$ALN$59,'Base facturation'!$C$8:$ALN$8,A310))</f>
        <v/>
      </c>
      <c r="L310" s="46" t="str">
        <f t="shared" si="4"/>
        <v/>
      </c>
      <c r="M310" s="47"/>
      <c r="N310" s="55"/>
      <c r="O310" s="59"/>
      <c r="P310" s="43"/>
      <c r="Q310" s="14"/>
    </row>
    <row r="311" spans="1:17" ht="36.700000000000003" customHeight="1" x14ac:dyDescent="0.25">
      <c r="A311" s="277"/>
      <c r="B311" s="33"/>
      <c r="C311" s="11"/>
      <c r="D311" s="11"/>
      <c r="E311" s="36"/>
      <c r="F311" s="11"/>
      <c r="G311" s="11"/>
      <c r="H311" s="11"/>
      <c r="I311" s="24"/>
      <c r="J311" s="51"/>
      <c r="K311" s="46" t="str">
        <f>IF(SUMIFS('Base facturation'!$C$59:$ALN$59,'Base facturation'!$C$8:$ALN$8,A311)=0,"",SUMIFS('Base facturation'!$C$59:$ALN$59,'Base facturation'!$C$8:$ALN$8,A311))</f>
        <v/>
      </c>
      <c r="L311" s="46" t="str">
        <f t="shared" si="4"/>
        <v/>
      </c>
      <c r="M311" s="47"/>
      <c r="N311" s="55"/>
      <c r="O311" s="59"/>
      <c r="P311" s="43"/>
      <c r="Q311" s="14"/>
    </row>
    <row r="312" spans="1:17" ht="36.700000000000003" customHeight="1" x14ac:dyDescent="0.25">
      <c r="A312" s="277"/>
      <c r="B312" s="33"/>
      <c r="C312" s="11"/>
      <c r="D312" s="11"/>
      <c r="E312" s="36"/>
      <c r="F312" s="11"/>
      <c r="G312" s="11"/>
      <c r="H312" s="11"/>
      <c r="I312" s="24"/>
      <c r="J312" s="51"/>
      <c r="K312" s="46" t="str">
        <f>IF(SUMIFS('Base facturation'!$C$59:$ALN$59,'Base facturation'!$C$8:$ALN$8,A312)=0,"",SUMIFS('Base facturation'!$C$59:$ALN$59,'Base facturation'!$C$8:$ALN$8,A312))</f>
        <v/>
      </c>
      <c r="L312" s="46" t="str">
        <f t="shared" si="4"/>
        <v/>
      </c>
      <c r="M312" s="47"/>
      <c r="N312" s="55"/>
      <c r="O312" s="59"/>
      <c r="P312" s="43"/>
      <c r="Q312" s="14"/>
    </row>
    <row r="313" spans="1:17" ht="36.700000000000003" customHeight="1" x14ac:dyDescent="0.25">
      <c r="A313" s="277"/>
      <c r="B313" s="33"/>
      <c r="C313" s="11"/>
      <c r="D313" s="11"/>
      <c r="E313" s="36"/>
      <c r="F313" s="11"/>
      <c r="G313" s="11"/>
      <c r="H313" s="11"/>
      <c r="I313" s="24"/>
      <c r="J313" s="51"/>
      <c r="K313" s="46" t="str">
        <f>IF(SUMIFS('Base facturation'!$C$59:$ALN$59,'Base facturation'!$C$8:$ALN$8,A313)=0,"",SUMIFS('Base facturation'!$C$59:$ALN$59,'Base facturation'!$C$8:$ALN$8,A313))</f>
        <v/>
      </c>
      <c r="L313" s="46" t="str">
        <f t="shared" si="4"/>
        <v/>
      </c>
      <c r="M313" s="47"/>
      <c r="N313" s="55"/>
      <c r="O313" s="59"/>
      <c r="P313" s="43"/>
      <c r="Q313" s="14"/>
    </row>
    <row r="314" spans="1:17" ht="36.700000000000003" customHeight="1" x14ac:dyDescent="0.25">
      <c r="A314" s="277"/>
      <c r="B314" s="33"/>
      <c r="C314" s="11"/>
      <c r="D314" s="11"/>
      <c r="E314" s="36"/>
      <c r="F314" s="11"/>
      <c r="G314" s="11"/>
      <c r="H314" s="11"/>
      <c r="I314" s="24"/>
      <c r="J314" s="51"/>
      <c r="K314" s="46" t="str">
        <f>IF(SUMIFS('Base facturation'!$C$59:$ALN$59,'Base facturation'!$C$8:$ALN$8,A314)=0,"",SUMIFS('Base facturation'!$C$59:$ALN$59,'Base facturation'!$C$8:$ALN$8,A314))</f>
        <v/>
      </c>
      <c r="L314" s="46" t="str">
        <f t="shared" si="4"/>
        <v/>
      </c>
      <c r="M314" s="47"/>
      <c r="N314" s="55"/>
      <c r="O314" s="59"/>
      <c r="P314" s="43"/>
      <c r="Q314" s="14"/>
    </row>
    <row r="315" spans="1:17" ht="36.700000000000003" customHeight="1" x14ac:dyDescent="0.25">
      <c r="A315" s="277"/>
      <c r="B315" s="33"/>
      <c r="C315" s="11"/>
      <c r="D315" s="11"/>
      <c r="E315" s="36"/>
      <c r="F315" s="11"/>
      <c r="G315" s="11"/>
      <c r="H315" s="11"/>
      <c r="I315" s="24"/>
      <c r="J315" s="51"/>
      <c r="K315" s="46" t="str">
        <f>IF(SUMIFS('Base facturation'!$C$59:$ALN$59,'Base facturation'!$C$8:$ALN$8,A315)=0,"",SUMIFS('Base facturation'!$C$59:$ALN$59,'Base facturation'!$C$8:$ALN$8,A315))</f>
        <v/>
      </c>
      <c r="L315" s="46" t="str">
        <f t="shared" si="4"/>
        <v/>
      </c>
      <c r="M315" s="47"/>
      <c r="N315" s="55"/>
      <c r="O315" s="59"/>
      <c r="P315" s="43"/>
      <c r="Q315" s="14"/>
    </row>
    <row r="316" spans="1:17" ht="36.700000000000003" customHeight="1" x14ac:dyDescent="0.25">
      <c r="A316" s="277"/>
      <c r="B316" s="33"/>
      <c r="C316" s="11"/>
      <c r="D316" s="11"/>
      <c r="E316" s="36"/>
      <c r="F316" s="11"/>
      <c r="G316" s="11"/>
      <c r="H316" s="11"/>
      <c r="I316" s="24"/>
      <c r="J316" s="51"/>
      <c r="K316" s="46" t="str">
        <f>IF(SUMIFS('Base facturation'!$C$59:$ALN$59,'Base facturation'!$C$8:$ALN$8,A316)=0,"",SUMIFS('Base facturation'!$C$59:$ALN$59,'Base facturation'!$C$8:$ALN$8,A316))</f>
        <v/>
      </c>
      <c r="L316" s="46" t="str">
        <f t="shared" si="4"/>
        <v/>
      </c>
      <c r="M316" s="47"/>
      <c r="N316" s="55"/>
      <c r="O316" s="59"/>
      <c r="P316" s="43"/>
      <c r="Q316" s="14"/>
    </row>
    <row r="317" spans="1:17" ht="36.700000000000003" customHeight="1" x14ac:dyDescent="0.25">
      <c r="A317" s="277"/>
      <c r="B317" s="33"/>
      <c r="C317" s="11"/>
      <c r="D317" s="11"/>
      <c r="E317" s="36"/>
      <c r="F317" s="11"/>
      <c r="G317" s="11"/>
      <c r="H317" s="11"/>
      <c r="I317" s="24"/>
      <c r="J317" s="51"/>
      <c r="K317" s="46" t="str">
        <f>IF(SUMIFS('Base facturation'!$C$59:$ALN$59,'Base facturation'!$C$8:$ALN$8,A317)=0,"",SUMIFS('Base facturation'!$C$59:$ALN$59,'Base facturation'!$C$8:$ALN$8,A317))</f>
        <v/>
      </c>
      <c r="L317" s="46" t="str">
        <f t="shared" si="4"/>
        <v/>
      </c>
      <c r="M317" s="47"/>
      <c r="N317" s="55"/>
      <c r="O317" s="59"/>
      <c r="P317" s="43"/>
      <c r="Q317" s="14"/>
    </row>
    <row r="318" spans="1:17" ht="36.700000000000003" customHeight="1" x14ac:dyDescent="0.25">
      <c r="A318" s="277"/>
      <c r="B318" s="33"/>
      <c r="C318" s="11"/>
      <c r="D318" s="11"/>
      <c r="E318" s="36"/>
      <c r="F318" s="11"/>
      <c r="G318" s="11"/>
      <c r="H318" s="11"/>
      <c r="I318" s="24"/>
      <c r="J318" s="51"/>
      <c r="K318" s="46" t="str">
        <f>IF(SUMIFS('Base facturation'!$C$59:$ALN$59,'Base facturation'!$C$8:$ALN$8,A318)=0,"",SUMIFS('Base facturation'!$C$59:$ALN$59,'Base facturation'!$C$8:$ALN$8,A318))</f>
        <v/>
      </c>
      <c r="L318" s="46" t="str">
        <f t="shared" si="4"/>
        <v/>
      </c>
      <c r="M318" s="47"/>
      <c r="N318" s="55"/>
      <c r="O318" s="59"/>
      <c r="P318" s="43"/>
      <c r="Q318" s="14"/>
    </row>
    <row r="319" spans="1:17" ht="36.700000000000003" customHeight="1" x14ac:dyDescent="0.25">
      <c r="A319" s="277"/>
      <c r="B319" s="33"/>
      <c r="C319" s="11"/>
      <c r="D319" s="11"/>
      <c r="E319" s="36"/>
      <c r="F319" s="11"/>
      <c r="G319" s="11"/>
      <c r="H319" s="11"/>
      <c r="I319" s="24"/>
      <c r="J319" s="51"/>
      <c r="K319" s="46" t="str">
        <f>IF(SUMIFS('Base facturation'!$C$59:$ALN$59,'Base facturation'!$C$8:$ALN$8,A319)=0,"",SUMIFS('Base facturation'!$C$59:$ALN$59,'Base facturation'!$C$8:$ALN$8,A319))</f>
        <v/>
      </c>
      <c r="L319" s="46" t="str">
        <f t="shared" si="4"/>
        <v/>
      </c>
      <c r="M319" s="47"/>
      <c r="N319" s="55"/>
      <c r="O319" s="59"/>
      <c r="P319" s="43"/>
      <c r="Q319" s="14"/>
    </row>
    <row r="320" spans="1:17" ht="36.700000000000003" customHeight="1" x14ac:dyDescent="0.25">
      <c r="A320" s="277"/>
      <c r="B320" s="33"/>
      <c r="C320" s="11"/>
      <c r="D320" s="11"/>
      <c r="E320" s="36"/>
      <c r="F320" s="11"/>
      <c r="G320" s="11"/>
      <c r="H320" s="11"/>
      <c r="I320" s="24"/>
      <c r="J320" s="51"/>
      <c r="K320" s="46" t="str">
        <f>IF(SUMIFS('Base facturation'!$C$59:$ALN$59,'Base facturation'!$C$8:$ALN$8,A320)=0,"",SUMIFS('Base facturation'!$C$59:$ALN$59,'Base facturation'!$C$8:$ALN$8,A320))</f>
        <v/>
      </c>
      <c r="L320" s="46" t="str">
        <f t="shared" si="4"/>
        <v/>
      </c>
      <c r="M320" s="47"/>
      <c r="N320" s="55"/>
      <c r="O320" s="59"/>
      <c r="P320" s="43"/>
      <c r="Q320" s="14"/>
    </row>
    <row r="321" spans="1:17" ht="36.700000000000003" customHeight="1" x14ac:dyDescent="0.25">
      <c r="A321" s="277"/>
      <c r="B321" s="33"/>
      <c r="C321" s="11"/>
      <c r="D321" s="11"/>
      <c r="E321" s="36"/>
      <c r="F321" s="11"/>
      <c r="G321" s="11"/>
      <c r="H321" s="11"/>
      <c r="I321" s="24"/>
      <c r="J321" s="51"/>
      <c r="K321" s="46" t="str">
        <f>IF(SUMIFS('Base facturation'!$C$59:$ALN$59,'Base facturation'!$C$8:$ALN$8,A321)=0,"",SUMIFS('Base facturation'!$C$59:$ALN$59,'Base facturation'!$C$8:$ALN$8,A321))</f>
        <v/>
      </c>
      <c r="L321" s="46" t="str">
        <f t="shared" si="4"/>
        <v/>
      </c>
      <c r="M321" s="47"/>
      <c r="N321" s="55"/>
      <c r="O321" s="59"/>
      <c r="P321" s="43"/>
      <c r="Q321" s="14"/>
    </row>
    <row r="322" spans="1:17" ht="36.700000000000003" customHeight="1" x14ac:dyDescent="0.25">
      <c r="A322" s="277"/>
      <c r="B322" s="33"/>
      <c r="C322" s="11"/>
      <c r="D322" s="11"/>
      <c r="E322" s="36"/>
      <c r="F322" s="11"/>
      <c r="G322" s="11"/>
      <c r="H322" s="11"/>
      <c r="I322" s="24"/>
      <c r="J322" s="51"/>
      <c r="K322" s="46" t="str">
        <f>IF(SUMIFS('Base facturation'!$C$59:$ALN$59,'Base facturation'!$C$8:$ALN$8,A322)=0,"",SUMIFS('Base facturation'!$C$59:$ALN$59,'Base facturation'!$C$8:$ALN$8,A322))</f>
        <v/>
      </c>
      <c r="L322" s="46" t="str">
        <f t="shared" si="4"/>
        <v/>
      </c>
      <c r="M322" s="47"/>
      <c r="N322" s="55"/>
      <c r="O322" s="59"/>
      <c r="P322" s="43"/>
      <c r="Q322" s="14"/>
    </row>
    <row r="323" spans="1:17" ht="36.700000000000003" customHeight="1" x14ac:dyDescent="0.25">
      <c r="A323" s="277"/>
      <c r="B323" s="33"/>
      <c r="C323" s="11"/>
      <c r="D323" s="11"/>
      <c r="E323" s="36"/>
      <c r="F323" s="11"/>
      <c r="G323" s="11"/>
      <c r="H323" s="11"/>
      <c r="I323" s="24"/>
      <c r="J323" s="51"/>
      <c r="K323" s="46" t="str">
        <f>IF(SUMIFS('Base facturation'!$C$59:$ALN$59,'Base facturation'!$C$8:$ALN$8,A323)=0,"",SUMIFS('Base facturation'!$C$59:$ALN$59,'Base facturation'!$C$8:$ALN$8,A323))</f>
        <v/>
      </c>
      <c r="L323" s="46" t="str">
        <f t="shared" si="4"/>
        <v/>
      </c>
      <c r="M323" s="47"/>
      <c r="N323" s="55"/>
      <c r="O323" s="59"/>
      <c r="P323" s="43"/>
      <c r="Q323" s="14"/>
    </row>
    <row r="324" spans="1:17" ht="36.700000000000003" customHeight="1" x14ac:dyDescent="0.25">
      <c r="A324" s="277"/>
      <c r="B324" s="33"/>
      <c r="C324" s="11"/>
      <c r="D324" s="11"/>
      <c r="E324" s="36"/>
      <c r="F324" s="11"/>
      <c r="G324" s="11"/>
      <c r="H324" s="11"/>
      <c r="I324" s="24"/>
      <c r="J324" s="51"/>
      <c r="K324" s="46" t="str">
        <f>IF(SUMIFS('Base facturation'!$C$59:$ALN$59,'Base facturation'!$C$8:$ALN$8,A324)=0,"",SUMIFS('Base facturation'!$C$59:$ALN$59,'Base facturation'!$C$8:$ALN$8,A324))</f>
        <v/>
      </c>
      <c r="L324" s="46" t="str">
        <f t="shared" si="4"/>
        <v/>
      </c>
      <c r="M324" s="47"/>
      <c r="N324" s="55"/>
      <c r="O324" s="59"/>
      <c r="P324" s="43"/>
      <c r="Q324" s="14"/>
    </row>
    <row r="325" spans="1:17" ht="36.700000000000003" customHeight="1" x14ac:dyDescent="0.25">
      <c r="A325" s="277"/>
      <c r="B325" s="33"/>
      <c r="C325" s="11"/>
      <c r="D325" s="11"/>
      <c r="E325" s="36"/>
      <c r="F325" s="11"/>
      <c r="G325" s="11"/>
      <c r="H325" s="11"/>
      <c r="I325" s="24"/>
      <c r="J325" s="51"/>
      <c r="K325" s="46" t="str">
        <f>IF(SUMIFS('Base facturation'!$C$59:$ALN$59,'Base facturation'!$C$8:$ALN$8,A325)=0,"",SUMIFS('Base facturation'!$C$59:$ALN$59,'Base facturation'!$C$8:$ALN$8,A325))</f>
        <v/>
      </c>
      <c r="L325" s="46" t="str">
        <f t="shared" si="4"/>
        <v/>
      </c>
      <c r="M325" s="47"/>
      <c r="N325" s="55"/>
      <c r="O325" s="59"/>
      <c r="P325" s="43"/>
      <c r="Q325" s="14"/>
    </row>
    <row r="326" spans="1:17" ht="36.700000000000003" customHeight="1" x14ac:dyDescent="0.25">
      <c r="A326" s="277"/>
      <c r="B326" s="33"/>
      <c r="C326" s="11"/>
      <c r="D326" s="11"/>
      <c r="E326" s="36"/>
      <c r="F326" s="11"/>
      <c r="G326" s="11"/>
      <c r="H326" s="11"/>
      <c r="I326" s="24"/>
      <c r="J326" s="51"/>
      <c r="K326" s="46" t="str">
        <f>IF(SUMIFS('Base facturation'!$C$59:$ALN$59,'Base facturation'!$C$8:$ALN$8,A326)=0,"",SUMIFS('Base facturation'!$C$59:$ALN$59,'Base facturation'!$C$8:$ALN$8,A326))</f>
        <v/>
      </c>
      <c r="L326" s="46" t="str">
        <f t="shared" si="4"/>
        <v/>
      </c>
      <c r="M326" s="47"/>
      <c r="N326" s="55"/>
      <c r="O326" s="59"/>
      <c r="P326" s="43"/>
      <c r="Q326" s="14"/>
    </row>
    <row r="327" spans="1:17" ht="36.700000000000003" customHeight="1" x14ac:dyDescent="0.25">
      <c r="A327" s="277"/>
      <c r="B327" s="33"/>
      <c r="C327" s="11"/>
      <c r="D327" s="11"/>
      <c r="E327" s="36"/>
      <c r="F327" s="11"/>
      <c r="G327" s="11"/>
      <c r="H327" s="11"/>
      <c r="I327" s="24"/>
      <c r="J327" s="51"/>
      <c r="K327" s="46" t="str">
        <f>IF(SUMIFS('Base facturation'!$C$59:$ALN$59,'Base facturation'!$C$8:$ALN$8,A327)=0,"",SUMIFS('Base facturation'!$C$59:$ALN$59,'Base facturation'!$C$8:$ALN$8,A327))</f>
        <v/>
      </c>
      <c r="L327" s="46" t="str">
        <f t="shared" si="4"/>
        <v/>
      </c>
      <c r="M327" s="47"/>
      <c r="N327" s="55"/>
      <c r="O327" s="59"/>
      <c r="P327" s="43"/>
      <c r="Q327" s="14"/>
    </row>
    <row r="328" spans="1:17" ht="36.700000000000003" customHeight="1" x14ac:dyDescent="0.25">
      <c r="A328" s="277"/>
      <c r="B328" s="33"/>
      <c r="C328" s="11"/>
      <c r="D328" s="11"/>
      <c r="E328" s="36"/>
      <c r="F328" s="11"/>
      <c r="G328" s="11"/>
      <c r="H328" s="11"/>
      <c r="I328" s="24"/>
      <c r="J328" s="51"/>
      <c r="K328" s="46" t="str">
        <f>IF(SUMIFS('Base facturation'!$C$59:$ALN$59,'Base facturation'!$C$8:$ALN$8,A328)=0,"",SUMIFS('Base facturation'!$C$59:$ALN$59,'Base facturation'!$C$8:$ALN$8,A328))</f>
        <v/>
      </c>
      <c r="L328" s="46" t="str">
        <f t="shared" ref="L328:L391" si="5">IF(ISBLANK(J328),"",J328-K328)</f>
        <v/>
      </c>
      <c r="M328" s="47"/>
      <c r="N328" s="55"/>
      <c r="O328" s="59"/>
      <c r="P328" s="43"/>
      <c r="Q328" s="14"/>
    </row>
    <row r="329" spans="1:17" ht="36.700000000000003" customHeight="1" x14ac:dyDescent="0.25">
      <c r="A329" s="277"/>
      <c r="B329" s="33"/>
      <c r="C329" s="11"/>
      <c r="D329" s="11"/>
      <c r="E329" s="36"/>
      <c r="F329" s="11"/>
      <c r="G329" s="11"/>
      <c r="H329" s="11"/>
      <c r="I329" s="24"/>
      <c r="J329" s="51"/>
      <c r="K329" s="46" t="str">
        <f>IF(SUMIFS('Base facturation'!$C$59:$ALN$59,'Base facturation'!$C$8:$ALN$8,A329)=0,"",SUMIFS('Base facturation'!$C$59:$ALN$59,'Base facturation'!$C$8:$ALN$8,A329))</f>
        <v/>
      </c>
      <c r="L329" s="46" t="str">
        <f t="shared" si="5"/>
        <v/>
      </c>
      <c r="M329" s="47"/>
      <c r="N329" s="55"/>
      <c r="O329" s="59"/>
      <c r="P329" s="43"/>
      <c r="Q329" s="14"/>
    </row>
    <row r="330" spans="1:17" ht="36.700000000000003" customHeight="1" x14ac:dyDescent="0.25">
      <c r="A330" s="277"/>
      <c r="B330" s="33"/>
      <c r="C330" s="11"/>
      <c r="D330" s="11"/>
      <c r="E330" s="36"/>
      <c r="F330" s="11"/>
      <c r="G330" s="11"/>
      <c r="H330" s="11"/>
      <c r="I330" s="24"/>
      <c r="J330" s="51"/>
      <c r="K330" s="46" t="str">
        <f>IF(SUMIFS('Base facturation'!$C$59:$ALN$59,'Base facturation'!$C$8:$ALN$8,A330)=0,"",SUMIFS('Base facturation'!$C$59:$ALN$59,'Base facturation'!$C$8:$ALN$8,A330))</f>
        <v/>
      </c>
      <c r="L330" s="46" t="str">
        <f t="shared" si="5"/>
        <v/>
      </c>
      <c r="M330" s="47"/>
      <c r="N330" s="55"/>
      <c r="O330" s="59"/>
      <c r="P330" s="43"/>
      <c r="Q330" s="14"/>
    </row>
    <row r="331" spans="1:17" ht="36.700000000000003" customHeight="1" x14ac:dyDescent="0.25">
      <c r="A331" s="277"/>
      <c r="B331" s="33"/>
      <c r="C331" s="11"/>
      <c r="D331" s="11"/>
      <c r="E331" s="36"/>
      <c r="F331" s="11"/>
      <c r="G331" s="11"/>
      <c r="H331" s="11"/>
      <c r="I331" s="24"/>
      <c r="J331" s="51"/>
      <c r="K331" s="46" t="str">
        <f>IF(SUMIFS('Base facturation'!$C$59:$ALN$59,'Base facturation'!$C$8:$ALN$8,A331)=0,"",SUMIFS('Base facturation'!$C$59:$ALN$59,'Base facturation'!$C$8:$ALN$8,A331))</f>
        <v/>
      </c>
      <c r="L331" s="46" t="str">
        <f t="shared" si="5"/>
        <v/>
      </c>
      <c r="M331" s="47"/>
      <c r="N331" s="55"/>
      <c r="O331" s="59"/>
      <c r="P331" s="43"/>
      <c r="Q331" s="14"/>
    </row>
    <row r="332" spans="1:17" ht="36.700000000000003" customHeight="1" x14ac:dyDescent="0.25">
      <c r="A332" s="277"/>
      <c r="B332" s="33"/>
      <c r="C332" s="11"/>
      <c r="D332" s="11"/>
      <c r="E332" s="36"/>
      <c r="F332" s="11"/>
      <c r="G332" s="11"/>
      <c r="H332" s="11"/>
      <c r="I332" s="24"/>
      <c r="J332" s="51"/>
      <c r="K332" s="46" t="str">
        <f>IF(SUMIFS('Base facturation'!$C$59:$ALN$59,'Base facturation'!$C$8:$ALN$8,A332)=0,"",SUMIFS('Base facturation'!$C$59:$ALN$59,'Base facturation'!$C$8:$ALN$8,A332))</f>
        <v/>
      </c>
      <c r="L332" s="46" t="str">
        <f t="shared" si="5"/>
        <v/>
      </c>
      <c r="M332" s="47"/>
      <c r="N332" s="55"/>
      <c r="O332" s="59"/>
      <c r="P332" s="43"/>
      <c r="Q332" s="14"/>
    </row>
    <row r="333" spans="1:17" ht="36.700000000000003" customHeight="1" x14ac:dyDescent="0.25">
      <c r="A333" s="277"/>
      <c r="B333" s="33"/>
      <c r="C333" s="11"/>
      <c r="D333" s="11"/>
      <c r="E333" s="36"/>
      <c r="F333" s="11"/>
      <c r="G333" s="11"/>
      <c r="H333" s="11"/>
      <c r="I333" s="24"/>
      <c r="J333" s="51"/>
      <c r="K333" s="46" t="str">
        <f>IF(SUMIFS('Base facturation'!$C$59:$ALN$59,'Base facturation'!$C$8:$ALN$8,A333)=0,"",SUMIFS('Base facturation'!$C$59:$ALN$59,'Base facturation'!$C$8:$ALN$8,A333))</f>
        <v/>
      </c>
      <c r="L333" s="46" t="str">
        <f t="shared" si="5"/>
        <v/>
      </c>
      <c r="M333" s="47"/>
      <c r="N333" s="55"/>
      <c r="O333" s="59"/>
      <c r="P333" s="43"/>
      <c r="Q333" s="14"/>
    </row>
    <row r="334" spans="1:17" ht="36.700000000000003" customHeight="1" x14ac:dyDescent="0.25">
      <c r="A334" s="277"/>
      <c r="B334" s="33"/>
      <c r="C334" s="11"/>
      <c r="D334" s="11"/>
      <c r="E334" s="36"/>
      <c r="F334" s="11"/>
      <c r="G334" s="11"/>
      <c r="H334" s="11"/>
      <c r="I334" s="24"/>
      <c r="J334" s="51"/>
      <c r="K334" s="46" t="str">
        <f>IF(SUMIFS('Base facturation'!$C$59:$ALN$59,'Base facturation'!$C$8:$ALN$8,A334)=0,"",SUMIFS('Base facturation'!$C$59:$ALN$59,'Base facturation'!$C$8:$ALN$8,A334))</f>
        <v/>
      </c>
      <c r="L334" s="46" t="str">
        <f t="shared" si="5"/>
        <v/>
      </c>
      <c r="M334" s="47"/>
      <c r="N334" s="55"/>
      <c r="O334" s="59"/>
      <c r="P334" s="43"/>
      <c r="Q334" s="14"/>
    </row>
    <row r="335" spans="1:17" ht="36.700000000000003" customHeight="1" x14ac:dyDescent="0.25">
      <c r="A335" s="277"/>
      <c r="B335" s="33"/>
      <c r="C335" s="11"/>
      <c r="D335" s="11"/>
      <c r="E335" s="36"/>
      <c r="F335" s="11"/>
      <c r="G335" s="11"/>
      <c r="H335" s="11"/>
      <c r="I335" s="24"/>
      <c r="J335" s="51"/>
      <c r="K335" s="46" t="str">
        <f>IF(SUMIFS('Base facturation'!$C$59:$ALN$59,'Base facturation'!$C$8:$ALN$8,A335)=0,"",SUMIFS('Base facturation'!$C$59:$ALN$59,'Base facturation'!$C$8:$ALN$8,A335))</f>
        <v/>
      </c>
      <c r="L335" s="46" t="str">
        <f t="shared" si="5"/>
        <v/>
      </c>
      <c r="M335" s="47"/>
      <c r="N335" s="55"/>
      <c r="O335" s="59"/>
      <c r="P335" s="43"/>
      <c r="Q335" s="14"/>
    </row>
    <row r="336" spans="1:17" ht="36.700000000000003" customHeight="1" x14ac:dyDescent="0.25">
      <c r="A336" s="277"/>
      <c r="B336" s="33"/>
      <c r="C336" s="11"/>
      <c r="D336" s="11"/>
      <c r="E336" s="36"/>
      <c r="F336" s="11"/>
      <c r="G336" s="11"/>
      <c r="H336" s="11"/>
      <c r="I336" s="24"/>
      <c r="J336" s="51"/>
      <c r="K336" s="46" t="str">
        <f>IF(SUMIFS('Base facturation'!$C$59:$ALN$59,'Base facturation'!$C$8:$ALN$8,A336)=0,"",SUMIFS('Base facturation'!$C$59:$ALN$59,'Base facturation'!$C$8:$ALN$8,A336))</f>
        <v/>
      </c>
      <c r="L336" s="46" t="str">
        <f t="shared" si="5"/>
        <v/>
      </c>
      <c r="M336" s="47"/>
      <c r="N336" s="55"/>
      <c r="O336" s="59"/>
      <c r="P336" s="43"/>
      <c r="Q336" s="14"/>
    </row>
    <row r="337" spans="1:17" ht="36.700000000000003" customHeight="1" x14ac:dyDescent="0.25">
      <c r="A337" s="277"/>
      <c r="B337" s="33"/>
      <c r="C337" s="11"/>
      <c r="D337" s="11"/>
      <c r="E337" s="36"/>
      <c r="F337" s="11"/>
      <c r="G337" s="11"/>
      <c r="H337" s="11"/>
      <c r="I337" s="24"/>
      <c r="J337" s="51"/>
      <c r="K337" s="46" t="str">
        <f>IF(SUMIFS('Base facturation'!$C$59:$ALN$59,'Base facturation'!$C$8:$ALN$8,A337)=0,"",SUMIFS('Base facturation'!$C$59:$ALN$59,'Base facturation'!$C$8:$ALN$8,A337))</f>
        <v/>
      </c>
      <c r="L337" s="46" t="str">
        <f t="shared" si="5"/>
        <v/>
      </c>
      <c r="M337" s="47"/>
      <c r="N337" s="55"/>
      <c r="O337" s="59"/>
      <c r="P337" s="43"/>
      <c r="Q337" s="14"/>
    </row>
    <row r="338" spans="1:17" ht="36.700000000000003" customHeight="1" x14ac:dyDescent="0.25">
      <c r="A338" s="277"/>
      <c r="B338" s="33"/>
      <c r="C338" s="11"/>
      <c r="D338" s="11"/>
      <c r="E338" s="36"/>
      <c r="F338" s="11"/>
      <c r="G338" s="11"/>
      <c r="H338" s="11"/>
      <c r="I338" s="24"/>
      <c r="J338" s="51"/>
      <c r="K338" s="46" t="str">
        <f>IF(SUMIFS('Base facturation'!$C$59:$ALN$59,'Base facturation'!$C$8:$ALN$8,A338)=0,"",SUMIFS('Base facturation'!$C$59:$ALN$59,'Base facturation'!$C$8:$ALN$8,A338))</f>
        <v/>
      </c>
      <c r="L338" s="46" t="str">
        <f t="shared" si="5"/>
        <v/>
      </c>
      <c r="M338" s="47"/>
      <c r="N338" s="55"/>
      <c r="O338" s="59"/>
      <c r="P338" s="43"/>
      <c r="Q338" s="14"/>
    </row>
    <row r="339" spans="1:17" ht="36.700000000000003" customHeight="1" x14ac:dyDescent="0.25">
      <c r="A339" s="277"/>
      <c r="B339" s="33"/>
      <c r="C339" s="11"/>
      <c r="D339" s="11"/>
      <c r="E339" s="36"/>
      <c r="F339" s="11"/>
      <c r="G339" s="11"/>
      <c r="H339" s="11"/>
      <c r="I339" s="24"/>
      <c r="J339" s="51"/>
      <c r="K339" s="46" t="str">
        <f>IF(SUMIFS('Base facturation'!$C$59:$ALN$59,'Base facturation'!$C$8:$ALN$8,A339)=0,"",SUMIFS('Base facturation'!$C$59:$ALN$59,'Base facturation'!$C$8:$ALN$8,A339))</f>
        <v/>
      </c>
      <c r="L339" s="46" t="str">
        <f t="shared" si="5"/>
        <v/>
      </c>
      <c r="M339" s="47"/>
      <c r="N339" s="55"/>
      <c r="O339" s="59"/>
      <c r="P339" s="43"/>
      <c r="Q339" s="14"/>
    </row>
    <row r="340" spans="1:17" ht="36.700000000000003" customHeight="1" x14ac:dyDescent="0.25">
      <c r="A340" s="277"/>
      <c r="B340" s="33"/>
      <c r="C340" s="11"/>
      <c r="D340" s="11"/>
      <c r="E340" s="36"/>
      <c r="F340" s="11"/>
      <c r="G340" s="11"/>
      <c r="H340" s="11"/>
      <c r="I340" s="24"/>
      <c r="J340" s="51"/>
      <c r="K340" s="46" t="str">
        <f>IF(SUMIFS('Base facturation'!$C$59:$ALN$59,'Base facturation'!$C$8:$ALN$8,A340)=0,"",SUMIFS('Base facturation'!$C$59:$ALN$59,'Base facturation'!$C$8:$ALN$8,A340))</f>
        <v/>
      </c>
      <c r="L340" s="46" t="str">
        <f t="shared" si="5"/>
        <v/>
      </c>
      <c r="M340" s="47"/>
      <c r="N340" s="55"/>
      <c r="O340" s="59"/>
      <c r="P340" s="43"/>
      <c r="Q340" s="14"/>
    </row>
    <row r="341" spans="1:17" ht="36.700000000000003" customHeight="1" x14ac:dyDescent="0.25">
      <c r="A341" s="277"/>
      <c r="B341" s="33"/>
      <c r="C341" s="11"/>
      <c r="D341" s="11"/>
      <c r="E341" s="36"/>
      <c r="F341" s="11"/>
      <c r="G341" s="11"/>
      <c r="H341" s="11"/>
      <c r="I341" s="24"/>
      <c r="J341" s="51"/>
      <c r="K341" s="46" t="str">
        <f>IF(SUMIFS('Base facturation'!$C$59:$ALN$59,'Base facturation'!$C$8:$ALN$8,A341)=0,"",SUMIFS('Base facturation'!$C$59:$ALN$59,'Base facturation'!$C$8:$ALN$8,A341))</f>
        <v/>
      </c>
      <c r="L341" s="46" t="str">
        <f t="shared" si="5"/>
        <v/>
      </c>
      <c r="M341" s="47"/>
      <c r="N341" s="55"/>
      <c r="O341" s="59"/>
      <c r="P341" s="43"/>
      <c r="Q341" s="14"/>
    </row>
    <row r="342" spans="1:17" ht="36.700000000000003" customHeight="1" x14ac:dyDescent="0.25">
      <c r="A342" s="277"/>
      <c r="B342" s="33"/>
      <c r="C342" s="11"/>
      <c r="D342" s="11"/>
      <c r="E342" s="36"/>
      <c r="F342" s="11"/>
      <c r="G342" s="11"/>
      <c r="H342" s="11"/>
      <c r="I342" s="24"/>
      <c r="J342" s="51"/>
      <c r="K342" s="46" t="str">
        <f>IF(SUMIFS('Base facturation'!$C$59:$ALN$59,'Base facturation'!$C$8:$ALN$8,A342)=0,"",SUMIFS('Base facturation'!$C$59:$ALN$59,'Base facturation'!$C$8:$ALN$8,A342))</f>
        <v/>
      </c>
      <c r="L342" s="46" t="str">
        <f t="shared" si="5"/>
        <v/>
      </c>
      <c r="M342" s="47"/>
      <c r="N342" s="55"/>
      <c r="O342" s="59"/>
      <c r="P342" s="43"/>
      <c r="Q342" s="14"/>
    </row>
    <row r="343" spans="1:17" ht="36.700000000000003" customHeight="1" x14ac:dyDescent="0.25">
      <c r="A343" s="277"/>
      <c r="B343" s="33"/>
      <c r="C343" s="11"/>
      <c r="D343" s="11"/>
      <c r="E343" s="36"/>
      <c r="F343" s="11"/>
      <c r="G343" s="11"/>
      <c r="H343" s="11"/>
      <c r="I343" s="24"/>
      <c r="J343" s="51"/>
      <c r="K343" s="46" t="str">
        <f>IF(SUMIFS('Base facturation'!$C$59:$ALN$59,'Base facturation'!$C$8:$ALN$8,A343)=0,"",SUMIFS('Base facturation'!$C$59:$ALN$59,'Base facturation'!$C$8:$ALN$8,A343))</f>
        <v/>
      </c>
      <c r="L343" s="46" t="str">
        <f t="shared" si="5"/>
        <v/>
      </c>
      <c r="M343" s="47"/>
      <c r="N343" s="55"/>
      <c r="O343" s="59"/>
      <c r="P343" s="43"/>
      <c r="Q343" s="14"/>
    </row>
    <row r="344" spans="1:17" ht="36.700000000000003" customHeight="1" x14ac:dyDescent="0.25">
      <c r="A344" s="277"/>
      <c r="B344" s="33"/>
      <c r="C344" s="11"/>
      <c r="D344" s="11"/>
      <c r="E344" s="36"/>
      <c r="F344" s="11"/>
      <c r="G344" s="11"/>
      <c r="H344" s="11"/>
      <c r="I344" s="24"/>
      <c r="J344" s="51"/>
      <c r="K344" s="46" t="str">
        <f>IF(SUMIFS('Base facturation'!$C$59:$ALN$59,'Base facturation'!$C$8:$ALN$8,A344)=0,"",SUMIFS('Base facturation'!$C$59:$ALN$59,'Base facturation'!$C$8:$ALN$8,A344))</f>
        <v/>
      </c>
      <c r="L344" s="46" t="str">
        <f t="shared" si="5"/>
        <v/>
      </c>
      <c r="M344" s="47"/>
      <c r="N344" s="55"/>
      <c r="O344" s="59"/>
      <c r="P344" s="43"/>
      <c r="Q344" s="14"/>
    </row>
    <row r="345" spans="1:17" ht="36.700000000000003" customHeight="1" x14ac:dyDescent="0.25">
      <c r="A345" s="277"/>
      <c r="B345" s="33"/>
      <c r="C345" s="11"/>
      <c r="D345" s="11"/>
      <c r="E345" s="36"/>
      <c r="F345" s="11"/>
      <c r="G345" s="11"/>
      <c r="H345" s="11"/>
      <c r="I345" s="24"/>
      <c r="J345" s="51"/>
      <c r="K345" s="46" t="str">
        <f>IF(SUMIFS('Base facturation'!$C$59:$ALN$59,'Base facturation'!$C$8:$ALN$8,A345)=0,"",SUMIFS('Base facturation'!$C$59:$ALN$59,'Base facturation'!$C$8:$ALN$8,A345))</f>
        <v/>
      </c>
      <c r="L345" s="46" t="str">
        <f t="shared" si="5"/>
        <v/>
      </c>
      <c r="M345" s="47"/>
      <c r="N345" s="55"/>
      <c r="O345" s="59"/>
      <c r="P345" s="43"/>
      <c r="Q345" s="14"/>
    </row>
    <row r="346" spans="1:17" ht="36.700000000000003" customHeight="1" x14ac:dyDescent="0.25">
      <c r="A346" s="277"/>
      <c r="B346" s="33"/>
      <c r="C346" s="11"/>
      <c r="D346" s="11"/>
      <c r="E346" s="36"/>
      <c r="F346" s="11"/>
      <c r="G346" s="11"/>
      <c r="H346" s="11"/>
      <c r="I346" s="24"/>
      <c r="J346" s="51"/>
      <c r="K346" s="46" t="str">
        <f>IF(SUMIFS('Base facturation'!$C$59:$ALN$59,'Base facturation'!$C$8:$ALN$8,A346)=0,"",SUMIFS('Base facturation'!$C$59:$ALN$59,'Base facturation'!$C$8:$ALN$8,A346))</f>
        <v/>
      </c>
      <c r="L346" s="46" t="str">
        <f t="shared" si="5"/>
        <v/>
      </c>
      <c r="M346" s="47"/>
      <c r="N346" s="55"/>
      <c r="O346" s="59"/>
      <c r="P346" s="43"/>
      <c r="Q346" s="14"/>
    </row>
    <row r="347" spans="1:17" ht="36.700000000000003" customHeight="1" x14ac:dyDescent="0.25">
      <c r="A347" s="277"/>
      <c r="B347" s="33"/>
      <c r="C347" s="11"/>
      <c r="D347" s="11"/>
      <c r="E347" s="36"/>
      <c r="F347" s="11"/>
      <c r="G347" s="11"/>
      <c r="H347" s="11"/>
      <c r="I347" s="24"/>
      <c r="J347" s="51"/>
      <c r="K347" s="46" t="str">
        <f>IF(SUMIFS('Base facturation'!$C$59:$ALN$59,'Base facturation'!$C$8:$ALN$8,A347)=0,"",SUMIFS('Base facturation'!$C$59:$ALN$59,'Base facturation'!$C$8:$ALN$8,A347))</f>
        <v/>
      </c>
      <c r="L347" s="46" t="str">
        <f t="shared" si="5"/>
        <v/>
      </c>
      <c r="M347" s="47"/>
      <c r="N347" s="55"/>
      <c r="O347" s="59"/>
      <c r="P347" s="43"/>
      <c r="Q347" s="14"/>
    </row>
    <row r="348" spans="1:17" ht="36.700000000000003" customHeight="1" x14ac:dyDescent="0.25">
      <c r="A348" s="277"/>
      <c r="B348" s="33"/>
      <c r="C348" s="11"/>
      <c r="D348" s="11"/>
      <c r="E348" s="36"/>
      <c r="F348" s="11"/>
      <c r="G348" s="11"/>
      <c r="H348" s="11"/>
      <c r="I348" s="24"/>
      <c r="J348" s="51"/>
      <c r="K348" s="46" t="str">
        <f>IF(SUMIFS('Base facturation'!$C$59:$ALN$59,'Base facturation'!$C$8:$ALN$8,A348)=0,"",SUMIFS('Base facturation'!$C$59:$ALN$59,'Base facturation'!$C$8:$ALN$8,A348))</f>
        <v/>
      </c>
      <c r="L348" s="46" t="str">
        <f t="shared" si="5"/>
        <v/>
      </c>
      <c r="M348" s="47"/>
      <c r="N348" s="55"/>
      <c r="O348" s="59"/>
      <c r="P348" s="43"/>
      <c r="Q348" s="14"/>
    </row>
    <row r="349" spans="1:17" ht="36.700000000000003" customHeight="1" x14ac:dyDescent="0.25">
      <c r="A349" s="277"/>
      <c r="B349" s="33"/>
      <c r="C349" s="11"/>
      <c r="D349" s="11"/>
      <c r="E349" s="36"/>
      <c r="F349" s="11"/>
      <c r="G349" s="11"/>
      <c r="H349" s="11"/>
      <c r="I349" s="24"/>
      <c r="J349" s="51"/>
      <c r="K349" s="46" t="str">
        <f>IF(SUMIFS('Base facturation'!$C$59:$ALN$59,'Base facturation'!$C$8:$ALN$8,A349)=0,"",SUMIFS('Base facturation'!$C$59:$ALN$59,'Base facturation'!$C$8:$ALN$8,A349))</f>
        <v/>
      </c>
      <c r="L349" s="46" t="str">
        <f t="shared" si="5"/>
        <v/>
      </c>
      <c r="M349" s="47"/>
      <c r="N349" s="55"/>
      <c r="O349" s="59"/>
      <c r="P349" s="43"/>
      <c r="Q349" s="14"/>
    </row>
    <row r="350" spans="1:17" ht="36.700000000000003" customHeight="1" x14ac:dyDescent="0.25">
      <c r="A350" s="277"/>
      <c r="B350" s="33"/>
      <c r="C350" s="11"/>
      <c r="D350" s="11"/>
      <c r="E350" s="36"/>
      <c r="F350" s="11"/>
      <c r="G350" s="11"/>
      <c r="H350" s="11"/>
      <c r="I350" s="24"/>
      <c r="J350" s="51"/>
      <c r="K350" s="46" t="str">
        <f>IF(SUMIFS('Base facturation'!$C$59:$ALN$59,'Base facturation'!$C$8:$ALN$8,A350)=0,"",SUMIFS('Base facturation'!$C$59:$ALN$59,'Base facturation'!$C$8:$ALN$8,A350))</f>
        <v/>
      </c>
      <c r="L350" s="46" t="str">
        <f t="shared" si="5"/>
        <v/>
      </c>
      <c r="M350" s="47"/>
      <c r="N350" s="55"/>
      <c r="O350" s="59"/>
      <c r="P350" s="43"/>
      <c r="Q350" s="14"/>
    </row>
    <row r="351" spans="1:17" ht="36.700000000000003" customHeight="1" x14ac:dyDescent="0.25">
      <c r="A351" s="277"/>
      <c r="B351" s="33"/>
      <c r="C351" s="11"/>
      <c r="D351" s="11"/>
      <c r="E351" s="36"/>
      <c r="F351" s="11"/>
      <c r="G351" s="11"/>
      <c r="H351" s="11"/>
      <c r="I351" s="24"/>
      <c r="J351" s="51"/>
      <c r="K351" s="46" t="str">
        <f>IF(SUMIFS('Base facturation'!$C$59:$ALN$59,'Base facturation'!$C$8:$ALN$8,A351)=0,"",SUMIFS('Base facturation'!$C$59:$ALN$59,'Base facturation'!$C$8:$ALN$8,A351))</f>
        <v/>
      </c>
      <c r="L351" s="46" t="str">
        <f t="shared" si="5"/>
        <v/>
      </c>
      <c r="M351" s="47"/>
      <c r="N351" s="55"/>
      <c r="O351" s="59"/>
      <c r="P351" s="43"/>
      <c r="Q351" s="14"/>
    </row>
    <row r="352" spans="1:17" ht="36.700000000000003" customHeight="1" x14ac:dyDescent="0.25">
      <c r="A352" s="277"/>
      <c r="B352" s="33"/>
      <c r="C352" s="11"/>
      <c r="D352" s="11"/>
      <c r="E352" s="36"/>
      <c r="F352" s="11"/>
      <c r="G352" s="11"/>
      <c r="H352" s="11"/>
      <c r="I352" s="24"/>
      <c r="J352" s="51"/>
      <c r="K352" s="46" t="str">
        <f>IF(SUMIFS('Base facturation'!$C$59:$ALN$59,'Base facturation'!$C$8:$ALN$8,A352)=0,"",SUMIFS('Base facturation'!$C$59:$ALN$59,'Base facturation'!$C$8:$ALN$8,A352))</f>
        <v/>
      </c>
      <c r="L352" s="46" t="str">
        <f t="shared" si="5"/>
        <v/>
      </c>
      <c r="M352" s="47"/>
      <c r="N352" s="55"/>
      <c r="O352" s="59"/>
      <c r="P352" s="43"/>
      <c r="Q352" s="14"/>
    </row>
    <row r="353" spans="1:17" ht="36.700000000000003" customHeight="1" x14ac:dyDescent="0.25">
      <c r="A353" s="277"/>
      <c r="B353" s="33"/>
      <c r="C353" s="11"/>
      <c r="D353" s="11"/>
      <c r="E353" s="36"/>
      <c r="F353" s="11"/>
      <c r="G353" s="11"/>
      <c r="H353" s="11"/>
      <c r="I353" s="24"/>
      <c r="J353" s="51"/>
      <c r="K353" s="46" t="str">
        <f>IF(SUMIFS('Base facturation'!$C$59:$ALN$59,'Base facturation'!$C$8:$ALN$8,A353)=0,"",SUMIFS('Base facturation'!$C$59:$ALN$59,'Base facturation'!$C$8:$ALN$8,A353))</f>
        <v/>
      </c>
      <c r="L353" s="46" t="str">
        <f t="shared" si="5"/>
        <v/>
      </c>
      <c r="M353" s="47"/>
      <c r="N353" s="55"/>
      <c r="O353" s="59"/>
      <c r="P353" s="43"/>
      <c r="Q353" s="14"/>
    </row>
    <row r="354" spans="1:17" ht="36.700000000000003" customHeight="1" x14ac:dyDescent="0.25">
      <c r="A354" s="277"/>
      <c r="B354" s="33"/>
      <c r="C354" s="11"/>
      <c r="D354" s="11"/>
      <c r="E354" s="36"/>
      <c r="F354" s="11"/>
      <c r="G354" s="11"/>
      <c r="H354" s="11"/>
      <c r="I354" s="24"/>
      <c r="J354" s="51"/>
      <c r="K354" s="46" t="str">
        <f>IF(SUMIFS('Base facturation'!$C$59:$ALN$59,'Base facturation'!$C$8:$ALN$8,A354)=0,"",SUMIFS('Base facturation'!$C$59:$ALN$59,'Base facturation'!$C$8:$ALN$8,A354))</f>
        <v/>
      </c>
      <c r="L354" s="46" t="str">
        <f t="shared" si="5"/>
        <v/>
      </c>
      <c r="M354" s="47"/>
      <c r="N354" s="55"/>
      <c r="O354" s="59"/>
      <c r="P354" s="43"/>
      <c r="Q354" s="14"/>
    </row>
    <row r="355" spans="1:17" ht="36.700000000000003" customHeight="1" x14ac:dyDescent="0.25">
      <c r="A355" s="277"/>
      <c r="B355" s="33"/>
      <c r="C355" s="11"/>
      <c r="D355" s="11"/>
      <c r="E355" s="36"/>
      <c r="F355" s="11"/>
      <c r="G355" s="11"/>
      <c r="H355" s="11"/>
      <c r="I355" s="24"/>
      <c r="J355" s="51"/>
      <c r="K355" s="46" t="str">
        <f>IF(SUMIFS('Base facturation'!$C$59:$ALN$59,'Base facturation'!$C$8:$ALN$8,A355)=0,"",SUMIFS('Base facturation'!$C$59:$ALN$59,'Base facturation'!$C$8:$ALN$8,A355))</f>
        <v/>
      </c>
      <c r="L355" s="46" t="str">
        <f t="shared" si="5"/>
        <v/>
      </c>
      <c r="M355" s="47"/>
      <c r="N355" s="55"/>
      <c r="O355" s="59"/>
      <c r="P355" s="43"/>
      <c r="Q355" s="14"/>
    </row>
    <row r="356" spans="1:17" ht="36.700000000000003" customHeight="1" x14ac:dyDescent="0.25">
      <c r="A356" s="277"/>
      <c r="B356" s="33"/>
      <c r="C356" s="11"/>
      <c r="D356" s="11"/>
      <c r="E356" s="36"/>
      <c r="F356" s="11"/>
      <c r="G356" s="11"/>
      <c r="H356" s="11"/>
      <c r="I356" s="24"/>
      <c r="J356" s="51"/>
      <c r="K356" s="46" t="str">
        <f>IF(SUMIFS('Base facturation'!$C$59:$ALN$59,'Base facturation'!$C$8:$ALN$8,A356)=0,"",SUMIFS('Base facturation'!$C$59:$ALN$59,'Base facturation'!$C$8:$ALN$8,A356))</f>
        <v/>
      </c>
      <c r="L356" s="46" t="str">
        <f t="shared" si="5"/>
        <v/>
      </c>
      <c r="M356" s="47"/>
      <c r="N356" s="55"/>
      <c r="O356" s="59"/>
      <c r="P356" s="43"/>
      <c r="Q356" s="14"/>
    </row>
    <row r="357" spans="1:17" ht="36.700000000000003" customHeight="1" x14ac:dyDescent="0.25">
      <c r="A357" s="277"/>
      <c r="B357" s="33"/>
      <c r="C357" s="11"/>
      <c r="D357" s="11"/>
      <c r="E357" s="36"/>
      <c r="F357" s="11"/>
      <c r="G357" s="11"/>
      <c r="H357" s="11"/>
      <c r="I357" s="24"/>
      <c r="J357" s="51"/>
      <c r="K357" s="46" t="str">
        <f>IF(SUMIFS('Base facturation'!$C$59:$ALN$59,'Base facturation'!$C$8:$ALN$8,A357)=0,"",SUMIFS('Base facturation'!$C$59:$ALN$59,'Base facturation'!$C$8:$ALN$8,A357))</f>
        <v/>
      </c>
      <c r="L357" s="46" t="str">
        <f t="shared" si="5"/>
        <v/>
      </c>
      <c r="M357" s="47"/>
      <c r="N357" s="55"/>
      <c r="O357" s="59"/>
      <c r="P357" s="43"/>
      <c r="Q357" s="14"/>
    </row>
    <row r="358" spans="1:17" ht="36.700000000000003" customHeight="1" x14ac:dyDescent="0.25">
      <c r="A358" s="277"/>
      <c r="B358" s="33"/>
      <c r="C358" s="11"/>
      <c r="D358" s="11"/>
      <c r="E358" s="36"/>
      <c r="F358" s="11"/>
      <c r="G358" s="11"/>
      <c r="H358" s="11"/>
      <c r="I358" s="24"/>
      <c r="J358" s="51"/>
      <c r="K358" s="46" t="str">
        <f>IF(SUMIFS('Base facturation'!$C$59:$ALN$59,'Base facturation'!$C$8:$ALN$8,A358)=0,"",SUMIFS('Base facturation'!$C$59:$ALN$59,'Base facturation'!$C$8:$ALN$8,A358))</f>
        <v/>
      </c>
      <c r="L358" s="46" t="str">
        <f t="shared" si="5"/>
        <v/>
      </c>
      <c r="M358" s="47"/>
      <c r="N358" s="55"/>
      <c r="O358" s="59"/>
      <c r="P358" s="43"/>
      <c r="Q358" s="14"/>
    </row>
    <row r="359" spans="1:17" ht="36.700000000000003" customHeight="1" x14ac:dyDescent="0.25">
      <c r="A359" s="277"/>
      <c r="B359" s="33"/>
      <c r="C359" s="11"/>
      <c r="D359" s="11"/>
      <c r="E359" s="36"/>
      <c r="F359" s="11"/>
      <c r="G359" s="11"/>
      <c r="H359" s="11"/>
      <c r="I359" s="24"/>
      <c r="J359" s="51"/>
      <c r="K359" s="46" t="str">
        <f>IF(SUMIFS('Base facturation'!$C$59:$ALN$59,'Base facturation'!$C$8:$ALN$8,A359)=0,"",SUMIFS('Base facturation'!$C$59:$ALN$59,'Base facturation'!$C$8:$ALN$8,A359))</f>
        <v/>
      </c>
      <c r="L359" s="46" t="str">
        <f t="shared" si="5"/>
        <v/>
      </c>
      <c r="M359" s="47"/>
      <c r="N359" s="55"/>
      <c r="O359" s="59"/>
      <c r="P359" s="43"/>
      <c r="Q359" s="14"/>
    </row>
    <row r="360" spans="1:17" ht="36.700000000000003" customHeight="1" x14ac:dyDescent="0.25">
      <c r="A360" s="277"/>
      <c r="B360" s="33"/>
      <c r="C360" s="11"/>
      <c r="D360" s="11"/>
      <c r="E360" s="36"/>
      <c r="F360" s="11"/>
      <c r="G360" s="11"/>
      <c r="H360" s="11"/>
      <c r="I360" s="24"/>
      <c r="J360" s="51"/>
      <c r="K360" s="46" t="str">
        <f>IF(SUMIFS('Base facturation'!$C$59:$ALN$59,'Base facturation'!$C$8:$ALN$8,A360)=0,"",SUMIFS('Base facturation'!$C$59:$ALN$59,'Base facturation'!$C$8:$ALN$8,A360))</f>
        <v/>
      </c>
      <c r="L360" s="46" t="str">
        <f t="shared" si="5"/>
        <v/>
      </c>
      <c r="M360" s="47"/>
      <c r="N360" s="55"/>
      <c r="O360" s="59"/>
      <c r="P360" s="43"/>
      <c r="Q360" s="14"/>
    </row>
    <row r="361" spans="1:17" ht="36.700000000000003" customHeight="1" x14ac:dyDescent="0.25">
      <c r="A361" s="277"/>
      <c r="B361" s="33"/>
      <c r="C361" s="11"/>
      <c r="D361" s="11"/>
      <c r="E361" s="36"/>
      <c r="F361" s="11"/>
      <c r="G361" s="11"/>
      <c r="H361" s="11"/>
      <c r="I361" s="24"/>
      <c r="J361" s="51"/>
      <c r="K361" s="46" t="str">
        <f>IF(SUMIFS('Base facturation'!$C$59:$ALN$59,'Base facturation'!$C$8:$ALN$8,A361)=0,"",SUMIFS('Base facturation'!$C$59:$ALN$59,'Base facturation'!$C$8:$ALN$8,A361))</f>
        <v/>
      </c>
      <c r="L361" s="46" t="str">
        <f t="shared" si="5"/>
        <v/>
      </c>
      <c r="M361" s="47"/>
      <c r="N361" s="55"/>
      <c r="O361" s="59"/>
      <c r="P361" s="43"/>
      <c r="Q361" s="14"/>
    </row>
    <row r="362" spans="1:17" ht="36.700000000000003" customHeight="1" x14ac:dyDescent="0.25">
      <c r="A362" s="277"/>
      <c r="B362" s="33"/>
      <c r="C362" s="11"/>
      <c r="D362" s="11"/>
      <c r="E362" s="36"/>
      <c r="F362" s="11"/>
      <c r="G362" s="11"/>
      <c r="H362" s="11"/>
      <c r="I362" s="24"/>
      <c r="J362" s="51"/>
      <c r="K362" s="46" t="str">
        <f>IF(SUMIFS('Base facturation'!$C$59:$ALN$59,'Base facturation'!$C$8:$ALN$8,A362)=0,"",SUMIFS('Base facturation'!$C$59:$ALN$59,'Base facturation'!$C$8:$ALN$8,A362))</f>
        <v/>
      </c>
      <c r="L362" s="46" t="str">
        <f t="shared" si="5"/>
        <v/>
      </c>
      <c r="M362" s="47"/>
      <c r="N362" s="55"/>
      <c r="O362" s="59"/>
      <c r="P362" s="43"/>
      <c r="Q362" s="14"/>
    </row>
    <row r="363" spans="1:17" ht="36.700000000000003" customHeight="1" x14ac:dyDescent="0.25">
      <c r="A363" s="277"/>
      <c r="B363" s="33"/>
      <c r="C363" s="11"/>
      <c r="D363" s="11"/>
      <c r="E363" s="36"/>
      <c r="F363" s="11"/>
      <c r="G363" s="11"/>
      <c r="H363" s="11"/>
      <c r="I363" s="24"/>
      <c r="J363" s="51"/>
      <c r="K363" s="46" t="str">
        <f>IF(SUMIFS('Base facturation'!$C$59:$ALN$59,'Base facturation'!$C$8:$ALN$8,A363)=0,"",SUMIFS('Base facturation'!$C$59:$ALN$59,'Base facturation'!$C$8:$ALN$8,A363))</f>
        <v/>
      </c>
      <c r="L363" s="46" t="str">
        <f t="shared" si="5"/>
        <v/>
      </c>
      <c r="M363" s="47"/>
      <c r="N363" s="55"/>
      <c r="O363" s="59"/>
      <c r="P363" s="43"/>
      <c r="Q363" s="14"/>
    </row>
    <row r="364" spans="1:17" ht="36.700000000000003" customHeight="1" x14ac:dyDescent="0.25">
      <c r="A364" s="277"/>
      <c r="B364" s="33"/>
      <c r="C364" s="11"/>
      <c r="D364" s="11"/>
      <c r="E364" s="36"/>
      <c r="F364" s="11"/>
      <c r="G364" s="11"/>
      <c r="H364" s="11"/>
      <c r="I364" s="24"/>
      <c r="J364" s="51"/>
      <c r="K364" s="46" t="str">
        <f>IF(SUMIFS('Base facturation'!$C$59:$ALN$59,'Base facturation'!$C$8:$ALN$8,A364)=0,"",SUMIFS('Base facturation'!$C$59:$ALN$59,'Base facturation'!$C$8:$ALN$8,A364))</f>
        <v/>
      </c>
      <c r="L364" s="46" t="str">
        <f t="shared" si="5"/>
        <v/>
      </c>
      <c r="M364" s="47"/>
      <c r="N364" s="55"/>
      <c r="O364" s="59"/>
      <c r="P364" s="43"/>
      <c r="Q364" s="14"/>
    </row>
    <row r="365" spans="1:17" ht="36.700000000000003" customHeight="1" x14ac:dyDescent="0.25">
      <c r="A365" s="277"/>
      <c r="B365" s="33"/>
      <c r="C365" s="11"/>
      <c r="D365" s="11"/>
      <c r="E365" s="36"/>
      <c r="F365" s="11"/>
      <c r="G365" s="11"/>
      <c r="H365" s="11"/>
      <c r="I365" s="24"/>
      <c r="J365" s="51"/>
      <c r="K365" s="46" t="str">
        <f>IF(SUMIFS('Base facturation'!$C$59:$ALN$59,'Base facturation'!$C$8:$ALN$8,A365)=0,"",SUMIFS('Base facturation'!$C$59:$ALN$59,'Base facturation'!$C$8:$ALN$8,A365))</f>
        <v/>
      </c>
      <c r="L365" s="46" t="str">
        <f t="shared" si="5"/>
        <v/>
      </c>
      <c r="M365" s="47"/>
      <c r="N365" s="55"/>
      <c r="O365" s="59"/>
      <c r="P365" s="43"/>
      <c r="Q365" s="14"/>
    </row>
    <row r="366" spans="1:17" ht="36.700000000000003" customHeight="1" x14ac:dyDescent="0.25">
      <c r="A366" s="277"/>
      <c r="B366" s="33"/>
      <c r="C366" s="11"/>
      <c r="D366" s="11"/>
      <c r="E366" s="36"/>
      <c r="F366" s="11"/>
      <c r="G366" s="11"/>
      <c r="H366" s="11"/>
      <c r="I366" s="24"/>
      <c r="J366" s="51"/>
      <c r="K366" s="46" t="str">
        <f>IF(SUMIFS('Base facturation'!$C$59:$ALN$59,'Base facturation'!$C$8:$ALN$8,A366)=0,"",SUMIFS('Base facturation'!$C$59:$ALN$59,'Base facturation'!$C$8:$ALN$8,A366))</f>
        <v/>
      </c>
      <c r="L366" s="46" t="str">
        <f t="shared" si="5"/>
        <v/>
      </c>
      <c r="M366" s="47"/>
      <c r="N366" s="55"/>
      <c r="O366" s="59"/>
      <c r="P366" s="43"/>
      <c r="Q366" s="14"/>
    </row>
    <row r="367" spans="1:17" ht="36.700000000000003" customHeight="1" x14ac:dyDescent="0.25">
      <c r="A367" s="277"/>
      <c r="B367" s="33"/>
      <c r="C367" s="11"/>
      <c r="D367" s="11"/>
      <c r="E367" s="36"/>
      <c r="F367" s="11"/>
      <c r="G367" s="11"/>
      <c r="H367" s="11"/>
      <c r="I367" s="24"/>
      <c r="J367" s="51"/>
      <c r="K367" s="46" t="str">
        <f>IF(SUMIFS('Base facturation'!$C$59:$ALN$59,'Base facturation'!$C$8:$ALN$8,A367)=0,"",SUMIFS('Base facturation'!$C$59:$ALN$59,'Base facturation'!$C$8:$ALN$8,A367))</f>
        <v/>
      </c>
      <c r="L367" s="46" t="str">
        <f t="shared" si="5"/>
        <v/>
      </c>
      <c r="M367" s="47"/>
      <c r="N367" s="55"/>
      <c r="O367" s="59"/>
      <c r="P367" s="43"/>
      <c r="Q367" s="14"/>
    </row>
    <row r="368" spans="1:17" ht="36.700000000000003" customHeight="1" x14ac:dyDescent="0.25">
      <c r="A368" s="277"/>
      <c r="B368" s="33"/>
      <c r="C368" s="11"/>
      <c r="D368" s="11"/>
      <c r="E368" s="36"/>
      <c r="F368" s="11"/>
      <c r="G368" s="11"/>
      <c r="H368" s="11"/>
      <c r="I368" s="24"/>
      <c r="J368" s="51"/>
      <c r="K368" s="46" t="str">
        <f>IF(SUMIFS('Base facturation'!$C$59:$ALN$59,'Base facturation'!$C$8:$ALN$8,A368)=0,"",SUMIFS('Base facturation'!$C$59:$ALN$59,'Base facturation'!$C$8:$ALN$8,A368))</f>
        <v/>
      </c>
      <c r="L368" s="46" t="str">
        <f t="shared" si="5"/>
        <v/>
      </c>
      <c r="M368" s="47"/>
      <c r="N368" s="55"/>
      <c r="O368" s="59"/>
      <c r="P368" s="43"/>
      <c r="Q368" s="14"/>
    </row>
    <row r="369" spans="1:17" ht="36.700000000000003" customHeight="1" x14ac:dyDescent="0.25">
      <c r="A369" s="277"/>
      <c r="B369" s="33"/>
      <c r="C369" s="11"/>
      <c r="D369" s="11"/>
      <c r="E369" s="36"/>
      <c r="F369" s="11"/>
      <c r="G369" s="11"/>
      <c r="H369" s="11"/>
      <c r="I369" s="24"/>
      <c r="J369" s="51"/>
      <c r="K369" s="46" t="str">
        <f>IF(SUMIFS('Base facturation'!$C$59:$ALN$59,'Base facturation'!$C$8:$ALN$8,A369)=0,"",SUMIFS('Base facturation'!$C$59:$ALN$59,'Base facturation'!$C$8:$ALN$8,A369))</f>
        <v/>
      </c>
      <c r="L369" s="46" t="str">
        <f t="shared" si="5"/>
        <v/>
      </c>
      <c r="M369" s="47"/>
      <c r="N369" s="55"/>
      <c r="O369" s="59"/>
      <c r="P369" s="43"/>
      <c r="Q369" s="14"/>
    </row>
    <row r="370" spans="1:17" ht="36.700000000000003" customHeight="1" x14ac:dyDescent="0.25">
      <c r="A370" s="277"/>
      <c r="B370" s="33"/>
      <c r="C370" s="11"/>
      <c r="D370" s="11"/>
      <c r="E370" s="36"/>
      <c r="F370" s="11"/>
      <c r="G370" s="11"/>
      <c r="H370" s="11"/>
      <c r="I370" s="24"/>
      <c r="J370" s="51"/>
      <c r="K370" s="46" t="str">
        <f>IF(SUMIFS('Base facturation'!$C$59:$ALN$59,'Base facturation'!$C$8:$ALN$8,A370)=0,"",SUMIFS('Base facturation'!$C$59:$ALN$59,'Base facturation'!$C$8:$ALN$8,A370))</f>
        <v/>
      </c>
      <c r="L370" s="46" t="str">
        <f t="shared" si="5"/>
        <v/>
      </c>
      <c r="M370" s="47"/>
      <c r="N370" s="55"/>
      <c r="O370" s="59"/>
      <c r="P370" s="43"/>
      <c r="Q370" s="14"/>
    </row>
    <row r="371" spans="1:17" ht="36.700000000000003" customHeight="1" x14ac:dyDescent="0.25">
      <c r="A371" s="277"/>
      <c r="B371" s="33"/>
      <c r="C371" s="11"/>
      <c r="D371" s="11"/>
      <c r="E371" s="36"/>
      <c r="F371" s="11"/>
      <c r="G371" s="11"/>
      <c r="H371" s="11"/>
      <c r="I371" s="24"/>
      <c r="J371" s="51"/>
      <c r="K371" s="46" t="str">
        <f>IF(SUMIFS('Base facturation'!$C$59:$ALN$59,'Base facturation'!$C$8:$ALN$8,A371)=0,"",SUMIFS('Base facturation'!$C$59:$ALN$59,'Base facturation'!$C$8:$ALN$8,A371))</f>
        <v/>
      </c>
      <c r="L371" s="46" t="str">
        <f t="shared" si="5"/>
        <v/>
      </c>
      <c r="M371" s="47"/>
      <c r="N371" s="55"/>
      <c r="O371" s="59"/>
      <c r="P371" s="43"/>
      <c r="Q371" s="14"/>
    </row>
    <row r="372" spans="1:17" ht="36.700000000000003" customHeight="1" x14ac:dyDescent="0.25">
      <c r="A372" s="277"/>
      <c r="B372" s="33"/>
      <c r="C372" s="11"/>
      <c r="D372" s="11"/>
      <c r="E372" s="36"/>
      <c r="F372" s="11"/>
      <c r="G372" s="11"/>
      <c r="H372" s="11"/>
      <c r="I372" s="24"/>
      <c r="J372" s="51"/>
      <c r="K372" s="46" t="str">
        <f>IF(SUMIFS('Base facturation'!$C$59:$ALN$59,'Base facturation'!$C$8:$ALN$8,A372)=0,"",SUMIFS('Base facturation'!$C$59:$ALN$59,'Base facturation'!$C$8:$ALN$8,A372))</f>
        <v/>
      </c>
      <c r="L372" s="46" t="str">
        <f t="shared" si="5"/>
        <v/>
      </c>
      <c r="M372" s="47"/>
      <c r="N372" s="55"/>
      <c r="O372" s="59"/>
      <c r="P372" s="43"/>
      <c r="Q372" s="14"/>
    </row>
    <row r="373" spans="1:17" ht="36.700000000000003" customHeight="1" x14ac:dyDescent="0.25">
      <c r="A373" s="277"/>
      <c r="B373" s="33"/>
      <c r="C373" s="11"/>
      <c r="D373" s="11"/>
      <c r="E373" s="36"/>
      <c r="F373" s="11"/>
      <c r="G373" s="11"/>
      <c r="H373" s="11"/>
      <c r="I373" s="24"/>
      <c r="J373" s="51"/>
      <c r="K373" s="46" t="str">
        <f>IF(SUMIFS('Base facturation'!$C$59:$ALN$59,'Base facturation'!$C$8:$ALN$8,A373)=0,"",SUMIFS('Base facturation'!$C$59:$ALN$59,'Base facturation'!$C$8:$ALN$8,A373))</f>
        <v/>
      </c>
      <c r="L373" s="46" t="str">
        <f t="shared" si="5"/>
        <v/>
      </c>
      <c r="M373" s="47"/>
      <c r="N373" s="55"/>
      <c r="O373" s="59"/>
      <c r="P373" s="43"/>
      <c r="Q373" s="14"/>
    </row>
    <row r="374" spans="1:17" ht="36.700000000000003" customHeight="1" x14ac:dyDescent="0.25">
      <c r="A374" s="277"/>
      <c r="B374" s="33"/>
      <c r="C374" s="11"/>
      <c r="D374" s="11"/>
      <c r="E374" s="36"/>
      <c r="F374" s="11"/>
      <c r="G374" s="11"/>
      <c r="H374" s="11"/>
      <c r="I374" s="24"/>
      <c r="J374" s="51"/>
      <c r="K374" s="46" t="str">
        <f>IF(SUMIFS('Base facturation'!$C$59:$ALN$59,'Base facturation'!$C$8:$ALN$8,A374)=0,"",SUMIFS('Base facturation'!$C$59:$ALN$59,'Base facturation'!$C$8:$ALN$8,A374))</f>
        <v/>
      </c>
      <c r="L374" s="46" t="str">
        <f t="shared" si="5"/>
        <v/>
      </c>
      <c r="M374" s="47"/>
      <c r="N374" s="55"/>
      <c r="O374" s="59"/>
      <c r="P374" s="43"/>
      <c r="Q374" s="14"/>
    </row>
    <row r="375" spans="1:17" ht="36.700000000000003" customHeight="1" x14ac:dyDescent="0.25">
      <c r="A375" s="277"/>
      <c r="B375" s="33"/>
      <c r="C375" s="11"/>
      <c r="D375" s="11"/>
      <c r="E375" s="36"/>
      <c r="F375" s="11"/>
      <c r="G375" s="11"/>
      <c r="H375" s="11"/>
      <c r="I375" s="24"/>
      <c r="J375" s="51"/>
      <c r="K375" s="46" t="str">
        <f>IF(SUMIFS('Base facturation'!$C$59:$ALN$59,'Base facturation'!$C$8:$ALN$8,A375)=0,"",SUMIFS('Base facturation'!$C$59:$ALN$59,'Base facturation'!$C$8:$ALN$8,A375))</f>
        <v/>
      </c>
      <c r="L375" s="46" t="str">
        <f t="shared" si="5"/>
        <v/>
      </c>
      <c r="M375" s="47"/>
      <c r="N375" s="55"/>
      <c r="O375" s="59"/>
      <c r="P375" s="43"/>
      <c r="Q375" s="14"/>
    </row>
    <row r="376" spans="1:17" ht="36.700000000000003" customHeight="1" x14ac:dyDescent="0.25">
      <c r="A376" s="277"/>
      <c r="B376" s="33"/>
      <c r="C376" s="11"/>
      <c r="D376" s="11"/>
      <c r="E376" s="36"/>
      <c r="F376" s="11"/>
      <c r="G376" s="11"/>
      <c r="H376" s="11"/>
      <c r="I376" s="24"/>
      <c r="J376" s="51"/>
      <c r="K376" s="46" t="str">
        <f>IF(SUMIFS('Base facturation'!$C$59:$ALN$59,'Base facturation'!$C$8:$ALN$8,A376)=0,"",SUMIFS('Base facturation'!$C$59:$ALN$59,'Base facturation'!$C$8:$ALN$8,A376))</f>
        <v/>
      </c>
      <c r="L376" s="46" t="str">
        <f t="shared" si="5"/>
        <v/>
      </c>
      <c r="M376" s="47"/>
      <c r="N376" s="55"/>
      <c r="O376" s="59"/>
      <c r="P376" s="43"/>
      <c r="Q376" s="14"/>
    </row>
    <row r="377" spans="1:17" ht="36.700000000000003" customHeight="1" x14ac:dyDescent="0.25">
      <c r="A377" s="277"/>
      <c r="B377" s="33"/>
      <c r="C377" s="11"/>
      <c r="D377" s="11"/>
      <c r="E377" s="36"/>
      <c r="F377" s="11"/>
      <c r="G377" s="11"/>
      <c r="H377" s="11"/>
      <c r="I377" s="24"/>
      <c r="J377" s="51"/>
      <c r="K377" s="46" t="str">
        <f>IF(SUMIFS('Base facturation'!$C$59:$ALN$59,'Base facturation'!$C$8:$ALN$8,A377)=0,"",SUMIFS('Base facturation'!$C$59:$ALN$59,'Base facturation'!$C$8:$ALN$8,A377))</f>
        <v/>
      </c>
      <c r="L377" s="46" t="str">
        <f t="shared" si="5"/>
        <v/>
      </c>
      <c r="M377" s="47"/>
      <c r="N377" s="55"/>
      <c r="O377" s="59"/>
      <c r="P377" s="43"/>
      <c r="Q377" s="14"/>
    </row>
    <row r="378" spans="1:17" ht="36.700000000000003" customHeight="1" x14ac:dyDescent="0.25">
      <c r="A378" s="277"/>
      <c r="B378" s="33"/>
      <c r="C378" s="11"/>
      <c r="D378" s="11"/>
      <c r="E378" s="36"/>
      <c r="F378" s="11"/>
      <c r="G378" s="11"/>
      <c r="H378" s="11"/>
      <c r="I378" s="24"/>
      <c r="J378" s="51"/>
      <c r="K378" s="46" t="str">
        <f>IF(SUMIFS('Base facturation'!$C$59:$ALN$59,'Base facturation'!$C$8:$ALN$8,A378)=0,"",SUMIFS('Base facturation'!$C$59:$ALN$59,'Base facturation'!$C$8:$ALN$8,A378))</f>
        <v/>
      </c>
      <c r="L378" s="46" t="str">
        <f t="shared" si="5"/>
        <v/>
      </c>
      <c r="M378" s="47"/>
      <c r="N378" s="55"/>
      <c r="O378" s="59"/>
      <c r="P378" s="43"/>
      <c r="Q378" s="14"/>
    </row>
    <row r="379" spans="1:17" ht="36.700000000000003" customHeight="1" x14ac:dyDescent="0.25">
      <c r="A379" s="277"/>
      <c r="B379" s="33"/>
      <c r="C379" s="11"/>
      <c r="D379" s="11"/>
      <c r="E379" s="36"/>
      <c r="F379" s="11"/>
      <c r="G379" s="11"/>
      <c r="H379" s="11"/>
      <c r="I379" s="24"/>
      <c r="J379" s="51"/>
      <c r="K379" s="46" t="str">
        <f>IF(SUMIFS('Base facturation'!$C$59:$ALN$59,'Base facturation'!$C$8:$ALN$8,A379)=0,"",SUMIFS('Base facturation'!$C$59:$ALN$59,'Base facturation'!$C$8:$ALN$8,A379))</f>
        <v/>
      </c>
      <c r="L379" s="46" t="str">
        <f t="shared" si="5"/>
        <v/>
      </c>
      <c r="M379" s="47"/>
      <c r="N379" s="55"/>
      <c r="O379" s="59"/>
      <c r="P379" s="43"/>
      <c r="Q379" s="14"/>
    </row>
    <row r="380" spans="1:17" ht="36.700000000000003" customHeight="1" x14ac:dyDescent="0.25">
      <c r="A380" s="277"/>
      <c r="B380" s="33"/>
      <c r="C380" s="11"/>
      <c r="D380" s="11"/>
      <c r="E380" s="36"/>
      <c r="F380" s="11"/>
      <c r="G380" s="11"/>
      <c r="H380" s="11"/>
      <c r="I380" s="24"/>
      <c r="J380" s="51"/>
      <c r="K380" s="46" t="str">
        <f>IF(SUMIFS('Base facturation'!$C$59:$ALN$59,'Base facturation'!$C$8:$ALN$8,A380)=0,"",SUMIFS('Base facturation'!$C$59:$ALN$59,'Base facturation'!$C$8:$ALN$8,A380))</f>
        <v/>
      </c>
      <c r="L380" s="46" t="str">
        <f t="shared" si="5"/>
        <v/>
      </c>
      <c r="M380" s="47"/>
      <c r="N380" s="55"/>
      <c r="O380" s="59"/>
      <c r="P380" s="43"/>
      <c r="Q380" s="14"/>
    </row>
    <row r="381" spans="1:17" ht="36.700000000000003" customHeight="1" x14ac:dyDescent="0.25">
      <c r="A381" s="277"/>
      <c r="B381" s="33"/>
      <c r="C381" s="11"/>
      <c r="D381" s="11"/>
      <c r="E381" s="36"/>
      <c r="F381" s="11"/>
      <c r="G381" s="11"/>
      <c r="H381" s="11"/>
      <c r="I381" s="24"/>
      <c r="J381" s="51"/>
      <c r="K381" s="46" t="str">
        <f>IF(SUMIFS('Base facturation'!$C$59:$ALN$59,'Base facturation'!$C$8:$ALN$8,A381)=0,"",SUMIFS('Base facturation'!$C$59:$ALN$59,'Base facturation'!$C$8:$ALN$8,A381))</f>
        <v/>
      </c>
      <c r="L381" s="46" t="str">
        <f t="shared" si="5"/>
        <v/>
      </c>
      <c r="M381" s="47"/>
      <c r="N381" s="55"/>
      <c r="O381" s="59"/>
      <c r="P381" s="43"/>
      <c r="Q381" s="14"/>
    </row>
    <row r="382" spans="1:17" ht="36.700000000000003" customHeight="1" x14ac:dyDescent="0.25">
      <c r="A382" s="277"/>
      <c r="B382" s="33"/>
      <c r="C382" s="11"/>
      <c r="D382" s="11"/>
      <c r="E382" s="36"/>
      <c r="F382" s="11"/>
      <c r="G382" s="11"/>
      <c r="H382" s="11"/>
      <c r="I382" s="24"/>
      <c r="J382" s="51"/>
      <c r="K382" s="46" t="str">
        <f>IF(SUMIFS('Base facturation'!$C$59:$ALN$59,'Base facturation'!$C$8:$ALN$8,A382)=0,"",SUMIFS('Base facturation'!$C$59:$ALN$59,'Base facturation'!$C$8:$ALN$8,A382))</f>
        <v/>
      </c>
      <c r="L382" s="46" t="str">
        <f t="shared" si="5"/>
        <v/>
      </c>
      <c r="M382" s="47"/>
      <c r="N382" s="55"/>
      <c r="O382" s="59"/>
      <c r="P382" s="43"/>
      <c r="Q382" s="14"/>
    </row>
    <row r="383" spans="1:17" ht="36.700000000000003" customHeight="1" x14ac:dyDescent="0.25">
      <c r="A383" s="277"/>
      <c r="B383" s="33"/>
      <c r="C383" s="11"/>
      <c r="D383" s="11"/>
      <c r="E383" s="36"/>
      <c r="F383" s="11"/>
      <c r="G383" s="11"/>
      <c r="H383" s="11"/>
      <c r="I383" s="24"/>
      <c r="J383" s="51"/>
      <c r="K383" s="46" t="str">
        <f>IF(SUMIFS('Base facturation'!$C$59:$ALN$59,'Base facturation'!$C$8:$ALN$8,A383)=0,"",SUMIFS('Base facturation'!$C$59:$ALN$59,'Base facturation'!$C$8:$ALN$8,A383))</f>
        <v/>
      </c>
      <c r="L383" s="46" t="str">
        <f t="shared" si="5"/>
        <v/>
      </c>
      <c r="M383" s="47"/>
      <c r="N383" s="55"/>
      <c r="O383" s="59"/>
      <c r="P383" s="43"/>
      <c r="Q383" s="14"/>
    </row>
    <row r="384" spans="1:17" ht="36.700000000000003" customHeight="1" x14ac:dyDescent="0.25">
      <c r="A384" s="277"/>
      <c r="B384" s="33"/>
      <c r="C384" s="11"/>
      <c r="D384" s="11"/>
      <c r="E384" s="36"/>
      <c r="F384" s="11"/>
      <c r="G384" s="11"/>
      <c r="H384" s="11"/>
      <c r="I384" s="24"/>
      <c r="J384" s="51"/>
      <c r="K384" s="46" t="str">
        <f>IF(SUMIFS('Base facturation'!$C$59:$ALN$59,'Base facturation'!$C$8:$ALN$8,A384)=0,"",SUMIFS('Base facturation'!$C$59:$ALN$59,'Base facturation'!$C$8:$ALN$8,A384))</f>
        <v/>
      </c>
      <c r="L384" s="46" t="str">
        <f t="shared" si="5"/>
        <v/>
      </c>
      <c r="M384" s="47"/>
      <c r="N384" s="55"/>
      <c r="O384" s="59"/>
      <c r="P384" s="43"/>
      <c r="Q384" s="14"/>
    </row>
    <row r="385" spans="1:17" ht="36.700000000000003" customHeight="1" x14ac:dyDescent="0.25">
      <c r="A385" s="277"/>
      <c r="B385" s="33"/>
      <c r="C385" s="11"/>
      <c r="D385" s="11"/>
      <c r="E385" s="36"/>
      <c r="F385" s="11"/>
      <c r="G385" s="11"/>
      <c r="H385" s="11"/>
      <c r="I385" s="24"/>
      <c r="J385" s="51"/>
      <c r="K385" s="46" t="str">
        <f>IF(SUMIFS('Base facturation'!$C$59:$ALN$59,'Base facturation'!$C$8:$ALN$8,A385)=0,"",SUMIFS('Base facturation'!$C$59:$ALN$59,'Base facturation'!$C$8:$ALN$8,A385))</f>
        <v/>
      </c>
      <c r="L385" s="46" t="str">
        <f t="shared" si="5"/>
        <v/>
      </c>
      <c r="M385" s="47"/>
      <c r="N385" s="55"/>
      <c r="O385" s="59"/>
      <c r="P385" s="43"/>
      <c r="Q385" s="14"/>
    </row>
    <row r="386" spans="1:17" ht="36.700000000000003" customHeight="1" x14ac:dyDescent="0.25">
      <c r="A386" s="277"/>
      <c r="B386" s="33"/>
      <c r="C386" s="11"/>
      <c r="D386" s="11"/>
      <c r="E386" s="36"/>
      <c r="F386" s="11"/>
      <c r="G386" s="11"/>
      <c r="H386" s="11"/>
      <c r="I386" s="24"/>
      <c r="J386" s="51"/>
      <c r="K386" s="46" t="str">
        <f>IF(SUMIFS('Base facturation'!$C$59:$ALN$59,'Base facturation'!$C$8:$ALN$8,A386)=0,"",SUMIFS('Base facturation'!$C$59:$ALN$59,'Base facturation'!$C$8:$ALN$8,A386))</f>
        <v/>
      </c>
      <c r="L386" s="46" t="str">
        <f t="shared" si="5"/>
        <v/>
      </c>
      <c r="M386" s="47"/>
      <c r="N386" s="55"/>
      <c r="O386" s="59"/>
      <c r="P386" s="43"/>
      <c r="Q386" s="14"/>
    </row>
    <row r="387" spans="1:17" ht="36.700000000000003" customHeight="1" x14ac:dyDescent="0.25">
      <c r="A387" s="277"/>
      <c r="B387" s="33"/>
      <c r="C387" s="11"/>
      <c r="D387" s="11"/>
      <c r="E387" s="36"/>
      <c r="F387" s="11"/>
      <c r="G387" s="11"/>
      <c r="H387" s="11"/>
      <c r="I387" s="24"/>
      <c r="J387" s="51"/>
      <c r="K387" s="46" t="str">
        <f>IF(SUMIFS('Base facturation'!$C$59:$ALN$59,'Base facturation'!$C$8:$ALN$8,A387)=0,"",SUMIFS('Base facturation'!$C$59:$ALN$59,'Base facturation'!$C$8:$ALN$8,A387))</f>
        <v/>
      </c>
      <c r="L387" s="46" t="str">
        <f t="shared" si="5"/>
        <v/>
      </c>
      <c r="M387" s="47"/>
      <c r="N387" s="55"/>
      <c r="O387" s="59"/>
      <c r="P387" s="43"/>
      <c r="Q387" s="14"/>
    </row>
    <row r="388" spans="1:17" ht="36.700000000000003" customHeight="1" x14ac:dyDescent="0.25">
      <c r="A388" s="277"/>
      <c r="B388" s="33"/>
      <c r="C388" s="11"/>
      <c r="D388" s="11"/>
      <c r="E388" s="36"/>
      <c r="F388" s="11"/>
      <c r="G388" s="11"/>
      <c r="H388" s="11"/>
      <c r="I388" s="24"/>
      <c r="J388" s="51"/>
      <c r="K388" s="46" t="str">
        <f>IF(SUMIFS('Base facturation'!$C$59:$ALN$59,'Base facturation'!$C$8:$ALN$8,A388)=0,"",SUMIFS('Base facturation'!$C$59:$ALN$59,'Base facturation'!$C$8:$ALN$8,A388))</f>
        <v/>
      </c>
      <c r="L388" s="46" t="str">
        <f t="shared" si="5"/>
        <v/>
      </c>
      <c r="M388" s="47"/>
      <c r="N388" s="55"/>
      <c r="O388" s="59"/>
      <c r="P388" s="43"/>
      <c r="Q388" s="14"/>
    </row>
    <row r="389" spans="1:17" ht="36.700000000000003" customHeight="1" x14ac:dyDescent="0.25">
      <c r="A389" s="277"/>
      <c r="B389" s="33"/>
      <c r="C389" s="11"/>
      <c r="D389" s="11"/>
      <c r="E389" s="36"/>
      <c r="F389" s="11"/>
      <c r="G389" s="11"/>
      <c r="H389" s="11"/>
      <c r="I389" s="24"/>
      <c r="J389" s="51"/>
      <c r="K389" s="46" t="str">
        <f>IF(SUMIFS('Base facturation'!$C$59:$ALN$59,'Base facturation'!$C$8:$ALN$8,A389)=0,"",SUMIFS('Base facturation'!$C$59:$ALN$59,'Base facturation'!$C$8:$ALN$8,A389))</f>
        <v/>
      </c>
      <c r="L389" s="46" t="str">
        <f t="shared" si="5"/>
        <v/>
      </c>
      <c r="M389" s="47"/>
      <c r="N389" s="55"/>
      <c r="O389" s="59"/>
      <c r="P389" s="43"/>
      <c r="Q389" s="14"/>
    </row>
    <row r="390" spans="1:17" ht="36.700000000000003" customHeight="1" x14ac:dyDescent="0.25">
      <c r="A390" s="277"/>
      <c r="B390" s="33"/>
      <c r="C390" s="11"/>
      <c r="D390" s="11"/>
      <c r="E390" s="36"/>
      <c r="F390" s="11"/>
      <c r="G390" s="11"/>
      <c r="H390" s="11"/>
      <c r="I390" s="24"/>
      <c r="J390" s="51"/>
      <c r="K390" s="46" t="str">
        <f>IF(SUMIFS('Base facturation'!$C$59:$ALN$59,'Base facturation'!$C$8:$ALN$8,A390)=0,"",SUMIFS('Base facturation'!$C$59:$ALN$59,'Base facturation'!$C$8:$ALN$8,A390))</f>
        <v/>
      </c>
      <c r="L390" s="46" t="str">
        <f t="shared" si="5"/>
        <v/>
      </c>
      <c r="M390" s="47"/>
      <c r="N390" s="55"/>
      <c r="O390" s="59"/>
      <c r="P390" s="43"/>
      <c r="Q390" s="14"/>
    </row>
    <row r="391" spans="1:17" ht="36.700000000000003" customHeight="1" x14ac:dyDescent="0.25">
      <c r="A391" s="277"/>
      <c r="B391" s="33"/>
      <c r="C391" s="11"/>
      <c r="D391" s="11"/>
      <c r="E391" s="36"/>
      <c r="F391" s="11"/>
      <c r="G391" s="11"/>
      <c r="H391" s="11"/>
      <c r="I391" s="24"/>
      <c r="J391" s="51"/>
      <c r="K391" s="46" t="str">
        <f>IF(SUMIFS('Base facturation'!$C$59:$ALN$59,'Base facturation'!$C$8:$ALN$8,A391)=0,"",SUMIFS('Base facturation'!$C$59:$ALN$59,'Base facturation'!$C$8:$ALN$8,A391))</f>
        <v/>
      </c>
      <c r="L391" s="46" t="str">
        <f t="shared" si="5"/>
        <v/>
      </c>
      <c r="M391" s="47"/>
      <c r="N391" s="55"/>
      <c r="O391" s="59"/>
      <c r="P391" s="43"/>
      <c r="Q391" s="14"/>
    </row>
    <row r="392" spans="1:17" ht="36.700000000000003" customHeight="1" x14ac:dyDescent="0.25">
      <c r="A392" s="277"/>
      <c r="B392" s="33"/>
      <c r="C392" s="11"/>
      <c r="D392" s="11"/>
      <c r="E392" s="36"/>
      <c r="F392" s="11"/>
      <c r="G392" s="11"/>
      <c r="H392" s="11"/>
      <c r="I392" s="24"/>
      <c r="J392" s="51"/>
      <c r="K392" s="46" t="str">
        <f>IF(SUMIFS('Base facturation'!$C$59:$ALN$59,'Base facturation'!$C$8:$ALN$8,A392)=0,"",SUMIFS('Base facturation'!$C$59:$ALN$59,'Base facturation'!$C$8:$ALN$8,A392))</f>
        <v/>
      </c>
      <c r="L392" s="46" t="str">
        <f t="shared" ref="L392:L455" si="6">IF(ISBLANK(J392),"",J392-K392)</f>
        <v/>
      </c>
      <c r="M392" s="47"/>
      <c r="N392" s="55"/>
      <c r="O392" s="59"/>
      <c r="P392" s="43"/>
      <c r="Q392" s="14"/>
    </row>
    <row r="393" spans="1:17" ht="36.700000000000003" customHeight="1" x14ac:dyDescent="0.25">
      <c r="A393" s="277"/>
      <c r="B393" s="33"/>
      <c r="C393" s="11"/>
      <c r="D393" s="11"/>
      <c r="E393" s="36"/>
      <c r="F393" s="11"/>
      <c r="G393" s="11"/>
      <c r="H393" s="11"/>
      <c r="I393" s="24"/>
      <c r="J393" s="51"/>
      <c r="K393" s="46" t="str">
        <f>IF(SUMIFS('Base facturation'!$C$59:$ALN$59,'Base facturation'!$C$8:$ALN$8,A393)=0,"",SUMIFS('Base facturation'!$C$59:$ALN$59,'Base facturation'!$C$8:$ALN$8,A393))</f>
        <v/>
      </c>
      <c r="L393" s="46" t="str">
        <f t="shared" si="6"/>
        <v/>
      </c>
      <c r="M393" s="47"/>
      <c r="N393" s="55"/>
      <c r="O393" s="59"/>
      <c r="P393" s="43"/>
      <c r="Q393" s="14"/>
    </row>
    <row r="394" spans="1:17" ht="36.700000000000003" customHeight="1" x14ac:dyDescent="0.25">
      <c r="A394" s="277"/>
      <c r="B394" s="33"/>
      <c r="C394" s="11"/>
      <c r="D394" s="11"/>
      <c r="E394" s="36"/>
      <c r="F394" s="11"/>
      <c r="G394" s="11"/>
      <c r="H394" s="11"/>
      <c r="I394" s="24"/>
      <c r="J394" s="51"/>
      <c r="K394" s="46" t="str">
        <f>IF(SUMIFS('Base facturation'!$C$59:$ALN$59,'Base facturation'!$C$8:$ALN$8,A394)=0,"",SUMIFS('Base facturation'!$C$59:$ALN$59,'Base facturation'!$C$8:$ALN$8,A394))</f>
        <v/>
      </c>
      <c r="L394" s="46" t="str">
        <f t="shared" si="6"/>
        <v/>
      </c>
      <c r="M394" s="47"/>
      <c r="N394" s="55"/>
      <c r="O394" s="59"/>
      <c r="P394" s="43"/>
      <c r="Q394" s="14"/>
    </row>
    <row r="395" spans="1:17" ht="36.700000000000003" customHeight="1" x14ac:dyDescent="0.25">
      <c r="A395" s="277"/>
      <c r="B395" s="33"/>
      <c r="C395" s="11"/>
      <c r="D395" s="11"/>
      <c r="E395" s="36"/>
      <c r="F395" s="11"/>
      <c r="G395" s="11"/>
      <c r="H395" s="11"/>
      <c r="I395" s="24"/>
      <c r="J395" s="51"/>
      <c r="K395" s="46" t="str">
        <f>IF(SUMIFS('Base facturation'!$C$59:$ALN$59,'Base facturation'!$C$8:$ALN$8,A395)=0,"",SUMIFS('Base facturation'!$C$59:$ALN$59,'Base facturation'!$C$8:$ALN$8,A395))</f>
        <v/>
      </c>
      <c r="L395" s="46" t="str">
        <f t="shared" si="6"/>
        <v/>
      </c>
      <c r="M395" s="47"/>
      <c r="N395" s="55"/>
      <c r="O395" s="59"/>
      <c r="P395" s="43"/>
      <c r="Q395" s="14"/>
    </row>
    <row r="396" spans="1:17" ht="36.700000000000003" customHeight="1" x14ac:dyDescent="0.25">
      <c r="A396" s="277"/>
      <c r="B396" s="33"/>
      <c r="C396" s="11"/>
      <c r="D396" s="11"/>
      <c r="E396" s="36"/>
      <c r="F396" s="11"/>
      <c r="G396" s="11"/>
      <c r="H396" s="11"/>
      <c r="I396" s="24"/>
      <c r="J396" s="51"/>
      <c r="K396" s="46" t="str">
        <f>IF(SUMIFS('Base facturation'!$C$59:$ALN$59,'Base facturation'!$C$8:$ALN$8,A396)=0,"",SUMIFS('Base facturation'!$C$59:$ALN$59,'Base facturation'!$C$8:$ALN$8,A396))</f>
        <v/>
      </c>
      <c r="L396" s="46" t="str">
        <f t="shared" si="6"/>
        <v/>
      </c>
      <c r="M396" s="47"/>
      <c r="N396" s="55"/>
      <c r="O396" s="59"/>
      <c r="P396" s="43"/>
      <c r="Q396" s="14"/>
    </row>
    <row r="397" spans="1:17" ht="36.700000000000003" customHeight="1" x14ac:dyDescent="0.25">
      <c r="A397" s="277"/>
      <c r="B397" s="33"/>
      <c r="C397" s="11"/>
      <c r="D397" s="11"/>
      <c r="E397" s="36"/>
      <c r="F397" s="11"/>
      <c r="G397" s="11"/>
      <c r="H397" s="11"/>
      <c r="I397" s="24"/>
      <c r="J397" s="51"/>
      <c r="K397" s="46" t="str">
        <f>IF(SUMIFS('Base facturation'!$C$59:$ALN$59,'Base facturation'!$C$8:$ALN$8,A397)=0,"",SUMIFS('Base facturation'!$C$59:$ALN$59,'Base facturation'!$C$8:$ALN$8,A397))</f>
        <v/>
      </c>
      <c r="L397" s="46" t="str">
        <f t="shared" si="6"/>
        <v/>
      </c>
      <c r="M397" s="47"/>
      <c r="N397" s="55"/>
      <c r="O397" s="59"/>
      <c r="P397" s="43"/>
      <c r="Q397" s="14"/>
    </row>
    <row r="398" spans="1:17" ht="36.700000000000003" customHeight="1" x14ac:dyDescent="0.25">
      <c r="A398" s="277"/>
      <c r="B398" s="33"/>
      <c r="C398" s="11"/>
      <c r="D398" s="11"/>
      <c r="E398" s="36"/>
      <c r="F398" s="11"/>
      <c r="G398" s="11"/>
      <c r="H398" s="11"/>
      <c r="I398" s="24"/>
      <c r="J398" s="51"/>
      <c r="K398" s="46" t="str">
        <f>IF(SUMIFS('Base facturation'!$C$59:$ALN$59,'Base facturation'!$C$8:$ALN$8,A398)=0,"",SUMIFS('Base facturation'!$C$59:$ALN$59,'Base facturation'!$C$8:$ALN$8,A398))</f>
        <v/>
      </c>
      <c r="L398" s="46" t="str">
        <f t="shared" si="6"/>
        <v/>
      </c>
      <c r="M398" s="47"/>
      <c r="N398" s="55"/>
      <c r="O398" s="59"/>
      <c r="P398" s="43"/>
      <c r="Q398" s="14"/>
    </row>
    <row r="399" spans="1:17" ht="36.700000000000003" customHeight="1" x14ac:dyDescent="0.25">
      <c r="A399" s="277"/>
      <c r="B399" s="33"/>
      <c r="C399" s="11"/>
      <c r="D399" s="11"/>
      <c r="E399" s="36"/>
      <c r="F399" s="11"/>
      <c r="G399" s="11"/>
      <c r="H399" s="11"/>
      <c r="I399" s="24"/>
      <c r="J399" s="51"/>
      <c r="K399" s="46" t="str">
        <f>IF(SUMIFS('Base facturation'!$C$59:$ALN$59,'Base facturation'!$C$8:$ALN$8,A399)=0,"",SUMIFS('Base facturation'!$C$59:$ALN$59,'Base facturation'!$C$8:$ALN$8,A399))</f>
        <v/>
      </c>
      <c r="L399" s="46" t="str">
        <f t="shared" si="6"/>
        <v/>
      </c>
      <c r="M399" s="47"/>
      <c r="N399" s="55"/>
      <c r="O399" s="59"/>
      <c r="P399" s="43"/>
      <c r="Q399" s="14"/>
    </row>
    <row r="400" spans="1:17" ht="36.700000000000003" customHeight="1" x14ac:dyDescent="0.25">
      <c r="A400" s="277"/>
      <c r="B400" s="33"/>
      <c r="C400" s="11"/>
      <c r="D400" s="11"/>
      <c r="E400" s="36"/>
      <c r="F400" s="11"/>
      <c r="G400" s="11"/>
      <c r="H400" s="11"/>
      <c r="I400" s="24"/>
      <c r="J400" s="51"/>
      <c r="K400" s="46" t="str">
        <f>IF(SUMIFS('Base facturation'!$C$59:$ALN$59,'Base facturation'!$C$8:$ALN$8,A400)=0,"",SUMIFS('Base facturation'!$C$59:$ALN$59,'Base facturation'!$C$8:$ALN$8,A400))</f>
        <v/>
      </c>
      <c r="L400" s="46" t="str">
        <f t="shared" si="6"/>
        <v/>
      </c>
      <c r="M400" s="47"/>
      <c r="N400" s="55"/>
      <c r="O400" s="59"/>
      <c r="P400" s="43"/>
      <c r="Q400" s="14"/>
    </row>
    <row r="401" spans="1:17" ht="36.700000000000003" customHeight="1" x14ac:dyDescent="0.25">
      <c r="A401" s="277"/>
      <c r="B401" s="33"/>
      <c r="C401" s="11"/>
      <c r="D401" s="11"/>
      <c r="E401" s="36"/>
      <c r="F401" s="11"/>
      <c r="G401" s="11"/>
      <c r="H401" s="11"/>
      <c r="I401" s="24"/>
      <c r="J401" s="51"/>
      <c r="K401" s="46" t="str">
        <f>IF(SUMIFS('Base facturation'!$C$59:$ALN$59,'Base facturation'!$C$8:$ALN$8,A401)=0,"",SUMIFS('Base facturation'!$C$59:$ALN$59,'Base facturation'!$C$8:$ALN$8,A401))</f>
        <v/>
      </c>
      <c r="L401" s="46" t="str">
        <f t="shared" si="6"/>
        <v/>
      </c>
      <c r="M401" s="47"/>
      <c r="N401" s="55"/>
      <c r="O401" s="59"/>
      <c r="P401" s="43"/>
      <c r="Q401" s="14"/>
    </row>
    <row r="402" spans="1:17" ht="36.700000000000003" customHeight="1" x14ac:dyDescent="0.25">
      <c r="A402" s="277"/>
      <c r="B402" s="33"/>
      <c r="C402" s="11"/>
      <c r="D402" s="11"/>
      <c r="E402" s="36"/>
      <c r="F402" s="11"/>
      <c r="G402" s="11"/>
      <c r="H402" s="11"/>
      <c r="I402" s="24"/>
      <c r="J402" s="51"/>
      <c r="K402" s="46" t="str">
        <f>IF(SUMIFS('Base facturation'!$C$59:$ALN$59,'Base facturation'!$C$8:$ALN$8,A402)=0,"",SUMIFS('Base facturation'!$C$59:$ALN$59,'Base facturation'!$C$8:$ALN$8,A402))</f>
        <v/>
      </c>
      <c r="L402" s="46" t="str">
        <f t="shared" si="6"/>
        <v/>
      </c>
      <c r="M402" s="47"/>
      <c r="N402" s="55"/>
      <c r="O402" s="59"/>
      <c r="P402" s="43"/>
      <c r="Q402" s="14"/>
    </row>
    <row r="403" spans="1:17" ht="36.700000000000003" customHeight="1" x14ac:dyDescent="0.25">
      <c r="A403" s="277"/>
      <c r="B403" s="33"/>
      <c r="C403" s="11"/>
      <c r="D403" s="11"/>
      <c r="E403" s="36"/>
      <c r="F403" s="11"/>
      <c r="G403" s="11"/>
      <c r="H403" s="11"/>
      <c r="I403" s="24"/>
      <c r="J403" s="51"/>
      <c r="K403" s="46" t="str">
        <f>IF(SUMIFS('Base facturation'!$C$59:$ALN$59,'Base facturation'!$C$8:$ALN$8,A403)=0,"",SUMIFS('Base facturation'!$C$59:$ALN$59,'Base facturation'!$C$8:$ALN$8,A403))</f>
        <v/>
      </c>
      <c r="L403" s="46" t="str">
        <f t="shared" si="6"/>
        <v/>
      </c>
      <c r="M403" s="47"/>
      <c r="N403" s="55"/>
      <c r="O403" s="59"/>
      <c r="P403" s="43"/>
      <c r="Q403" s="14"/>
    </row>
    <row r="404" spans="1:17" ht="36.700000000000003" customHeight="1" x14ac:dyDescent="0.25">
      <c r="A404" s="277"/>
      <c r="B404" s="33"/>
      <c r="C404" s="11"/>
      <c r="D404" s="11"/>
      <c r="E404" s="36"/>
      <c r="F404" s="11"/>
      <c r="G404" s="11"/>
      <c r="H404" s="11"/>
      <c r="I404" s="24"/>
      <c r="J404" s="51"/>
      <c r="K404" s="46" t="str">
        <f>IF(SUMIFS('Base facturation'!$C$59:$ALN$59,'Base facturation'!$C$8:$ALN$8,A404)=0,"",SUMIFS('Base facturation'!$C$59:$ALN$59,'Base facturation'!$C$8:$ALN$8,A404))</f>
        <v/>
      </c>
      <c r="L404" s="46" t="str">
        <f t="shared" si="6"/>
        <v/>
      </c>
      <c r="M404" s="47"/>
      <c r="N404" s="55"/>
      <c r="O404" s="59"/>
      <c r="P404" s="43"/>
      <c r="Q404" s="14"/>
    </row>
    <row r="405" spans="1:17" ht="36.700000000000003" customHeight="1" x14ac:dyDescent="0.25">
      <c r="A405" s="277"/>
      <c r="B405" s="33"/>
      <c r="C405" s="11"/>
      <c r="D405" s="11"/>
      <c r="E405" s="36"/>
      <c r="F405" s="11"/>
      <c r="G405" s="11"/>
      <c r="H405" s="11"/>
      <c r="I405" s="24"/>
      <c r="J405" s="51"/>
      <c r="K405" s="46" t="str">
        <f>IF(SUMIFS('Base facturation'!$C$59:$ALN$59,'Base facturation'!$C$8:$ALN$8,A405)=0,"",SUMIFS('Base facturation'!$C$59:$ALN$59,'Base facturation'!$C$8:$ALN$8,A405))</f>
        <v/>
      </c>
      <c r="L405" s="46" t="str">
        <f t="shared" si="6"/>
        <v/>
      </c>
      <c r="M405" s="47"/>
      <c r="N405" s="55"/>
      <c r="O405" s="59"/>
      <c r="P405" s="43"/>
      <c r="Q405" s="14"/>
    </row>
    <row r="406" spans="1:17" ht="36.700000000000003" customHeight="1" x14ac:dyDescent="0.25">
      <c r="A406" s="277"/>
      <c r="B406" s="33"/>
      <c r="C406" s="11"/>
      <c r="D406" s="11"/>
      <c r="E406" s="36"/>
      <c r="F406" s="11"/>
      <c r="G406" s="11"/>
      <c r="H406" s="11"/>
      <c r="I406" s="24"/>
      <c r="J406" s="51"/>
      <c r="K406" s="46" t="str">
        <f>IF(SUMIFS('Base facturation'!$C$59:$ALN$59,'Base facturation'!$C$8:$ALN$8,A406)=0,"",SUMIFS('Base facturation'!$C$59:$ALN$59,'Base facturation'!$C$8:$ALN$8,A406))</f>
        <v/>
      </c>
      <c r="L406" s="46" t="str">
        <f t="shared" si="6"/>
        <v/>
      </c>
      <c r="M406" s="47"/>
      <c r="N406" s="55"/>
      <c r="O406" s="59"/>
      <c r="P406" s="43"/>
      <c r="Q406" s="14"/>
    </row>
    <row r="407" spans="1:17" ht="36.700000000000003" customHeight="1" x14ac:dyDescent="0.25">
      <c r="A407" s="277"/>
      <c r="B407" s="33"/>
      <c r="C407" s="11"/>
      <c r="D407" s="11"/>
      <c r="E407" s="36"/>
      <c r="F407" s="11"/>
      <c r="G407" s="11"/>
      <c r="H407" s="11"/>
      <c r="I407" s="24"/>
      <c r="J407" s="51"/>
      <c r="K407" s="46" t="str">
        <f>IF(SUMIFS('Base facturation'!$C$59:$ALN$59,'Base facturation'!$C$8:$ALN$8,A407)=0,"",SUMIFS('Base facturation'!$C$59:$ALN$59,'Base facturation'!$C$8:$ALN$8,A407))</f>
        <v/>
      </c>
      <c r="L407" s="46" t="str">
        <f t="shared" si="6"/>
        <v/>
      </c>
      <c r="M407" s="47"/>
      <c r="N407" s="55"/>
      <c r="O407" s="59"/>
      <c r="P407" s="43"/>
      <c r="Q407" s="14"/>
    </row>
    <row r="408" spans="1:17" ht="36.700000000000003" customHeight="1" x14ac:dyDescent="0.25">
      <c r="A408" s="277"/>
      <c r="B408" s="33"/>
      <c r="C408" s="11"/>
      <c r="D408" s="11"/>
      <c r="E408" s="36"/>
      <c r="F408" s="11"/>
      <c r="G408" s="11"/>
      <c r="H408" s="11"/>
      <c r="I408" s="24"/>
      <c r="J408" s="51"/>
      <c r="K408" s="46" t="str">
        <f>IF(SUMIFS('Base facturation'!$C$59:$ALN$59,'Base facturation'!$C$8:$ALN$8,A408)=0,"",SUMIFS('Base facturation'!$C$59:$ALN$59,'Base facturation'!$C$8:$ALN$8,A408))</f>
        <v/>
      </c>
      <c r="L408" s="46" t="str">
        <f t="shared" si="6"/>
        <v/>
      </c>
      <c r="M408" s="47"/>
      <c r="N408" s="55"/>
      <c r="O408" s="59"/>
      <c r="P408" s="43"/>
      <c r="Q408" s="14"/>
    </row>
    <row r="409" spans="1:17" ht="36.700000000000003" customHeight="1" x14ac:dyDescent="0.25">
      <c r="A409" s="277"/>
      <c r="B409" s="33"/>
      <c r="C409" s="11"/>
      <c r="D409" s="11"/>
      <c r="E409" s="36"/>
      <c r="F409" s="11"/>
      <c r="G409" s="11"/>
      <c r="H409" s="11"/>
      <c r="I409" s="24"/>
      <c r="J409" s="51"/>
      <c r="K409" s="46" t="str">
        <f>IF(SUMIFS('Base facturation'!$C$59:$ALN$59,'Base facturation'!$C$8:$ALN$8,A409)=0,"",SUMIFS('Base facturation'!$C$59:$ALN$59,'Base facturation'!$C$8:$ALN$8,A409))</f>
        <v/>
      </c>
      <c r="L409" s="46" t="str">
        <f t="shared" si="6"/>
        <v/>
      </c>
      <c r="M409" s="47"/>
      <c r="N409" s="55"/>
      <c r="O409" s="59"/>
      <c r="P409" s="43"/>
      <c r="Q409" s="14"/>
    </row>
    <row r="410" spans="1:17" ht="36.700000000000003" customHeight="1" x14ac:dyDescent="0.25">
      <c r="A410" s="277"/>
      <c r="B410" s="33"/>
      <c r="C410" s="11"/>
      <c r="D410" s="11"/>
      <c r="E410" s="36"/>
      <c r="F410" s="11"/>
      <c r="G410" s="11"/>
      <c r="H410" s="11"/>
      <c r="I410" s="24"/>
      <c r="J410" s="51"/>
      <c r="K410" s="46" t="str">
        <f>IF(SUMIFS('Base facturation'!$C$59:$ALN$59,'Base facturation'!$C$8:$ALN$8,A410)=0,"",SUMIFS('Base facturation'!$C$59:$ALN$59,'Base facturation'!$C$8:$ALN$8,A410))</f>
        <v/>
      </c>
      <c r="L410" s="46" t="str">
        <f t="shared" si="6"/>
        <v/>
      </c>
      <c r="M410" s="47"/>
      <c r="N410" s="55"/>
      <c r="O410" s="59"/>
      <c r="P410" s="43"/>
      <c r="Q410" s="14"/>
    </row>
    <row r="411" spans="1:17" ht="36.700000000000003" customHeight="1" x14ac:dyDescent="0.25">
      <c r="A411" s="277"/>
      <c r="B411" s="33"/>
      <c r="C411" s="11"/>
      <c r="D411" s="11"/>
      <c r="E411" s="36"/>
      <c r="F411" s="11"/>
      <c r="G411" s="11"/>
      <c r="H411" s="11"/>
      <c r="I411" s="24"/>
      <c r="J411" s="51"/>
      <c r="K411" s="46" t="str">
        <f>IF(SUMIFS('Base facturation'!$C$59:$ALN$59,'Base facturation'!$C$8:$ALN$8,A411)=0,"",SUMIFS('Base facturation'!$C$59:$ALN$59,'Base facturation'!$C$8:$ALN$8,A411))</f>
        <v/>
      </c>
      <c r="L411" s="46" t="str">
        <f t="shared" si="6"/>
        <v/>
      </c>
      <c r="M411" s="47"/>
      <c r="N411" s="55"/>
      <c r="O411" s="59"/>
      <c r="P411" s="43"/>
      <c r="Q411" s="14"/>
    </row>
    <row r="412" spans="1:17" ht="36.700000000000003" customHeight="1" x14ac:dyDescent="0.25">
      <c r="A412" s="277"/>
      <c r="B412" s="33"/>
      <c r="C412" s="11"/>
      <c r="D412" s="11"/>
      <c r="E412" s="36"/>
      <c r="F412" s="11"/>
      <c r="G412" s="11"/>
      <c r="H412" s="11"/>
      <c r="I412" s="24"/>
      <c r="J412" s="51"/>
      <c r="K412" s="46" t="str">
        <f>IF(SUMIFS('Base facturation'!$C$59:$ALN$59,'Base facturation'!$C$8:$ALN$8,A412)=0,"",SUMIFS('Base facturation'!$C$59:$ALN$59,'Base facturation'!$C$8:$ALN$8,A412))</f>
        <v/>
      </c>
      <c r="L412" s="46" t="str">
        <f t="shared" si="6"/>
        <v/>
      </c>
      <c r="M412" s="47"/>
      <c r="N412" s="55"/>
      <c r="O412" s="59"/>
      <c r="P412" s="43"/>
      <c r="Q412" s="14"/>
    </row>
    <row r="413" spans="1:17" ht="36.700000000000003" customHeight="1" x14ac:dyDescent="0.25">
      <c r="A413" s="277"/>
      <c r="B413" s="33"/>
      <c r="C413" s="11"/>
      <c r="D413" s="11"/>
      <c r="E413" s="36"/>
      <c r="F413" s="11"/>
      <c r="G413" s="11"/>
      <c r="H413" s="11"/>
      <c r="I413" s="24"/>
      <c r="J413" s="51"/>
      <c r="K413" s="46" t="str">
        <f>IF(SUMIFS('Base facturation'!$C$59:$ALN$59,'Base facturation'!$C$8:$ALN$8,A413)=0,"",SUMIFS('Base facturation'!$C$59:$ALN$59,'Base facturation'!$C$8:$ALN$8,A413))</f>
        <v/>
      </c>
      <c r="L413" s="46" t="str">
        <f t="shared" si="6"/>
        <v/>
      </c>
      <c r="M413" s="47"/>
      <c r="N413" s="55"/>
      <c r="O413" s="59"/>
      <c r="P413" s="43"/>
      <c r="Q413" s="14"/>
    </row>
    <row r="414" spans="1:17" ht="36.700000000000003" customHeight="1" x14ac:dyDescent="0.25">
      <c r="A414" s="277"/>
      <c r="B414" s="33"/>
      <c r="C414" s="11"/>
      <c r="D414" s="11"/>
      <c r="E414" s="36"/>
      <c r="F414" s="11"/>
      <c r="G414" s="11"/>
      <c r="H414" s="11"/>
      <c r="I414" s="24"/>
      <c r="J414" s="51"/>
      <c r="K414" s="46" t="str">
        <f>IF(SUMIFS('Base facturation'!$C$59:$ALN$59,'Base facturation'!$C$8:$ALN$8,A414)=0,"",SUMIFS('Base facturation'!$C$59:$ALN$59,'Base facturation'!$C$8:$ALN$8,A414))</f>
        <v/>
      </c>
      <c r="L414" s="46" t="str">
        <f t="shared" si="6"/>
        <v/>
      </c>
      <c r="M414" s="47"/>
      <c r="N414" s="55"/>
      <c r="O414" s="59"/>
      <c r="P414" s="43"/>
      <c r="Q414" s="14"/>
    </row>
    <row r="415" spans="1:17" ht="36.700000000000003" customHeight="1" x14ac:dyDescent="0.25">
      <c r="A415" s="277"/>
      <c r="B415" s="33"/>
      <c r="C415" s="11"/>
      <c r="D415" s="11"/>
      <c r="E415" s="36"/>
      <c r="F415" s="11"/>
      <c r="G415" s="11"/>
      <c r="H415" s="11"/>
      <c r="I415" s="24"/>
      <c r="J415" s="51"/>
      <c r="K415" s="46" t="str">
        <f>IF(SUMIFS('Base facturation'!$C$59:$ALN$59,'Base facturation'!$C$8:$ALN$8,A415)=0,"",SUMIFS('Base facturation'!$C$59:$ALN$59,'Base facturation'!$C$8:$ALN$8,A415))</f>
        <v/>
      </c>
      <c r="L415" s="46" t="str">
        <f t="shared" si="6"/>
        <v/>
      </c>
      <c r="M415" s="47"/>
      <c r="N415" s="55"/>
      <c r="O415" s="59"/>
      <c r="P415" s="43"/>
      <c r="Q415" s="14"/>
    </row>
    <row r="416" spans="1:17" ht="36.700000000000003" customHeight="1" x14ac:dyDescent="0.25">
      <c r="A416" s="277"/>
      <c r="B416" s="33"/>
      <c r="C416" s="11"/>
      <c r="D416" s="11"/>
      <c r="E416" s="36"/>
      <c r="F416" s="11"/>
      <c r="G416" s="11"/>
      <c r="H416" s="11"/>
      <c r="I416" s="24"/>
      <c r="J416" s="51"/>
      <c r="K416" s="46" t="str">
        <f>IF(SUMIFS('Base facturation'!$C$59:$ALN$59,'Base facturation'!$C$8:$ALN$8,A416)=0,"",SUMIFS('Base facturation'!$C$59:$ALN$59,'Base facturation'!$C$8:$ALN$8,A416))</f>
        <v/>
      </c>
      <c r="L416" s="46" t="str">
        <f t="shared" si="6"/>
        <v/>
      </c>
      <c r="M416" s="47"/>
      <c r="N416" s="55"/>
      <c r="O416" s="59"/>
      <c r="P416" s="43"/>
      <c r="Q416" s="14"/>
    </row>
    <row r="417" spans="1:17" ht="36.700000000000003" customHeight="1" x14ac:dyDescent="0.25">
      <c r="A417" s="277"/>
      <c r="B417" s="33"/>
      <c r="C417" s="11"/>
      <c r="D417" s="11"/>
      <c r="E417" s="36"/>
      <c r="F417" s="11"/>
      <c r="G417" s="11"/>
      <c r="H417" s="11"/>
      <c r="I417" s="24"/>
      <c r="J417" s="51"/>
      <c r="K417" s="46" t="str">
        <f>IF(SUMIFS('Base facturation'!$C$59:$ALN$59,'Base facturation'!$C$8:$ALN$8,A417)=0,"",SUMIFS('Base facturation'!$C$59:$ALN$59,'Base facturation'!$C$8:$ALN$8,A417))</f>
        <v/>
      </c>
      <c r="L417" s="46" t="str">
        <f t="shared" si="6"/>
        <v/>
      </c>
      <c r="M417" s="47"/>
      <c r="N417" s="55"/>
      <c r="O417" s="59"/>
      <c r="P417" s="43"/>
      <c r="Q417" s="14"/>
    </row>
    <row r="418" spans="1:17" ht="36.700000000000003" customHeight="1" x14ac:dyDescent="0.25">
      <c r="A418" s="277"/>
      <c r="B418" s="33"/>
      <c r="C418" s="11"/>
      <c r="D418" s="11"/>
      <c r="E418" s="36"/>
      <c r="F418" s="11"/>
      <c r="G418" s="11"/>
      <c r="H418" s="11"/>
      <c r="I418" s="24"/>
      <c r="J418" s="51"/>
      <c r="K418" s="46" t="str">
        <f>IF(SUMIFS('Base facturation'!$C$59:$ALN$59,'Base facturation'!$C$8:$ALN$8,A418)=0,"",SUMIFS('Base facturation'!$C$59:$ALN$59,'Base facturation'!$C$8:$ALN$8,A418))</f>
        <v/>
      </c>
      <c r="L418" s="46" t="str">
        <f t="shared" si="6"/>
        <v/>
      </c>
      <c r="M418" s="47"/>
      <c r="N418" s="55"/>
      <c r="O418" s="59"/>
      <c r="P418" s="43"/>
      <c r="Q418" s="14"/>
    </row>
    <row r="419" spans="1:17" ht="36.700000000000003" customHeight="1" x14ac:dyDescent="0.25">
      <c r="A419" s="277"/>
      <c r="B419" s="33"/>
      <c r="C419" s="11"/>
      <c r="D419" s="11"/>
      <c r="E419" s="36"/>
      <c r="F419" s="11"/>
      <c r="G419" s="11"/>
      <c r="H419" s="11"/>
      <c r="I419" s="24"/>
      <c r="J419" s="51"/>
      <c r="K419" s="46" t="str">
        <f>IF(SUMIFS('Base facturation'!$C$59:$ALN$59,'Base facturation'!$C$8:$ALN$8,A419)=0,"",SUMIFS('Base facturation'!$C$59:$ALN$59,'Base facturation'!$C$8:$ALN$8,A419))</f>
        <v/>
      </c>
      <c r="L419" s="46" t="str">
        <f t="shared" si="6"/>
        <v/>
      </c>
      <c r="M419" s="47"/>
      <c r="N419" s="55"/>
      <c r="O419" s="59"/>
      <c r="P419" s="43"/>
      <c r="Q419" s="14"/>
    </row>
    <row r="420" spans="1:17" ht="36.700000000000003" customHeight="1" x14ac:dyDescent="0.25">
      <c r="A420" s="277"/>
      <c r="B420" s="33"/>
      <c r="C420" s="11"/>
      <c r="D420" s="11"/>
      <c r="E420" s="36"/>
      <c r="F420" s="11"/>
      <c r="G420" s="11"/>
      <c r="H420" s="11"/>
      <c r="I420" s="24"/>
      <c r="J420" s="51"/>
      <c r="K420" s="46" t="str">
        <f>IF(SUMIFS('Base facturation'!$C$59:$ALN$59,'Base facturation'!$C$8:$ALN$8,A420)=0,"",SUMIFS('Base facturation'!$C$59:$ALN$59,'Base facturation'!$C$8:$ALN$8,A420))</f>
        <v/>
      </c>
      <c r="L420" s="46" t="str">
        <f t="shared" si="6"/>
        <v/>
      </c>
      <c r="M420" s="47"/>
      <c r="N420" s="55"/>
      <c r="O420" s="59"/>
      <c r="P420" s="43"/>
      <c r="Q420" s="14"/>
    </row>
    <row r="421" spans="1:17" ht="36.700000000000003" customHeight="1" x14ac:dyDescent="0.25">
      <c r="A421" s="277"/>
      <c r="B421" s="33"/>
      <c r="C421" s="11"/>
      <c r="D421" s="11"/>
      <c r="E421" s="36"/>
      <c r="F421" s="11"/>
      <c r="G421" s="11"/>
      <c r="H421" s="11"/>
      <c r="I421" s="24"/>
      <c r="J421" s="51"/>
      <c r="K421" s="46" t="str">
        <f>IF(SUMIFS('Base facturation'!$C$59:$ALN$59,'Base facturation'!$C$8:$ALN$8,A421)=0,"",SUMIFS('Base facturation'!$C$59:$ALN$59,'Base facturation'!$C$8:$ALN$8,A421))</f>
        <v/>
      </c>
      <c r="L421" s="46" t="str">
        <f t="shared" si="6"/>
        <v/>
      </c>
      <c r="M421" s="47"/>
      <c r="N421" s="55"/>
      <c r="O421" s="59"/>
      <c r="P421" s="43"/>
      <c r="Q421" s="14"/>
    </row>
    <row r="422" spans="1:17" ht="36.700000000000003" customHeight="1" x14ac:dyDescent="0.25">
      <c r="A422" s="277"/>
      <c r="B422" s="33"/>
      <c r="C422" s="11"/>
      <c r="D422" s="11"/>
      <c r="E422" s="36"/>
      <c r="F422" s="11"/>
      <c r="G422" s="11"/>
      <c r="H422" s="11"/>
      <c r="I422" s="24"/>
      <c r="J422" s="51"/>
      <c r="K422" s="46" t="str">
        <f>IF(SUMIFS('Base facturation'!$C$59:$ALN$59,'Base facturation'!$C$8:$ALN$8,A422)=0,"",SUMIFS('Base facturation'!$C$59:$ALN$59,'Base facturation'!$C$8:$ALN$8,A422))</f>
        <v/>
      </c>
      <c r="L422" s="46" t="str">
        <f t="shared" si="6"/>
        <v/>
      </c>
      <c r="M422" s="47"/>
      <c r="N422" s="55"/>
      <c r="O422" s="59"/>
      <c r="P422" s="43"/>
      <c r="Q422" s="14"/>
    </row>
    <row r="423" spans="1:17" ht="36.700000000000003" customHeight="1" x14ac:dyDescent="0.25">
      <c r="A423" s="277"/>
      <c r="B423" s="33"/>
      <c r="C423" s="11"/>
      <c r="D423" s="11"/>
      <c r="E423" s="36"/>
      <c r="F423" s="11"/>
      <c r="G423" s="11"/>
      <c r="H423" s="11"/>
      <c r="I423" s="24"/>
      <c r="J423" s="51"/>
      <c r="K423" s="46" t="str">
        <f>IF(SUMIFS('Base facturation'!$C$59:$ALN$59,'Base facturation'!$C$8:$ALN$8,A423)=0,"",SUMIFS('Base facturation'!$C$59:$ALN$59,'Base facturation'!$C$8:$ALN$8,A423))</f>
        <v/>
      </c>
      <c r="L423" s="46" t="str">
        <f t="shared" si="6"/>
        <v/>
      </c>
      <c r="M423" s="47"/>
      <c r="N423" s="55"/>
      <c r="O423" s="59"/>
      <c r="P423" s="43"/>
      <c r="Q423" s="14"/>
    </row>
    <row r="424" spans="1:17" ht="36.700000000000003" customHeight="1" x14ac:dyDescent="0.25">
      <c r="A424" s="277"/>
      <c r="B424" s="33"/>
      <c r="C424" s="11"/>
      <c r="D424" s="11"/>
      <c r="E424" s="36"/>
      <c r="F424" s="11"/>
      <c r="G424" s="11"/>
      <c r="H424" s="11"/>
      <c r="I424" s="24"/>
      <c r="J424" s="51"/>
      <c r="K424" s="46" t="str">
        <f>IF(SUMIFS('Base facturation'!$C$59:$ALN$59,'Base facturation'!$C$8:$ALN$8,A424)=0,"",SUMIFS('Base facturation'!$C$59:$ALN$59,'Base facturation'!$C$8:$ALN$8,A424))</f>
        <v/>
      </c>
      <c r="L424" s="46" t="str">
        <f t="shared" si="6"/>
        <v/>
      </c>
      <c r="M424" s="47"/>
      <c r="N424" s="55"/>
      <c r="O424" s="59"/>
      <c r="P424" s="43"/>
      <c r="Q424" s="14"/>
    </row>
    <row r="425" spans="1:17" ht="36.700000000000003" customHeight="1" x14ac:dyDescent="0.25">
      <c r="A425" s="277"/>
      <c r="B425" s="33"/>
      <c r="C425" s="11"/>
      <c r="D425" s="11"/>
      <c r="E425" s="36"/>
      <c r="F425" s="11"/>
      <c r="G425" s="11"/>
      <c r="H425" s="11"/>
      <c r="I425" s="24"/>
      <c r="J425" s="51"/>
      <c r="K425" s="46" t="str">
        <f>IF(SUMIFS('Base facturation'!$C$59:$ALN$59,'Base facturation'!$C$8:$ALN$8,A425)=0,"",SUMIFS('Base facturation'!$C$59:$ALN$59,'Base facturation'!$C$8:$ALN$8,A425))</f>
        <v/>
      </c>
      <c r="L425" s="46" t="str">
        <f t="shared" si="6"/>
        <v/>
      </c>
      <c r="M425" s="47"/>
      <c r="N425" s="55"/>
      <c r="O425" s="59"/>
      <c r="P425" s="43"/>
      <c r="Q425" s="14"/>
    </row>
    <row r="426" spans="1:17" ht="36.700000000000003" customHeight="1" x14ac:dyDescent="0.25">
      <c r="A426" s="277"/>
      <c r="B426" s="33"/>
      <c r="C426" s="11"/>
      <c r="D426" s="11"/>
      <c r="E426" s="36"/>
      <c r="F426" s="11"/>
      <c r="G426" s="11"/>
      <c r="H426" s="11"/>
      <c r="I426" s="24"/>
      <c r="J426" s="51"/>
      <c r="K426" s="46" t="str">
        <f>IF(SUMIFS('Base facturation'!$C$59:$ALN$59,'Base facturation'!$C$8:$ALN$8,A426)=0,"",SUMIFS('Base facturation'!$C$59:$ALN$59,'Base facturation'!$C$8:$ALN$8,A426))</f>
        <v/>
      </c>
      <c r="L426" s="46" t="str">
        <f t="shared" si="6"/>
        <v/>
      </c>
      <c r="M426" s="47"/>
      <c r="N426" s="55"/>
      <c r="O426" s="59"/>
      <c r="P426" s="43"/>
      <c r="Q426" s="14"/>
    </row>
    <row r="427" spans="1:17" ht="36.700000000000003" customHeight="1" x14ac:dyDescent="0.25">
      <c r="A427" s="277"/>
      <c r="B427" s="33"/>
      <c r="C427" s="11"/>
      <c r="D427" s="11"/>
      <c r="E427" s="36"/>
      <c r="F427" s="11"/>
      <c r="G427" s="11"/>
      <c r="H427" s="11"/>
      <c r="I427" s="24"/>
      <c r="J427" s="51"/>
      <c r="K427" s="46" t="str">
        <f>IF(SUMIFS('Base facturation'!$C$59:$ALN$59,'Base facturation'!$C$8:$ALN$8,A427)=0,"",SUMIFS('Base facturation'!$C$59:$ALN$59,'Base facturation'!$C$8:$ALN$8,A427))</f>
        <v/>
      </c>
      <c r="L427" s="46" t="str">
        <f t="shared" si="6"/>
        <v/>
      </c>
      <c r="M427" s="47"/>
      <c r="N427" s="55"/>
      <c r="O427" s="59"/>
      <c r="P427" s="43"/>
      <c r="Q427" s="14"/>
    </row>
    <row r="428" spans="1:17" ht="36.700000000000003" customHeight="1" x14ac:dyDescent="0.25">
      <c r="A428" s="277"/>
      <c r="B428" s="33"/>
      <c r="C428" s="11"/>
      <c r="D428" s="11"/>
      <c r="E428" s="36"/>
      <c r="F428" s="11"/>
      <c r="G428" s="11"/>
      <c r="H428" s="11"/>
      <c r="I428" s="24"/>
      <c r="J428" s="51"/>
      <c r="K428" s="46" t="str">
        <f>IF(SUMIFS('Base facturation'!$C$59:$ALN$59,'Base facturation'!$C$8:$ALN$8,A428)=0,"",SUMIFS('Base facturation'!$C$59:$ALN$59,'Base facturation'!$C$8:$ALN$8,A428))</f>
        <v/>
      </c>
      <c r="L428" s="46" t="str">
        <f t="shared" si="6"/>
        <v/>
      </c>
      <c r="M428" s="47"/>
      <c r="N428" s="55"/>
      <c r="O428" s="59"/>
      <c r="P428" s="43"/>
      <c r="Q428" s="14"/>
    </row>
    <row r="429" spans="1:17" ht="36.700000000000003" customHeight="1" x14ac:dyDescent="0.25">
      <c r="A429" s="277"/>
      <c r="B429" s="33"/>
      <c r="C429" s="11"/>
      <c r="D429" s="11"/>
      <c r="E429" s="36"/>
      <c r="F429" s="11"/>
      <c r="G429" s="11"/>
      <c r="H429" s="11"/>
      <c r="I429" s="24"/>
      <c r="J429" s="51"/>
      <c r="K429" s="46" t="str">
        <f>IF(SUMIFS('Base facturation'!$C$59:$ALN$59,'Base facturation'!$C$8:$ALN$8,A429)=0,"",SUMIFS('Base facturation'!$C$59:$ALN$59,'Base facturation'!$C$8:$ALN$8,A429))</f>
        <v/>
      </c>
      <c r="L429" s="46" t="str">
        <f t="shared" si="6"/>
        <v/>
      </c>
      <c r="M429" s="47"/>
      <c r="N429" s="55"/>
      <c r="O429" s="59"/>
      <c r="P429" s="43"/>
      <c r="Q429" s="14"/>
    </row>
    <row r="430" spans="1:17" ht="36.700000000000003" customHeight="1" x14ac:dyDescent="0.25">
      <c r="A430" s="277"/>
      <c r="B430" s="33"/>
      <c r="C430" s="11"/>
      <c r="D430" s="11"/>
      <c r="E430" s="36"/>
      <c r="F430" s="11"/>
      <c r="G430" s="11"/>
      <c r="H430" s="11"/>
      <c r="I430" s="24"/>
      <c r="J430" s="51"/>
      <c r="K430" s="46" t="str">
        <f>IF(SUMIFS('Base facturation'!$C$59:$ALN$59,'Base facturation'!$C$8:$ALN$8,A430)=0,"",SUMIFS('Base facturation'!$C$59:$ALN$59,'Base facturation'!$C$8:$ALN$8,A430))</f>
        <v/>
      </c>
      <c r="L430" s="46" t="str">
        <f t="shared" si="6"/>
        <v/>
      </c>
      <c r="M430" s="47"/>
      <c r="N430" s="55"/>
      <c r="O430" s="59"/>
      <c r="P430" s="43"/>
      <c r="Q430" s="14"/>
    </row>
    <row r="431" spans="1:17" ht="36.700000000000003" customHeight="1" x14ac:dyDescent="0.25">
      <c r="A431" s="277"/>
      <c r="B431" s="33"/>
      <c r="C431" s="11"/>
      <c r="D431" s="11"/>
      <c r="E431" s="36"/>
      <c r="F431" s="11"/>
      <c r="G431" s="11"/>
      <c r="H431" s="11"/>
      <c r="I431" s="24"/>
      <c r="J431" s="51"/>
      <c r="K431" s="46" t="str">
        <f>IF(SUMIFS('Base facturation'!$C$59:$ALN$59,'Base facturation'!$C$8:$ALN$8,A431)=0,"",SUMIFS('Base facturation'!$C$59:$ALN$59,'Base facturation'!$C$8:$ALN$8,A431))</f>
        <v/>
      </c>
      <c r="L431" s="46" t="str">
        <f t="shared" si="6"/>
        <v/>
      </c>
      <c r="M431" s="47"/>
      <c r="N431" s="55"/>
      <c r="O431" s="59"/>
      <c r="P431" s="43"/>
      <c r="Q431" s="14"/>
    </row>
    <row r="432" spans="1:17" ht="36.700000000000003" customHeight="1" x14ac:dyDescent="0.25">
      <c r="A432" s="277"/>
      <c r="B432" s="33"/>
      <c r="C432" s="11"/>
      <c r="D432" s="11"/>
      <c r="E432" s="36"/>
      <c r="F432" s="11"/>
      <c r="G432" s="11"/>
      <c r="H432" s="11"/>
      <c r="I432" s="24"/>
      <c r="J432" s="51"/>
      <c r="K432" s="46" t="str">
        <f>IF(SUMIFS('Base facturation'!$C$59:$ALN$59,'Base facturation'!$C$8:$ALN$8,A432)=0,"",SUMIFS('Base facturation'!$C$59:$ALN$59,'Base facturation'!$C$8:$ALN$8,A432))</f>
        <v/>
      </c>
      <c r="L432" s="46" t="str">
        <f t="shared" si="6"/>
        <v/>
      </c>
      <c r="M432" s="47"/>
      <c r="N432" s="55"/>
      <c r="O432" s="59"/>
      <c r="P432" s="43"/>
      <c r="Q432" s="14"/>
    </row>
    <row r="433" spans="1:17" ht="36.700000000000003" customHeight="1" x14ac:dyDescent="0.25">
      <c r="A433" s="277"/>
      <c r="B433" s="33"/>
      <c r="C433" s="11"/>
      <c r="D433" s="11"/>
      <c r="E433" s="36"/>
      <c r="F433" s="11"/>
      <c r="G433" s="11"/>
      <c r="H433" s="11"/>
      <c r="I433" s="24"/>
      <c r="J433" s="51"/>
      <c r="K433" s="46" t="str">
        <f>IF(SUMIFS('Base facturation'!$C$59:$ALN$59,'Base facturation'!$C$8:$ALN$8,A433)=0,"",SUMIFS('Base facturation'!$C$59:$ALN$59,'Base facturation'!$C$8:$ALN$8,A433))</f>
        <v/>
      </c>
      <c r="L433" s="46" t="str">
        <f t="shared" si="6"/>
        <v/>
      </c>
      <c r="M433" s="47"/>
      <c r="N433" s="55"/>
      <c r="O433" s="59"/>
      <c r="P433" s="43"/>
      <c r="Q433" s="14"/>
    </row>
    <row r="434" spans="1:17" ht="36.700000000000003" customHeight="1" x14ac:dyDescent="0.25">
      <c r="A434" s="277"/>
      <c r="B434" s="33"/>
      <c r="C434" s="11"/>
      <c r="D434" s="11"/>
      <c r="E434" s="36"/>
      <c r="F434" s="11"/>
      <c r="G434" s="11"/>
      <c r="H434" s="11"/>
      <c r="I434" s="24"/>
      <c r="J434" s="51"/>
      <c r="K434" s="46" t="str">
        <f>IF(SUMIFS('Base facturation'!$C$59:$ALN$59,'Base facturation'!$C$8:$ALN$8,A434)=0,"",SUMIFS('Base facturation'!$C$59:$ALN$59,'Base facturation'!$C$8:$ALN$8,A434))</f>
        <v/>
      </c>
      <c r="L434" s="46" t="str">
        <f t="shared" si="6"/>
        <v/>
      </c>
      <c r="M434" s="47"/>
      <c r="N434" s="55"/>
      <c r="O434" s="59"/>
      <c r="P434" s="43"/>
      <c r="Q434" s="14"/>
    </row>
    <row r="435" spans="1:17" ht="36.700000000000003" customHeight="1" x14ac:dyDescent="0.25">
      <c r="A435" s="277"/>
      <c r="B435" s="33"/>
      <c r="C435" s="11"/>
      <c r="D435" s="11"/>
      <c r="E435" s="36"/>
      <c r="F435" s="11"/>
      <c r="G435" s="11"/>
      <c r="H435" s="11"/>
      <c r="I435" s="24"/>
      <c r="J435" s="51"/>
      <c r="K435" s="46" t="str">
        <f>IF(SUMIFS('Base facturation'!$C$59:$ALN$59,'Base facturation'!$C$8:$ALN$8,A435)=0,"",SUMIFS('Base facturation'!$C$59:$ALN$59,'Base facturation'!$C$8:$ALN$8,A435))</f>
        <v/>
      </c>
      <c r="L435" s="46" t="str">
        <f t="shared" si="6"/>
        <v/>
      </c>
      <c r="M435" s="47"/>
      <c r="N435" s="55"/>
      <c r="O435" s="59"/>
      <c r="P435" s="43"/>
      <c r="Q435" s="14"/>
    </row>
    <row r="436" spans="1:17" ht="36.700000000000003" customHeight="1" x14ac:dyDescent="0.25">
      <c r="A436" s="277"/>
      <c r="B436" s="33"/>
      <c r="C436" s="11"/>
      <c r="D436" s="11"/>
      <c r="E436" s="36"/>
      <c r="F436" s="11"/>
      <c r="G436" s="11"/>
      <c r="H436" s="11"/>
      <c r="I436" s="24"/>
      <c r="J436" s="51"/>
      <c r="K436" s="46" t="str">
        <f>IF(SUMIFS('Base facturation'!$C$59:$ALN$59,'Base facturation'!$C$8:$ALN$8,A436)=0,"",SUMIFS('Base facturation'!$C$59:$ALN$59,'Base facturation'!$C$8:$ALN$8,A436))</f>
        <v/>
      </c>
      <c r="L436" s="46" t="str">
        <f t="shared" si="6"/>
        <v/>
      </c>
      <c r="M436" s="47"/>
      <c r="N436" s="55"/>
      <c r="O436" s="59"/>
      <c r="P436" s="43"/>
      <c r="Q436" s="14"/>
    </row>
    <row r="437" spans="1:17" ht="36.700000000000003" customHeight="1" x14ac:dyDescent="0.25">
      <c r="A437" s="277"/>
      <c r="B437" s="33"/>
      <c r="C437" s="11"/>
      <c r="D437" s="11"/>
      <c r="E437" s="36"/>
      <c r="F437" s="11"/>
      <c r="G437" s="11"/>
      <c r="H437" s="11"/>
      <c r="I437" s="24"/>
      <c r="J437" s="51"/>
      <c r="K437" s="46" t="str">
        <f>IF(SUMIFS('Base facturation'!$C$59:$ALN$59,'Base facturation'!$C$8:$ALN$8,A437)=0,"",SUMIFS('Base facturation'!$C$59:$ALN$59,'Base facturation'!$C$8:$ALN$8,A437))</f>
        <v/>
      </c>
      <c r="L437" s="46" t="str">
        <f t="shared" si="6"/>
        <v/>
      </c>
      <c r="M437" s="47"/>
      <c r="N437" s="55"/>
      <c r="O437" s="59"/>
      <c r="P437" s="43"/>
      <c r="Q437" s="14"/>
    </row>
    <row r="438" spans="1:17" ht="36.700000000000003" customHeight="1" x14ac:dyDescent="0.25">
      <c r="A438" s="277"/>
      <c r="B438" s="33"/>
      <c r="C438" s="11"/>
      <c r="D438" s="11"/>
      <c r="E438" s="36"/>
      <c r="F438" s="11"/>
      <c r="G438" s="11"/>
      <c r="H438" s="11"/>
      <c r="I438" s="24"/>
      <c r="J438" s="51"/>
      <c r="K438" s="46" t="str">
        <f>IF(SUMIFS('Base facturation'!$C$59:$ALN$59,'Base facturation'!$C$8:$ALN$8,A438)=0,"",SUMIFS('Base facturation'!$C$59:$ALN$59,'Base facturation'!$C$8:$ALN$8,A438))</f>
        <v/>
      </c>
      <c r="L438" s="46" t="str">
        <f t="shared" si="6"/>
        <v/>
      </c>
      <c r="M438" s="47"/>
      <c r="N438" s="55"/>
      <c r="O438" s="59"/>
      <c r="P438" s="43"/>
      <c r="Q438" s="14"/>
    </row>
    <row r="439" spans="1:17" ht="36.700000000000003" customHeight="1" x14ac:dyDescent="0.25">
      <c r="A439" s="277"/>
      <c r="B439" s="33"/>
      <c r="C439" s="11"/>
      <c r="D439" s="11"/>
      <c r="E439" s="36"/>
      <c r="F439" s="11"/>
      <c r="G439" s="11"/>
      <c r="H439" s="11"/>
      <c r="I439" s="24"/>
      <c r="J439" s="51"/>
      <c r="K439" s="46" t="str">
        <f>IF(SUMIFS('Base facturation'!$C$59:$ALN$59,'Base facturation'!$C$8:$ALN$8,A439)=0,"",SUMIFS('Base facturation'!$C$59:$ALN$59,'Base facturation'!$C$8:$ALN$8,A439))</f>
        <v/>
      </c>
      <c r="L439" s="46" t="str">
        <f t="shared" si="6"/>
        <v/>
      </c>
      <c r="M439" s="47"/>
      <c r="N439" s="55"/>
      <c r="O439" s="59"/>
      <c r="P439" s="43"/>
      <c r="Q439" s="14"/>
    </row>
    <row r="440" spans="1:17" ht="36.700000000000003" customHeight="1" x14ac:dyDescent="0.25">
      <c r="A440" s="277"/>
      <c r="B440" s="33"/>
      <c r="C440" s="11"/>
      <c r="D440" s="11"/>
      <c r="E440" s="36"/>
      <c r="F440" s="11"/>
      <c r="G440" s="11"/>
      <c r="H440" s="11"/>
      <c r="I440" s="24"/>
      <c r="J440" s="51"/>
      <c r="K440" s="46" t="str">
        <f>IF(SUMIFS('Base facturation'!$C$59:$ALN$59,'Base facturation'!$C$8:$ALN$8,A440)=0,"",SUMIFS('Base facturation'!$C$59:$ALN$59,'Base facturation'!$C$8:$ALN$8,A440))</f>
        <v/>
      </c>
      <c r="L440" s="46" t="str">
        <f t="shared" si="6"/>
        <v/>
      </c>
      <c r="M440" s="47"/>
      <c r="N440" s="55"/>
      <c r="O440" s="59"/>
      <c r="P440" s="43"/>
      <c r="Q440" s="14"/>
    </row>
    <row r="441" spans="1:17" ht="36.700000000000003" customHeight="1" x14ac:dyDescent="0.25">
      <c r="A441" s="277"/>
      <c r="B441" s="33"/>
      <c r="C441" s="11"/>
      <c r="D441" s="11"/>
      <c r="E441" s="36"/>
      <c r="F441" s="11"/>
      <c r="G441" s="11"/>
      <c r="H441" s="11"/>
      <c r="I441" s="24"/>
      <c r="J441" s="51"/>
      <c r="K441" s="46" t="str">
        <f>IF(SUMIFS('Base facturation'!$C$59:$ALN$59,'Base facturation'!$C$8:$ALN$8,A441)=0,"",SUMIFS('Base facturation'!$C$59:$ALN$59,'Base facturation'!$C$8:$ALN$8,A441))</f>
        <v/>
      </c>
      <c r="L441" s="46" t="str">
        <f t="shared" si="6"/>
        <v/>
      </c>
      <c r="M441" s="47"/>
      <c r="N441" s="55"/>
      <c r="O441" s="59"/>
      <c r="P441" s="43"/>
      <c r="Q441" s="14"/>
    </row>
    <row r="442" spans="1:17" ht="36.700000000000003" customHeight="1" x14ac:dyDescent="0.25">
      <c r="A442" s="277"/>
      <c r="B442" s="33"/>
      <c r="C442" s="11"/>
      <c r="D442" s="11"/>
      <c r="E442" s="36"/>
      <c r="F442" s="11"/>
      <c r="G442" s="11"/>
      <c r="H442" s="11"/>
      <c r="I442" s="24"/>
      <c r="J442" s="51"/>
      <c r="K442" s="46" t="str">
        <f>IF(SUMIFS('Base facturation'!$C$59:$ALN$59,'Base facturation'!$C$8:$ALN$8,A442)=0,"",SUMIFS('Base facturation'!$C$59:$ALN$59,'Base facturation'!$C$8:$ALN$8,A442))</f>
        <v/>
      </c>
      <c r="L442" s="46" t="str">
        <f t="shared" si="6"/>
        <v/>
      </c>
      <c r="M442" s="47"/>
      <c r="N442" s="55"/>
      <c r="O442" s="59"/>
      <c r="P442" s="43"/>
      <c r="Q442" s="14"/>
    </row>
    <row r="443" spans="1:17" ht="36.700000000000003" customHeight="1" x14ac:dyDescent="0.25">
      <c r="A443" s="277"/>
      <c r="B443" s="33"/>
      <c r="C443" s="11"/>
      <c r="D443" s="11"/>
      <c r="E443" s="36"/>
      <c r="F443" s="11"/>
      <c r="G443" s="11"/>
      <c r="H443" s="11"/>
      <c r="I443" s="24"/>
      <c r="J443" s="51"/>
      <c r="K443" s="46" t="str">
        <f>IF(SUMIFS('Base facturation'!$C$59:$ALN$59,'Base facturation'!$C$8:$ALN$8,A443)=0,"",SUMIFS('Base facturation'!$C$59:$ALN$59,'Base facturation'!$C$8:$ALN$8,A443))</f>
        <v/>
      </c>
      <c r="L443" s="46" t="str">
        <f t="shared" si="6"/>
        <v/>
      </c>
      <c r="M443" s="47"/>
      <c r="N443" s="55"/>
      <c r="O443" s="59"/>
      <c r="P443" s="43"/>
      <c r="Q443" s="14"/>
    </row>
    <row r="444" spans="1:17" ht="36.700000000000003" customHeight="1" x14ac:dyDescent="0.25">
      <c r="A444" s="277"/>
      <c r="B444" s="33"/>
      <c r="C444" s="11"/>
      <c r="D444" s="11"/>
      <c r="E444" s="36"/>
      <c r="F444" s="11"/>
      <c r="G444" s="11"/>
      <c r="H444" s="11"/>
      <c r="I444" s="24"/>
      <c r="J444" s="51"/>
      <c r="K444" s="46" t="str">
        <f>IF(SUMIFS('Base facturation'!$C$59:$ALN$59,'Base facturation'!$C$8:$ALN$8,A444)=0,"",SUMIFS('Base facturation'!$C$59:$ALN$59,'Base facturation'!$C$8:$ALN$8,A444))</f>
        <v/>
      </c>
      <c r="L444" s="46" t="str">
        <f t="shared" si="6"/>
        <v/>
      </c>
      <c r="M444" s="47"/>
      <c r="N444" s="55"/>
      <c r="O444" s="59"/>
      <c r="P444" s="43"/>
      <c r="Q444" s="14"/>
    </row>
    <row r="445" spans="1:17" ht="36.700000000000003" customHeight="1" x14ac:dyDescent="0.25">
      <c r="A445" s="277"/>
      <c r="B445" s="33"/>
      <c r="C445" s="11"/>
      <c r="D445" s="11"/>
      <c r="E445" s="36"/>
      <c r="F445" s="11"/>
      <c r="G445" s="11"/>
      <c r="H445" s="11"/>
      <c r="I445" s="24"/>
      <c r="J445" s="51"/>
      <c r="K445" s="46" t="str">
        <f>IF(SUMIFS('Base facturation'!$C$59:$ALN$59,'Base facturation'!$C$8:$ALN$8,A445)=0,"",SUMIFS('Base facturation'!$C$59:$ALN$59,'Base facturation'!$C$8:$ALN$8,A445))</f>
        <v/>
      </c>
      <c r="L445" s="46" t="str">
        <f t="shared" si="6"/>
        <v/>
      </c>
      <c r="M445" s="47"/>
      <c r="N445" s="55"/>
      <c r="O445" s="59"/>
      <c r="P445" s="43"/>
      <c r="Q445" s="14"/>
    </row>
    <row r="446" spans="1:17" ht="36.700000000000003" customHeight="1" x14ac:dyDescent="0.25">
      <c r="A446" s="277"/>
      <c r="B446" s="33"/>
      <c r="C446" s="11"/>
      <c r="D446" s="11"/>
      <c r="E446" s="36"/>
      <c r="F446" s="11"/>
      <c r="G446" s="11"/>
      <c r="H446" s="11"/>
      <c r="I446" s="24"/>
      <c r="J446" s="51"/>
      <c r="K446" s="46" t="str">
        <f>IF(SUMIFS('Base facturation'!$C$59:$ALN$59,'Base facturation'!$C$8:$ALN$8,A446)=0,"",SUMIFS('Base facturation'!$C$59:$ALN$59,'Base facturation'!$C$8:$ALN$8,A446))</f>
        <v/>
      </c>
      <c r="L446" s="46" t="str">
        <f t="shared" si="6"/>
        <v/>
      </c>
      <c r="M446" s="47"/>
      <c r="N446" s="55"/>
      <c r="O446" s="59"/>
      <c r="P446" s="43"/>
      <c r="Q446" s="14"/>
    </row>
    <row r="447" spans="1:17" ht="36.700000000000003" customHeight="1" x14ac:dyDescent="0.25">
      <c r="A447" s="277"/>
      <c r="B447" s="33"/>
      <c r="C447" s="11"/>
      <c r="D447" s="11"/>
      <c r="E447" s="36"/>
      <c r="F447" s="11"/>
      <c r="G447" s="11"/>
      <c r="H447" s="11"/>
      <c r="I447" s="24"/>
      <c r="J447" s="51"/>
      <c r="K447" s="46" t="str">
        <f>IF(SUMIFS('Base facturation'!$C$59:$ALN$59,'Base facturation'!$C$8:$ALN$8,A447)=0,"",SUMIFS('Base facturation'!$C$59:$ALN$59,'Base facturation'!$C$8:$ALN$8,A447))</f>
        <v/>
      </c>
      <c r="L447" s="46" t="str">
        <f t="shared" si="6"/>
        <v/>
      </c>
      <c r="M447" s="47"/>
      <c r="N447" s="55"/>
      <c r="O447" s="59"/>
      <c r="P447" s="43"/>
      <c r="Q447" s="14"/>
    </row>
    <row r="448" spans="1:17" ht="36.700000000000003" customHeight="1" x14ac:dyDescent="0.25">
      <c r="A448" s="277"/>
      <c r="B448" s="33"/>
      <c r="C448" s="11"/>
      <c r="D448" s="11"/>
      <c r="E448" s="36"/>
      <c r="F448" s="11"/>
      <c r="G448" s="11"/>
      <c r="H448" s="11"/>
      <c r="I448" s="24"/>
      <c r="J448" s="51"/>
      <c r="K448" s="46" t="str">
        <f>IF(SUMIFS('Base facturation'!$C$59:$ALN$59,'Base facturation'!$C$8:$ALN$8,A448)=0,"",SUMIFS('Base facturation'!$C$59:$ALN$59,'Base facturation'!$C$8:$ALN$8,A448))</f>
        <v/>
      </c>
      <c r="L448" s="46" t="str">
        <f t="shared" si="6"/>
        <v/>
      </c>
      <c r="M448" s="47"/>
      <c r="N448" s="55"/>
      <c r="O448" s="59"/>
      <c r="P448" s="43"/>
      <c r="Q448" s="14"/>
    </row>
    <row r="449" spans="1:17" ht="36.700000000000003" customHeight="1" x14ac:dyDescent="0.25">
      <c r="A449" s="277"/>
      <c r="B449" s="33"/>
      <c r="C449" s="11"/>
      <c r="D449" s="11"/>
      <c r="E449" s="36"/>
      <c r="F449" s="11"/>
      <c r="G449" s="11"/>
      <c r="H449" s="11"/>
      <c r="I449" s="24"/>
      <c r="J449" s="51"/>
      <c r="K449" s="46" t="str">
        <f>IF(SUMIFS('Base facturation'!$C$59:$ALN$59,'Base facturation'!$C$8:$ALN$8,A449)=0,"",SUMIFS('Base facturation'!$C$59:$ALN$59,'Base facturation'!$C$8:$ALN$8,A449))</f>
        <v/>
      </c>
      <c r="L449" s="46" t="str">
        <f t="shared" si="6"/>
        <v/>
      </c>
      <c r="M449" s="47"/>
      <c r="N449" s="55"/>
      <c r="O449" s="59"/>
      <c r="P449" s="43"/>
      <c r="Q449" s="14"/>
    </row>
    <row r="450" spans="1:17" ht="36.700000000000003" customHeight="1" x14ac:dyDescent="0.25">
      <c r="A450" s="277"/>
      <c r="B450" s="33"/>
      <c r="C450" s="11"/>
      <c r="D450" s="11"/>
      <c r="E450" s="36"/>
      <c r="F450" s="11"/>
      <c r="G450" s="11"/>
      <c r="H450" s="11"/>
      <c r="I450" s="24"/>
      <c r="J450" s="51"/>
      <c r="K450" s="46" t="str">
        <f>IF(SUMIFS('Base facturation'!$C$59:$ALN$59,'Base facturation'!$C$8:$ALN$8,A450)=0,"",SUMIFS('Base facturation'!$C$59:$ALN$59,'Base facturation'!$C$8:$ALN$8,A450))</f>
        <v/>
      </c>
      <c r="L450" s="46" t="str">
        <f t="shared" si="6"/>
        <v/>
      </c>
      <c r="M450" s="47"/>
      <c r="N450" s="55"/>
      <c r="O450" s="59"/>
      <c r="P450" s="43"/>
      <c r="Q450" s="14"/>
    </row>
    <row r="451" spans="1:17" ht="36.700000000000003" customHeight="1" x14ac:dyDescent="0.25">
      <c r="A451" s="277"/>
      <c r="B451" s="33"/>
      <c r="C451" s="11"/>
      <c r="D451" s="11"/>
      <c r="E451" s="36"/>
      <c r="F451" s="11"/>
      <c r="G451" s="11"/>
      <c r="H451" s="11"/>
      <c r="I451" s="24"/>
      <c r="J451" s="51"/>
      <c r="K451" s="46" t="str">
        <f>IF(SUMIFS('Base facturation'!$C$59:$ALN$59,'Base facturation'!$C$8:$ALN$8,A451)=0,"",SUMIFS('Base facturation'!$C$59:$ALN$59,'Base facturation'!$C$8:$ALN$8,A451))</f>
        <v/>
      </c>
      <c r="L451" s="46" t="str">
        <f t="shared" si="6"/>
        <v/>
      </c>
      <c r="M451" s="47"/>
      <c r="N451" s="55"/>
      <c r="O451" s="59"/>
      <c r="P451" s="43"/>
      <c r="Q451" s="14"/>
    </row>
    <row r="452" spans="1:17" ht="36.700000000000003" customHeight="1" x14ac:dyDescent="0.25">
      <c r="A452" s="277"/>
      <c r="B452" s="33"/>
      <c r="C452" s="11"/>
      <c r="D452" s="11"/>
      <c r="E452" s="36"/>
      <c r="F452" s="11"/>
      <c r="G452" s="11"/>
      <c r="H452" s="11"/>
      <c r="I452" s="24"/>
      <c r="J452" s="51"/>
      <c r="K452" s="46" t="str">
        <f>IF(SUMIFS('Base facturation'!$C$59:$ALN$59,'Base facturation'!$C$8:$ALN$8,A452)=0,"",SUMIFS('Base facturation'!$C$59:$ALN$59,'Base facturation'!$C$8:$ALN$8,A452))</f>
        <v/>
      </c>
      <c r="L452" s="46" t="str">
        <f t="shared" si="6"/>
        <v/>
      </c>
      <c r="M452" s="47"/>
      <c r="N452" s="55"/>
      <c r="O452" s="59"/>
      <c r="P452" s="43"/>
      <c r="Q452" s="14"/>
    </row>
    <row r="453" spans="1:17" ht="36.700000000000003" customHeight="1" x14ac:dyDescent="0.25">
      <c r="A453" s="277"/>
      <c r="B453" s="33"/>
      <c r="C453" s="11"/>
      <c r="D453" s="11"/>
      <c r="E453" s="36"/>
      <c r="F453" s="11"/>
      <c r="G453" s="11"/>
      <c r="H453" s="11"/>
      <c r="I453" s="24"/>
      <c r="J453" s="51"/>
      <c r="K453" s="46" t="str">
        <f>IF(SUMIFS('Base facturation'!$C$59:$ALN$59,'Base facturation'!$C$8:$ALN$8,A453)=0,"",SUMIFS('Base facturation'!$C$59:$ALN$59,'Base facturation'!$C$8:$ALN$8,A453))</f>
        <v/>
      </c>
      <c r="L453" s="46" t="str">
        <f t="shared" si="6"/>
        <v/>
      </c>
      <c r="M453" s="47"/>
      <c r="N453" s="55"/>
      <c r="O453" s="59"/>
      <c r="P453" s="43"/>
      <c r="Q453" s="14"/>
    </row>
    <row r="454" spans="1:17" ht="36.700000000000003" customHeight="1" x14ac:dyDescent="0.25">
      <c r="A454" s="277"/>
      <c r="B454" s="33"/>
      <c r="C454" s="11"/>
      <c r="D454" s="11"/>
      <c r="E454" s="36"/>
      <c r="F454" s="11"/>
      <c r="G454" s="11"/>
      <c r="H454" s="11"/>
      <c r="I454" s="24"/>
      <c r="J454" s="51"/>
      <c r="K454" s="46" t="str">
        <f>IF(SUMIFS('Base facturation'!$C$59:$ALN$59,'Base facturation'!$C$8:$ALN$8,A454)=0,"",SUMIFS('Base facturation'!$C$59:$ALN$59,'Base facturation'!$C$8:$ALN$8,A454))</f>
        <v/>
      </c>
      <c r="L454" s="46" t="str">
        <f t="shared" si="6"/>
        <v/>
      </c>
      <c r="M454" s="47"/>
      <c r="N454" s="55"/>
      <c r="O454" s="59"/>
      <c r="P454" s="43"/>
      <c r="Q454" s="14"/>
    </row>
    <row r="455" spans="1:17" ht="36.700000000000003" customHeight="1" x14ac:dyDescent="0.25">
      <c r="A455" s="277"/>
      <c r="B455" s="33"/>
      <c r="C455" s="11"/>
      <c r="D455" s="11"/>
      <c r="E455" s="36"/>
      <c r="F455" s="11"/>
      <c r="G455" s="11"/>
      <c r="H455" s="11"/>
      <c r="I455" s="24"/>
      <c r="J455" s="51"/>
      <c r="K455" s="46" t="str">
        <f>IF(SUMIFS('Base facturation'!$C$59:$ALN$59,'Base facturation'!$C$8:$ALN$8,A455)=0,"",SUMIFS('Base facturation'!$C$59:$ALN$59,'Base facturation'!$C$8:$ALN$8,A455))</f>
        <v/>
      </c>
      <c r="L455" s="46" t="str">
        <f t="shared" si="6"/>
        <v/>
      </c>
      <c r="M455" s="47"/>
      <c r="N455" s="55"/>
      <c r="O455" s="59"/>
      <c r="P455" s="43"/>
      <c r="Q455" s="14"/>
    </row>
    <row r="456" spans="1:17" ht="36.700000000000003" customHeight="1" x14ac:dyDescent="0.25">
      <c r="A456" s="277"/>
      <c r="B456" s="33"/>
      <c r="C456" s="11"/>
      <c r="D456" s="11"/>
      <c r="E456" s="36"/>
      <c r="F456" s="11"/>
      <c r="G456" s="11"/>
      <c r="H456" s="11"/>
      <c r="I456" s="24"/>
      <c r="J456" s="51"/>
      <c r="K456" s="46" t="str">
        <f>IF(SUMIFS('Base facturation'!$C$59:$ALN$59,'Base facturation'!$C$8:$ALN$8,A456)=0,"",SUMIFS('Base facturation'!$C$59:$ALN$59,'Base facturation'!$C$8:$ALN$8,A456))</f>
        <v/>
      </c>
      <c r="L456" s="46" t="str">
        <f t="shared" ref="L456:L519" si="7">IF(ISBLANK(J456),"",J456-K456)</f>
        <v/>
      </c>
      <c r="M456" s="47"/>
      <c r="N456" s="55"/>
      <c r="O456" s="59"/>
      <c r="P456" s="43"/>
      <c r="Q456" s="14"/>
    </row>
    <row r="457" spans="1:17" ht="36.700000000000003" customHeight="1" x14ac:dyDescent="0.25">
      <c r="A457" s="277"/>
      <c r="B457" s="33"/>
      <c r="C457" s="11"/>
      <c r="D457" s="11"/>
      <c r="E457" s="36"/>
      <c r="F457" s="11"/>
      <c r="G457" s="11"/>
      <c r="H457" s="11"/>
      <c r="I457" s="24"/>
      <c r="J457" s="51"/>
      <c r="K457" s="46" t="str">
        <f>IF(SUMIFS('Base facturation'!$C$59:$ALN$59,'Base facturation'!$C$8:$ALN$8,A457)=0,"",SUMIFS('Base facturation'!$C$59:$ALN$59,'Base facturation'!$C$8:$ALN$8,A457))</f>
        <v/>
      </c>
      <c r="L457" s="46" t="str">
        <f t="shared" si="7"/>
        <v/>
      </c>
      <c r="M457" s="47"/>
      <c r="N457" s="55"/>
      <c r="O457" s="59"/>
      <c r="P457" s="43"/>
      <c r="Q457" s="14"/>
    </row>
    <row r="458" spans="1:17" ht="36.700000000000003" customHeight="1" x14ac:dyDescent="0.25">
      <c r="A458" s="277"/>
      <c r="B458" s="33"/>
      <c r="C458" s="11"/>
      <c r="D458" s="11"/>
      <c r="E458" s="36"/>
      <c r="F458" s="11"/>
      <c r="G458" s="11"/>
      <c r="H458" s="11"/>
      <c r="I458" s="24"/>
      <c r="J458" s="51"/>
      <c r="K458" s="46" t="str">
        <f>IF(SUMIFS('Base facturation'!$C$59:$ALN$59,'Base facturation'!$C$8:$ALN$8,A458)=0,"",SUMIFS('Base facturation'!$C$59:$ALN$59,'Base facturation'!$C$8:$ALN$8,A458))</f>
        <v/>
      </c>
      <c r="L458" s="46" t="str">
        <f t="shared" si="7"/>
        <v/>
      </c>
      <c r="M458" s="47"/>
      <c r="N458" s="55"/>
      <c r="O458" s="59"/>
      <c r="P458" s="43"/>
      <c r="Q458" s="14"/>
    </row>
    <row r="459" spans="1:17" ht="36.700000000000003" customHeight="1" x14ac:dyDescent="0.25">
      <c r="A459" s="277"/>
      <c r="B459" s="33"/>
      <c r="C459" s="11"/>
      <c r="D459" s="11"/>
      <c r="E459" s="36"/>
      <c r="F459" s="11"/>
      <c r="G459" s="11"/>
      <c r="H459" s="11"/>
      <c r="I459" s="24"/>
      <c r="J459" s="51"/>
      <c r="K459" s="46" t="str">
        <f>IF(SUMIFS('Base facturation'!$C$59:$ALN$59,'Base facturation'!$C$8:$ALN$8,A459)=0,"",SUMIFS('Base facturation'!$C$59:$ALN$59,'Base facturation'!$C$8:$ALN$8,A459))</f>
        <v/>
      </c>
      <c r="L459" s="46" t="str">
        <f t="shared" si="7"/>
        <v/>
      </c>
      <c r="M459" s="47"/>
      <c r="N459" s="55"/>
      <c r="O459" s="59"/>
      <c r="P459" s="43"/>
      <c r="Q459" s="14"/>
    </row>
    <row r="460" spans="1:17" ht="36.700000000000003" customHeight="1" x14ac:dyDescent="0.25">
      <c r="A460" s="277"/>
      <c r="B460" s="33"/>
      <c r="C460" s="11"/>
      <c r="D460" s="11"/>
      <c r="E460" s="36"/>
      <c r="F460" s="11"/>
      <c r="G460" s="11"/>
      <c r="H460" s="11"/>
      <c r="I460" s="24"/>
      <c r="J460" s="51"/>
      <c r="K460" s="46" t="str">
        <f>IF(SUMIFS('Base facturation'!$C$59:$ALN$59,'Base facturation'!$C$8:$ALN$8,A460)=0,"",SUMIFS('Base facturation'!$C$59:$ALN$59,'Base facturation'!$C$8:$ALN$8,A460))</f>
        <v/>
      </c>
      <c r="L460" s="46" t="str">
        <f t="shared" si="7"/>
        <v/>
      </c>
      <c r="M460" s="47"/>
      <c r="N460" s="55"/>
      <c r="O460" s="59"/>
      <c r="P460" s="43"/>
      <c r="Q460" s="14"/>
    </row>
    <row r="461" spans="1:17" ht="36.700000000000003" customHeight="1" x14ac:dyDescent="0.25">
      <c r="A461" s="277"/>
      <c r="B461" s="33"/>
      <c r="C461" s="11"/>
      <c r="D461" s="11"/>
      <c r="E461" s="36"/>
      <c r="F461" s="11"/>
      <c r="G461" s="11"/>
      <c r="H461" s="11"/>
      <c r="I461" s="24"/>
      <c r="J461" s="51"/>
      <c r="K461" s="46" t="str">
        <f>IF(SUMIFS('Base facturation'!$C$59:$ALN$59,'Base facturation'!$C$8:$ALN$8,A461)=0,"",SUMIFS('Base facturation'!$C$59:$ALN$59,'Base facturation'!$C$8:$ALN$8,A461))</f>
        <v/>
      </c>
      <c r="L461" s="46" t="str">
        <f t="shared" si="7"/>
        <v/>
      </c>
      <c r="M461" s="47"/>
      <c r="N461" s="55"/>
      <c r="O461" s="59"/>
      <c r="P461" s="43"/>
      <c r="Q461" s="14"/>
    </row>
    <row r="462" spans="1:17" ht="36.700000000000003" customHeight="1" x14ac:dyDescent="0.25">
      <c r="A462" s="277"/>
      <c r="B462" s="33"/>
      <c r="C462" s="11"/>
      <c r="D462" s="11"/>
      <c r="E462" s="36"/>
      <c r="F462" s="11"/>
      <c r="G462" s="11"/>
      <c r="H462" s="11"/>
      <c r="I462" s="24"/>
      <c r="J462" s="51"/>
      <c r="K462" s="46" t="str">
        <f>IF(SUMIFS('Base facturation'!$C$59:$ALN$59,'Base facturation'!$C$8:$ALN$8,A462)=0,"",SUMIFS('Base facturation'!$C$59:$ALN$59,'Base facturation'!$C$8:$ALN$8,A462))</f>
        <v/>
      </c>
      <c r="L462" s="46" t="str">
        <f t="shared" si="7"/>
        <v/>
      </c>
      <c r="M462" s="47"/>
      <c r="N462" s="55"/>
      <c r="O462" s="59"/>
      <c r="P462" s="43"/>
      <c r="Q462" s="14"/>
    </row>
    <row r="463" spans="1:17" ht="36.700000000000003" customHeight="1" x14ac:dyDescent="0.25">
      <c r="A463" s="277"/>
      <c r="B463" s="33"/>
      <c r="C463" s="11"/>
      <c r="D463" s="11"/>
      <c r="E463" s="36"/>
      <c r="F463" s="11"/>
      <c r="G463" s="11"/>
      <c r="H463" s="11"/>
      <c r="I463" s="24"/>
      <c r="J463" s="51"/>
      <c r="K463" s="46" t="str">
        <f>IF(SUMIFS('Base facturation'!$C$59:$ALN$59,'Base facturation'!$C$8:$ALN$8,A463)=0,"",SUMIFS('Base facturation'!$C$59:$ALN$59,'Base facturation'!$C$8:$ALN$8,A463))</f>
        <v/>
      </c>
      <c r="L463" s="46" t="str">
        <f t="shared" si="7"/>
        <v/>
      </c>
      <c r="M463" s="47"/>
      <c r="N463" s="55"/>
      <c r="O463" s="59"/>
      <c r="P463" s="43"/>
      <c r="Q463" s="14"/>
    </row>
    <row r="464" spans="1:17" ht="36.700000000000003" customHeight="1" x14ac:dyDescent="0.25">
      <c r="A464" s="277"/>
      <c r="B464" s="33"/>
      <c r="C464" s="11"/>
      <c r="D464" s="11"/>
      <c r="E464" s="36"/>
      <c r="F464" s="11"/>
      <c r="G464" s="11"/>
      <c r="H464" s="11"/>
      <c r="I464" s="24"/>
      <c r="J464" s="51"/>
      <c r="K464" s="46" t="str">
        <f>IF(SUMIFS('Base facturation'!$C$59:$ALN$59,'Base facturation'!$C$8:$ALN$8,A464)=0,"",SUMIFS('Base facturation'!$C$59:$ALN$59,'Base facturation'!$C$8:$ALN$8,A464))</f>
        <v/>
      </c>
      <c r="L464" s="46" t="str">
        <f t="shared" si="7"/>
        <v/>
      </c>
      <c r="M464" s="47"/>
      <c r="N464" s="55"/>
      <c r="O464" s="59"/>
      <c r="P464" s="43"/>
      <c r="Q464" s="14"/>
    </row>
    <row r="465" spans="1:17" ht="36.700000000000003" customHeight="1" x14ac:dyDescent="0.25">
      <c r="A465" s="277"/>
      <c r="B465" s="33"/>
      <c r="C465" s="11"/>
      <c r="D465" s="11"/>
      <c r="E465" s="36"/>
      <c r="F465" s="11"/>
      <c r="G465" s="11"/>
      <c r="H465" s="11"/>
      <c r="I465" s="24"/>
      <c r="J465" s="51"/>
      <c r="K465" s="46" t="str">
        <f>IF(SUMIFS('Base facturation'!$C$59:$ALN$59,'Base facturation'!$C$8:$ALN$8,A465)=0,"",SUMIFS('Base facturation'!$C$59:$ALN$59,'Base facturation'!$C$8:$ALN$8,A465))</f>
        <v/>
      </c>
      <c r="L465" s="46" t="str">
        <f t="shared" si="7"/>
        <v/>
      </c>
      <c r="M465" s="47"/>
      <c r="N465" s="55"/>
      <c r="O465" s="59"/>
      <c r="P465" s="43"/>
      <c r="Q465" s="14"/>
    </row>
    <row r="466" spans="1:17" ht="36.700000000000003" customHeight="1" x14ac:dyDescent="0.25">
      <c r="A466" s="277"/>
      <c r="B466" s="33"/>
      <c r="C466" s="11"/>
      <c r="D466" s="11"/>
      <c r="E466" s="36"/>
      <c r="F466" s="11"/>
      <c r="G466" s="11"/>
      <c r="H466" s="11"/>
      <c r="I466" s="24"/>
      <c r="J466" s="51"/>
      <c r="K466" s="46" t="str">
        <f>IF(SUMIFS('Base facturation'!$C$59:$ALN$59,'Base facturation'!$C$8:$ALN$8,A466)=0,"",SUMIFS('Base facturation'!$C$59:$ALN$59,'Base facturation'!$C$8:$ALN$8,A466))</f>
        <v/>
      </c>
      <c r="L466" s="46" t="str">
        <f t="shared" si="7"/>
        <v/>
      </c>
      <c r="M466" s="47"/>
      <c r="N466" s="55"/>
      <c r="O466" s="59"/>
      <c r="P466" s="43"/>
      <c r="Q466" s="14"/>
    </row>
    <row r="467" spans="1:17" ht="36.700000000000003" customHeight="1" x14ac:dyDescent="0.25">
      <c r="A467" s="277"/>
      <c r="B467" s="33"/>
      <c r="C467" s="11"/>
      <c r="D467" s="11"/>
      <c r="E467" s="36"/>
      <c r="F467" s="11"/>
      <c r="G467" s="11"/>
      <c r="H467" s="11"/>
      <c r="I467" s="24"/>
      <c r="J467" s="51"/>
      <c r="K467" s="46" t="str">
        <f>IF(SUMIFS('Base facturation'!$C$59:$ALN$59,'Base facturation'!$C$8:$ALN$8,A467)=0,"",SUMIFS('Base facturation'!$C$59:$ALN$59,'Base facturation'!$C$8:$ALN$8,A467))</f>
        <v/>
      </c>
      <c r="L467" s="46" t="str">
        <f t="shared" si="7"/>
        <v/>
      </c>
      <c r="M467" s="47"/>
      <c r="N467" s="55"/>
      <c r="O467" s="59"/>
      <c r="P467" s="43"/>
      <c r="Q467" s="14"/>
    </row>
    <row r="468" spans="1:17" ht="36.700000000000003" customHeight="1" x14ac:dyDescent="0.25">
      <c r="A468" s="277"/>
      <c r="B468" s="33"/>
      <c r="C468" s="11"/>
      <c r="D468" s="11"/>
      <c r="E468" s="36"/>
      <c r="F468" s="11"/>
      <c r="G468" s="11"/>
      <c r="H468" s="11"/>
      <c r="I468" s="24"/>
      <c r="J468" s="51"/>
      <c r="K468" s="46" t="str">
        <f>IF(SUMIFS('Base facturation'!$C$59:$ALN$59,'Base facturation'!$C$8:$ALN$8,A468)=0,"",SUMIFS('Base facturation'!$C$59:$ALN$59,'Base facturation'!$C$8:$ALN$8,A468))</f>
        <v/>
      </c>
      <c r="L468" s="46" t="str">
        <f t="shared" si="7"/>
        <v/>
      </c>
      <c r="M468" s="47"/>
      <c r="N468" s="55"/>
      <c r="O468" s="59"/>
      <c r="P468" s="43"/>
      <c r="Q468" s="14"/>
    </row>
    <row r="469" spans="1:17" ht="36.700000000000003" customHeight="1" x14ac:dyDescent="0.25">
      <c r="A469" s="277"/>
      <c r="B469" s="33"/>
      <c r="C469" s="11"/>
      <c r="D469" s="11"/>
      <c r="E469" s="36"/>
      <c r="F469" s="11"/>
      <c r="G469" s="11"/>
      <c r="H469" s="11"/>
      <c r="I469" s="24"/>
      <c r="J469" s="51"/>
      <c r="K469" s="46" t="str">
        <f>IF(SUMIFS('Base facturation'!$C$59:$ALN$59,'Base facturation'!$C$8:$ALN$8,A469)=0,"",SUMIFS('Base facturation'!$C$59:$ALN$59,'Base facturation'!$C$8:$ALN$8,A469))</f>
        <v/>
      </c>
      <c r="L469" s="46" t="str">
        <f t="shared" si="7"/>
        <v/>
      </c>
      <c r="M469" s="47"/>
      <c r="N469" s="55"/>
      <c r="O469" s="59"/>
      <c r="P469" s="43"/>
      <c r="Q469" s="14"/>
    </row>
    <row r="470" spans="1:17" ht="36.700000000000003" customHeight="1" x14ac:dyDescent="0.25">
      <c r="A470" s="277"/>
      <c r="B470" s="33"/>
      <c r="C470" s="11"/>
      <c r="D470" s="11"/>
      <c r="E470" s="36"/>
      <c r="F470" s="11"/>
      <c r="G470" s="11"/>
      <c r="H470" s="11"/>
      <c r="I470" s="24"/>
      <c r="J470" s="51"/>
      <c r="K470" s="46" t="str">
        <f>IF(SUMIFS('Base facturation'!$C$59:$ALN$59,'Base facturation'!$C$8:$ALN$8,A470)=0,"",SUMIFS('Base facturation'!$C$59:$ALN$59,'Base facturation'!$C$8:$ALN$8,A470))</f>
        <v/>
      </c>
      <c r="L470" s="46" t="str">
        <f t="shared" si="7"/>
        <v/>
      </c>
      <c r="M470" s="47"/>
      <c r="N470" s="55"/>
      <c r="O470" s="59"/>
      <c r="P470" s="43"/>
      <c r="Q470" s="14"/>
    </row>
    <row r="471" spans="1:17" ht="36.700000000000003" customHeight="1" x14ac:dyDescent="0.25">
      <c r="A471" s="277"/>
      <c r="B471" s="33"/>
      <c r="C471" s="11"/>
      <c r="D471" s="11"/>
      <c r="E471" s="36"/>
      <c r="F471" s="11"/>
      <c r="G471" s="11"/>
      <c r="H471" s="11"/>
      <c r="I471" s="24"/>
      <c r="J471" s="51"/>
      <c r="K471" s="46" t="str">
        <f>IF(SUMIFS('Base facturation'!$C$59:$ALN$59,'Base facturation'!$C$8:$ALN$8,A471)=0,"",SUMIFS('Base facturation'!$C$59:$ALN$59,'Base facturation'!$C$8:$ALN$8,A471))</f>
        <v/>
      </c>
      <c r="L471" s="46" t="str">
        <f t="shared" si="7"/>
        <v/>
      </c>
      <c r="M471" s="47"/>
      <c r="N471" s="55"/>
      <c r="O471" s="59"/>
      <c r="P471" s="43"/>
      <c r="Q471" s="14"/>
    </row>
    <row r="472" spans="1:17" ht="36.700000000000003" customHeight="1" x14ac:dyDescent="0.25">
      <c r="A472" s="277"/>
      <c r="B472" s="33"/>
      <c r="C472" s="11"/>
      <c r="D472" s="11"/>
      <c r="E472" s="36"/>
      <c r="F472" s="11"/>
      <c r="G472" s="11"/>
      <c r="H472" s="11"/>
      <c r="I472" s="24"/>
      <c r="J472" s="51"/>
      <c r="K472" s="46" t="str">
        <f>IF(SUMIFS('Base facturation'!$C$59:$ALN$59,'Base facturation'!$C$8:$ALN$8,A472)=0,"",SUMIFS('Base facturation'!$C$59:$ALN$59,'Base facturation'!$C$8:$ALN$8,A472))</f>
        <v/>
      </c>
      <c r="L472" s="46" t="str">
        <f t="shared" si="7"/>
        <v/>
      </c>
      <c r="M472" s="47"/>
      <c r="N472" s="55"/>
      <c r="O472" s="59"/>
      <c r="P472" s="43"/>
      <c r="Q472" s="14"/>
    </row>
    <row r="473" spans="1:17" ht="36.700000000000003" customHeight="1" x14ac:dyDescent="0.25">
      <c r="A473" s="277"/>
      <c r="B473" s="33"/>
      <c r="C473" s="11"/>
      <c r="D473" s="11"/>
      <c r="E473" s="36"/>
      <c r="F473" s="11"/>
      <c r="G473" s="11"/>
      <c r="H473" s="11"/>
      <c r="I473" s="24"/>
      <c r="J473" s="51"/>
      <c r="K473" s="46" t="str">
        <f>IF(SUMIFS('Base facturation'!$C$59:$ALN$59,'Base facturation'!$C$8:$ALN$8,A473)=0,"",SUMIFS('Base facturation'!$C$59:$ALN$59,'Base facturation'!$C$8:$ALN$8,A473))</f>
        <v/>
      </c>
      <c r="L473" s="46" t="str">
        <f t="shared" si="7"/>
        <v/>
      </c>
      <c r="M473" s="47"/>
      <c r="N473" s="55"/>
      <c r="O473" s="59"/>
      <c r="P473" s="43"/>
      <c r="Q473" s="14"/>
    </row>
    <row r="474" spans="1:17" ht="36.700000000000003" customHeight="1" x14ac:dyDescent="0.25">
      <c r="A474" s="277"/>
      <c r="B474" s="33"/>
      <c r="C474" s="11"/>
      <c r="D474" s="11"/>
      <c r="E474" s="36"/>
      <c r="F474" s="11"/>
      <c r="G474" s="11"/>
      <c r="H474" s="11"/>
      <c r="I474" s="24"/>
      <c r="J474" s="51"/>
      <c r="K474" s="46" t="str">
        <f>IF(SUMIFS('Base facturation'!$C$59:$ALN$59,'Base facturation'!$C$8:$ALN$8,A474)=0,"",SUMIFS('Base facturation'!$C$59:$ALN$59,'Base facturation'!$C$8:$ALN$8,A474))</f>
        <v/>
      </c>
      <c r="L474" s="46" t="str">
        <f t="shared" si="7"/>
        <v/>
      </c>
      <c r="M474" s="47"/>
      <c r="N474" s="55"/>
      <c r="O474" s="59"/>
      <c r="P474" s="43"/>
      <c r="Q474" s="14"/>
    </row>
    <row r="475" spans="1:17" ht="36.700000000000003" customHeight="1" x14ac:dyDescent="0.25">
      <c r="A475" s="277"/>
      <c r="B475" s="33"/>
      <c r="C475" s="11"/>
      <c r="D475" s="11"/>
      <c r="E475" s="36"/>
      <c r="F475" s="11"/>
      <c r="G475" s="11"/>
      <c r="H475" s="11"/>
      <c r="I475" s="24"/>
      <c r="J475" s="51"/>
      <c r="K475" s="46" t="str">
        <f>IF(SUMIFS('Base facturation'!$C$59:$ALN$59,'Base facturation'!$C$8:$ALN$8,A475)=0,"",SUMIFS('Base facturation'!$C$59:$ALN$59,'Base facturation'!$C$8:$ALN$8,A475))</f>
        <v/>
      </c>
      <c r="L475" s="46" t="str">
        <f t="shared" si="7"/>
        <v/>
      </c>
      <c r="M475" s="47"/>
      <c r="N475" s="55"/>
      <c r="O475" s="59"/>
      <c r="P475" s="43"/>
      <c r="Q475" s="14"/>
    </row>
    <row r="476" spans="1:17" ht="36.700000000000003" customHeight="1" x14ac:dyDescent="0.25">
      <c r="A476" s="277"/>
      <c r="B476" s="33"/>
      <c r="C476" s="11"/>
      <c r="D476" s="11"/>
      <c r="E476" s="36"/>
      <c r="F476" s="11"/>
      <c r="G476" s="11"/>
      <c r="H476" s="11"/>
      <c r="I476" s="24"/>
      <c r="J476" s="51"/>
      <c r="K476" s="46" t="str">
        <f>IF(SUMIFS('Base facturation'!$C$59:$ALN$59,'Base facturation'!$C$8:$ALN$8,A476)=0,"",SUMIFS('Base facturation'!$C$59:$ALN$59,'Base facturation'!$C$8:$ALN$8,A476))</f>
        <v/>
      </c>
      <c r="L476" s="46" t="str">
        <f t="shared" si="7"/>
        <v/>
      </c>
      <c r="M476" s="47"/>
      <c r="N476" s="55"/>
      <c r="O476" s="59"/>
      <c r="P476" s="43"/>
      <c r="Q476" s="14"/>
    </row>
    <row r="477" spans="1:17" ht="36.700000000000003" customHeight="1" x14ac:dyDescent="0.25">
      <c r="A477" s="277"/>
      <c r="B477" s="33"/>
      <c r="C477" s="11"/>
      <c r="D477" s="11"/>
      <c r="E477" s="36"/>
      <c r="F477" s="11"/>
      <c r="G477" s="11"/>
      <c r="H477" s="11"/>
      <c r="I477" s="24"/>
      <c r="J477" s="51"/>
      <c r="K477" s="46" t="str">
        <f>IF(SUMIFS('Base facturation'!$C$59:$ALN$59,'Base facturation'!$C$8:$ALN$8,A477)=0,"",SUMIFS('Base facturation'!$C$59:$ALN$59,'Base facturation'!$C$8:$ALN$8,A477))</f>
        <v/>
      </c>
      <c r="L477" s="46" t="str">
        <f t="shared" si="7"/>
        <v/>
      </c>
      <c r="M477" s="47"/>
      <c r="N477" s="55"/>
      <c r="O477" s="59"/>
      <c r="P477" s="43"/>
      <c r="Q477" s="14"/>
    </row>
    <row r="478" spans="1:17" ht="36.700000000000003" customHeight="1" x14ac:dyDescent="0.25">
      <c r="A478" s="277"/>
      <c r="B478" s="33"/>
      <c r="C478" s="11"/>
      <c r="D478" s="11"/>
      <c r="E478" s="36"/>
      <c r="F478" s="11"/>
      <c r="G478" s="11"/>
      <c r="H478" s="11"/>
      <c r="I478" s="24"/>
      <c r="J478" s="51"/>
      <c r="K478" s="46" t="str">
        <f>IF(SUMIFS('Base facturation'!$C$59:$ALN$59,'Base facturation'!$C$8:$ALN$8,A478)=0,"",SUMIFS('Base facturation'!$C$59:$ALN$59,'Base facturation'!$C$8:$ALN$8,A478))</f>
        <v/>
      </c>
      <c r="L478" s="46" t="str">
        <f t="shared" si="7"/>
        <v/>
      </c>
      <c r="M478" s="47"/>
      <c r="N478" s="55"/>
      <c r="O478" s="59"/>
      <c r="P478" s="43"/>
      <c r="Q478" s="14"/>
    </row>
    <row r="479" spans="1:17" ht="36.700000000000003" customHeight="1" x14ac:dyDescent="0.25">
      <c r="A479" s="277"/>
      <c r="B479" s="33"/>
      <c r="C479" s="11"/>
      <c r="D479" s="11"/>
      <c r="E479" s="36"/>
      <c r="F479" s="11"/>
      <c r="G479" s="11"/>
      <c r="H479" s="11"/>
      <c r="I479" s="24"/>
      <c r="J479" s="51"/>
      <c r="K479" s="46" t="str">
        <f>IF(SUMIFS('Base facturation'!$C$59:$ALN$59,'Base facturation'!$C$8:$ALN$8,A479)=0,"",SUMIFS('Base facturation'!$C$59:$ALN$59,'Base facturation'!$C$8:$ALN$8,A479))</f>
        <v/>
      </c>
      <c r="L479" s="46" t="str">
        <f t="shared" si="7"/>
        <v/>
      </c>
      <c r="M479" s="47"/>
      <c r="N479" s="55"/>
      <c r="O479" s="59"/>
      <c r="P479" s="43"/>
      <c r="Q479" s="14"/>
    </row>
    <row r="480" spans="1:17" ht="36.700000000000003" customHeight="1" x14ac:dyDescent="0.25">
      <c r="A480" s="277"/>
      <c r="B480" s="33"/>
      <c r="C480" s="11"/>
      <c r="D480" s="11"/>
      <c r="E480" s="36"/>
      <c r="F480" s="11"/>
      <c r="G480" s="11"/>
      <c r="H480" s="11"/>
      <c r="I480" s="24"/>
      <c r="J480" s="51"/>
      <c r="K480" s="46" t="str">
        <f>IF(SUMIFS('Base facturation'!$C$59:$ALN$59,'Base facturation'!$C$8:$ALN$8,A480)=0,"",SUMIFS('Base facturation'!$C$59:$ALN$59,'Base facturation'!$C$8:$ALN$8,A480))</f>
        <v/>
      </c>
      <c r="L480" s="46" t="str">
        <f t="shared" si="7"/>
        <v/>
      </c>
      <c r="M480" s="47"/>
      <c r="N480" s="55"/>
      <c r="O480" s="59"/>
      <c r="P480" s="43"/>
      <c r="Q480" s="14"/>
    </row>
    <row r="481" spans="1:17" ht="36.700000000000003" customHeight="1" x14ac:dyDescent="0.25">
      <c r="A481" s="277"/>
      <c r="B481" s="33"/>
      <c r="C481" s="11"/>
      <c r="D481" s="11"/>
      <c r="E481" s="36"/>
      <c r="F481" s="11"/>
      <c r="G481" s="11"/>
      <c r="H481" s="11"/>
      <c r="I481" s="24"/>
      <c r="J481" s="51"/>
      <c r="K481" s="46" t="str">
        <f>IF(SUMIFS('Base facturation'!$C$59:$ALN$59,'Base facturation'!$C$8:$ALN$8,A481)=0,"",SUMIFS('Base facturation'!$C$59:$ALN$59,'Base facturation'!$C$8:$ALN$8,A481))</f>
        <v/>
      </c>
      <c r="L481" s="46" t="str">
        <f t="shared" si="7"/>
        <v/>
      </c>
      <c r="M481" s="47"/>
      <c r="N481" s="55"/>
      <c r="O481" s="59"/>
      <c r="P481" s="43"/>
      <c r="Q481" s="14"/>
    </row>
    <row r="482" spans="1:17" ht="36.700000000000003" customHeight="1" x14ac:dyDescent="0.25">
      <c r="A482" s="277"/>
      <c r="B482" s="33"/>
      <c r="C482" s="11"/>
      <c r="D482" s="11"/>
      <c r="E482" s="36"/>
      <c r="F482" s="11"/>
      <c r="G482" s="11"/>
      <c r="H482" s="11"/>
      <c r="I482" s="24"/>
      <c r="J482" s="51"/>
      <c r="K482" s="46" t="str">
        <f>IF(SUMIFS('Base facturation'!$C$59:$ALN$59,'Base facturation'!$C$8:$ALN$8,A482)=0,"",SUMIFS('Base facturation'!$C$59:$ALN$59,'Base facturation'!$C$8:$ALN$8,A482))</f>
        <v/>
      </c>
      <c r="L482" s="46" t="str">
        <f t="shared" si="7"/>
        <v/>
      </c>
      <c r="M482" s="47"/>
      <c r="N482" s="55"/>
      <c r="O482" s="59"/>
      <c r="P482" s="43"/>
      <c r="Q482" s="14"/>
    </row>
    <row r="483" spans="1:17" ht="36.700000000000003" customHeight="1" x14ac:dyDescent="0.25">
      <c r="A483" s="277"/>
      <c r="B483" s="33"/>
      <c r="C483" s="11"/>
      <c r="D483" s="11"/>
      <c r="E483" s="36"/>
      <c r="F483" s="11"/>
      <c r="G483" s="11"/>
      <c r="H483" s="11"/>
      <c r="I483" s="24"/>
      <c r="J483" s="51"/>
      <c r="K483" s="46" t="str">
        <f>IF(SUMIFS('Base facturation'!$C$59:$ALN$59,'Base facturation'!$C$8:$ALN$8,A483)=0,"",SUMIFS('Base facturation'!$C$59:$ALN$59,'Base facturation'!$C$8:$ALN$8,A483))</f>
        <v/>
      </c>
      <c r="L483" s="46" t="str">
        <f t="shared" si="7"/>
        <v/>
      </c>
      <c r="M483" s="47"/>
      <c r="N483" s="55"/>
      <c r="O483" s="59"/>
      <c r="P483" s="43"/>
      <c r="Q483" s="14"/>
    </row>
    <row r="484" spans="1:17" ht="36.700000000000003" customHeight="1" x14ac:dyDescent="0.25">
      <c r="A484" s="277"/>
      <c r="B484" s="33"/>
      <c r="C484" s="11"/>
      <c r="D484" s="11"/>
      <c r="E484" s="36"/>
      <c r="F484" s="11"/>
      <c r="G484" s="11"/>
      <c r="H484" s="11"/>
      <c r="I484" s="24"/>
      <c r="J484" s="51"/>
      <c r="K484" s="46" t="str">
        <f>IF(SUMIFS('Base facturation'!$C$59:$ALN$59,'Base facturation'!$C$8:$ALN$8,A484)=0,"",SUMIFS('Base facturation'!$C$59:$ALN$59,'Base facturation'!$C$8:$ALN$8,A484))</f>
        <v/>
      </c>
      <c r="L484" s="46" t="str">
        <f t="shared" si="7"/>
        <v/>
      </c>
      <c r="M484" s="47"/>
      <c r="N484" s="55"/>
      <c r="O484" s="59"/>
      <c r="P484" s="43"/>
      <c r="Q484" s="14"/>
    </row>
    <row r="485" spans="1:17" ht="36.700000000000003" customHeight="1" x14ac:dyDescent="0.25">
      <c r="A485" s="277"/>
      <c r="B485" s="33"/>
      <c r="C485" s="11"/>
      <c r="D485" s="11"/>
      <c r="E485" s="36"/>
      <c r="F485" s="11"/>
      <c r="G485" s="11"/>
      <c r="H485" s="11"/>
      <c r="I485" s="24"/>
      <c r="J485" s="51"/>
      <c r="K485" s="46" t="str">
        <f>IF(SUMIFS('Base facturation'!$C$59:$ALN$59,'Base facturation'!$C$8:$ALN$8,A485)=0,"",SUMIFS('Base facturation'!$C$59:$ALN$59,'Base facturation'!$C$8:$ALN$8,A485))</f>
        <v/>
      </c>
      <c r="L485" s="46" t="str">
        <f t="shared" si="7"/>
        <v/>
      </c>
      <c r="M485" s="47"/>
      <c r="N485" s="55"/>
      <c r="O485" s="59"/>
      <c r="P485" s="43"/>
      <c r="Q485" s="14"/>
    </row>
    <row r="486" spans="1:17" ht="36.700000000000003" customHeight="1" x14ac:dyDescent="0.25">
      <c r="A486" s="277"/>
      <c r="B486" s="33"/>
      <c r="C486" s="11"/>
      <c r="D486" s="11"/>
      <c r="E486" s="36"/>
      <c r="F486" s="11"/>
      <c r="G486" s="11"/>
      <c r="H486" s="11"/>
      <c r="I486" s="24"/>
      <c r="J486" s="51"/>
      <c r="K486" s="46" t="str">
        <f>IF(SUMIFS('Base facturation'!$C$59:$ALN$59,'Base facturation'!$C$8:$ALN$8,A486)=0,"",SUMIFS('Base facturation'!$C$59:$ALN$59,'Base facturation'!$C$8:$ALN$8,A486))</f>
        <v/>
      </c>
      <c r="L486" s="46" t="str">
        <f t="shared" si="7"/>
        <v/>
      </c>
      <c r="M486" s="47"/>
      <c r="N486" s="55"/>
      <c r="O486" s="59"/>
      <c r="P486" s="43"/>
      <c r="Q486" s="14"/>
    </row>
    <row r="487" spans="1:17" ht="36.700000000000003" customHeight="1" x14ac:dyDescent="0.25">
      <c r="A487" s="277"/>
      <c r="B487" s="33"/>
      <c r="C487" s="11"/>
      <c r="D487" s="11"/>
      <c r="E487" s="36"/>
      <c r="F487" s="11"/>
      <c r="G487" s="11"/>
      <c r="H487" s="11"/>
      <c r="I487" s="24"/>
      <c r="J487" s="51"/>
      <c r="K487" s="46" t="str">
        <f>IF(SUMIFS('Base facturation'!$C$59:$ALN$59,'Base facturation'!$C$8:$ALN$8,A487)=0,"",SUMIFS('Base facturation'!$C$59:$ALN$59,'Base facturation'!$C$8:$ALN$8,A487))</f>
        <v/>
      </c>
      <c r="L487" s="46" t="str">
        <f t="shared" si="7"/>
        <v/>
      </c>
      <c r="M487" s="47"/>
      <c r="N487" s="55"/>
      <c r="O487" s="59"/>
      <c r="P487" s="43"/>
      <c r="Q487" s="14"/>
    </row>
    <row r="488" spans="1:17" ht="36.700000000000003" customHeight="1" x14ac:dyDescent="0.25">
      <c r="A488" s="277"/>
      <c r="B488" s="33"/>
      <c r="C488" s="11"/>
      <c r="D488" s="11"/>
      <c r="E488" s="36"/>
      <c r="F488" s="11"/>
      <c r="G488" s="11"/>
      <c r="H488" s="11"/>
      <c r="I488" s="24"/>
      <c r="J488" s="51"/>
      <c r="K488" s="46" t="str">
        <f>IF(SUMIFS('Base facturation'!$C$59:$ALN$59,'Base facturation'!$C$8:$ALN$8,A488)=0,"",SUMIFS('Base facturation'!$C$59:$ALN$59,'Base facturation'!$C$8:$ALN$8,A488))</f>
        <v/>
      </c>
      <c r="L488" s="46" t="str">
        <f t="shared" si="7"/>
        <v/>
      </c>
      <c r="M488" s="47"/>
      <c r="N488" s="55"/>
      <c r="O488" s="59"/>
      <c r="P488" s="43"/>
      <c r="Q488" s="14"/>
    </row>
    <row r="489" spans="1:17" ht="36.700000000000003" customHeight="1" x14ac:dyDescent="0.25">
      <c r="A489" s="277"/>
      <c r="B489" s="33"/>
      <c r="C489" s="11"/>
      <c r="D489" s="11"/>
      <c r="E489" s="36"/>
      <c r="F489" s="11"/>
      <c r="G489" s="11"/>
      <c r="H489" s="11"/>
      <c r="I489" s="24"/>
      <c r="J489" s="51"/>
      <c r="K489" s="46" t="str">
        <f>IF(SUMIFS('Base facturation'!$C$59:$ALN$59,'Base facturation'!$C$8:$ALN$8,A489)=0,"",SUMIFS('Base facturation'!$C$59:$ALN$59,'Base facturation'!$C$8:$ALN$8,A489))</f>
        <v/>
      </c>
      <c r="L489" s="46" t="str">
        <f t="shared" si="7"/>
        <v/>
      </c>
      <c r="M489" s="47"/>
      <c r="N489" s="55"/>
      <c r="O489" s="59"/>
      <c r="P489" s="43"/>
      <c r="Q489" s="14"/>
    </row>
    <row r="490" spans="1:17" ht="36.700000000000003" customHeight="1" x14ac:dyDescent="0.25">
      <c r="A490" s="277"/>
      <c r="B490" s="33"/>
      <c r="C490" s="11"/>
      <c r="D490" s="11"/>
      <c r="E490" s="36"/>
      <c r="F490" s="11"/>
      <c r="G490" s="11"/>
      <c r="H490" s="11"/>
      <c r="I490" s="24"/>
      <c r="J490" s="51"/>
      <c r="K490" s="46" t="str">
        <f>IF(SUMIFS('Base facturation'!$C$59:$ALN$59,'Base facturation'!$C$8:$ALN$8,A490)=0,"",SUMIFS('Base facturation'!$C$59:$ALN$59,'Base facturation'!$C$8:$ALN$8,A490))</f>
        <v/>
      </c>
      <c r="L490" s="46" t="str">
        <f t="shared" si="7"/>
        <v/>
      </c>
      <c r="M490" s="47"/>
      <c r="N490" s="55"/>
      <c r="O490" s="59"/>
      <c r="P490" s="43"/>
      <c r="Q490" s="14"/>
    </row>
    <row r="491" spans="1:17" ht="36.700000000000003" customHeight="1" x14ac:dyDescent="0.25">
      <c r="A491" s="277"/>
      <c r="B491" s="33"/>
      <c r="C491" s="11"/>
      <c r="D491" s="11"/>
      <c r="E491" s="36"/>
      <c r="F491" s="11"/>
      <c r="G491" s="11"/>
      <c r="H491" s="11"/>
      <c r="I491" s="24"/>
      <c r="J491" s="51"/>
      <c r="K491" s="46" t="str">
        <f>IF(SUMIFS('Base facturation'!$C$59:$ALN$59,'Base facturation'!$C$8:$ALN$8,A491)=0,"",SUMIFS('Base facturation'!$C$59:$ALN$59,'Base facturation'!$C$8:$ALN$8,A491))</f>
        <v/>
      </c>
      <c r="L491" s="46" t="str">
        <f t="shared" si="7"/>
        <v/>
      </c>
      <c r="M491" s="47"/>
      <c r="N491" s="55"/>
      <c r="O491" s="59"/>
      <c r="P491" s="43"/>
      <c r="Q491" s="14"/>
    </row>
    <row r="492" spans="1:17" ht="36.700000000000003" customHeight="1" x14ac:dyDescent="0.25">
      <c r="A492" s="277"/>
      <c r="B492" s="33"/>
      <c r="C492" s="11"/>
      <c r="D492" s="11"/>
      <c r="E492" s="36"/>
      <c r="F492" s="11"/>
      <c r="G492" s="11"/>
      <c r="H492" s="11"/>
      <c r="I492" s="24"/>
      <c r="J492" s="51"/>
      <c r="K492" s="46" t="str">
        <f>IF(SUMIFS('Base facturation'!$C$59:$ALN$59,'Base facturation'!$C$8:$ALN$8,A492)=0,"",SUMIFS('Base facturation'!$C$59:$ALN$59,'Base facturation'!$C$8:$ALN$8,A492))</f>
        <v/>
      </c>
      <c r="L492" s="46" t="str">
        <f t="shared" si="7"/>
        <v/>
      </c>
      <c r="M492" s="47"/>
      <c r="N492" s="55"/>
      <c r="O492" s="59"/>
      <c r="P492" s="43"/>
      <c r="Q492" s="14"/>
    </row>
    <row r="493" spans="1:17" ht="36.700000000000003" customHeight="1" x14ac:dyDescent="0.25">
      <c r="A493" s="277"/>
      <c r="B493" s="33"/>
      <c r="C493" s="11"/>
      <c r="D493" s="11"/>
      <c r="E493" s="36"/>
      <c r="F493" s="11"/>
      <c r="G493" s="11"/>
      <c r="H493" s="11"/>
      <c r="I493" s="24"/>
      <c r="J493" s="51"/>
      <c r="K493" s="46" t="str">
        <f>IF(SUMIFS('Base facturation'!$C$59:$ALN$59,'Base facturation'!$C$8:$ALN$8,A493)=0,"",SUMIFS('Base facturation'!$C$59:$ALN$59,'Base facturation'!$C$8:$ALN$8,A493))</f>
        <v/>
      </c>
      <c r="L493" s="46" t="str">
        <f t="shared" si="7"/>
        <v/>
      </c>
      <c r="M493" s="47"/>
      <c r="N493" s="55"/>
      <c r="O493" s="59"/>
      <c r="P493" s="43"/>
      <c r="Q493" s="14"/>
    </row>
    <row r="494" spans="1:17" ht="36.700000000000003" customHeight="1" x14ac:dyDescent="0.25">
      <c r="A494" s="277"/>
      <c r="B494" s="33"/>
      <c r="C494" s="11"/>
      <c r="D494" s="11"/>
      <c r="E494" s="36"/>
      <c r="F494" s="11"/>
      <c r="G494" s="11"/>
      <c r="H494" s="11"/>
      <c r="I494" s="24"/>
      <c r="J494" s="51"/>
      <c r="K494" s="46" t="str">
        <f>IF(SUMIFS('Base facturation'!$C$59:$ALN$59,'Base facturation'!$C$8:$ALN$8,A494)=0,"",SUMIFS('Base facturation'!$C$59:$ALN$59,'Base facturation'!$C$8:$ALN$8,A494))</f>
        <v/>
      </c>
      <c r="L494" s="46" t="str">
        <f t="shared" si="7"/>
        <v/>
      </c>
      <c r="M494" s="47"/>
      <c r="N494" s="55"/>
      <c r="O494" s="59"/>
      <c r="P494" s="43"/>
      <c r="Q494" s="14"/>
    </row>
    <row r="495" spans="1:17" ht="36.700000000000003" customHeight="1" x14ac:dyDescent="0.25">
      <c r="A495" s="277"/>
      <c r="B495" s="33"/>
      <c r="C495" s="11"/>
      <c r="D495" s="11"/>
      <c r="E495" s="36"/>
      <c r="F495" s="11"/>
      <c r="G495" s="11"/>
      <c r="H495" s="11"/>
      <c r="I495" s="24"/>
      <c r="J495" s="51"/>
      <c r="K495" s="46" t="str">
        <f>IF(SUMIFS('Base facturation'!$C$59:$ALN$59,'Base facturation'!$C$8:$ALN$8,A495)=0,"",SUMIFS('Base facturation'!$C$59:$ALN$59,'Base facturation'!$C$8:$ALN$8,A495))</f>
        <v/>
      </c>
      <c r="L495" s="46" t="str">
        <f t="shared" si="7"/>
        <v/>
      </c>
      <c r="M495" s="47"/>
      <c r="N495" s="55"/>
      <c r="O495" s="59"/>
      <c r="P495" s="43"/>
      <c r="Q495" s="14"/>
    </row>
    <row r="496" spans="1:17" ht="36.700000000000003" customHeight="1" x14ac:dyDescent="0.25">
      <c r="A496" s="277"/>
      <c r="B496" s="33"/>
      <c r="C496" s="11"/>
      <c r="D496" s="11"/>
      <c r="E496" s="36"/>
      <c r="F496" s="11"/>
      <c r="G496" s="11"/>
      <c r="H496" s="11"/>
      <c r="I496" s="24"/>
      <c r="J496" s="51"/>
      <c r="K496" s="46" t="str">
        <f>IF(SUMIFS('Base facturation'!$C$59:$ALN$59,'Base facturation'!$C$8:$ALN$8,A496)=0,"",SUMIFS('Base facturation'!$C$59:$ALN$59,'Base facturation'!$C$8:$ALN$8,A496))</f>
        <v/>
      </c>
      <c r="L496" s="46" t="str">
        <f t="shared" si="7"/>
        <v/>
      </c>
      <c r="M496" s="47"/>
      <c r="N496" s="55"/>
      <c r="O496" s="59"/>
      <c r="P496" s="43"/>
      <c r="Q496" s="14"/>
    </row>
    <row r="497" spans="1:17" ht="36.700000000000003" customHeight="1" x14ac:dyDescent="0.25">
      <c r="A497" s="277"/>
      <c r="B497" s="33"/>
      <c r="C497" s="11"/>
      <c r="D497" s="11"/>
      <c r="E497" s="36"/>
      <c r="F497" s="11"/>
      <c r="G497" s="11"/>
      <c r="H497" s="11"/>
      <c r="I497" s="24"/>
      <c r="J497" s="51"/>
      <c r="K497" s="46" t="str">
        <f>IF(SUMIFS('Base facturation'!$C$59:$ALN$59,'Base facturation'!$C$8:$ALN$8,A497)=0,"",SUMIFS('Base facturation'!$C$59:$ALN$59,'Base facturation'!$C$8:$ALN$8,A497))</f>
        <v/>
      </c>
      <c r="L497" s="46" t="str">
        <f t="shared" si="7"/>
        <v/>
      </c>
      <c r="M497" s="47"/>
      <c r="N497" s="55"/>
      <c r="O497" s="59"/>
      <c r="P497" s="43"/>
      <c r="Q497" s="14"/>
    </row>
    <row r="498" spans="1:17" ht="36.700000000000003" customHeight="1" x14ac:dyDescent="0.25">
      <c r="A498" s="277"/>
      <c r="B498" s="33"/>
      <c r="C498" s="11"/>
      <c r="D498" s="11"/>
      <c r="E498" s="36"/>
      <c r="F498" s="11"/>
      <c r="G498" s="11"/>
      <c r="H498" s="11"/>
      <c r="I498" s="24"/>
      <c r="J498" s="51"/>
      <c r="K498" s="46" t="str">
        <f>IF(SUMIFS('Base facturation'!$C$59:$ALN$59,'Base facturation'!$C$8:$ALN$8,A498)=0,"",SUMIFS('Base facturation'!$C$59:$ALN$59,'Base facturation'!$C$8:$ALN$8,A498))</f>
        <v/>
      </c>
      <c r="L498" s="46" t="str">
        <f t="shared" si="7"/>
        <v/>
      </c>
      <c r="M498" s="47"/>
      <c r="N498" s="55"/>
      <c r="O498" s="59"/>
      <c r="P498" s="43"/>
      <c r="Q498" s="14"/>
    </row>
    <row r="499" spans="1:17" ht="36.700000000000003" customHeight="1" x14ac:dyDescent="0.25">
      <c r="A499" s="277"/>
      <c r="B499" s="33"/>
      <c r="C499" s="11"/>
      <c r="D499" s="11"/>
      <c r="E499" s="36"/>
      <c r="F499" s="11"/>
      <c r="G499" s="11"/>
      <c r="H499" s="11"/>
      <c r="I499" s="24"/>
      <c r="J499" s="51"/>
      <c r="K499" s="46" t="str">
        <f>IF(SUMIFS('Base facturation'!$C$59:$ALN$59,'Base facturation'!$C$8:$ALN$8,A499)=0,"",SUMIFS('Base facturation'!$C$59:$ALN$59,'Base facturation'!$C$8:$ALN$8,A499))</f>
        <v/>
      </c>
      <c r="L499" s="46" t="str">
        <f t="shared" si="7"/>
        <v/>
      </c>
      <c r="M499" s="47"/>
      <c r="N499" s="55"/>
      <c r="O499" s="59"/>
      <c r="P499" s="43"/>
      <c r="Q499" s="14"/>
    </row>
    <row r="500" spans="1:17" ht="36.700000000000003" customHeight="1" x14ac:dyDescent="0.25">
      <c r="A500" s="277"/>
      <c r="B500" s="33"/>
      <c r="C500" s="11"/>
      <c r="D500" s="11"/>
      <c r="E500" s="36"/>
      <c r="F500" s="11"/>
      <c r="G500" s="11"/>
      <c r="H500" s="11"/>
      <c r="I500" s="24"/>
      <c r="J500" s="51"/>
      <c r="K500" s="46" t="str">
        <f>IF(SUMIFS('Base facturation'!$C$59:$ALN$59,'Base facturation'!$C$8:$ALN$8,A500)=0,"",SUMIFS('Base facturation'!$C$59:$ALN$59,'Base facturation'!$C$8:$ALN$8,A500))</f>
        <v/>
      </c>
      <c r="L500" s="46" t="str">
        <f t="shared" si="7"/>
        <v/>
      </c>
      <c r="M500" s="47"/>
      <c r="N500" s="55"/>
      <c r="O500" s="59"/>
      <c r="P500" s="43"/>
      <c r="Q500" s="14"/>
    </row>
    <row r="501" spans="1:17" ht="36.700000000000003" customHeight="1" x14ac:dyDescent="0.25">
      <c r="A501" s="277"/>
      <c r="B501" s="33"/>
      <c r="C501" s="11"/>
      <c r="D501" s="11"/>
      <c r="E501" s="36"/>
      <c r="F501" s="11"/>
      <c r="G501" s="11"/>
      <c r="H501" s="11"/>
      <c r="I501" s="24"/>
      <c r="J501" s="51"/>
      <c r="K501" s="46" t="str">
        <f>IF(SUMIFS('Base facturation'!$C$59:$ALN$59,'Base facturation'!$C$8:$ALN$8,A501)=0,"",SUMIFS('Base facturation'!$C$59:$ALN$59,'Base facturation'!$C$8:$ALN$8,A501))</f>
        <v/>
      </c>
      <c r="L501" s="46" t="str">
        <f t="shared" si="7"/>
        <v/>
      </c>
      <c r="M501" s="47"/>
      <c r="N501" s="55"/>
      <c r="O501" s="59"/>
      <c r="P501" s="43"/>
      <c r="Q501" s="14"/>
    </row>
    <row r="502" spans="1:17" ht="36.700000000000003" customHeight="1" x14ac:dyDescent="0.25">
      <c r="A502" s="277"/>
      <c r="B502" s="33"/>
      <c r="C502" s="11"/>
      <c r="D502" s="11"/>
      <c r="E502" s="36"/>
      <c r="F502" s="11"/>
      <c r="G502" s="11"/>
      <c r="H502" s="11"/>
      <c r="I502" s="24"/>
      <c r="J502" s="51"/>
      <c r="K502" s="46" t="str">
        <f>IF(SUMIFS('Base facturation'!$C$59:$ALN$59,'Base facturation'!$C$8:$ALN$8,A502)=0,"",SUMIFS('Base facturation'!$C$59:$ALN$59,'Base facturation'!$C$8:$ALN$8,A502))</f>
        <v/>
      </c>
      <c r="L502" s="46" t="str">
        <f t="shared" si="7"/>
        <v/>
      </c>
      <c r="M502" s="47"/>
      <c r="N502" s="55"/>
      <c r="O502" s="59"/>
      <c r="P502" s="43"/>
      <c r="Q502" s="14"/>
    </row>
    <row r="503" spans="1:17" ht="36.700000000000003" customHeight="1" x14ac:dyDescent="0.25">
      <c r="A503" s="277"/>
      <c r="B503" s="33"/>
      <c r="C503" s="11"/>
      <c r="D503" s="11"/>
      <c r="E503" s="36"/>
      <c r="F503" s="11"/>
      <c r="G503" s="11"/>
      <c r="H503" s="11"/>
      <c r="I503" s="24"/>
      <c r="J503" s="51"/>
      <c r="K503" s="46" t="str">
        <f>IF(SUMIFS('Base facturation'!$C$59:$ALN$59,'Base facturation'!$C$8:$ALN$8,A503)=0,"",SUMIFS('Base facturation'!$C$59:$ALN$59,'Base facturation'!$C$8:$ALN$8,A503))</f>
        <v/>
      </c>
      <c r="L503" s="46" t="str">
        <f t="shared" si="7"/>
        <v/>
      </c>
      <c r="M503" s="47"/>
      <c r="N503" s="55"/>
      <c r="O503" s="59"/>
      <c r="P503" s="43"/>
      <c r="Q503" s="14"/>
    </row>
    <row r="504" spans="1:17" ht="36.700000000000003" customHeight="1" x14ac:dyDescent="0.25">
      <c r="A504" s="277"/>
      <c r="B504" s="33"/>
      <c r="C504" s="11"/>
      <c r="D504" s="11"/>
      <c r="E504" s="36"/>
      <c r="F504" s="11"/>
      <c r="G504" s="11"/>
      <c r="H504" s="11"/>
      <c r="I504" s="24"/>
      <c r="J504" s="51"/>
      <c r="K504" s="46" t="str">
        <f>IF(SUMIFS('Base facturation'!$C$59:$ALN$59,'Base facturation'!$C$8:$ALN$8,A504)=0,"",SUMIFS('Base facturation'!$C$59:$ALN$59,'Base facturation'!$C$8:$ALN$8,A504))</f>
        <v/>
      </c>
      <c r="L504" s="46" t="str">
        <f t="shared" si="7"/>
        <v/>
      </c>
      <c r="M504" s="47"/>
      <c r="N504" s="55"/>
      <c r="O504" s="59"/>
      <c r="P504" s="43"/>
      <c r="Q504" s="14"/>
    </row>
    <row r="505" spans="1:17" ht="36.700000000000003" customHeight="1" x14ac:dyDescent="0.25">
      <c r="A505" s="277"/>
      <c r="B505" s="33"/>
      <c r="C505" s="11"/>
      <c r="D505" s="11"/>
      <c r="E505" s="36"/>
      <c r="F505" s="11"/>
      <c r="G505" s="11"/>
      <c r="H505" s="11"/>
      <c r="I505" s="24"/>
      <c r="J505" s="51"/>
      <c r="K505" s="46" t="str">
        <f>IF(SUMIFS('Base facturation'!$C$59:$ALN$59,'Base facturation'!$C$8:$ALN$8,A505)=0,"",SUMIFS('Base facturation'!$C$59:$ALN$59,'Base facturation'!$C$8:$ALN$8,A505))</f>
        <v/>
      </c>
      <c r="L505" s="46" t="str">
        <f t="shared" si="7"/>
        <v/>
      </c>
      <c r="M505" s="47"/>
      <c r="N505" s="55"/>
      <c r="O505" s="59"/>
      <c r="P505" s="43"/>
      <c r="Q505" s="14"/>
    </row>
    <row r="506" spans="1:17" ht="36.700000000000003" customHeight="1" x14ac:dyDescent="0.25">
      <c r="A506" s="277"/>
      <c r="B506" s="33"/>
      <c r="C506" s="11"/>
      <c r="D506" s="11"/>
      <c r="E506" s="36"/>
      <c r="F506" s="11"/>
      <c r="G506" s="11"/>
      <c r="H506" s="11"/>
      <c r="I506" s="24"/>
      <c r="J506" s="51"/>
      <c r="K506" s="46" t="str">
        <f>IF(SUMIFS('Base facturation'!$C$59:$ALN$59,'Base facturation'!$C$8:$ALN$8,A506)=0,"",SUMIFS('Base facturation'!$C$59:$ALN$59,'Base facturation'!$C$8:$ALN$8,A506))</f>
        <v/>
      </c>
      <c r="L506" s="46" t="str">
        <f t="shared" si="7"/>
        <v/>
      </c>
      <c r="M506" s="47"/>
      <c r="N506" s="55"/>
      <c r="O506" s="59"/>
      <c r="P506" s="43"/>
      <c r="Q506" s="14"/>
    </row>
    <row r="507" spans="1:17" ht="36.700000000000003" customHeight="1" x14ac:dyDescent="0.25">
      <c r="A507" s="277"/>
      <c r="B507" s="33"/>
      <c r="C507" s="11"/>
      <c r="D507" s="11"/>
      <c r="E507" s="36"/>
      <c r="F507" s="11"/>
      <c r="G507" s="11"/>
      <c r="H507" s="11"/>
      <c r="I507" s="24"/>
      <c r="J507" s="51"/>
      <c r="K507" s="46" t="str">
        <f>IF(SUMIFS('Base facturation'!$C$59:$ALN$59,'Base facturation'!$C$8:$ALN$8,A507)=0,"",SUMIFS('Base facturation'!$C$59:$ALN$59,'Base facturation'!$C$8:$ALN$8,A507))</f>
        <v/>
      </c>
      <c r="L507" s="46" t="str">
        <f t="shared" si="7"/>
        <v/>
      </c>
      <c r="M507" s="47"/>
      <c r="N507" s="55"/>
      <c r="O507" s="59"/>
      <c r="P507" s="43"/>
      <c r="Q507" s="14"/>
    </row>
    <row r="508" spans="1:17" ht="36.700000000000003" customHeight="1" x14ac:dyDescent="0.25">
      <c r="A508" s="277"/>
      <c r="B508" s="33"/>
      <c r="C508" s="11"/>
      <c r="D508" s="11"/>
      <c r="E508" s="36"/>
      <c r="F508" s="11"/>
      <c r="G508" s="11"/>
      <c r="H508" s="11"/>
      <c r="I508" s="24"/>
      <c r="J508" s="51"/>
      <c r="K508" s="46" t="str">
        <f>IF(SUMIFS('Base facturation'!$C$59:$ALN$59,'Base facturation'!$C$8:$ALN$8,A508)=0,"",SUMIFS('Base facturation'!$C$59:$ALN$59,'Base facturation'!$C$8:$ALN$8,A508))</f>
        <v/>
      </c>
      <c r="L508" s="46" t="str">
        <f t="shared" si="7"/>
        <v/>
      </c>
      <c r="M508" s="47"/>
      <c r="N508" s="55"/>
      <c r="O508" s="59"/>
      <c r="P508" s="43"/>
      <c r="Q508" s="14"/>
    </row>
    <row r="509" spans="1:17" ht="36.700000000000003" customHeight="1" x14ac:dyDescent="0.25">
      <c r="A509" s="277"/>
      <c r="B509" s="33"/>
      <c r="C509" s="11"/>
      <c r="D509" s="11"/>
      <c r="E509" s="36"/>
      <c r="F509" s="11"/>
      <c r="G509" s="11"/>
      <c r="H509" s="11"/>
      <c r="I509" s="24"/>
      <c r="J509" s="51"/>
      <c r="K509" s="46" t="str">
        <f>IF(SUMIFS('Base facturation'!$C$59:$ALN$59,'Base facturation'!$C$8:$ALN$8,A509)=0,"",SUMIFS('Base facturation'!$C$59:$ALN$59,'Base facturation'!$C$8:$ALN$8,A509))</f>
        <v/>
      </c>
      <c r="L509" s="46" t="str">
        <f t="shared" si="7"/>
        <v/>
      </c>
      <c r="M509" s="47"/>
      <c r="N509" s="55"/>
      <c r="O509" s="59"/>
      <c r="P509" s="43"/>
      <c r="Q509" s="14"/>
    </row>
    <row r="510" spans="1:17" ht="36.700000000000003" customHeight="1" x14ac:dyDescent="0.25">
      <c r="A510" s="277"/>
      <c r="B510" s="33"/>
      <c r="C510" s="11"/>
      <c r="D510" s="11"/>
      <c r="E510" s="36"/>
      <c r="F510" s="11"/>
      <c r="G510" s="11"/>
      <c r="H510" s="11"/>
      <c r="I510" s="24"/>
      <c r="J510" s="51"/>
      <c r="K510" s="46" t="str">
        <f>IF(SUMIFS('Base facturation'!$C$59:$ALN$59,'Base facturation'!$C$8:$ALN$8,A510)=0,"",SUMIFS('Base facturation'!$C$59:$ALN$59,'Base facturation'!$C$8:$ALN$8,A510))</f>
        <v/>
      </c>
      <c r="L510" s="46" t="str">
        <f t="shared" si="7"/>
        <v/>
      </c>
      <c r="M510" s="47"/>
      <c r="N510" s="55"/>
      <c r="O510" s="59"/>
      <c r="P510" s="43"/>
      <c r="Q510" s="14"/>
    </row>
    <row r="511" spans="1:17" ht="36.700000000000003" customHeight="1" x14ac:dyDescent="0.25">
      <c r="A511" s="277"/>
      <c r="B511" s="33"/>
      <c r="C511" s="11"/>
      <c r="D511" s="11"/>
      <c r="E511" s="36"/>
      <c r="F511" s="11"/>
      <c r="G511" s="11"/>
      <c r="H511" s="11"/>
      <c r="I511" s="24"/>
      <c r="J511" s="51"/>
      <c r="K511" s="46" t="str">
        <f>IF(SUMIFS('Base facturation'!$C$59:$ALN$59,'Base facturation'!$C$8:$ALN$8,A511)=0,"",SUMIFS('Base facturation'!$C$59:$ALN$59,'Base facturation'!$C$8:$ALN$8,A511))</f>
        <v/>
      </c>
      <c r="L511" s="46" t="str">
        <f t="shared" si="7"/>
        <v/>
      </c>
      <c r="M511" s="47"/>
      <c r="N511" s="55"/>
      <c r="O511" s="59"/>
      <c r="P511" s="43"/>
      <c r="Q511" s="14"/>
    </row>
    <row r="512" spans="1:17" ht="36.700000000000003" customHeight="1" x14ac:dyDescent="0.25">
      <c r="A512" s="277"/>
      <c r="B512" s="33"/>
      <c r="C512" s="11"/>
      <c r="D512" s="11"/>
      <c r="E512" s="36"/>
      <c r="F512" s="11"/>
      <c r="G512" s="11"/>
      <c r="H512" s="11"/>
      <c r="I512" s="24"/>
      <c r="J512" s="51"/>
      <c r="K512" s="46" t="str">
        <f>IF(SUMIFS('Base facturation'!$C$59:$ALN$59,'Base facturation'!$C$8:$ALN$8,A512)=0,"",SUMIFS('Base facturation'!$C$59:$ALN$59,'Base facturation'!$C$8:$ALN$8,A512))</f>
        <v/>
      </c>
      <c r="L512" s="46" t="str">
        <f t="shared" si="7"/>
        <v/>
      </c>
      <c r="M512" s="47"/>
      <c r="N512" s="55"/>
      <c r="O512" s="59"/>
      <c r="P512" s="43"/>
      <c r="Q512" s="14"/>
    </row>
    <row r="513" spans="1:17" ht="36.700000000000003" customHeight="1" x14ac:dyDescent="0.25">
      <c r="A513" s="277"/>
      <c r="B513" s="33"/>
      <c r="C513" s="11"/>
      <c r="D513" s="11"/>
      <c r="E513" s="36"/>
      <c r="F513" s="11"/>
      <c r="G513" s="11"/>
      <c r="H513" s="11"/>
      <c r="I513" s="24"/>
      <c r="J513" s="51"/>
      <c r="K513" s="46" t="str">
        <f>IF(SUMIFS('Base facturation'!$C$59:$ALN$59,'Base facturation'!$C$8:$ALN$8,A513)=0,"",SUMIFS('Base facturation'!$C$59:$ALN$59,'Base facturation'!$C$8:$ALN$8,A513))</f>
        <v/>
      </c>
      <c r="L513" s="46" t="str">
        <f t="shared" si="7"/>
        <v/>
      </c>
      <c r="M513" s="47"/>
      <c r="N513" s="55"/>
      <c r="O513" s="59"/>
      <c r="P513" s="43"/>
      <c r="Q513" s="14"/>
    </row>
    <row r="514" spans="1:17" ht="36.700000000000003" customHeight="1" x14ac:dyDescent="0.25">
      <c r="A514" s="277"/>
      <c r="B514" s="33"/>
      <c r="C514" s="11"/>
      <c r="D514" s="11"/>
      <c r="E514" s="36"/>
      <c r="F514" s="11"/>
      <c r="G514" s="11"/>
      <c r="H514" s="11"/>
      <c r="I514" s="24"/>
      <c r="J514" s="51"/>
      <c r="K514" s="46" t="str">
        <f>IF(SUMIFS('Base facturation'!$C$59:$ALN$59,'Base facturation'!$C$8:$ALN$8,A514)=0,"",SUMIFS('Base facturation'!$C$59:$ALN$59,'Base facturation'!$C$8:$ALN$8,A514))</f>
        <v/>
      </c>
      <c r="L514" s="46" t="str">
        <f t="shared" si="7"/>
        <v/>
      </c>
      <c r="M514" s="47"/>
      <c r="N514" s="55"/>
      <c r="O514" s="59"/>
      <c r="P514" s="43"/>
      <c r="Q514" s="14"/>
    </row>
    <row r="515" spans="1:17" ht="36.700000000000003" customHeight="1" x14ac:dyDescent="0.25">
      <c r="A515" s="277"/>
      <c r="B515" s="33"/>
      <c r="C515" s="11"/>
      <c r="D515" s="11"/>
      <c r="E515" s="36"/>
      <c r="F515" s="11"/>
      <c r="G515" s="11"/>
      <c r="H515" s="11"/>
      <c r="I515" s="24"/>
      <c r="J515" s="51"/>
      <c r="K515" s="46" t="str">
        <f>IF(SUMIFS('Base facturation'!$C$59:$ALN$59,'Base facturation'!$C$8:$ALN$8,A515)=0,"",SUMIFS('Base facturation'!$C$59:$ALN$59,'Base facturation'!$C$8:$ALN$8,A515))</f>
        <v/>
      </c>
      <c r="L515" s="46" t="str">
        <f t="shared" si="7"/>
        <v/>
      </c>
      <c r="M515" s="47"/>
      <c r="N515" s="55"/>
      <c r="O515" s="59"/>
      <c r="P515" s="43"/>
      <c r="Q515" s="14"/>
    </row>
    <row r="516" spans="1:17" ht="36.700000000000003" customHeight="1" x14ac:dyDescent="0.25">
      <c r="A516" s="277"/>
      <c r="B516" s="33"/>
      <c r="C516" s="11"/>
      <c r="D516" s="11"/>
      <c r="E516" s="36"/>
      <c r="F516" s="11"/>
      <c r="G516" s="11"/>
      <c r="H516" s="11"/>
      <c r="I516" s="24"/>
      <c r="J516" s="51"/>
      <c r="K516" s="46" t="str">
        <f>IF(SUMIFS('Base facturation'!$C$59:$ALN$59,'Base facturation'!$C$8:$ALN$8,A516)=0,"",SUMIFS('Base facturation'!$C$59:$ALN$59,'Base facturation'!$C$8:$ALN$8,A516))</f>
        <v/>
      </c>
      <c r="L516" s="46" t="str">
        <f t="shared" si="7"/>
        <v/>
      </c>
      <c r="M516" s="47"/>
      <c r="N516" s="55"/>
      <c r="O516" s="59"/>
      <c r="P516" s="43"/>
      <c r="Q516" s="14"/>
    </row>
    <row r="517" spans="1:17" ht="36.700000000000003" customHeight="1" x14ac:dyDescent="0.25">
      <c r="A517" s="277"/>
      <c r="B517" s="33"/>
      <c r="C517" s="11"/>
      <c r="D517" s="11"/>
      <c r="E517" s="36"/>
      <c r="F517" s="11"/>
      <c r="G517" s="11"/>
      <c r="H517" s="11"/>
      <c r="I517" s="24"/>
      <c r="J517" s="51"/>
      <c r="K517" s="46" t="str">
        <f>IF(SUMIFS('Base facturation'!$C$59:$ALN$59,'Base facturation'!$C$8:$ALN$8,A517)=0,"",SUMIFS('Base facturation'!$C$59:$ALN$59,'Base facturation'!$C$8:$ALN$8,A517))</f>
        <v/>
      </c>
      <c r="L517" s="46" t="str">
        <f t="shared" si="7"/>
        <v/>
      </c>
      <c r="M517" s="47"/>
      <c r="N517" s="55"/>
      <c r="O517" s="59"/>
      <c r="P517" s="43"/>
      <c r="Q517" s="14"/>
    </row>
    <row r="518" spans="1:17" ht="36.700000000000003" customHeight="1" x14ac:dyDescent="0.25">
      <c r="A518" s="277"/>
      <c r="B518" s="33"/>
      <c r="C518" s="11"/>
      <c r="D518" s="11"/>
      <c r="E518" s="36"/>
      <c r="F518" s="11"/>
      <c r="G518" s="11"/>
      <c r="H518" s="11"/>
      <c r="I518" s="24"/>
      <c r="J518" s="51"/>
      <c r="K518" s="46" t="str">
        <f>IF(SUMIFS('Base facturation'!$C$59:$ALN$59,'Base facturation'!$C$8:$ALN$8,A518)=0,"",SUMIFS('Base facturation'!$C$59:$ALN$59,'Base facturation'!$C$8:$ALN$8,A518))</f>
        <v/>
      </c>
      <c r="L518" s="46" t="str">
        <f t="shared" si="7"/>
        <v/>
      </c>
      <c r="M518" s="47"/>
      <c r="N518" s="55"/>
      <c r="O518" s="59"/>
      <c r="P518" s="43"/>
      <c r="Q518" s="14"/>
    </row>
    <row r="519" spans="1:17" ht="36.700000000000003" customHeight="1" x14ac:dyDescent="0.25">
      <c r="A519" s="277"/>
      <c r="B519" s="33"/>
      <c r="C519" s="11"/>
      <c r="D519" s="11"/>
      <c r="E519" s="36"/>
      <c r="F519" s="11"/>
      <c r="G519" s="11"/>
      <c r="H519" s="11"/>
      <c r="I519" s="24"/>
      <c r="J519" s="51"/>
      <c r="K519" s="46" t="str">
        <f>IF(SUMIFS('Base facturation'!$C$59:$ALN$59,'Base facturation'!$C$8:$ALN$8,A519)=0,"",SUMIFS('Base facturation'!$C$59:$ALN$59,'Base facturation'!$C$8:$ALN$8,A519))</f>
        <v/>
      </c>
      <c r="L519" s="46" t="str">
        <f t="shared" si="7"/>
        <v/>
      </c>
      <c r="M519" s="47"/>
      <c r="N519" s="55"/>
      <c r="O519" s="59"/>
      <c r="P519" s="43"/>
      <c r="Q519" s="14"/>
    </row>
    <row r="520" spans="1:17" ht="36.700000000000003" customHeight="1" x14ac:dyDescent="0.25">
      <c r="A520" s="277"/>
      <c r="B520" s="33"/>
      <c r="C520" s="11"/>
      <c r="D520" s="11"/>
      <c r="E520" s="36"/>
      <c r="F520" s="11"/>
      <c r="G520" s="11"/>
      <c r="H520" s="11"/>
      <c r="I520" s="24"/>
      <c r="J520" s="51"/>
      <c r="K520" s="46" t="str">
        <f>IF(SUMIFS('Base facturation'!$C$59:$ALN$59,'Base facturation'!$C$8:$ALN$8,A520)=0,"",SUMIFS('Base facturation'!$C$59:$ALN$59,'Base facturation'!$C$8:$ALN$8,A520))</f>
        <v/>
      </c>
      <c r="L520" s="46" t="str">
        <f t="shared" ref="L520:L583" si="8">IF(ISBLANK(J520),"",J520-K520)</f>
        <v/>
      </c>
      <c r="M520" s="47"/>
      <c r="N520" s="55"/>
      <c r="O520" s="59"/>
      <c r="P520" s="43"/>
      <c r="Q520" s="14"/>
    </row>
    <row r="521" spans="1:17" ht="36.700000000000003" customHeight="1" x14ac:dyDescent="0.25">
      <c r="A521" s="277"/>
      <c r="B521" s="33"/>
      <c r="C521" s="11"/>
      <c r="D521" s="11"/>
      <c r="E521" s="36"/>
      <c r="F521" s="11"/>
      <c r="G521" s="11"/>
      <c r="H521" s="11"/>
      <c r="I521" s="24"/>
      <c r="J521" s="51"/>
      <c r="K521" s="46" t="str">
        <f>IF(SUMIFS('Base facturation'!$C$59:$ALN$59,'Base facturation'!$C$8:$ALN$8,A521)=0,"",SUMIFS('Base facturation'!$C$59:$ALN$59,'Base facturation'!$C$8:$ALN$8,A521))</f>
        <v/>
      </c>
      <c r="L521" s="46" t="str">
        <f t="shared" si="8"/>
        <v/>
      </c>
      <c r="M521" s="47"/>
      <c r="N521" s="55"/>
      <c r="O521" s="59"/>
      <c r="P521" s="43"/>
      <c r="Q521" s="14"/>
    </row>
    <row r="522" spans="1:17" ht="36.700000000000003" customHeight="1" x14ac:dyDescent="0.25">
      <c r="A522" s="277"/>
      <c r="B522" s="33"/>
      <c r="C522" s="11"/>
      <c r="D522" s="11"/>
      <c r="E522" s="36"/>
      <c r="F522" s="11"/>
      <c r="G522" s="11"/>
      <c r="H522" s="11"/>
      <c r="I522" s="24"/>
      <c r="J522" s="51"/>
      <c r="K522" s="46" t="str">
        <f>IF(SUMIFS('Base facturation'!$C$59:$ALN$59,'Base facturation'!$C$8:$ALN$8,A522)=0,"",SUMIFS('Base facturation'!$C$59:$ALN$59,'Base facturation'!$C$8:$ALN$8,A522))</f>
        <v/>
      </c>
      <c r="L522" s="46" t="str">
        <f t="shared" si="8"/>
        <v/>
      </c>
      <c r="M522" s="47"/>
      <c r="N522" s="55"/>
      <c r="O522" s="59"/>
      <c r="P522" s="43"/>
      <c r="Q522" s="14"/>
    </row>
    <row r="523" spans="1:17" ht="36.700000000000003" customHeight="1" x14ac:dyDescent="0.25">
      <c r="A523" s="277"/>
      <c r="B523" s="33"/>
      <c r="C523" s="11"/>
      <c r="D523" s="11"/>
      <c r="E523" s="36"/>
      <c r="F523" s="11"/>
      <c r="G523" s="11"/>
      <c r="H523" s="11"/>
      <c r="I523" s="24"/>
      <c r="J523" s="51"/>
      <c r="K523" s="46" t="str">
        <f>IF(SUMIFS('Base facturation'!$C$59:$ALN$59,'Base facturation'!$C$8:$ALN$8,A523)=0,"",SUMIFS('Base facturation'!$C$59:$ALN$59,'Base facturation'!$C$8:$ALN$8,A523))</f>
        <v/>
      </c>
      <c r="L523" s="46" t="str">
        <f t="shared" si="8"/>
        <v/>
      </c>
      <c r="M523" s="47"/>
      <c r="N523" s="55"/>
      <c r="O523" s="59"/>
      <c r="P523" s="43"/>
      <c r="Q523" s="14"/>
    </row>
    <row r="524" spans="1:17" ht="36.700000000000003" customHeight="1" x14ac:dyDescent="0.25">
      <c r="A524" s="277"/>
      <c r="B524" s="33"/>
      <c r="C524" s="11"/>
      <c r="D524" s="11"/>
      <c r="E524" s="36"/>
      <c r="F524" s="11"/>
      <c r="G524" s="11"/>
      <c r="H524" s="11"/>
      <c r="I524" s="24"/>
      <c r="J524" s="51"/>
      <c r="K524" s="46" t="str">
        <f>IF(SUMIFS('Base facturation'!$C$59:$ALN$59,'Base facturation'!$C$8:$ALN$8,A524)=0,"",SUMIFS('Base facturation'!$C$59:$ALN$59,'Base facturation'!$C$8:$ALN$8,A524))</f>
        <v/>
      </c>
      <c r="L524" s="46" t="str">
        <f t="shared" si="8"/>
        <v/>
      </c>
      <c r="M524" s="47"/>
      <c r="N524" s="55"/>
      <c r="O524" s="59"/>
      <c r="P524" s="43"/>
      <c r="Q524" s="14"/>
    </row>
    <row r="525" spans="1:17" ht="36.700000000000003" customHeight="1" x14ac:dyDescent="0.25">
      <c r="A525" s="277"/>
      <c r="B525" s="33"/>
      <c r="C525" s="11"/>
      <c r="D525" s="11"/>
      <c r="E525" s="36"/>
      <c r="F525" s="11"/>
      <c r="G525" s="11"/>
      <c r="H525" s="11"/>
      <c r="I525" s="24"/>
      <c r="J525" s="51"/>
      <c r="K525" s="46" t="str">
        <f>IF(SUMIFS('Base facturation'!$C$59:$ALN$59,'Base facturation'!$C$8:$ALN$8,A525)=0,"",SUMIFS('Base facturation'!$C$59:$ALN$59,'Base facturation'!$C$8:$ALN$8,A525))</f>
        <v/>
      </c>
      <c r="L525" s="46" t="str">
        <f t="shared" si="8"/>
        <v/>
      </c>
      <c r="M525" s="47"/>
      <c r="N525" s="55"/>
      <c r="O525" s="59"/>
      <c r="P525" s="43"/>
      <c r="Q525" s="14"/>
    </row>
    <row r="526" spans="1:17" ht="36.700000000000003" customHeight="1" x14ac:dyDescent="0.25">
      <c r="A526" s="277"/>
      <c r="B526" s="33"/>
      <c r="C526" s="11"/>
      <c r="D526" s="11"/>
      <c r="E526" s="36"/>
      <c r="F526" s="11"/>
      <c r="G526" s="11"/>
      <c r="H526" s="11"/>
      <c r="I526" s="24"/>
      <c r="J526" s="51"/>
      <c r="K526" s="46" t="str">
        <f>IF(SUMIFS('Base facturation'!$C$59:$ALN$59,'Base facturation'!$C$8:$ALN$8,A526)=0,"",SUMIFS('Base facturation'!$C$59:$ALN$59,'Base facturation'!$C$8:$ALN$8,A526))</f>
        <v/>
      </c>
      <c r="L526" s="46" t="str">
        <f t="shared" si="8"/>
        <v/>
      </c>
      <c r="M526" s="47"/>
      <c r="N526" s="55"/>
      <c r="O526" s="59"/>
      <c r="P526" s="43"/>
      <c r="Q526" s="14"/>
    </row>
    <row r="527" spans="1:17" ht="36.700000000000003" customHeight="1" x14ac:dyDescent="0.25">
      <c r="A527" s="277"/>
      <c r="B527" s="33"/>
      <c r="C527" s="11"/>
      <c r="D527" s="11"/>
      <c r="E527" s="36"/>
      <c r="F527" s="11"/>
      <c r="G527" s="11"/>
      <c r="H527" s="11"/>
      <c r="I527" s="24"/>
      <c r="J527" s="51"/>
      <c r="K527" s="46" t="str">
        <f>IF(SUMIFS('Base facturation'!$C$59:$ALN$59,'Base facturation'!$C$8:$ALN$8,A527)=0,"",SUMIFS('Base facturation'!$C$59:$ALN$59,'Base facturation'!$C$8:$ALN$8,A527))</f>
        <v/>
      </c>
      <c r="L527" s="46" t="str">
        <f t="shared" si="8"/>
        <v/>
      </c>
      <c r="M527" s="47"/>
      <c r="N527" s="55"/>
      <c r="O527" s="59"/>
      <c r="P527" s="43"/>
      <c r="Q527" s="14"/>
    </row>
    <row r="528" spans="1:17" ht="36.700000000000003" customHeight="1" x14ac:dyDescent="0.25">
      <c r="A528" s="277"/>
      <c r="B528" s="33"/>
      <c r="C528" s="11"/>
      <c r="D528" s="11"/>
      <c r="E528" s="36"/>
      <c r="F528" s="11"/>
      <c r="G528" s="11"/>
      <c r="H528" s="11"/>
      <c r="I528" s="24"/>
      <c r="J528" s="51"/>
      <c r="K528" s="46" t="str">
        <f>IF(SUMIFS('Base facturation'!$C$59:$ALN$59,'Base facturation'!$C$8:$ALN$8,A528)=0,"",SUMIFS('Base facturation'!$C$59:$ALN$59,'Base facturation'!$C$8:$ALN$8,A528))</f>
        <v/>
      </c>
      <c r="L528" s="46" t="str">
        <f t="shared" si="8"/>
        <v/>
      </c>
      <c r="M528" s="47"/>
      <c r="N528" s="55"/>
      <c r="O528" s="59"/>
      <c r="P528" s="43"/>
      <c r="Q528" s="14"/>
    </row>
    <row r="529" spans="1:17" ht="36.700000000000003" customHeight="1" x14ac:dyDescent="0.25">
      <c r="A529" s="277"/>
      <c r="B529" s="33"/>
      <c r="C529" s="11"/>
      <c r="D529" s="11"/>
      <c r="E529" s="36"/>
      <c r="F529" s="11"/>
      <c r="G529" s="11"/>
      <c r="H529" s="11"/>
      <c r="I529" s="24"/>
      <c r="J529" s="51"/>
      <c r="K529" s="46" t="str">
        <f>IF(SUMIFS('Base facturation'!$C$59:$ALN$59,'Base facturation'!$C$8:$ALN$8,A529)=0,"",SUMIFS('Base facturation'!$C$59:$ALN$59,'Base facturation'!$C$8:$ALN$8,A529))</f>
        <v/>
      </c>
      <c r="L529" s="46" t="str">
        <f t="shared" si="8"/>
        <v/>
      </c>
      <c r="M529" s="47"/>
      <c r="N529" s="55"/>
      <c r="O529" s="59"/>
      <c r="P529" s="43"/>
      <c r="Q529" s="14"/>
    </row>
    <row r="530" spans="1:17" ht="36.700000000000003" customHeight="1" x14ac:dyDescent="0.25">
      <c r="A530" s="277"/>
      <c r="B530" s="33"/>
      <c r="C530" s="11"/>
      <c r="D530" s="11"/>
      <c r="E530" s="36"/>
      <c r="F530" s="11"/>
      <c r="G530" s="11"/>
      <c r="H530" s="11"/>
      <c r="I530" s="24"/>
      <c r="J530" s="51"/>
      <c r="K530" s="46" t="str">
        <f>IF(SUMIFS('Base facturation'!$C$59:$ALN$59,'Base facturation'!$C$8:$ALN$8,A530)=0,"",SUMIFS('Base facturation'!$C$59:$ALN$59,'Base facturation'!$C$8:$ALN$8,A530))</f>
        <v/>
      </c>
      <c r="L530" s="46" t="str">
        <f t="shared" si="8"/>
        <v/>
      </c>
      <c r="M530" s="47"/>
      <c r="N530" s="55"/>
      <c r="O530" s="59"/>
      <c r="P530" s="43"/>
      <c r="Q530" s="14"/>
    </row>
    <row r="531" spans="1:17" ht="36.700000000000003" customHeight="1" x14ac:dyDescent="0.25">
      <c r="A531" s="277"/>
      <c r="B531" s="33"/>
      <c r="C531" s="11"/>
      <c r="D531" s="11"/>
      <c r="E531" s="36"/>
      <c r="F531" s="11"/>
      <c r="G531" s="11"/>
      <c r="H531" s="11"/>
      <c r="I531" s="24"/>
      <c r="J531" s="51"/>
      <c r="K531" s="46" t="str">
        <f>IF(SUMIFS('Base facturation'!$C$59:$ALN$59,'Base facturation'!$C$8:$ALN$8,A531)=0,"",SUMIFS('Base facturation'!$C$59:$ALN$59,'Base facturation'!$C$8:$ALN$8,A531))</f>
        <v/>
      </c>
      <c r="L531" s="46" t="str">
        <f t="shared" si="8"/>
        <v/>
      </c>
      <c r="M531" s="47"/>
      <c r="N531" s="55"/>
      <c r="O531" s="59"/>
      <c r="P531" s="43"/>
      <c r="Q531" s="14"/>
    </row>
    <row r="532" spans="1:17" ht="36.700000000000003" customHeight="1" x14ac:dyDescent="0.25">
      <c r="A532" s="277"/>
      <c r="B532" s="33"/>
      <c r="C532" s="11"/>
      <c r="D532" s="11"/>
      <c r="E532" s="36"/>
      <c r="F532" s="11"/>
      <c r="G532" s="11"/>
      <c r="H532" s="11"/>
      <c r="I532" s="24"/>
      <c r="J532" s="51"/>
      <c r="K532" s="46" t="str">
        <f>IF(SUMIFS('Base facturation'!$C$59:$ALN$59,'Base facturation'!$C$8:$ALN$8,A532)=0,"",SUMIFS('Base facturation'!$C$59:$ALN$59,'Base facturation'!$C$8:$ALN$8,A532))</f>
        <v/>
      </c>
      <c r="L532" s="46" t="str">
        <f t="shared" si="8"/>
        <v/>
      </c>
      <c r="M532" s="47"/>
      <c r="N532" s="55"/>
      <c r="O532" s="59"/>
      <c r="P532" s="43"/>
      <c r="Q532" s="14"/>
    </row>
    <row r="533" spans="1:17" ht="36.700000000000003" customHeight="1" x14ac:dyDescent="0.25">
      <c r="A533" s="277"/>
      <c r="B533" s="33"/>
      <c r="C533" s="11"/>
      <c r="D533" s="11"/>
      <c r="E533" s="36"/>
      <c r="F533" s="11"/>
      <c r="G533" s="11"/>
      <c r="H533" s="11"/>
      <c r="I533" s="24"/>
      <c r="J533" s="51"/>
      <c r="K533" s="46" t="str">
        <f>IF(SUMIFS('Base facturation'!$C$59:$ALN$59,'Base facturation'!$C$8:$ALN$8,A533)=0,"",SUMIFS('Base facturation'!$C$59:$ALN$59,'Base facturation'!$C$8:$ALN$8,A533))</f>
        <v/>
      </c>
      <c r="L533" s="46" t="str">
        <f t="shared" si="8"/>
        <v/>
      </c>
      <c r="M533" s="47"/>
      <c r="N533" s="55"/>
      <c r="O533" s="59"/>
      <c r="P533" s="43"/>
      <c r="Q533" s="14"/>
    </row>
    <row r="534" spans="1:17" ht="36.700000000000003" customHeight="1" x14ac:dyDescent="0.25">
      <c r="A534" s="277"/>
      <c r="B534" s="33"/>
      <c r="C534" s="11"/>
      <c r="D534" s="11"/>
      <c r="E534" s="36"/>
      <c r="F534" s="11"/>
      <c r="G534" s="11"/>
      <c r="H534" s="11"/>
      <c r="I534" s="24"/>
      <c r="J534" s="51"/>
      <c r="K534" s="46" t="str">
        <f>IF(SUMIFS('Base facturation'!$C$59:$ALN$59,'Base facturation'!$C$8:$ALN$8,A534)=0,"",SUMIFS('Base facturation'!$C$59:$ALN$59,'Base facturation'!$C$8:$ALN$8,A534))</f>
        <v/>
      </c>
      <c r="L534" s="46" t="str">
        <f t="shared" si="8"/>
        <v/>
      </c>
      <c r="M534" s="47"/>
      <c r="N534" s="55"/>
      <c r="O534" s="59"/>
      <c r="P534" s="43"/>
      <c r="Q534" s="14"/>
    </row>
    <row r="535" spans="1:17" ht="36.700000000000003" customHeight="1" x14ac:dyDescent="0.25">
      <c r="A535" s="277"/>
      <c r="B535" s="33"/>
      <c r="C535" s="11"/>
      <c r="D535" s="11"/>
      <c r="E535" s="36"/>
      <c r="F535" s="11"/>
      <c r="G535" s="11"/>
      <c r="H535" s="11"/>
      <c r="I535" s="24"/>
      <c r="J535" s="51"/>
      <c r="K535" s="46" t="str">
        <f>IF(SUMIFS('Base facturation'!$C$59:$ALN$59,'Base facturation'!$C$8:$ALN$8,A535)=0,"",SUMIFS('Base facturation'!$C$59:$ALN$59,'Base facturation'!$C$8:$ALN$8,A535))</f>
        <v/>
      </c>
      <c r="L535" s="46" t="str">
        <f t="shared" si="8"/>
        <v/>
      </c>
      <c r="M535" s="47"/>
      <c r="N535" s="55"/>
      <c r="O535" s="59"/>
      <c r="P535" s="43"/>
      <c r="Q535" s="14"/>
    </row>
    <row r="536" spans="1:17" ht="36.700000000000003" customHeight="1" x14ac:dyDescent="0.25">
      <c r="A536" s="277"/>
      <c r="B536" s="33"/>
      <c r="C536" s="11"/>
      <c r="D536" s="11"/>
      <c r="E536" s="36"/>
      <c r="F536" s="11"/>
      <c r="G536" s="11"/>
      <c r="H536" s="11"/>
      <c r="I536" s="24"/>
      <c r="J536" s="51"/>
      <c r="K536" s="46" t="str">
        <f>IF(SUMIFS('Base facturation'!$C$59:$ALN$59,'Base facturation'!$C$8:$ALN$8,A536)=0,"",SUMIFS('Base facturation'!$C$59:$ALN$59,'Base facturation'!$C$8:$ALN$8,A536))</f>
        <v/>
      </c>
      <c r="L536" s="46" t="str">
        <f t="shared" si="8"/>
        <v/>
      </c>
      <c r="M536" s="47"/>
      <c r="N536" s="55"/>
      <c r="O536" s="59"/>
      <c r="P536" s="43"/>
      <c r="Q536" s="14"/>
    </row>
    <row r="537" spans="1:17" ht="36.700000000000003" customHeight="1" x14ac:dyDescent="0.25">
      <c r="A537" s="277"/>
      <c r="B537" s="33"/>
      <c r="C537" s="11"/>
      <c r="D537" s="11"/>
      <c r="E537" s="36"/>
      <c r="F537" s="11"/>
      <c r="G537" s="11"/>
      <c r="H537" s="11"/>
      <c r="I537" s="24"/>
      <c r="J537" s="51"/>
      <c r="K537" s="46" t="str">
        <f>IF(SUMIFS('Base facturation'!$C$59:$ALN$59,'Base facturation'!$C$8:$ALN$8,A537)=0,"",SUMIFS('Base facturation'!$C$59:$ALN$59,'Base facturation'!$C$8:$ALN$8,A537))</f>
        <v/>
      </c>
      <c r="L537" s="46" t="str">
        <f t="shared" si="8"/>
        <v/>
      </c>
      <c r="M537" s="47"/>
      <c r="N537" s="55"/>
      <c r="O537" s="59"/>
      <c r="P537" s="43"/>
      <c r="Q537" s="14"/>
    </row>
    <row r="538" spans="1:17" ht="36.700000000000003" customHeight="1" x14ac:dyDescent="0.25">
      <c r="A538" s="277"/>
      <c r="B538" s="33"/>
      <c r="C538" s="11"/>
      <c r="D538" s="11"/>
      <c r="E538" s="36"/>
      <c r="F538" s="11"/>
      <c r="G538" s="11"/>
      <c r="H538" s="11"/>
      <c r="I538" s="24"/>
      <c r="J538" s="51"/>
      <c r="K538" s="46" t="str">
        <f>IF(SUMIFS('Base facturation'!$C$59:$ALN$59,'Base facturation'!$C$8:$ALN$8,A538)=0,"",SUMIFS('Base facturation'!$C$59:$ALN$59,'Base facturation'!$C$8:$ALN$8,A538))</f>
        <v/>
      </c>
      <c r="L538" s="46" t="str">
        <f t="shared" si="8"/>
        <v/>
      </c>
      <c r="M538" s="47"/>
      <c r="N538" s="55"/>
      <c r="O538" s="59"/>
      <c r="P538" s="43"/>
      <c r="Q538" s="14"/>
    </row>
    <row r="539" spans="1:17" ht="36.700000000000003" customHeight="1" x14ac:dyDescent="0.25">
      <c r="A539" s="277"/>
      <c r="B539" s="33"/>
      <c r="C539" s="11"/>
      <c r="D539" s="11"/>
      <c r="E539" s="36"/>
      <c r="F539" s="11"/>
      <c r="G539" s="11"/>
      <c r="H539" s="11"/>
      <c r="I539" s="24"/>
      <c r="J539" s="51"/>
      <c r="K539" s="46" t="str">
        <f>IF(SUMIFS('Base facturation'!$C$59:$ALN$59,'Base facturation'!$C$8:$ALN$8,A539)=0,"",SUMIFS('Base facturation'!$C$59:$ALN$59,'Base facturation'!$C$8:$ALN$8,A539))</f>
        <v/>
      </c>
      <c r="L539" s="46" t="str">
        <f t="shared" si="8"/>
        <v/>
      </c>
      <c r="M539" s="47"/>
      <c r="N539" s="55"/>
      <c r="O539" s="59"/>
      <c r="P539" s="43"/>
      <c r="Q539" s="14"/>
    </row>
    <row r="540" spans="1:17" ht="36.700000000000003" customHeight="1" x14ac:dyDescent="0.25">
      <c r="A540" s="277"/>
      <c r="B540" s="33"/>
      <c r="C540" s="11"/>
      <c r="D540" s="11"/>
      <c r="E540" s="36"/>
      <c r="F540" s="11"/>
      <c r="G540" s="11"/>
      <c r="H540" s="11"/>
      <c r="I540" s="24"/>
      <c r="J540" s="51"/>
      <c r="K540" s="46" t="str">
        <f>IF(SUMIFS('Base facturation'!$C$59:$ALN$59,'Base facturation'!$C$8:$ALN$8,A540)=0,"",SUMIFS('Base facturation'!$C$59:$ALN$59,'Base facturation'!$C$8:$ALN$8,A540))</f>
        <v/>
      </c>
      <c r="L540" s="46" t="str">
        <f t="shared" si="8"/>
        <v/>
      </c>
      <c r="M540" s="47"/>
      <c r="N540" s="55"/>
      <c r="O540" s="59"/>
      <c r="P540" s="43"/>
      <c r="Q540" s="14"/>
    </row>
    <row r="541" spans="1:17" ht="36.700000000000003" customHeight="1" x14ac:dyDescent="0.25">
      <c r="A541" s="277"/>
      <c r="B541" s="33"/>
      <c r="C541" s="11"/>
      <c r="D541" s="11"/>
      <c r="E541" s="36"/>
      <c r="F541" s="11"/>
      <c r="G541" s="11"/>
      <c r="H541" s="11"/>
      <c r="I541" s="24"/>
      <c r="J541" s="51"/>
      <c r="K541" s="46" t="str">
        <f>IF(SUMIFS('Base facturation'!$C$59:$ALN$59,'Base facturation'!$C$8:$ALN$8,A541)=0,"",SUMIFS('Base facturation'!$C$59:$ALN$59,'Base facturation'!$C$8:$ALN$8,A541))</f>
        <v/>
      </c>
      <c r="L541" s="46" t="str">
        <f t="shared" si="8"/>
        <v/>
      </c>
      <c r="M541" s="47"/>
      <c r="N541" s="55"/>
      <c r="O541" s="59"/>
      <c r="P541" s="43"/>
      <c r="Q541" s="14"/>
    </row>
    <row r="542" spans="1:17" ht="36.700000000000003" customHeight="1" x14ac:dyDescent="0.25">
      <c r="A542" s="277"/>
      <c r="B542" s="33"/>
      <c r="C542" s="11"/>
      <c r="D542" s="11"/>
      <c r="E542" s="36"/>
      <c r="F542" s="11"/>
      <c r="G542" s="11"/>
      <c r="H542" s="11"/>
      <c r="I542" s="24"/>
      <c r="J542" s="51"/>
      <c r="K542" s="46" t="str">
        <f>IF(SUMIFS('Base facturation'!$C$59:$ALN$59,'Base facturation'!$C$8:$ALN$8,A542)=0,"",SUMIFS('Base facturation'!$C$59:$ALN$59,'Base facturation'!$C$8:$ALN$8,A542))</f>
        <v/>
      </c>
      <c r="L542" s="46" t="str">
        <f t="shared" si="8"/>
        <v/>
      </c>
      <c r="M542" s="47"/>
      <c r="N542" s="55"/>
      <c r="O542" s="59"/>
      <c r="P542" s="43"/>
      <c r="Q542" s="14"/>
    </row>
    <row r="543" spans="1:17" ht="36.700000000000003" customHeight="1" x14ac:dyDescent="0.25">
      <c r="A543" s="277"/>
      <c r="B543" s="33"/>
      <c r="C543" s="11"/>
      <c r="D543" s="11"/>
      <c r="E543" s="36"/>
      <c r="F543" s="11"/>
      <c r="G543" s="11"/>
      <c r="H543" s="11"/>
      <c r="I543" s="24"/>
      <c r="J543" s="51"/>
      <c r="K543" s="46" t="str">
        <f>IF(SUMIFS('Base facturation'!$C$59:$ALN$59,'Base facturation'!$C$8:$ALN$8,A543)=0,"",SUMIFS('Base facturation'!$C$59:$ALN$59,'Base facturation'!$C$8:$ALN$8,A543))</f>
        <v/>
      </c>
      <c r="L543" s="46" t="str">
        <f t="shared" si="8"/>
        <v/>
      </c>
      <c r="M543" s="47"/>
      <c r="N543" s="55"/>
      <c r="O543" s="59"/>
      <c r="P543" s="43"/>
      <c r="Q543" s="14"/>
    </row>
    <row r="544" spans="1:17" ht="36.700000000000003" customHeight="1" x14ac:dyDescent="0.25">
      <c r="A544" s="277"/>
      <c r="B544" s="33"/>
      <c r="C544" s="11"/>
      <c r="D544" s="11"/>
      <c r="E544" s="36"/>
      <c r="F544" s="11"/>
      <c r="G544" s="11"/>
      <c r="H544" s="11"/>
      <c r="I544" s="24"/>
      <c r="J544" s="51"/>
      <c r="K544" s="46" t="str">
        <f>IF(SUMIFS('Base facturation'!$C$59:$ALN$59,'Base facturation'!$C$8:$ALN$8,A544)=0,"",SUMIFS('Base facturation'!$C$59:$ALN$59,'Base facturation'!$C$8:$ALN$8,A544))</f>
        <v/>
      </c>
      <c r="L544" s="46" t="str">
        <f t="shared" si="8"/>
        <v/>
      </c>
      <c r="M544" s="47"/>
      <c r="N544" s="55"/>
      <c r="O544" s="59"/>
      <c r="P544" s="43"/>
      <c r="Q544" s="14"/>
    </row>
    <row r="545" spans="1:17" ht="36.700000000000003" customHeight="1" x14ac:dyDescent="0.25">
      <c r="A545" s="277"/>
      <c r="B545" s="33"/>
      <c r="C545" s="11"/>
      <c r="D545" s="11"/>
      <c r="E545" s="36"/>
      <c r="F545" s="11"/>
      <c r="G545" s="11"/>
      <c r="H545" s="11"/>
      <c r="I545" s="24"/>
      <c r="J545" s="51"/>
      <c r="K545" s="46" t="str">
        <f>IF(SUMIFS('Base facturation'!$C$59:$ALN$59,'Base facturation'!$C$8:$ALN$8,A545)=0,"",SUMIFS('Base facturation'!$C$59:$ALN$59,'Base facturation'!$C$8:$ALN$8,A545))</f>
        <v/>
      </c>
      <c r="L545" s="46" t="str">
        <f t="shared" si="8"/>
        <v/>
      </c>
      <c r="M545" s="47"/>
      <c r="N545" s="55"/>
      <c r="O545" s="59"/>
      <c r="P545" s="43"/>
      <c r="Q545" s="14"/>
    </row>
    <row r="546" spans="1:17" ht="36.700000000000003" customHeight="1" x14ac:dyDescent="0.25">
      <c r="A546" s="277"/>
      <c r="B546" s="33"/>
      <c r="C546" s="11"/>
      <c r="D546" s="11"/>
      <c r="E546" s="36"/>
      <c r="F546" s="11"/>
      <c r="G546" s="11"/>
      <c r="H546" s="11"/>
      <c r="I546" s="24"/>
      <c r="J546" s="51"/>
      <c r="K546" s="46" t="str">
        <f>IF(SUMIFS('Base facturation'!$C$59:$ALN$59,'Base facturation'!$C$8:$ALN$8,A546)=0,"",SUMIFS('Base facturation'!$C$59:$ALN$59,'Base facturation'!$C$8:$ALN$8,A546))</f>
        <v/>
      </c>
      <c r="L546" s="46" t="str">
        <f t="shared" si="8"/>
        <v/>
      </c>
      <c r="M546" s="47"/>
      <c r="N546" s="55"/>
      <c r="O546" s="59"/>
      <c r="P546" s="43"/>
      <c r="Q546" s="14"/>
    </row>
    <row r="547" spans="1:17" ht="36.700000000000003" customHeight="1" x14ac:dyDescent="0.25">
      <c r="A547" s="277"/>
      <c r="B547" s="33"/>
      <c r="C547" s="11"/>
      <c r="D547" s="11"/>
      <c r="E547" s="36"/>
      <c r="F547" s="11"/>
      <c r="G547" s="11"/>
      <c r="H547" s="11"/>
      <c r="I547" s="24"/>
      <c r="J547" s="51"/>
      <c r="K547" s="46" t="str">
        <f>IF(SUMIFS('Base facturation'!$C$59:$ALN$59,'Base facturation'!$C$8:$ALN$8,A547)=0,"",SUMIFS('Base facturation'!$C$59:$ALN$59,'Base facturation'!$C$8:$ALN$8,A547))</f>
        <v/>
      </c>
      <c r="L547" s="46" t="str">
        <f t="shared" si="8"/>
        <v/>
      </c>
      <c r="M547" s="47"/>
      <c r="N547" s="55"/>
      <c r="O547" s="59"/>
      <c r="P547" s="43"/>
      <c r="Q547" s="14"/>
    </row>
    <row r="548" spans="1:17" ht="36.700000000000003" customHeight="1" x14ac:dyDescent="0.25">
      <c r="A548" s="277"/>
      <c r="B548" s="33"/>
      <c r="C548" s="11"/>
      <c r="D548" s="11"/>
      <c r="E548" s="36"/>
      <c r="F548" s="11"/>
      <c r="G548" s="11"/>
      <c r="H548" s="11"/>
      <c r="I548" s="24"/>
      <c r="J548" s="51"/>
      <c r="K548" s="46" t="str">
        <f>IF(SUMIFS('Base facturation'!$C$59:$ALN$59,'Base facturation'!$C$8:$ALN$8,A548)=0,"",SUMIFS('Base facturation'!$C$59:$ALN$59,'Base facturation'!$C$8:$ALN$8,A548))</f>
        <v/>
      </c>
      <c r="L548" s="46" t="str">
        <f t="shared" si="8"/>
        <v/>
      </c>
      <c r="M548" s="47"/>
      <c r="N548" s="55"/>
      <c r="O548" s="59"/>
      <c r="P548" s="43"/>
      <c r="Q548" s="14"/>
    </row>
    <row r="549" spans="1:17" ht="36.700000000000003" customHeight="1" x14ac:dyDescent="0.25">
      <c r="A549" s="277"/>
      <c r="B549" s="33"/>
      <c r="C549" s="11"/>
      <c r="D549" s="11"/>
      <c r="E549" s="36"/>
      <c r="F549" s="11"/>
      <c r="G549" s="11"/>
      <c r="H549" s="11"/>
      <c r="I549" s="24"/>
      <c r="J549" s="51"/>
      <c r="K549" s="46" t="str">
        <f>IF(SUMIFS('Base facturation'!$C$59:$ALN$59,'Base facturation'!$C$8:$ALN$8,A549)=0,"",SUMIFS('Base facturation'!$C$59:$ALN$59,'Base facturation'!$C$8:$ALN$8,A549))</f>
        <v/>
      </c>
      <c r="L549" s="46" t="str">
        <f t="shared" si="8"/>
        <v/>
      </c>
      <c r="M549" s="47"/>
      <c r="N549" s="55"/>
      <c r="O549" s="59"/>
      <c r="P549" s="43"/>
      <c r="Q549" s="14"/>
    </row>
    <row r="550" spans="1:17" ht="36.700000000000003" customHeight="1" x14ac:dyDescent="0.25">
      <c r="A550" s="277"/>
      <c r="B550" s="33"/>
      <c r="C550" s="11"/>
      <c r="D550" s="11"/>
      <c r="E550" s="36"/>
      <c r="F550" s="11"/>
      <c r="G550" s="11"/>
      <c r="H550" s="11"/>
      <c r="I550" s="24"/>
      <c r="J550" s="51"/>
      <c r="K550" s="46" t="str">
        <f>IF(SUMIFS('Base facturation'!$C$59:$ALN$59,'Base facturation'!$C$8:$ALN$8,A550)=0,"",SUMIFS('Base facturation'!$C$59:$ALN$59,'Base facturation'!$C$8:$ALN$8,A550))</f>
        <v/>
      </c>
      <c r="L550" s="46" t="str">
        <f t="shared" si="8"/>
        <v/>
      </c>
      <c r="M550" s="47"/>
      <c r="N550" s="55"/>
      <c r="O550" s="59"/>
      <c r="P550" s="43"/>
      <c r="Q550" s="14"/>
    </row>
    <row r="551" spans="1:17" ht="36.700000000000003" customHeight="1" x14ac:dyDescent="0.25">
      <c r="A551" s="277"/>
      <c r="B551" s="33"/>
      <c r="C551" s="11"/>
      <c r="D551" s="11"/>
      <c r="E551" s="36"/>
      <c r="F551" s="11"/>
      <c r="G551" s="11"/>
      <c r="H551" s="11"/>
      <c r="I551" s="24"/>
      <c r="J551" s="51"/>
      <c r="K551" s="46" t="str">
        <f>IF(SUMIFS('Base facturation'!$C$59:$ALN$59,'Base facturation'!$C$8:$ALN$8,A551)=0,"",SUMIFS('Base facturation'!$C$59:$ALN$59,'Base facturation'!$C$8:$ALN$8,A551))</f>
        <v/>
      </c>
      <c r="L551" s="46" t="str">
        <f t="shared" si="8"/>
        <v/>
      </c>
      <c r="M551" s="47"/>
      <c r="N551" s="55"/>
      <c r="O551" s="59"/>
      <c r="P551" s="43"/>
      <c r="Q551" s="14"/>
    </row>
    <row r="552" spans="1:17" ht="36.700000000000003" customHeight="1" x14ac:dyDescent="0.25">
      <c r="A552" s="277"/>
      <c r="B552" s="33"/>
      <c r="C552" s="11"/>
      <c r="D552" s="11"/>
      <c r="E552" s="36"/>
      <c r="F552" s="11"/>
      <c r="G552" s="11"/>
      <c r="H552" s="11"/>
      <c r="I552" s="24"/>
      <c r="J552" s="51"/>
      <c r="K552" s="46" t="str">
        <f>IF(SUMIFS('Base facturation'!$C$59:$ALN$59,'Base facturation'!$C$8:$ALN$8,A552)=0,"",SUMIFS('Base facturation'!$C$59:$ALN$59,'Base facturation'!$C$8:$ALN$8,A552))</f>
        <v/>
      </c>
      <c r="L552" s="46" t="str">
        <f t="shared" si="8"/>
        <v/>
      </c>
      <c r="M552" s="47"/>
      <c r="N552" s="55"/>
      <c r="O552" s="59"/>
      <c r="P552" s="43"/>
      <c r="Q552" s="14"/>
    </row>
    <row r="553" spans="1:17" ht="36.700000000000003" customHeight="1" x14ac:dyDescent="0.25">
      <c r="A553" s="277"/>
      <c r="B553" s="33"/>
      <c r="C553" s="11"/>
      <c r="D553" s="11"/>
      <c r="E553" s="36"/>
      <c r="F553" s="11"/>
      <c r="G553" s="11"/>
      <c r="H553" s="11"/>
      <c r="I553" s="24"/>
      <c r="J553" s="51"/>
      <c r="K553" s="46" t="str">
        <f>IF(SUMIFS('Base facturation'!$C$59:$ALN$59,'Base facturation'!$C$8:$ALN$8,A553)=0,"",SUMIFS('Base facturation'!$C$59:$ALN$59,'Base facturation'!$C$8:$ALN$8,A553))</f>
        <v/>
      </c>
      <c r="L553" s="46" t="str">
        <f t="shared" si="8"/>
        <v/>
      </c>
      <c r="M553" s="47"/>
      <c r="N553" s="55"/>
      <c r="O553" s="59"/>
      <c r="P553" s="43"/>
      <c r="Q553" s="14"/>
    </row>
    <row r="554" spans="1:17" ht="36.700000000000003" customHeight="1" x14ac:dyDescent="0.25">
      <c r="A554" s="277"/>
      <c r="B554" s="33"/>
      <c r="C554" s="11"/>
      <c r="D554" s="11"/>
      <c r="E554" s="36"/>
      <c r="F554" s="11"/>
      <c r="G554" s="11"/>
      <c r="H554" s="11"/>
      <c r="I554" s="24"/>
      <c r="J554" s="51"/>
      <c r="K554" s="46" t="str">
        <f>IF(SUMIFS('Base facturation'!$C$59:$ALN$59,'Base facturation'!$C$8:$ALN$8,A554)=0,"",SUMIFS('Base facturation'!$C$59:$ALN$59,'Base facturation'!$C$8:$ALN$8,A554))</f>
        <v/>
      </c>
      <c r="L554" s="46" t="str">
        <f t="shared" si="8"/>
        <v/>
      </c>
      <c r="M554" s="47"/>
      <c r="N554" s="55"/>
      <c r="O554" s="59"/>
      <c r="P554" s="43"/>
      <c r="Q554" s="14"/>
    </row>
    <row r="555" spans="1:17" ht="36.700000000000003" customHeight="1" x14ac:dyDescent="0.25">
      <c r="A555" s="277"/>
      <c r="B555" s="33"/>
      <c r="C555" s="11"/>
      <c r="D555" s="11"/>
      <c r="E555" s="36"/>
      <c r="F555" s="11"/>
      <c r="G555" s="11"/>
      <c r="H555" s="11"/>
      <c r="I555" s="24"/>
      <c r="J555" s="51"/>
      <c r="K555" s="46" t="str">
        <f>IF(SUMIFS('Base facturation'!$C$59:$ALN$59,'Base facturation'!$C$8:$ALN$8,A555)=0,"",SUMIFS('Base facturation'!$C$59:$ALN$59,'Base facturation'!$C$8:$ALN$8,A555))</f>
        <v/>
      </c>
      <c r="L555" s="46" t="str">
        <f t="shared" si="8"/>
        <v/>
      </c>
      <c r="M555" s="47"/>
      <c r="N555" s="55"/>
      <c r="O555" s="59"/>
      <c r="P555" s="43"/>
      <c r="Q555" s="14"/>
    </row>
    <row r="556" spans="1:17" ht="36.700000000000003" customHeight="1" x14ac:dyDescent="0.25">
      <c r="A556" s="277"/>
      <c r="B556" s="33"/>
      <c r="C556" s="11"/>
      <c r="D556" s="11"/>
      <c r="E556" s="36"/>
      <c r="F556" s="11"/>
      <c r="G556" s="11"/>
      <c r="H556" s="11"/>
      <c r="I556" s="24"/>
      <c r="J556" s="51"/>
      <c r="K556" s="46" t="str">
        <f>IF(SUMIFS('Base facturation'!$C$59:$ALN$59,'Base facturation'!$C$8:$ALN$8,A556)=0,"",SUMIFS('Base facturation'!$C$59:$ALN$59,'Base facturation'!$C$8:$ALN$8,A556))</f>
        <v/>
      </c>
      <c r="L556" s="46" t="str">
        <f t="shared" si="8"/>
        <v/>
      </c>
      <c r="M556" s="47"/>
      <c r="N556" s="55"/>
      <c r="O556" s="59"/>
      <c r="P556" s="43"/>
      <c r="Q556" s="14"/>
    </row>
    <row r="557" spans="1:17" ht="36.700000000000003" customHeight="1" x14ac:dyDescent="0.25">
      <c r="A557" s="277"/>
      <c r="B557" s="33"/>
      <c r="C557" s="11"/>
      <c r="D557" s="11"/>
      <c r="E557" s="36"/>
      <c r="F557" s="11"/>
      <c r="G557" s="11"/>
      <c r="H557" s="11"/>
      <c r="I557" s="24"/>
      <c r="J557" s="51"/>
      <c r="K557" s="46" t="str">
        <f>IF(SUMIFS('Base facturation'!$C$59:$ALN$59,'Base facturation'!$C$8:$ALN$8,A557)=0,"",SUMIFS('Base facturation'!$C$59:$ALN$59,'Base facturation'!$C$8:$ALN$8,A557))</f>
        <v/>
      </c>
      <c r="L557" s="46" t="str">
        <f t="shared" si="8"/>
        <v/>
      </c>
      <c r="M557" s="47"/>
      <c r="N557" s="55"/>
      <c r="O557" s="59"/>
      <c r="P557" s="43"/>
      <c r="Q557" s="14"/>
    </row>
    <row r="558" spans="1:17" ht="36.700000000000003" customHeight="1" x14ac:dyDescent="0.25">
      <c r="A558" s="277"/>
      <c r="B558" s="33"/>
      <c r="C558" s="11"/>
      <c r="D558" s="11"/>
      <c r="E558" s="36"/>
      <c r="F558" s="11"/>
      <c r="G558" s="11"/>
      <c r="H558" s="11"/>
      <c r="I558" s="24"/>
      <c r="J558" s="51"/>
      <c r="K558" s="46" t="str">
        <f>IF(SUMIFS('Base facturation'!$C$59:$ALN$59,'Base facturation'!$C$8:$ALN$8,A558)=0,"",SUMIFS('Base facturation'!$C$59:$ALN$59,'Base facturation'!$C$8:$ALN$8,A558))</f>
        <v/>
      </c>
      <c r="L558" s="46" t="str">
        <f t="shared" si="8"/>
        <v/>
      </c>
      <c r="M558" s="47"/>
      <c r="N558" s="55"/>
      <c r="O558" s="59"/>
      <c r="P558" s="43"/>
      <c r="Q558" s="14"/>
    </row>
    <row r="559" spans="1:17" ht="36.700000000000003" customHeight="1" x14ac:dyDescent="0.25">
      <c r="A559" s="277"/>
      <c r="B559" s="33"/>
      <c r="C559" s="11"/>
      <c r="D559" s="11"/>
      <c r="E559" s="36"/>
      <c r="F559" s="11"/>
      <c r="G559" s="11"/>
      <c r="H559" s="11"/>
      <c r="I559" s="24"/>
      <c r="J559" s="51"/>
      <c r="K559" s="46" t="str">
        <f>IF(SUMIFS('Base facturation'!$C$59:$ALN$59,'Base facturation'!$C$8:$ALN$8,A559)=0,"",SUMIFS('Base facturation'!$C$59:$ALN$59,'Base facturation'!$C$8:$ALN$8,A559))</f>
        <v/>
      </c>
      <c r="L559" s="46" t="str">
        <f t="shared" si="8"/>
        <v/>
      </c>
      <c r="M559" s="47"/>
      <c r="N559" s="55"/>
      <c r="O559" s="59"/>
      <c r="P559" s="43"/>
      <c r="Q559" s="14"/>
    </row>
    <row r="560" spans="1:17" ht="36.700000000000003" customHeight="1" x14ac:dyDescent="0.25">
      <c r="A560" s="277"/>
      <c r="B560" s="33"/>
      <c r="C560" s="11"/>
      <c r="D560" s="11"/>
      <c r="E560" s="36"/>
      <c r="F560" s="11"/>
      <c r="G560" s="11"/>
      <c r="H560" s="11"/>
      <c r="I560" s="24"/>
      <c r="J560" s="51"/>
      <c r="K560" s="46" t="str">
        <f>IF(SUMIFS('Base facturation'!$C$59:$ALN$59,'Base facturation'!$C$8:$ALN$8,A560)=0,"",SUMIFS('Base facturation'!$C$59:$ALN$59,'Base facturation'!$C$8:$ALN$8,A560))</f>
        <v/>
      </c>
      <c r="L560" s="46" t="str">
        <f t="shared" si="8"/>
        <v/>
      </c>
      <c r="M560" s="47"/>
      <c r="N560" s="55"/>
      <c r="O560" s="59"/>
      <c r="P560" s="43"/>
      <c r="Q560" s="14"/>
    </row>
    <row r="561" spans="1:17" ht="36.700000000000003" customHeight="1" x14ac:dyDescent="0.25">
      <c r="A561" s="277"/>
      <c r="B561" s="33"/>
      <c r="C561" s="11"/>
      <c r="D561" s="11"/>
      <c r="E561" s="36"/>
      <c r="F561" s="11"/>
      <c r="G561" s="11"/>
      <c r="H561" s="11"/>
      <c r="I561" s="24"/>
      <c r="J561" s="51"/>
      <c r="K561" s="46" t="str">
        <f>IF(SUMIFS('Base facturation'!$C$59:$ALN$59,'Base facturation'!$C$8:$ALN$8,A561)=0,"",SUMIFS('Base facturation'!$C$59:$ALN$59,'Base facturation'!$C$8:$ALN$8,A561))</f>
        <v/>
      </c>
      <c r="L561" s="46" t="str">
        <f t="shared" si="8"/>
        <v/>
      </c>
      <c r="M561" s="47"/>
      <c r="N561" s="55"/>
      <c r="O561" s="59"/>
      <c r="P561" s="43"/>
      <c r="Q561" s="14"/>
    </row>
    <row r="562" spans="1:17" ht="36.700000000000003" customHeight="1" x14ac:dyDescent="0.25">
      <c r="A562" s="277"/>
      <c r="B562" s="33"/>
      <c r="C562" s="11"/>
      <c r="D562" s="11"/>
      <c r="E562" s="36"/>
      <c r="F562" s="11"/>
      <c r="G562" s="11"/>
      <c r="H562" s="11"/>
      <c r="I562" s="24"/>
      <c r="J562" s="51"/>
      <c r="K562" s="46" t="str">
        <f>IF(SUMIFS('Base facturation'!$C$59:$ALN$59,'Base facturation'!$C$8:$ALN$8,A562)=0,"",SUMIFS('Base facturation'!$C$59:$ALN$59,'Base facturation'!$C$8:$ALN$8,A562))</f>
        <v/>
      </c>
      <c r="L562" s="46" t="str">
        <f t="shared" si="8"/>
        <v/>
      </c>
      <c r="M562" s="47"/>
      <c r="N562" s="55"/>
      <c r="O562" s="59"/>
      <c r="P562" s="43"/>
      <c r="Q562" s="14"/>
    </row>
    <row r="563" spans="1:17" ht="36.700000000000003" customHeight="1" x14ac:dyDescent="0.25">
      <c r="A563" s="277"/>
      <c r="B563" s="33"/>
      <c r="C563" s="11"/>
      <c r="D563" s="11"/>
      <c r="E563" s="36"/>
      <c r="F563" s="11"/>
      <c r="G563" s="11"/>
      <c r="H563" s="11"/>
      <c r="I563" s="24"/>
      <c r="J563" s="51"/>
      <c r="K563" s="46" t="str">
        <f>IF(SUMIFS('Base facturation'!$C$59:$ALN$59,'Base facturation'!$C$8:$ALN$8,A563)=0,"",SUMIFS('Base facturation'!$C$59:$ALN$59,'Base facturation'!$C$8:$ALN$8,A563))</f>
        <v/>
      </c>
      <c r="L563" s="46" t="str">
        <f t="shared" si="8"/>
        <v/>
      </c>
      <c r="M563" s="47"/>
      <c r="N563" s="55"/>
      <c r="O563" s="59"/>
      <c r="P563" s="43"/>
      <c r="Q563" s="14"/>
    </row>
    <row r="564" spans="1:17" ht="36.700000000000003" customHeight="1" x14ac:dyDescent="0.25">
      <c r="A564" s="277"/>
      <c r="B564" s="33"/>
      <c r="C564" s="11"/>
      <c r="D564" s="11"/>
      <c r="E564" s="36"/>
      <c r="F564" s="11"/>
      <c r="G564" s="11"/>
      <c r="H564" s="11"/>
      <c r="I564" s="24"/>
      <c r="J564" s="51"/>
      <c r="K564" s="46" t="str">
        <f>IF(SUMIFS('Base facturation'!$C$59:$ALN$59,'Base facturation'!$C$8:$ALN$8,A564)=0,"",SUMIFS('Base facturation'!$C$59:$ALN$59,'Base facturation'!$C$8:$ALN$8,A564))</f>
        <v/>
      </c>
      <c r="L564" s="46" t="str">
        <f t="shared" si="8"/>
        <v/>
      </c>
      <c r="M564" s="47"/>
      <c r="N564" s="55"/>
      <c r="O564" s="59"/>
      <c r="P564" s="43"/>
      <c r="Q564" s="14"/>
    </row>
    <row r="565" spans="1:17" ht="36.700000000000003" customHeight="1" x14ac:dyDescent="0.25">
      <c r="A565" s="277"/>
      <c r="B565" s="33"/>
      <c r="C565" s="11"/>
      <c r="D565" s="11"/>
      <c r="E565" s="36"/>
      <c r="F565" s="11"/>
      <c r="G565" s="11"/>
      <c r="H565" s="11"/>
      <c r="I565" s="24"/>
      <c r="J565" s="51"/>
      <c r="K565" s="46" t="str">
        <f>IF(SUMIFS('Base facturation'!$C$59:$ALN$59,'Base facturation'!$C$8:$ALN$8,A565)=0,"",SUMIFS('Base facturation'!$C$59:$ALN$59,'Base facturation'!$C$8:$ALN$8,A565))</f>
        <v/>
      </c>
      <c r="L565" s="46" t="str">
        <f t="shared" si="8"/>
        <v/>
      </c>
      <c r="M565" s="47"/>
      <c r="N565" s="55"/>
      <c r="O565" s="59"/>
      <c r="P565" s="43"/>
      <c r="Q565" s="14"/>
    </row>
    <row r="566" spans="1:17" ht="36.700000000000003" customHeight="1" x14ac:dyDescent="0.25">
      <c r="A566" s="277"/>
      <c r="B566" s="33"/>
      <c r="C566" s="11"/>
      <c r="D566" s="11"/>
      <c r="E566" s="36"/>
      <c r="F566" s="11"/>
      <c r="G566" s="11"/>
      <c r="H566" s="11"/>
      <c r="I566" s="24"/>
      <c r="J566" s="51"/>
      <c r="K566" s="46" t="str">
        <f>IF(SUMIFS('Base facturation'!$C$59:$ALN$59,'Base facturation'!$C$8:$ALN$8,A566)=0,"",SUMIFS('Base facturation'!$C$59:$ALN$59,'Base facturation'!$C$8:$ALN$8,A566))</f>
        <v/>
      </c>
      <c r="L566" s="46" t="str">
        <f t="shared" si="8"/>
        <v/>
      </c>
      <c r="M566" s="47"/>
      <c r="N566" s="55"/>
      <c r="O566" s="59"/>
      <c r="P566" s="43"/>
      <c r="Q566" s="14"/>
    </row>
    <row r="567" spans="1:17" ht="36.700000000000003" customHeight="1" x14ac:dyDescent="0.25">
      <c r="A567" s="277"/>
      <c r="B567" s="33"/>
      <c r="C567" s="11"/>
      <c r="D567" s="11"/>
      <c r="E567" s="36"/>
      <c r="F567" s="11"/>
      <c r="G567" s="11"/>
      <c r="H567" s="11"/>
      <c r="I567" s="24"/>
      <c r="J567" s="51"/>
      <c r="K567" s="46" t="str">
        <f>IF(SUMIFS('Base facturation'!$C$59:$ALN$59,'Base facturation'!$C$8:$ALN$8,A567)=0,"",SUMIFS('Base facturation'!$C$59:$ALN$59,'Base facturation'!$C$8:$ALN$8,A567))</f>
        <v/>
      </c>
      <c r="L567" s="46" t="str">
        <f t="shared" si="8"/>
        <v/>
      </c>
      <c r="M567" s="47"/>
      <c r="N567" s="55"/>
      <c r="O567" s="59"/>
      <c r="P567" s="43"/>
      <c r="Q567" s="14"/>
    </row>
    <row r="568" spans="1:17" ht="36.700000000000003" customHeight="1" x14ac:dyDescent="0.25">
      <c r="A568" s="277"/>
      <c r="B568" s="33"/>
      <c r="C568" s="11"/>
      <c r="D568" s="11"/>
      <c r="E568" s="36"/>
      <c r="F568" s="11"/>
      <c r="G568" s="11"/>
      <c r="H568" s="11"/>
      <c r="I568" s="24"/>
      <c r="J568" s="51"/>
      <c r="K568" s="46" t="str">
        <f>IF(SUMIFS('Base facturation'!$C$59:$ALN$59,'Base facturation'!$C$8:$ALN$8,A568)=0,"",SUMIFS('Base facturation'!$C$59:$ALN$59,'Base facturation'!$C$8:$ALN$8,A568))</f>
        <v/>
      </c>
      <c r="L568" s="46" t="str">
        <f t="shared" si="8"/>
        <v/>
      </c>
      <c r="M568" s="47"/>
      <c r="N568" s="55"/>
      <c r="O568" s="59"/>
      <c r="P568" s="43"/>
      <c r="Q568" s="14"/>
    </row>
    <row r="569" spans="1:17" ht="36.700000000000003" customHeight="1" x14ac:dyDescent="0.25">
      <c r="A569" s="277"/>
      <c r="B569" s="33"/>
      <c r="C569" s="11"/>
      <c r="D569" s="11"/>
      <c r="E569" s="36"/>
      <c r="F569" s="11"/>
      <c r="G569" s="11"/>
      <c r="H569" s="11"/>
      <c r="I569" s="24"/>
      <c r="J569" s="51"/>
      <c r="K569" s="46" t="str">
        <f>IF(SUMIFS('Base facturation'!$C$59:$ALN$59,'Base facturation'!$C$8:$ALN$8,A569)=0,"",SUMIFS('Base facturation'!$C$59:$ALN$59,'Base facturation'!$C$8:$ALN$8,A569))</f>
        <v/>
      </c>
      <c r="L569" s="46" t="str">
        <f t="shared" si="8"/>
        <v/>
      </c>
      <c r="M569" s="47"/>
      <c r="N569" s="55"/>
      <c r="O569" s="59"/>
      <c r="P569" s="43"/>
      <c r="Q569" s="14"/>
    </row>
    <row r="570" spans="1:17" ht="36.700000000000003" customHeight="1" x14ac:dyDescent="0.25">
      <c r="A570" s="277"/>
      <c r="B570" s="33"/>
      <c r="C570" s="11"/>
      <c r="D570" s="11"/>
      <c r="E570" s="36"/>
      <c r="F570" s="11"/>
      <c r="G570" s="11"/>
      <c r="H570" s="11"/>
      <c r="I570" s="24"/>
      <c r="J570" s="51"/>
      <c r="K570" s="46" t="str">
        <f>IF(SUMIFS('Base facturation'!$C$59:$ALN$59,'Base facturation'!$C$8:$ALN$8,A570)=0,"",SUMIFS('Base facturation'!$C$59:$ALN$59,'Base facturation'!$C$8:$ALN$8,A570))</f>
        <v/>
      </c>
      <c r="L570" s="46" t="str">
        <f t="shared" si="8"/>
        <v/>
      </c>
      <c r="M570" s="47"/>
      <c r="N570" s="55"/>
      <c r="O570" s="59"/>
      <c r="P570" s="43"/>
      <c r="Q570" s="14"/>
    </row>
    <row r="571" spans="1:17" ht="36.700000000000003" customHeight="1" x14ac:dyDescent="0.25">
      <c r="A571" s="277"/>
      <c r="B571" s="33"/>
      <c r="C571" s="11"/>
      <c r="D571" s="11"/>
      <c r="E571" s="36"/>
      <c r="F571" s="11"/>
      <c r="G571" s="11"/>
      <c r="H571" s="11"/>
      <c r="I571" s="24"/>
      <c r="J571" s="51"/>
      <c r="K571" s="46" t="str">
        <f>IF(SUMIFS('Base facturation'!$C$59:$ALN$59,'Base facturation'!$C$8:$ALN$8,A571)=0,"",SUMIFS('Base facturation'!$C$59:$ALN$59,'Base facturation'!$C$8:$ALN$8,A571))</f>
        <v/>
      </c>
      <c r="L571" s="46" t="str">
        <f t="shared" si="8"/>
        <v/>
      </c>
      <c r="M571" s="47"/>
      <c r="N571" s="55"/>
      <c r="O571" s="59"/>
      <c r="P571" s="43"/>
      <c r="Q571" s="14"/>
    </row>
    <row r="572" spans="1:17" ht="36.700000000000003" customHeight="1" x14ac:dyDescent="0.25">
      <c r="A572" s="277"/>
      <c r="B572" s="33"/>
      <c r="C572" s="11"/>
      <c r="D572" s="11"/>
      <c r="E572" s="36"/>
      <c r="F572" s="11"/>
      <c r="G572" s="11"/>
      <c r="H572" s="11"/>
      <c r="I572" s="24"/>
      <c r="J572" s="51"/>
      <c r="K572" s="46" t="str">
        <f>IF(SUMIFS('Base facturation'!$C$59:$ALN$59,'Base facturation'!$C$8:$ALN$8,A572)=0,"",SUMIFS('Base facturation'!$C$59:$ALN$59,'Base facturation'!$C$8:$ALN$8,A572))</f>
        <v/>
      </c>
      <c r="L572" s="46" t="str">
        <f t="shared" si="8"/>
        <v/>
      </c>
      <c r="M572" s="47"/>
      <c r="N572" s="55"/>
      <c r="O572" s="59"/>
      <c r="P572" s="43"/>
      <c r="Q572" s="14"/>
    </row>
    <row r="573" spans="1:17" ht="36.700000000000003" customHeight="1" x14ac:dyDescent="0.25">
      <c r="A573" s="277"/>
      <c r="B573" s="33"/>
      <c r="C573" s="11"/>
      <c r="D573" s="11"/>
      <c r="E573" s="36"/>
      <c r="F573" s="11"/>
      <c r="G573" s="11"/>
      <c r="H573" s="11"/>
      <c r="I573" s="24"/>
      <c r="J573" s="51"/>
      <c r="K573" s="46" t="str">
        <f>IF(SUMIFS('Base facturation'!$C$59:$ALN$59,'Base facturation'!$C$8:$ALN$8,A573)=0,"",SUMIFS('Base facturation'!$C$59:$ALN$59,'Base facturation'!$C$8:$ALN$8,A573))</f>
        <v/>
      </c>
      <c r="L573" s="46" t="str">
        <f t="shared" si="8"/>
        <v/>
      </c>
      <c r="M573" s="47"/>
      <c r="N573" s="55"/>
      <c r="O573" s="59"/>
      <c r="P573" s="43"/>
      <c r="Q573" s="14"/>
    </row>
    <row r="574" spans="1:17" ht="36.700000000000003" customHeight="1" x14ac:dyDescent="0.25">
      <c r="A574" s="277"/>
      <c r="B574" s="33"/>
      <c r="C574" s="11"/>
      <c r="D574" s="11"/>
      <c r="E574" s="36"/>
      <c r="F574" s="11"/>
      <c r="G574" s="11"/>
      <c r="H574" s="11"/>
      <c r="I574" s="24"/>
      <c r="J574" s="51"/>
      <c r="K574" s="46" t="str">
        <f>IF(SUMIFS('Base facturation'!$C$59:$ALN$59,'Base facturation'!$C$8:$ALN$8,A574)=0,"",SUMIFS('Base facturation'!$C$59:$ALN$59,'Base facturation'!$C$8:$ALN$8,A574))</f>
        <v/>
      </c>
      <c r="L574" s="46" t="str">
        <f t="shared" si="8"/>
        <v/>
      </c>
      <c r="M574" s="47"/>
      <c r="N574" s="55"/>
      <c r="O574" s="59"/>
      <c r="P574" s="43"/>
      <c r="Q574" s="14"/>
    </row>
    <row r="575" spans="1:17" ht="36.700000000000003" customHeight="1" x14ac:dyDescent="0.25">
      <c r="A575" s="277"/>
      <c r="B575" s="33"/>
      <c r="C575" s="11"/>
      <c r="D575" s="11"/>
      <c r="E575" s="36"/>
      <c r="F575" s="11"/>
      <c r="G575" s="11"/>
      <c r="H575" s="11"/>
      <c r="I575" s="24"/>
      <c r="J575" s="51"/>
      <c r="K575" s="46" t="str">
        <f>IF(SUMIFS('Base facturation'!$C$59:$ALN$59,'Base facturation'!$C$8:$ALN$8,A575)=0,"",SUMIFS('Base facturation'!$C$59:$ALN$59,'Base facturation'!$C$8:$ALN$8,A575))</f>
        <v/>
      </c>
      <c r="L575" s="46" t="str">
        <f t="shared" si="8"/>
        <v/>
      </c>
      <c r="M575" s="47"/>
      <c r="N575" s="55"/>
      <c r="O575" s="59"/>
      <c r="P575" s="43"/>
      <c r="Q575" s="14"/>
    </row>
    <row r="576" spans="1:17" ht="36.700000000000003" customHeight="1" x14ac:dyDescent="0.25">
      <c r="A576" s="277"/>
      <c r="B576" s="33"/>
      <c r="C576" s="11"/>
      <c r="D576" s="11"/>
      <c r="E576" s="36"/>
      <c r="F576" s="11"/>
      <c r="G576" s="11"/>
      <c r="H576" s="11"/>
      <c r="I576" s="24"/>
      <c r="J576" s="51"/>
      <c r="K576" s="46" t="str">
        <f>IF(SUMIFS('Base facturation'!$C$59:$ALN$59,'Base facturation'!$C$8:$ALN$8,A576)=0,"",SUMIFS('Base facturation'!$C$59:$ALN$59,'Base facturation'!$C$8:$ALN$8,A576))</f>
        <v/>
      </c>
      <c r="L576" s="46" t="str">
        <f t="shared" si="8"/>
        <v/>
      </c>
      <c r="M576" s="47"/>
      <c r="N576" s="55"/>
      <c r="O576" s="59"/>
      <c r="P576" s="43"/>
      <c r="Q576" s="14"/>
    </row>
    <row r="577" spans="1:17" ht="36.700000000000003" customHeight="1" x14ac:dyDescent="0.25">
      <c r="A577" s="277"/>
      <c r="B577" s="33"/>
      <c r="C577" s="11"/>
      <c r="D577" s="11"/>
      <c r="E577" s="36"/>
      <c r="F577" s="11"/>
      <c r="G577" s="11"/>
      <c r="H577" s="11"/>
      <c r="I577" s="24"/>
      <c r="J577" s="51"/>
      <c r="K577" s="46" t="str">
        <f>IF(SUMIFS('Base facturation'!$C$59:$ALN$59,'Base facturation'!$C$8:$ALN$8,A577)=0,"",SUMIFS('Base facturation'!$C$59:$ALN$59,'Base facturation'!$C$8:$ALN$8,A577))</f>
        <v/>
      </c>
      <c r="L577" s="46" t="str">
        <f t="shared" si="8"/>
        <v/>
      </c>
      <c r="M577" s="47"/>
      <c r="N577" s="55"/>
      <c r="O577" s="59"/>
      <c r="P577" s="43"/>
      <c r="Q577" s="14"/>
    </row>
    <row r="578" spans="1:17" ht="36.700000000000003" customHeight="1" x14ac:dyDescent="0.25">
      <c r="A578" s="277"/>
      <c r="B578" s="33"/>
      <c r="C578" s="11"/>
      <c r="D578" s="11"/>
      <c r="E578" s="36"/>
      <c r="F578" s="11"/>
      <c r="G578" s="11"/>
      <c r="H578" s="11"/>
      <c r="I578" s="24"/>
      <c r="J578" s="51"/>
      <c r="K578" s="46" t="str">
        <f>IF(SUMIFS('Base facturation'!$C$59:$ALN$59,'Base facturation'!$C$8:$ALN$8,A578)=0,"",SUMIFS('Base facturation'!$C$59:$ALN$59,'Base facturation'!$C$8:$ALN$8,A578))</f>
        <v/>
      </c>
      <c r="L578" s="46" t="str">
        <f t="shared" si="8"/>
        <v/>
      </c>
      <c r="M578" s="47"/>
      <c r="N578" s="55"/>
      <c r="O578" s="59"/>
      <c r="P578" s="43"/>
      <c r="Q578" s="14"/>
    </row>
    <row r="579" spans="1:17" ht="36.700000000000003" customHeight="1" x14ac:dyDescent="0.25">
      <c r="A579" s="277"/>
      <c r="B579" s="33"/>
      <c r="C579" s="11"/>
      <c r="D579" s="11"/>
      <c r="E579" s="36"/>
      <c r="F579" s="11"/>
      <c r="G579" s="11"/>
      <c r="H579" s="11"/>
      <c r="I579" s="24"/>
      <c r="J579" s="51"/>
      <c r="K579" s="46" t="str">
        <f>IF(SUMIFS('Base facturation'!$C$59:$ALN$59,'Base facturation'!$C$8:$ALN$8,A579)=0,"",SUMIFS('Base facturation'!$C$59:$ALN$59,'Base facturation'!$C$8:$ALN$8,A579))</f>
        <v/>
      </c>
      <c r="L579" s="46" t="str">
        <f t="shared" si="8"/>
        <v/>
      </c>
      <c r="M579" s="47"/>
      <c r="N579" s="55"/>
      <c r="O579" s="59"/>
      <c r="P579" s="43"/>
      <c r="Q579" s="14"/>
    </row>
    <row r="580" spans="1:17" ht="36.700000000000003" customHeight="1" x14ac:dyDescent="0.25">
      <c r="A580" s="277"/>
      <c r="B580" s="33"/>
      <c r="C580" s="11"/>
      <c r="D580" s="11"/>
      <c r="E580" s="36"/>
      <c r="F580" s="11"/>
      <c r="G580" s="11"/>
      <c r="H580" s="11"/>
      <c r="I580" s="24"/>
      <c r="J580" s="51"/>
      <c r="K580" s="46" t="str">
        <f>IF(SUMIFS('Base facturation'!$C$59:$ALN$59,'Base facturation'!$C$8:$ALN$8,A580)=0,"",SUMIFS('Base facturation'!$C$59:$ALN$59,'Base facturation'!$C$8:$ALN$8,A580))</f>
        <v/>
      </c>
      <c r="L580" s="46" t="str">
        <f t="shared" si="8"/>
        <v/>
      </c>
      <c r="M580" s="47"/>
      <c r="N580" s="55"/>
      <c r="O580" s="59"/>
      <c r="P580" s="43"/>
      <c r="Q580" s="14"/>
    </row>
    <row r="581" spans="1:17" ht="36.700000000000003" customHeight="1" x14ac:dyDescent="0.25">
      <c r="A581" s="277"/>
      <c r="B581" s="33"/>
      <c r="C581" s="11"/>
      <c r="D581" s="11"/>
      <c r="E581" s="36"/>
      <c r="F581" s="11"/>
      <c r="G581" s="11"/>
      <c r="H581" s="11"/>
      <c r="I581" s="24"/>
      <c r="J581" s="51"/>
      <c r="K581" s="46" t="str">
        <f>IF(SUMIFS('Base facturation'!$C$59:$ALN$59,'Base facturation'!$C$8:$ALN$8,A581)=0,"",SUMIFS('Base facturation'!$C$59:$ALN$59,'Base facturation'!$C$8:$ALN$8,A581))</f>
        <v/>
      </c>
      <c r="L581" s="46" t="str">
        <f t="shared" si="8"/>
        <v/>
      </c>
      <c r="M581" s="47"/>
      <c r="N581" s="55"/>
      <c r="O581" s="59"/>
      <c r="P581" s="43"/>
      <c r="Q581" s="14"/>
    </row>
    <row r="582" spans="1:17" ht="36.700000000000003" customHeight="1" x14ac:dyDescent="0.25">
      <c r="A582" s="277"/>
      <c r="B582" s="33"/>
      <c r="C582" s="11"/>
      <c r="D582" s="11"/>
      <c r="E582" s="36"/>
      <c r="F582" s="11"/>
      <c r="G582" s="11"/>
      <c r="H582" s="11"/>
      <c r="I582" s="24"/>
      <c r="J582" s="51"/>
      <c r="K582" s="46" t="str">
        <f>IF(SUMIFS('Base facturation'!$C$59:$ALN$59,'Base facturation'!$C$8:$ALN$8,A582)=0,"",SUMIFS('Base facturation'!$C$59:$ALN$59,'Base facturation'!$C$8:$ALN$8,A582))</f>
        <v/>
      </c>
      <c r="L582" s="46" t="str">
        <f t="shared" si="8"/>
        <v/>
      </c>
      <c r="M582" s="47"/>
      <c r="N582" s="55"/>
      <c r="O582" s="59"/>
      <c r="P582" s="43"/>
      <c r="Q582" s="14"/>
    </row>
    <row r="583" spans="1:17" ht="36.700000000000003" customHeight="1" x14ac:dyDescent="0.25">
      <c r="A583" s="277"/>
      <c r="B583" s="33"/>
      <c r="C583" s="11"/>
      <c r="D583" s="11"/>
      <c r="E583" s="36"/>
      <c r="F583" s="11"/>
      <c r="G583" s="11"/>
      <c r="H583" s="11"/>
      <c r="I583" s="24"/>
      <c r="J583" s="51"/>
      <c r="K583" s="46" t="str">
        <f>IF(SUMIFS('Base facturation'!$C$59:$ALN$59,'Base facturation'!$C$8:$ALN$8,A583)=0,"",SUMIFS('Base facturation'!$C$59:$ALN$59,'Base facturation'!$C$8:$ALN$8,A583))</f>
        <v/>
      </c>
      <c r="L583" s="46" t="str">
        <f t="shared" si="8"/>
        <v/>
      </c>
      <c r="M583" s="47"/>
      <c r="N583" s="55"/>
      <c r="O583" s="59"/>
      <c r="P583" s="43"/>
      <c r="Q583" s="14"/>
    </row>
    <row r="584" spans="1:17" ht="36.700000000000003" customHeight="1" x14ac:dyDescent="0.25">
      <c r="A584" s="277"/>
      <c r="B584" s="33"/>
      <c r="C584" s="11"/>
      <c r="D584" s="11"/>
      <c r="E584" s="36"/>
      <c r="F584" s="11"/>
      <c r="G584" s="11"/>
      <c r="H584" s="11"/>
      <c r="I584" s="24"/>
      <c r="J584" s="51"/>
      <c r="K584" s="46" t="str">
        <f>IF(SUMIFS('Base facturation'!$C$59:$ALN$59,'Base facturation'!$C$8:$ALN$8,A584)=0,"",SUMIFS('Base facturation'!$C$59:$ALN$59,'Base facturation'!$C$8:$ALN$8,A584))</f>
        <v/>
      </c>
      <c r="L584" s="46" t="str">
        <f t="shared" ref="L584:L647" si="9">IF(ISBLANK(J584),"",J584-K584)</f>
        <v/>
      </c>
      <c r="M584" s="47"/>
      <c r="N584" s="55"/>
      <c r="O584" s="59"/>
      <c r="P584" s="43"/>
      <c r="Q584" s="14"/>
    </row>
    <row r="585" spans="1:17" ht="36.700000000000003" customHeight="1" x14ac:dyDescent="0.25">
      <c r="A585" s="277"/>
      <c r="B585" s="33"/>
      <c r="C585" s="11"/>
      <c r="D585" s="11"/>
      <c r="E585" s="36"/>
      <c r="F585" s="11"/>
      <c r="G585" s="11"/>
      <c r="H585" s="11"/>
      <c r="I585" s="24"/>
      <c r="J585" s="51"/>
      <c r="K585" s="46" t="str">
        <f>IF(SUMIFS('Base facturation'!$C$59:$ALN$59,'Base facturation'!$C$8:$ALN$8,A585)=0,"",SUMIFS('Base facturation'!$C$59:$ALN$59,'Base facturation'!$C$8:$ALN$8,A585))</f>
        <v/>
      </c>
      <c r="L585" s="46" t="str">
        <f t="shared" si="9"/>
        <v/>
      </c>
      <c r="M585" s="47"/>
      <c r="N585" s="55"/>
      <c r="O585" s="59"/>
      <c r="P585" s="43"/>
      <c r="Q585" s="14"/>
    </row>
    <row r="586" spans="1:17" ht="36.700000000000003" customHeight="1" x14ac:dyDescent="0.25">
      <c r="A586" s="277"/>
      <c r="B586" s="33"/>
      <c r="C586" s="11"/>
      <c r="D586" s="11"/>
      <c r="E586" s="36"/>
      <c r="F586" s="11"/>
      <c r="G586" s="11"/>
      <c r="H586" s="11"/>
      <c r="I586" s="24"/>
      <c r="J586" s="51"/>
      <c r="K586" s="46" t="str">
        <f>IF(SUMIFS('Base facturation'!$C$59:$ALN$59,'Base facturation'!$C$8:$ALN$8,A586)=0,"",SUMIFS('Base facturation'!$C$59:$ALN$59,'Base facturation'!$C$8:$ALN$8,A586))</f>
        <v/>
      </c>
      <c r="L586" s="46" t="str">
        <f t="shared" si="9"/>
        <v/>
      </c>
      <c r="M586" s="47"/>
      <c r="N586" s="55"/>
      <c r="O586" s="59"/>
      <c r="P586" s="43"/>
      <c r="Q586" s="14"/>
    </row>
    <row r="587" spans="1:17" ht="36.700000000000003" customHeight="1" x14ac:dyDescent="0.25">
      <c r="A587" s="277"/>
      <c r="B587" s="33"/>
      <c r="C587" s="11"/>
      <c r="D587" s="11"/>
      <c r="E587" s="36"/>
      <c r="F587" s="11"/>
      <c r="G587" s="11"/>
      <c r="H587" s="11"/>
      <c r="I587" s="24"/>
      <c r="J587" s="51"/>
      <c r="K587" s="46" t="str">
        <f>IF(SUMIFS('Base facturation'!$C$59:$ALN$59,'Base facturation'!$C$8:$ALN$8,A587)=0,"",SUMIFS('Base facturation'!$C$59:$ALN$59,'Base facturation'!$C$8:$ALN$8,A587))</f>
        <v/>
      </c>
      <c r="L587" s="46" t="str">
        <f t="shared" si="9"/>
        <v/>
      </c>
      <c r="M587" s="47"/>
      <c r="N587" s="55"/>
      <c r="O587" s="59"/>
      <c r="P587" s="43"/>
      <c r="Q587" s="14"/>
    </row>
    <row r="588" spans="1:17" ht="36.700000000000003" customHeight="1" x14ac:dyDescent="0.25">
      <c r="A588" s="277"/>
      <c r="B588" s="33"/>
      <c r="C588" s="11"/>
      <c r="D588" s="11"/>
      <c r="E588" s="36"/>
      <c r="F588" s="11"/>
      <c r="G588" s="11"/>
      <c r="H588" s="11"/>
      <c r="I588" s="24"/>
      <c r="J588" s="51"/>
      <c r="K588" s="46" t="str">
        <f>IF(SUMIFS('Base facturation'!$C$59:$ALN$59,'Base facturation'!$C$8:$ALN$8,A588)=0,"",SUMIFS('Base facturation'!$C$59:$ALN$59,'Base facturation'!$C$8:$ALN$8,A588))</f>
        <v/>
      </c>
      <c r="L588" s="46" t="str">
        <f t="shared" si="9"/>
        <v/>
      </c>
      <c r="M588" s="47"/>
      <c r="N588" s="55"/>
      <c r="O588" s="59"/>
      <c r="P588" s="43"/>
      <c r="Q588" s="14"/>
    </row>
    <row r="589" spans="1:17" ht="36.700000000000003" customHeight="1" x14ac:dyDescent="0.25">
      <c r="A589" s="277"/>
      <c r="B589" s="33"/>
      <c r="C589" s="11"/>
      <c r="D589" s="11"/>
      <c r="E589" s="36"/>
      <c r="F589" s="11"/>
      <c r="G589" s="11"/>
      <c r="H589" s="11"/>
      <c r="I589" s="24"/>
      <c r="J589" s="51"/>
      <c r="K589" s="46" t="str">
        <f>IF(SUMIFS('Base facturation'!$C$59:$ALN$59,'Base facturation'!$C$8:$ALN$8,A589)=0,"",SUMIFS('Base facturation'!$C$59:$ALN$59,'Base facturation'!$C$8:$ALN$8,A589))</f>
        <v/>
      </c>
      <c r="L589" s="46" t="str">
        <f t="shared" si="9"/>
        <v/>
      </c>
      <c r="M589" s="47"/>
      <c r="N589" s="55"/>
      <c r="O589" s="59"/>
      <c r="P589" s="43"/>
      <c r="Q589" s="14"/>
    </row>
    <row r="590" spans="1:17" ht="36.700000000000003" customHeight="1" x14ac:dyDescent="0.25">
      <c r="A590" s="277"/>
      <c r="B590" s="33"/>
      <c r="C590" s="11"/>
      <c r="D590" s="11"/>
      <c r="E590" s="36"/>
      <c r="F590" s="11"/>
      <c r="G590" s="11"/>
      <c r="H590" s="11"/>
      <c r="I590" s="24"/>
      <c r="J590" s="51"/>
      <c r="K590" s="46" t="str">
        <f>IF(SUMIFS('Base facturation'!$C$59:$ALN$59,'Base facturation'!$C$8:$ALN$8,A590)=0,"",SUMIFS('Base facturation'!$C$59:$ALN$59,'Base facturation'!$C$8:$ALN$8,A590))</f>
        <v/>
      </c>
      <c r="L590" s="46" t="str">
        <f t="shared" si="9"/>
        <v/>
      </c>
      <c r="M590" s="47"/>
      <c r="N590" s="55"/>
      <c r="O590" s="59"/>
      <c r="P590" s="43"/>
      <c r="Q590" s="14"/>
    </row>
    <row r="591" spans="1:17" ht="36.700000000000003" customHeight="1" x14ac:dyDescent="0.25">
      <c r="A591" s="277"/>
      <c r="B591" s="33"/>
      <c r="C591" s="11"/>
      <c r="D591" s="11"/>
      <c r="E591" s="36"/>
      <c r="F591" s="11"/>
      <c r="G591" s="11"/>
      <c r="H591" s="11"/>
      <c r="I591" s="24"/>
      <c r="J591" s="51"/>
      <c r="K591" s="46" t="str">
        <f>IF(SUMIFS('Base facturation'!$C$59:$ALN$59,'Base facturation'!$C$8:$ALN$8,A591)=0,"",SUMIFS('Base facturation'!$C$59:$ALN$59,'Base facturation'!$C$8:$ALN$8,A591))</f>
        <v/>
      </c>
      <c r="L591" s="46" t="str">
        <f t="shared" si="9"/>
        <v/>
      </c>
      <c r="M591" s="47"/>
      <c r="N591" s="55"/>
      <c r="O591" s="59"/>
      <c r="P591" s="43"/>
      <c r="Q591" s="14"/>
    </row>
    <row r="592" spans="1:17" ht="36.700000000000003" customHeight="1" x14ac:dyDescent="0.25">
      <c r="A592" s="277"/>
      <c r="B592" s="33"/>
      <c r="C592" s="11"/>
      <c r="D592" s="11"/>
      <c r="E592" s="36"/>
      <c r="F592" s="11"/>
      <c r="G592" s="11"/>
      <c r="H592" s="11"/>
      <c r="I592" s="24"/>
      <c r="J592" s="51"/>
      <c r="K592" s="46" t="str">
        <f>IF(SUMIFS('Base facturation'!$C$59:$ALN$59,'Base facturation'!$C$8:$ALN$8,A592)=0,"",SUMIFS('Base facturation'!$C$59:$ALN$59,'Base facturation'!$C$8:$ALN$8,A592))</f>
        <v/>
      </c>
      <c r="L592" s="46" t="str">
        <f t="shared" si="9"/>
        <v/>
      </c>
      <c r="M592" s="47"/>
      <c r="N592" s="55"/>
      <c r="O592" s="59"/>
      <c r="P592" s="43"/>
      <c r="Q592" s="14"/>
    </row>
    <row r="593" spans="1:17" ht="36.700000000000003" customHeight="1" x14ac:dyDescent="0.25">
      <c r="A593" s="277"/>
      <c r="B593" s="33"/>
      <c r="C593" s="11"/>
      <c r="D593" s="11"/>
      <c r="E593" s="36"/>
      <c r="F593" s="11"/>
      <c r="G593" s="11"/>
      <c r="H593" s="11"/>
      <c r="I593" s="24"/>
      <c r="J593" s="51"/>
      <c r="K593" s="46" t="str">
        <f>IF(SUMIFS('Base facturation'!$C$59:$ALN$59,'Base facturation'!$C$8:$ALN$8,A593)=0,"",SUMIFS('Base facturation'!$C$59:$ALN$59,'Base facturation'!$C$8:$ALN$8,A593))</f>
        <v/>
      </c>
      <c r="L593" s="46" t="str">
        <f t="shared" si="9"/>
        <v/>
      </c>
      <c r="M593" s="47"/>
      <c r="N593" s="55"/>
      <c r="O593" s="59"/>
      <c r="P593" s="43"/>
      <c r="Q593" s="14"/>
    </row>
    <row r="594" spans="1:17" ht="36.700000000000003" customHeight="1" x14ac:dyDescent="0.25">
      <c r="A594" s="277"/>
      <c r="B594" s="33"/>
      <c r="C594" s="11"/>
      <c r="D594" s="11"/>
      <c r="E594" s="36"/>
      <c r="F594" s="11"/>
      <c r="G594" s="11"/>
      <c r="H594" s="11"/>
      <c r="I594" s="24"/>
      <c r="J594" s="51"/>
      <c r="K594" s="46" t="str">
        <f>IF(SUMIFS('Base facturation'!$C$59:$ALN$59,'Base facturation'!$C$8:$ALN$8,A594)=0,"",SUMIFS('Base facturation'!$C$59:$ALN$59,'Base facturation'!$C$8:$ALN$8,A594))</f>
        <v/>
      </c>
      <c r="L594" s="46" t="str">
        <f t="shared" si="9"/>
        <v/>
      </c>
      <c r="M594" s="47"/>
      <c r="N594" s="55"/>
      <c r="O594" s="59"/>
      <c r="P594" s="43"/>
      <c r="Q594" s="14"/>
    </row>
    <row r="595" spans="1:17" ht="36.700000000000003" customHeight="1" x14ac:dyDescent="0.25">
      <c r="A595" s="277"/>
      <c r="B595" s="33"/>
      <c r="C595" s="11"/>
      <c r="D595" s="11"/>
      <c r="E595" s="36"/>
      <c r="F595" s="11"/>
      <c r="G595" s="11"/>
      <c r="H595" s="11"/>
      <c r="I595" s="24"/>
      <c r="J595" s="51"/>
      <c r="K595" s="46" t="str">
        <f>IF(SUMIFS('Base facturation'!$C$59:$ALN$59,'Base facturation'!$C$8:$ALN$8,A595)=0,"",SUMIFS('Base facturation'!$C$59:$ALN$59,'Base facturation'!$C$8:$ALN$8,A595))</f>
        <v/>
      </c>
      <c r="L595" s="46" t="str">
        <f t="shared" si="9"/>
        <v/>
      </c>
      <c r="M595" s="47"/>
      <c r="N595" s="55"/>
      <c r="O595" s="59"/>
      <c r="P595" s="43"/>
      <c r="Q595" s="14"/>
    </row>
    <row r="596" spans="1:17" ht="36.700000000000003" customHeight="1" x14ac:dyDescent="0.25">
      <c r="A596" s="277"/>
      <c r="B596" s="33"/>
      <c r="C596" s="11"/>
      <c r="D596" s="11"/>
      <c r="E596" s="36"/>
      <c r="F596" s="11"/>
      <c r="G596" s="11"/>
      <c r="H596" s="11"/>
      <c r="I596" s="24"/>
      <c r="J596" s="51"/>
      <c r="K596" s="46" t="str">
        <f>IF(SUMIFS('Base facturation'!$C$59:$ALN$59,'Base facturation'!$C$8:$ALN$8,A596)=0,"",SUMIFS('Base facturation'!$C$59:$ALN$59,'Base facturation'!$C$8:$ALN$8,A596))</f>
        <v/>
      </c>
      <c r="L596" s="46" t="str">
        <f t="shared" si="9"/>
        <v/>
      </c>
      <c r="M596" s="47"/>
      <c r="N596" s="55"/>
      <c r="O596" s="59"/>
      <c r="P596" s="43"/>
      <c r="Q596" s="14"/>
    </row>
    <row r="597" spans="1:17" ht="36.700000000000003" customHeight="1" x14ac:dyDescent="0.25">
      <c r="A597" s="277"/>
      <c r="B597" s="33"/>
      <c r="C597" s="11"/>
      <c r="D597" s="11"/>
      <c r="E597" s="36"/>
      <c r="F597" s="11"/>
      <c r="G597" s="11"/>
      <c r="H597" s="11"/>
      <c r="I597" s="24"/>
      <c r="J597" s="51"/>
      <c r="K597" s="46" t="str">
        <f>IF(SUMIFS('Base facturation'!$C$59:$ALN$59,'Base facturation'!$C$8:$ALN$8,A597)=0,"",SUMIFS('Base facturation'!$C$59:$ALN$59,'Base facturation'!$C$8:$ALN$8,A597))</f>
        <v/>
      </c>
      <c r="L597" s="46" t="str">
        <f t="shared" si="9"/>
        <v/>
      </c>
      <c r="M597" s="47"/>
      <c r="N597" s="55"/>
      <c r="O597" s="59"/>
      <c r="P597" s="43"/>
      <c r="Q597" s="14"/>
    </row>
    <row r="598" spans="1:17" ht="36.700000000000003" customHeight="1" x14ac:dyDescent="0.25">
      <c r="A598" s="277"/>
      <c r="B598" s="33"/>
      <c r="C598" s="11"/>
      <c r="D598" s="11"/>
      <c r="E598" s="36"/>
      <c r="F598" s="11"/>
      <c r="G598" s="11"/>
      <c r="H598" s="11"/>
      <c r="I598" s="24"/>
      <c r="J598" s="51"/>
      <c r="K598" s="46" t="str">
        <f>IF(SUMIFS('Base facturation'!$C$59:$ALN$59,'Base facturation'!$C$8:$ALN$8,A598)=0,"",SUMIFS('Base facturation'!$C$59:$ALN$59,'Base facturation'!$C$8:$ALN$8,A598))</f>
        <v/>
      </c>
      <c r="L598" s="46" t="str">
        <f t="shared" si="9"/>
        <v/>
      </c>
      <c r="M598" s="47"/>
      <c r="N598" s="55"/>
      <c r="O598" s="59"/>
      <c r="P598" s="43"/>
      <c r="Q598" s="14"/>
    </row>
    <row r="599" spans="1:17" ht="36.700000000000003" customHeight="1" x14ac:dyDescent="0.25">
      <c r="A599" s="277"/>
      <c r="B599" s="33"/>
      <c r="C599" s="11"/>
      <c r="D599" s="11"/>
      <c r="E599" s="36"/>
      <c r="F599" s="11"/>
      <c r="G599" s="11"/>
      <c r="H599" s="11"/>
      <c r="I599" s="24"/>
      <c r="J599" s="51"/>
      <c r="K599" s="46" t="str">
        <f>IF(SUMIFS('Base facturation'!$C$59:$ALN$59,'Base facturation'!$C$8:$ALN$8,A599)=0,"",SUMIFS('Base facturation'!$C$59:$ALN$59,'Base facturation'!$C$8:$ALN$8,A599))</f>
        <v/>
      </c>
      <c r="L599" s="46" t="str">
        <f t="shared" si="9"/>
        <v/>
      </c>
      <c r="M599" s="47"/>
      <c r="N599" s="55"/>
      <c r="O599" s="59"/>
      <c r="P599" s="43"/>
      <c r="Q599" s="14"/>
    </row>
    <row r="600" spans="1:17" ht="36.700000000000003" customHeight="1" x14ac:dyDescent="0.25">
      <c r="A600" s="277"/>
      <c r="B600" s="33"/>
      <c r="C600" s="11"/>
      <c r="D600" s="11"/>
      <c r="E600" s="36"/>
      <c r="F600" s="11"/>
      <c r="G600" s="11"/>
      <c r="H600" s="11"/>
      <c r="I600" s="24"/>
      <c r="J600" s="51"/>
      <c r="K600" s="46" t="str">
        <f>IF(SUMIFS('Base facturation'!$C$59:$ALN$59,'Base facturation'!$C$8:$ALN$8,A600)=0,"",SUMIFS('Base facturation'!$C$59:$ALN$59,'Base facturation'!$C$8:$ALN$8,A600))</f>
        <v/>
      </c>
      <c r="L600" s="46" t="str">
        <f t="shared" si="9"/>
        <v/>
      </c>
      <c r="M600" s="47"/>
      <c r="N600" s="55"/>
      <c r="O600" s="59"/>
      <c r="P600" s="43"/>
      <c r="Q600" s="14"/>
    </row>
    <row r="601" spans="1:17" ht="36.700000000000003" customHeight="1" x14ac:dyDescent="0.25">
      <c r="A601" s="277"/>
      <c r="B601" s="33"/>
      <c r="C601" s="11"/>
      <c r="D601" s="11"/>
      <c r="E601" s="36"/>
      <c r="F601" s="11"/>
      <c r="G601" s="11"/>
      <c r="H601" s="11"/>
      <c r="I601" s="24"/>
      <c r="J601" s="51"/>
      <c r="K601" s="46" t="str">
        <f>IF(SUMIFS('Base facturation'!$C$59:$ALN$59,'Base facturation'!$C$8:$ALN$8,A601)=0,"",SUMIFS('Base facturation'!$C$59:$ALN$59,'Base facturation'!$C$8:$ALN$8,A601))</f>
        <v/>
      </c>
      <c r="L601" s="46" t="str">
        <f t="shared" si="9"/>
        <v/>
      </c>
      <c r="M601" s="47"/>
      <c r="N601" s="55"/>
      <c r="O601" s="59"/>
      <c r="P601" s="43"/>
      <c r="Q601" s="14"/>
    </row>
    <row r="602" spans="1:17" ht="36.700000000000003" customHeight="1" x14ac:dyDescent="0.25">
      <c r="A602" s="277"/>
      <c r="B602" s="33"/>
      <c r="C602" s="11"/>
      <c r="D602" s="11"/>
      <c r="E602" s="36"/>
      <c r="F602" s="11"/>
      <c r="G602" s="11"/>
      <c r="H602" s="11"/>
      <c r="I602" s="24"/>
      <c r="J602" s="51"/>
      <c r="K602" s="46" t="str">
        <f>IF(SUMIFS('Base facturation'!$C$59:$ALN$59,'Base facturation'!$C$8:$ALN$8,A602)=0,"",SUMIFS('Base facturation'!$C$59:$ALN$59,'Base facturation'!$C$8:$ALN$8,A602))</f>
        <v/>
      </c>
      <c r="L602" s="46" t="str">
        <f t="shared" si="9"/>
        <v/>
      </c>
      <c r="M602" s="47"/>
      <c r="N602" s="55"/>
      <c r="O602" s="59"/>
      <c r="P602" s="43"/>
      <c r="Q602" s="14"/>
    </row>
    <row r="603" spans="1:17" ht="36.700000000000003" customHeight="1" x14ac:dyDescent="0.25">
      <c r="A603" s="277"/>
      <c r="B603" s="33"/>
      <c r="C603" s="11"/>
      <c r="D603" s="11"/>
      <c r="E603" s="36"/>
      <c r="F603" s="11"/>
      <c r="G603" s="11"/>
      <c r="H603" s="11"/>
      <c r="I603" s="24"/>
      <c r="J603" s="51"/>
      <c r="K603" s="46" t="str">
        <f>IF(SUMIFS('Base facturation'!$C$59:$ALN$59,'Base facturation'!$C$8:$ALN$8,A603)=0,"",SUMIFS('Base facturation'!$C$59:$ALN$59,'Base facturation'!$C$8:$ALN$8,A603))</f>
        <v/>
      </c>
      <c r="L603" s="46" t="str">
        <f t="shared" si="9"/>
        <v/>
      </c>
      <c r="M603" s="47"/>
      <c r="N603" s="55"/>
      <c r="O603" s="59"/>
      <c r="P603" s="43"/>
      <c r="Q603" s="14"/>
    </row>
    <row r="604" spans="1:17" ht="36.700000000000003" customHeight="1" x14ac:dyDescent="0.25">
      <c r="A604" s="277"/>
      <c r="B604" s="33"/>
      <c r="C604" s="11"/>
      <c r="D604" s="11"/>
      <c r="E604" s="36"/>
      <c r="F604" s="11"/>
      <c r="G604" s="11"/>
      <c r="H604" s="11"/>
      <c r="I604" s="24"/>
      <c r="J604" s="51"/>
      <c r="K604" s="46" t="str">
        <f>IF(SUMIFS('Base facturation'!$C$59:$ALN$59,'Base facturation'!$C$8:$ALN$8,A604)=0,"",SUMIFS('Base facturation'!$C$59:$ALN$59,'Base facturation'!$C$8:$ALN$8,A604))</f>
        <v/>
      </c>
      <c r="L604" s="46" t="str">
        <f t="shared" si="9"/>
        <v/>
      </c>
      <c r="M604" s="47"/>
      <c r="N604" s="55"/>
      <c r="O604" s="59"/>
      <c r="P604" s="43"/>
      <c r="Q604" s="14"/>
    </row>
    <row r="605" spans="1:17" ht="36.700000000000003" customHeight="1" x14ac:dyDescent="0.25">
      <c r="A605" s="277"/>
      <c r="B605" s="33"/>
      <c r="C605" s="11"/>
      <c r="D605" s="11"/>
      <c r="E605" s="36"/>
      <c r="F605" s="11"/>
      <c r="G605" s="11"/>
      <c r="H605" s="11"/>
      <c r="I605" s="24"/>
      <c r="J605" s="51"/>
      <c r="K605" s="46" t="str">
        <f>IF(SUMIFS('Base facturation'!$C$59:$ALN$59,'Base facturation'!$C$8:$ALN$8,A605)=0,"",SUMIFS('Base facturation'!$C$59:$ALN$59,'Base facturation'!$C$8:$ALN$8,A605))</f>
        <v/>
      </c>
      <c r="L605" s="46" t="str">
        <f t="shared" si="9"/>
        <v/>
      </c>
      <c r="M605" s="47"/>
      <c r="N605" s="55"/>
      <c r="O605" s="59"/>
      <c r="P605" s="43"/>
      <c r="Q605" s="14"/>
    </row>
    <row r="606" spans="1:17" ht="36.700000000000003" customHeight="1" x14ac:dyDescent="0.25">
      <c r="A606" s="277"/>
      <c r="B606" s="33"/>
      <c r="C606" s="11"/>
      <c r="D606" s="11"/>
      <c r="E606" s="36"/>
      <c r="F606" s="11"/>
      <c r="G606" s="11"/>
      <c r="H606" s="11"/>
      <c r="I606" s="24"/>
      <c r="J606" s="51"/>
      <c r="K606" s="46" t="str">
        <f>IF(SUMIFS('Base facturation'!$C$59:$ALN$59,'Base facturation'!$C$8:$ALN$8,A606)=0,"",SUMIFS('Base facturation'!$C$59:$ALN$59,'Base facturation'!$C$8:$ALN$8,A606))</f>
        <v/>
      </c>
      <c r="L606" s="46" t="str">
        <f t="shared" si="9"/>
        <v/>
      </c>
      <c r="M606" s="47"/>
      <c r="N606" s="55"/>
      <c r="O606" s="59"/>
      <c r="P606" s="43"/>
      <c r="Q606" s="14"/>
    </row>
    <row r="607" spans="1:17" ht="36.700000000000003" customHeight="1" x14ac:dyDescent="0.25">
      <c r="A607" s="277"/>
      <c r="B607" s="33"/>
      <c r="C607" s="11"/>
      <c r="D607" s="11"/>
      <c r="E607" s="36"/>
      <c r="F607" s="11"/>
      <c r="G607" s="11"/>
      <c r="H607" s="11"/>
      <c r="I607" s="24"/>
      <c r="J607" s="51"/>
      <c r="K607" s="46" t="str">
        <f>IF(SUMIFS('Base facturation'!$C$59:$ALN$59,'Base facturation'!$C$8:$ALN$8,A607)=0,"",SUMIFS('Base facturation'!$C$59:$ALN$59,'Base facturation'!$C$8:$ALN$8,A607))</f>
        <v/>
      </c>
      <c r="L607" s="46" t="str">
        <f t="shared" si="9"/>
        <v/>
      </c>
      <c r="M607" s="47"/>
      <c r="N607" s="55"/>
      <c r="O607" s="59"/>
      <c r="P607" s="43"/>
      <c r="Q607" s="14"/>
    </row>
    <row r="608" spans="1:17" ht="36.700000000000003" customHeight="1" x14ac:dyDescent="0.25">
      <c r="A608" s="277"/>
      <c r="B608" s="33"/>
      <c r="C608" s="11"/>
      <c r="D608" s="11"/>
      <c r="E608" s="36"/>
      <c r="F608" s="11"/>
      <c r="G608" s="11"/>
      <c r="H608" s="11"/>
      <c r="I608" s="24"/>
      <c r="J608" s="51"/>
      <c r="K608" s="46" t="str">
        <f>IF(SUMIFS('Base facturation'!$C$59:$ALN$59,'Base facturation'!$C$8:$ALN$8,A608)=0,"",SUMIFS('Base facturation'!$C$59:$ALN$59,'Base facturation'!$C$8:$ALN$8,A608))</f>
        <v/>
      </c>
      <c r="L608" s="46" t="str">
        <f t="shared" si="9"/>
        <v/>
      </c>
      <c r="M608" s="47"/>
      <c r="N608" s="55"/>
      <c r="O608" s="59"/>
      <c r="P608" s="43"/>
      <c r="Q608" s="14"/>
    </row>
    <row r="609" spans="1:17" ht="36.700000000000003" customHeight="1" x14ac:dyDescent="0.25">
      <c r="A609" s="277"/>
      <c r="B609" s="33"/>
      <c r="C609" s="11"/>
      <c r="D609" s="11"/>
      <c r="E609" s="36"/>
      <c r="F609" s="11"/>
      <c r="G609" s="11"/>
      <c r="H609" s="11"/>
      <c r="I609" s="24"/>
      <c r="J609" s="51"/>
      <c r="K609" s="46" t="str">
        <f>IF(SUMIFS('Base facturation'!$C$59:$ALN$59,'Base facturation'!$C$8:$ALN$8,A609)=0,"",SUMIFS('Base facturation'!$C$59:$ALN$59,'Base facturation'!$C$8:$ALN$8,A609))</f>
        <v/>
      </c>
      <c r="L609" s="46" t="str">
        <f t="shared" si="9"/>
        <v/>
      </c>
      <c r="M609" s="47"/>
      <c r="N609" s="55"/>
      <c r="O609" s="59"/>
      <c r="P609" s="43"/>
      <c r="Q609" s="14"/>
    </row>
    <row r="610" spans="1:17" ht="36.700000000000003" customHeight="1" x14ac:dyDescent="0.25">
      <c r="A610" s="277"/>
      <c r="B610" s="33"/>
      <c r="C610" s="11"/>
      <c r="D610" s="11"/>
      <c r="E610" s="36"/>
      <c r="F610" s="11"/>
      <c r="G610" s="11"/>
      <c r="H610" s="11"/>
      <c r="I610" s="24"/>
      <c r="J610" s="51"/>
      <c r="K610" s="46" t="str">
        <f>IF(SUMIFS('Base facturation'!$C$59:$ALN$59,'Base facturation'!$C$8:$ALN$8,A610)=0,"",SUMIFS('Base facturation'!$C$59:$ALN$59,'Base facturation'!$C$8:$ALN$8,A610))</f>
        <v/>
      </c>
      <c r="L610" s="46" t="str">
        <f t="shared" si="9"/>
        <v/>
      </c>
      <c r="M610" s="47"/>
      <c r="N610" s="55"/>
      <c r="O610" s="59"/>
      <c r="P610" s="43"/>
      <c r="Q610" s="14"/>
    </row>
    <row r="611" spans="1:17" ht="36.700000000000003" customHeight="1" x14ac:dyDescent="0.25">
      <c r="A611" s="277"/>
      <c r="B611" s="33"/>
      <c r="C611" s="11"/>
      <c r="D611" s="11"/>
      <c r="E611" s="36"/>
      <c r="F611" s="11"/>
      <c r="G611" s="11"/>
      <c r="H611" s="11"/>
      <c r="I611" s="24"/>
      <c r="J611" s="51"/>
      <c r="K611" s="46" t="str">
        <f>IF(SUMIFS('Base facturation'!$C$59:$ALN$59,'Base facturation'!$C$8:$ALN$8,A611)=0,"",SUMIFS('Base facturation'!$C$59:$ALN$59,'Base facturation'!$C$8:$ALN$8,A611))</f>
        <v/>
      </c>
      <c r="L611" s="46" t="str">
        <f t="shared" si="9"/>
        <v/>
      </c>
      <c r="M611" s="47"/>
      <c r="N611" s="55"/>
      <c r="O611" s="59"/>
      <c r="P611" s="43"/>
      <c r="Q611" s="14"/>
    </row>
    <row r="612" spans="1:17" ht="36.700000000000003" customHeight="1" x14ac:dyDescent="0.25">
      <c r="A612" s="277"/>
      <c r="B612" s="33"/>
      <c r="C612" s="11"/>
      <c r="D612" s="11"/>
      <c r="E612" s="36"/>
      <c r="F612" s="11"/>
      <c r="G612" s="11"/>
      <c r="H612" s="11"/>
      <c r="I612" s="24"/>
      <c r="J612" s="51"/>
      <c r="K612" s="46" t="str">
        <f>IF(SUMIFS('Base facturation'!$C$59:$ALN$59,'Base facturation'!$C$8:$ALN$8,A612)=0,"",SUMIFS('Base facturation'!$C$59:$ALN$59,'Base facturation'!$C$8:$ALN$8,A612))</f>
        <v/>
      </c>
      <c r="L612" s="46" t="str">
        <f t="shared" si="9"/>
        <v/>
      </c>
      <c r="M612" s="47"/>
      <c r="N612" s="55"/>
      <c r="O612" s="59"/>
      <c r="P612" s="43"/>
      <c r="Q612" s="14"/>
    </row>
    <row r="613" spans="1:17" ht="36.700000000000003" customHeight="1" x14ac:dyDescent="0.25">
      <c r="A613" s="277"/>
      <c r="B613" s="33"/>
      <c r="C613" s="11"/>
      <c r="D613" s="11"/>
      <c r="E613" s="36"/>
      <c r="F613" s="11"/>
      <c r="G613" s="11"/>
      <c r="H613" s="11"/>
      <c r="I613" s="24"/>
      <c r="J613" s="51"/>
      <c r="K613" s="46" t="str">
        <f>IF(SUMIFS('Base facturation'!$C$59:$ALN$59,'Base facturation'!$C$8:$ALN$8,A613)=0,"",SUMIFS('Base facturation'!$C$59:$ALN$59,'Base facturation'!$C$8:$ALN$8,A613))</f>
        <v/>
      </c>
      <c r="L613" s="46" t="str">
        <f t="shared" si="9"/>
        <v/>
      </c>
      <c r="M613" s="47"/>
      <c r="N613" s="55"/>
      <c r="O613" s="59"/>
      <c r="P613" s="43"/>
      <c r="Q613" s="14"/>
    </row>
    <row r="614" spans="1:17" ht="36.700000000000003" customHeight="1" x14ac:dyDescent="0.25">
      <c r="A614" s="277"/>
      <c r="B614" s="33"/>
      <c r="C614" s="11"/>
      <c r="D614" s="11"/>
      <c r="E614" s="36"/>
      <c r="F614" s="11"/>
      <c r="G614" s="11"/>
      <c r="H614" s="11"/>
      <c r="I614" s="24"/>
      <c r="J614" s="51"/>
      <c r="K614" s="46" t="str">
        <f>IF(SUMIFS('Base facturation'!$C$59:$ALN$59,'Base facturation'!$C$8:$ALN$8,A614)=0,"",SUMIFS('Base facturation'!$C$59:$ALN$59,'Base facturation'!$C$8:$ALN$8,A614))</f>
        <v/>
      </c>
      <c r="L614" s="46" t="str">
        <f t="shared" si="9"/>
        <v/>
      </c>
      <c r="M614" s="47"/>
      <c r="N614" s="55"/>
      <c r="O614" s="59"/>
      <c r="P614" s="43"/>
      <c r="Q614" s="14"/>
    </row>
    <row r="615" spans="1:17" ht="36.700000000000003" customHeight="1" x14ac:dyDescent="0.25">
      <c r="A615" s="277"/>
      <c r="B615" s="33"/>
      <c r="C615" s="11"/>
      <c r="D615" s="11"/>
      <c r="E615" s="36"/>
      <c r="F615" s="11"/>
      <c r="G615" s="11"/>
      <c r="H615" s="11"/>
      <c r="I615" s="24"/>
      <c r="J615" s="51"/>
      <c r="K615" s="46" t="str">
        <f>IF(SUMIFS('Base facturation'!$C$59:$ALN$59,'Base facturation'!$C$8:$ALN$8,A615)=0,"",SUMIFS('Base facturation'!$C$59:$ALN$59,'Base facturation'!$C$8:$ALN$8,A615))</f>
        <v/>
      </c>
      <c r="L615" s="46" t="str">
        <f t="shared" si="9"/>
        <v/>
      </c>
      <c r="M615" s="47"/>
      <c r="N615" s="55"/>
      <c r="O615" s="59"/>
      <c r="P615" s="43"/>
      <c r="Q615" s="14"/>
    </row>
    <row r="616" spans="1:17" ht="36.700000000000003" customHeight="1" x14ac:dyDescent="0.25">
      <c r="A616" s="277"/>
      <c r="B616" s="33"/>
      <c r="C616" s="11"/>
      <c r="D616" s="11"/>
      <c r="E616" s="36"/>
      <c r="F616" s="11"/>
      <c r="G616" s="11"/>
      <c r="H616" s="11"/>
      <c r="I616" s="24"/>
      <c r="J616" s="51"/>
      <c r="K616" s="46" t="str">
        <f>IF(SUMIFS('Base facturation'!$C$59:$ALN$59,'Base facturation'!$C$8:$ALN$8,A616)=0,"",SUMIFS('Base facturation'!$C$59:$ALN$59,'Base facturation'!$C$8:$ALN$8,A616))</f>
        <v/>
      </c>
      <c r="L616" s="46" t="str">
        <f t="shared" si="9"/>
        <v/>
      </c>
      <c r="M616" s="47"/>
      <c r="N616" s="55"/>
      <c r="O616" s="59"/>
      <c r="P616" s="43"/>
      <c r="Q616" s="14"/>
    </row>
    <row r="617" spans="1:17" ht="36.700000000000003" customHeight="1" x14ac:dyDescent="0.25">
      <c r="A617" s="277"/>
      <c r="B617" s="33"/>
      <c r="C617" s="11"/>
      <c r="D617" s="11"/>
      <c r="E617" s="36"/>
      <c r="F617" s="11"/>
      <c r="G617" s="11"/>
      <c r="H617" s="11"/>
      <c r="I617" s="24"/>
      <c r="J617" s="51"/>
      <c r="K617" s="46" t="str">
        <f>IF(SUMIFS('Base facturation'!$C$59:$ALN$59,'Base facturation'!$C$8:$ALN$8,A617)=0,"",SUMIFS('Base facturation'!$C$59:$ALN$59,'Base facturation'!$C$8:$ALN$8,A617))</f>
        <v/>
      </c>
      <c r="L617" s="46" t="str">
        <f t="shared" si="9"/>
        <v/>
      </c>
      <c r="M617" s="47"/>
      <c r="N617" s="55"/>
      <c r="O617" s="59"/>
      <c r="P617" s="43"/>
      <c r="Q617" s="14"/>
    </row>
    <row r="618" spans="1:17" ht="36.700000000000003" customHeight="1" x14ac:dyDescent="0.25">
      <c r="A618" s="277"/>
      <c r="B618" s="33"/>
      <c r="C618" s="11"/>
      <c r="D618" s="11"/>
      <c r="E618" s="36"/>
      <c r="F618" s="11"/>
      <c r="G618" s="11"/>
      <c r="H618" s="11"/>
      <c r="I618" s="24"/>
      <c r="J618" s="51"/>
      <c r="K618" s="46" t="str">
        <f>IF(SUMIFS('Base facturation'!$C$59:$ALN$59,'Base facturation'!$C$8:$ALN$8,A618)=0,"",SUMIFS('Base facturation'!$C$59:$ALN$59,'Base facturation'!$C$8:$ALN$8,A618))</f>
        <v/>
      </c>
      <c r="L618" s="46" t="str">
        <f t="shared" si="9"/>
        <v/>
      </c>
      <c r="M618" s="47"/>
      <c r="N618" s="55"/>
      <c r="O618" s="59"/>
      <c r="P618" s="43"/>
      <c r="Q618" s="14"/>
    </row>
    <row r="619" spans="1:17" ht="36.700000000000003" customHeight="1" x14ac:dyDescent="0.25">
      <c r="A619" s="277"/>
      <c r="B619" s="33"/>
      <c r="C619" s="11"/>
      <c r="D619" s="11"/>
      <c r="E619" s="36"/>
      <c r="F619" s="11"/>
      <c r="G619" s="11"/>
      <c r="H619" s="11"/>
      <c r="I619" s="24"/>
      <c r="J619" s="51"/>
      <c r="K619" s="46" t="str">
        <f>IF(SUMIFS('Base facturation'!$C$59:$ALN$59,'Base facturation'!$C$8:$ALN$8,A619)=0,"",SUMIFS('Base facturation'!$C$59:$ALN$59,'Base facturation'!$C$8:$ALN$8,A619))</f>
        <v/>
      </c>
      <c r="L619" s="46" t="str">
        <f t="shared" si="9"/>
        <v/>
      </c>
      <c r="M619" s="47"/>
      <c r="N619" s="55"/>
      <c r="O619" s="59"/>
      <c r="P619" s="43"/>
      <c r="Q619" s="14"/>
    </row>
    <row r="620" spans="1:17" ht="36.700000000000003" customHeight="1" x14ac:dyDescent="0.25">
      <c r="A620" s="277"/>
      <c r="B620" s="33"/>
      <c r="C620" s="11"/>
      <c r="D620" s="11"/>
      <c r="E620" s="36"/>
      <c r="F620" s="11"/>
      <c r="G620" s="11"/>
      <c r="H620" s="11"/>
      <c r="I620" s="24"/>
      <c r="J620" s="51"/>
      <c r="K620" s="46" t="str">
        <f>IF(SUMIFS('Base facturation'!$C$59:$ALN$59,'Base facturation'!$C$8:$ALN$8,A620)=0,"",SUMIFS('Base facturation'!$C$59:$ALN$59,'Base facturation'!$C$8:$ALN$8,A620))</f>
        <v/>
      </c>
      <c r="L620" s="46" t="str">
        <f t="shared" si="9"/>
        <v/>
      </c>
      <c r="M620" s="47"/>
      <c r="N620" s="55"/>
      <c r="O620" s="59"/>
      <c r="P620" s="43"/>
      <c r="Q620" s="14"/>
    </row>
    <row r="621" spans="1:17" ht="36.700000000000003" customHeight="1" x14ac:dyDescent="0.25">
      <c r="A621" s="277"/>
      <c r="B621" s="33"/>
      <c r="C621" s="11"/>
      <c r="D621" s="11"/>
      <c r="E621" s="36"/>
      <c r="F621" s="11"/>
      <c r="G621" s="11"/>
      <c r="H621" s="11"/>
      <c r="I621" s="24"/>
      <c r="J621" s="51"/>
      <c r="K621" s="46" t="str">
        <f>IF(SUMIFS('Base facturation'!$C$59:$ALN$59,'Base facturation'!$C$8:$ALN$8,A621)=0,"",SUMIFS('Base facturation'!$C$59:$ALN$59,'Base facturation'!$C$8:$ALN$8,A621))</f>
        <v/>
      </c>
      <c r="L621" s="46" t="str">
        <f t="shared" si="9"/>
        <v/>
      </c>
      <c r="M621" s="47"/>
      <c r="N621" s="55"/>
      <c r="O621" s="59"/>
      <c r="P621" s="43"/>
      <c r="Q621" s="14"/>
    </row>
    <row r="622" spans="1:17" ht="36.700000000000003" customHeight="1" x14ac:dyDescent="0.25">
      <c r="A622" s="277"/>
      <c r="B622" s="33"/>
      <c r="C622" s="11"/>
      <c r="D622" s="11"/>
      <c r="E622" s="36"/>
      <c r="F622" s="11"/>
      <c r="G622" s="11"/>
      <c r="H622" s="11"/>
      <c r="I622" s="24"/>
      <c r="J622" s="51"/>
      <c r="K622" s="46" t="str">
        <f>IF(SUMIFS('Base facturation'!$C$59:$ALN$59,'Base facturation'!$C$8:$ALN$8,A622)=0,"",SUMIFS('Base facturation'!$C$59:$ALN$59,'Base facturation'!$C$8:$ALN$8,A622))</f>
        <v/>
      </c>
      <c r="L622" s="46" t="str">
        <f t="shared" si="9"/>
        <v/>
      </c>
      <c r="M622" s="47"/>
      <c r="N622" s="55"/>
      <c r="O622" s="59"/>
      <c r="P622" s="43"/>
      <c r="Q622" s="14"/>
    </row>
    <row r="623" spans="1:17" ht="36.700000000000003" customHeight="1" x14ac:dyDescent="0.25">
      <c r="A623" s="277"/>
      <c r="B623" s="33"/>
      <c r="C623" s="11"/>
      <c r="D623" s="11"/>
      <c r="E623" s="36"/>
      <c r="F623" s="11"/>
      <c r="G623" s="11"/>
      <c r="H623" s="11"/>
      <c r="I623" s="24"/>
      <c r="J623" s="51"/>
      <c r="K623" s="46" t="str">
        <f>IF(SUMIFS('Base facturation'!$C$59:$ALN$59,'Base facturation'!$C$8:$ALN$8,A623)=0,"",SUMIFS('Base facturation'!$C$59:$ALN$59,'Base facturation'!$C$8:$ALN$8,A623))</f>
        <v/>
      </c>
      <c r="L623" s="46" t="str">
        <f t="shared" si="9"/>
        <v/>
      </c>
      <c r="M623" s="47"/>
      <c r="N623" s="55"/>
      <c r="O623" s="59"/>
      <c r="P623" s="43"/>
      <c r="Q623" s="14"/>
    </row>
    <row r="624" spans="1:17" ht="36.700000000000003" customHeight="1" x14ac:dyDescent="0.25">
      <c r="A624" s="277"/>
      <c r="B624" s="33"/>
      <c r="C624" s="11"/>
      <c r="D624" s="11"/>
      <c r="E624" s="36"/>
      <c r="F624" s="11"/>
      <c r="G624" s="11"/>
      <c r="H624" s="11"/>
      <c r="I624" s="24"/>
      <c r="J624" s="51"/>
      <c r="K624" s="46" t="str">
        <f>IF(SUMIFS('Base facturation'!$C$59:$ALN$59,'Base facturation'!$C$8:$ALN$8,A624)=0,"",SUMIFS('Base facturation'!$C$59:$ALN$59,'Base facturation'!$C$8:$ALN$8,A624))</f>
        <v/>
      </c>
      <c r="L624" s="46" t="str">
        <f t="shared" si="9"/>
        <v/>
      </c>
      <c r="M624" s="47"/>
      <c r="N624" s="55"/>
      <c r="O624" s="59"/>
      <c r="P624" s="43"/>
      <c r="Q624" s="14"/>
    </row>
    <row r="625" spans="1:17" ht="36.700000000000003" customHeight="1" x14ac:dyDescent="0.25">
      <c r="A625" s="277"/>
      <c r="B625" s="33"/>
      <c r="C625" s="11"/>
      <c r="D625" s="11"/>
      <c r="E625" s="36"/>
      <c r="F625" s="11"/>
      <c r="G625" s="11"/>
      <c r="H625" s="11"/>
      <c r="I625" s="24"/>
      <c r="J625" s="51"/>
      <c r="K625" s="46" t="str">
        <f>IF(SUMIFS('Base facturation'!$C$59:$ALN$59,'Base facturation'!$C$8:$ALN$8,A625)=0,"",SUMIFS('Base facturation'!$C$59:$ALN$59,'Base facturation'!$C$8:$ALN$8,A625))</f>
        <v/>
      </c>
      <c r="L625" s="46" t="str">
        <f t="shared" si="9"/>
        <v/>
      </c>
      <c r="M625" s="47"/>
      <c r="N625" s="55"/>
      <c r="O625" s="59"/>
      <c r="P625" s="43"/>
      <c r="Q625" s="14"/>
    </row>
    <row r="626" spans="1:17" ht="36.700000000000003" customHeight="1" x14ac:dyDescent="0.25">
      <c r="A626" s="277"/>
      <c r="B626" s="33"/>
      <c r="C626" s="11"/>
      <c r="D626" s="11"/>
      <c r="E626" s="36"/>
      <c r="F626" s="11"/>
      <c r="G626" s="11"/>
      <c r="H626" s="11"/>
      <c r="I626" s="24"/>
      <c r="J626" s="51"/>
      <c r="K626" s="46" t="str">
        <f>IF(SUMIFS('Base facturation'!$C$59:$ALN$59,'Base facturation'!$C$8:$ALN$8,A626)=0,"",SUMIFS('Base facturation'!$C$59:$ALN$59,'Base facturation'!$C$8:$ALN$8,A626))</f>
        <v/>
      </c>
      <c r="L626" s="46" t="str">
        <f t="shared" si="9"/>
        <v/>
      </c>
      <c r="M626" s="47"/>
      <c r="N626" s="55"/>
      <c r="O626" s="59"/>
      <c r="P626" s="43"/>
      <c r="Q626" s="14"/>
    </row>
    <row r="627" spans="1:17" ht="36.700000000000003" customHeight="1" x14ac:dyDescent="0.25">
      <c r="A627" s="277"/>
      <c r="B627" s="33"/>
      <c r="C627" s="11"/>
      <c r="D627" s="11"/>
      <c r="E627" s="36"/>
      <c r="F627" s="11"/>
      <c r="G627" s="11"/>
      <c r="H627" s="11"/>
      <c r="I627" s="24"/>
      <c r="J627" s="51"/>
      <c r="K627" s="46" t="str">
        <f>IF(SUMIFS('Base facturation'!$C$59:$ALN$59,'Base facturation'!$C$8:$ALN$8,A627)=0,"",SUMIFS('Base facturation'!$C$59:$ALN$59,'Base facturation'!$C$8:$ALN$8,A627))</f>
        <v/>
      </c>
      <c r="L627" s="46" t="str">
        <f t="shared" si="9"/>
        <v/>
      </c>
      <c r="M627" s="47"/>
      <c r="N627" s="55"/>
      <c r="O627" s="59"/>
      <c r="P627" s="43"/>
      <c r="Q627" s="14"/>
    </row>
    <row r="628" spans="1:17" ht="36.700000000000003" customHeight="1" x14ac:dyDescent="0.25">
      <c r="A628" s="277"/>
      <c r="B628" s="33"/>
      <c r="C628" s="11"/>
      <c r="D628" s="11"/>
      <c r="E628" s="36"/>
      <c r="F628" s="11"/>
      <c r="G628" s="11"/>
      <c r="H628" s="11"/>
      <c r="I628" s="24"/>
      <c r="J628" s="51"/>
      <c r="K628" s="46" t="str">
        <f>IF(SUMIFS('Base facturation'!$C$59:$ALN$59,'Base facturation'!$C$8:$ALN$8,A628)=0,"",SUMIFS('Base facturation'!$C$59:$ALN$59,'Base facturation'!$C$8:$ALN$8,A628))</f>
        <v/>
      </c>
      <c r="L628" s="46" t="str">
        <f t="shared" si="9"/>
        <v/>
      </c>
      <c r="M628" s="47"/>
      <c r="N628" s="55"/>
      <c r="O628" s="59"/>
      <c r="P628" s="43"/>
      <c r="Q628" s="14"/>
    </row>
    <row r="629" spans="1:17" ht="36.700000000000003" customHeight="1" x14ac:dyDescent="0.25">
      <c r="A629" s="277"/>
      <c r="B629" s="33"/>
      <c r="C629" s="11"/>
      <c r="D629" s="11"/>
      <c r="E629" s="36"/>
      <c r="F629" s="11"/>
      <c r="G629" s="11"/>
      <c r="H629" s="11"/>
      <c r="I629" s="24"/>
      <c r="J629" s="51"/>
      <c r="K629" s="46" t="str">
        <f>IF(SUMIFS('Base facturation'!$C$59:$ALN$59,'Base facturation'!$C$8:$ALN$8,A629)=0,"",SUMIFS('Base facturation'!$C$59:$ALN$59,'Base facturation'!$C$8:$ALN$8,A629))</f>
        <v/>
      </c>
      <c r="L629" s="46" t="str">
        <f t="shared" si="9"/>
        <v/>
      </c>
      <c r="M629" s="47"/>
      <c r="N629" s="55"/>
      <c r="O629" s="59"/>
      <c r="P629" s="43"/>
      <c r="Q629" s="14"/>
    </row>
    <row r="630" spans="1:17" ht="36.700000000000003" customHeight="1" x14ac:dyDescent="0.25">
      <c r="A630" s="277"/>
      <c r="B630" s="33"/>
      <c r="C630" s="11"/>
      <c r="D630" s="11"/>
      <c r="E630" s="36"/>
      <c r="F630" s="11"/>
      <c r="G630" s="11"/>
      <c r="H630" s="11"/>
      <c r="I630" s="24"/>
      <c r="J630" s="51"/>
      <c r="K630" s="46" t="str">
        <f>IF(SUMIFS('Base facturation'!$C$59:$ALN$59,'Base facturation'!$C$8:$ALN$8,A630)=0,"",SUMIFS('Base facturation'!$C$59:$ALN$59,'Base facturation'!$C$8:$ALN$8,A630))</f>
        <v/>
      </c>
      <c r="L630" s="46" t="str">
        <f t="shared" si="9"/>
        <v/>
      </c>
      <c r="M630" s="47"/>
      <c r="N630" s="55"/>
      <c r="O630" s="59"/>
      <c r="P630" s="43"/>
      <c r="Q630" s="14"/>
    </row>
    <row r="631" spans="1:17" ht="36.700000000000003" customHeight="1" x14ac:dyDescent="0.25">
      <c r="A631" s="277"/>
      <c r="B631" s="33"/>
      <c r="C631" s="11"/>
      <c r="D631" s="11"/>
      <c r="E631" s="36"/>
      <c r="F631" s="11"/>
      <c r="G631" s="11"/>
      <c r="H631" s="11"/>
      <c r="I631" s="24"/>
      <c r="J631" s="51"/>
      <c r="K631" s="46" t="str">
        <f>IF(SUMIFS('Base facturation'!$C$59:$ALN$59,'Base facturation'!$C$8:$ALN$8,A631)=0,"",SUMIFS('Base facturation'!$C$59:$ALN$59,'Base facturation'!$C$8:$ALN$8,A631))</f>
        <v/>
      </c>
      <c r="L631" s="46" t="str">
        <f t="shared" si="9"/>
        <v/>
      </c>
      <c r="M631" s="47"/>
      <c r="N631" s="55"/>
      <c r="O631" s="59"/>
      <c r="P631" s="43"/>
      <c r="Q631" s="14"/>
    </row>
    <row r="632" spans="1:17" ht="36.700000000000003" customHeight="1" x14ac:dyDescent="0.25">
      <c r="A632" s="277"/>
      <c r="B632" s="33"/>
      <c r="C632" s="11"/>
      <c r="D632" s="11"/>
      <c r="E632" s="36"/>
      <c r="F632" s="11"/>
      <c r="G632" s="11"/>
      <c r="H632" s="11"/>
      <c r="I632" s="24"/>
      <c r="J632" s="51"/>
      <c r="K632" s="46" t="str">
        <f>IF(SUMIFS('Base facturation'!$C$59:$ALN$59,'Base facturation'!$C$8:$ALN$8,A632)=0,"",SUMIFS('Base facturation'!$C$59:$ALN$59,'Base facturation'!$C$8:$ALN$8,A632))</f>
        <v/>
      </c>
      <c r="L632" s="46" t="str">
        <f t="shared" si="9"/>
        <v/>
      </c>
      <c r="M632" s="47"/>
      <c r="N632" s="55"/>
      <c r="O632" s="59"/>
      <c r="P632" s="43"/>
      <c r="Q632" s="14"/>
    </row>
    <row r="633" spans="1:17" ht="36.700000000000003" customHeight="1" x14ac:dyDescent="0.25">
      <c r="A633" s="277"/>
      <c r="B633" s="33"/>
      <c r="C633" s="11"/>
      <c r="D633" s="11"/>
      <c r="E633" s="36"/>
      <c r="F633" s="11"/>
      <c r="G633" s="11"/>
      <c r="H633" s="11"/>
      <c r="I633" s="24"/>
      <c r="J633" s="51"/>
      <c r="K633" s="46" t="str">
        <f>IF(SUMIFS('Base facturation'!$C$59:$ALN$59,'Base facturation'!$C$8:$ALN$8,A633)=0,"",SUMIFS('Base facturation'!$C$59:$ALN$59,'Base facturation'!$C$8:$ALN$8,A633))</f>
        <v/>
      </c>
      <c r="L633" s="46" t="str">
        <f t="shared" si="9"/>
        <v/>
      </c>
      <c r="M633" s="47"/>
      <c r="N633" s="55"/>
      <c r="O633" s="59"/>
      <c r="P633" s="43"/>
      <c r="Q633" s="14"/>
    </row>
    <row r="634" spans="1:17" ht="36.700000000000003" customHeight="1" x14ac:dyDescent="0.25">
      <c r="A634" s="277"/>
      <c r="B634" s="33"/>
      <c r="C634" s="11"/>
      <c r="D634" s="11"/>
      <c r="E634" s="36"/>
      <c r="F634" s="11"/>
      <c r="G634" s="11"/>
      <c r="H634" s="11"/>
      <c r="I634" s="24"/>
      <c r="J634" s="51"/>
      <c r="K634" s="46" t="str">
        <f>IF(SUMIFS('Base facturation'!$C$59:$ALN$59,'Base facturation'!$C$8:$ALN$8,A634)=0,"",SUMIFS('Base facturation'!$C$59:$ALN$59,'Base facturation'!$C$8:$ALN$8,A634))</f>
        <v/>
      </c>
      <c r="L634" s="46" t="str">
        <f t="shared" si="9"/>
        <v/>
      </c>
      <c r="M634" s="47"/>
      <c r="N634" s="55"/>
      <c r="O634" s="59"/>
      <c r="P634" s="43"/>
      <c r="Q634" s="14"/>
    </row>
    <row r="635" spans="1:17" ht="36.700000000000003" customHeight="1" x14ac:dyDescent="0.25">
      <c r="A635" s="277"/>
      <c r="B635" s="33"/>
      <c r="C635" s="11"/>
      <c r="D635" s="11"/>
      <c r="E635" s="36"/>
      <c r="F635" s="11"/>
      <c r="G635" s="11"/>
      <c r="H635" s="11"/>
      <c r="I635" s="24"/>
      <c r="J635" s="51"/>
      <c r="K635" s="46" t="str">
        <f>IF(SUMIFS('Base facturation'!$C$59:$ALN$59,'Base facturation'!$C$8:$ALN$8,A635)=0,"",SUMIFS('Base facturation'!$C$59:$ALN$59,'Base facturation'!$C$8:$ALN$8,A635))</f>
        <v/>
      </c>
      <c r="L635" s="46" t="str">
        <f t="shared" si="9"/>
        <v/>
      </c>
      <c r="M635" s="47"/>
      <c r="N635" s="55"/>
      <c r="O635" s="59"/>
      <c r="P635" s="43"/>
      <c r="Q635" s="14"/>
    </row>
    <row r="636" spans="1:17" ht="36.700000000000003" customHeight="1" x14ac:dyDescent="0.25">
      <c r="A636" s="277"/>
      <c r="B636" s="33"/>
      <c r="C636" s="11"/>
      <c r="D636" s="11"/>
      <c r="E636" s="36"/>
      <c r="F636" s="11"/>
      <c r="G636" s="11"/>
      <c r="H636" s="11"/>
      <c r="I636" s="24"/>
      <c r="J636" s="51"/>
      <c r="K636" s="46" t="str">
        <f>IF(SUMIFS('Base facturation'!$C$59:$ALN$59,'Base facturation'!$C$8:$ALN$8,A636)=0,"",SUMIFS('Base facturation'!$C$59:$ALN$59,'Base facturation'!$C$8:$ALN$8,A636))</f>
        <v/>
      </c>
      <c r="L636" s="46" t="str">
        <f t="shared" si="9"/>
        <v/>
      </c>
      <c r="M636" s="47"/>
      <c r="N636" s="55"/>
      <c r="O636" s="59"/>
      <c r="P636" s="43"/>
      <c r="Q636" s="14"/>
    </row>
    <row r="637" spans="1:17" ht="36.700000000000003" customHeight="1" x14ac:dyDescent="0.25">
      <c r="A637" s="277"/>
      <c r="B637" s="33"/>
      <c r="C637" s="11"/>
      <c r="D637" s="11"/>
      <c r="E637" s="36"/>
      <c r="F637" s="11"/>
      <c r="G637" s="11"/>
      <c r="H637" s="11"/>
      <c r="I637" s="24"/>
      <c r="J637" s="51"/>
      <c r="K637" s="46" t="str">
        <f>IF(SUMIFS('Base facturation'!$C$59:$ALN$59,'Base facturation'!$C$8:$ALN$8,A637)=0,"",SUMIFS('Base facturation'!$C$59:$ALN$59,'Base facturation'!$C$8:$ALN$8,A637))</f>
        <v/>
      </c>
      <c r="L637" s="46" t="str">
        <f t="shared" si="9"/>
        <v/>
      </c>
      <c r="M637" s="47"/>
      <c r="N637" s="55"/>
      <c r="O637" s="59"/>
      <c r="P637" s="43"/>
      <c r="Q637" s="14"/>
    </row>
    <row r="638" spans="1:17" ht="36.700000000000003" customHeight="1" x14ac:dyDescent="0.25">
      <c r="A638" s="277"/>
      <c r="B638" s="33"/>
      <c r="C638" s="11"/>
      <c r="D638" s="11"/>
      <c r="E638" s="36"/>
      <c r="F638" s="11"/>
      <c r="G638" s="11"/>
      <c r="H638" s="11"/>
      <c r="I638" s="24"/>
      <c r="J638" s="51"/>
      <c r="K638" s="46" t="str">
        <f>IF(SUMIFS('Base facturation'!$C$59:$ALN$59,'Base facturation'!$C$8:$ALN$8,A638)=0,"",SUMIFS('Base facturation'!$C$59:$ALN$59,'Base facturation'!$C$8:$ALN$8,A638))</f>
        <v/>
      </c>
      <c r="L638" s="46" t="str">
        <f t="shared" si="9"/>
        <v/>
      </c>
      <c r="M638" s="47"/>
      <c r="N638" s="55"/>
      <c r="O638" s="59"/>
      <c r="P638" s="43"/>
      <c r="Q638" s="14"/>
    </row>
    <row r="639" spans="1:17" ht="36.700000000000003" customHeight="1" x14ac:dyDescent="0.25">
      <c r="A639" s="277"/>
      <c r="B639" s="33"/>
      <c r="C639" s="11"/>
      <c r="D639" s="11"/>
      <c r="E639" s="36"/>
      <c r="F639" s="11"/>
      <c r="G639" s="11"/>
      <c r="H639" s="11"/>
      <c r="I639" s="24"/>
      <c r="J639" s="51"/>
      <c r="K639" s="46" t="str">
        <f>IF(SUMIFS('Base facturation'!$C$59:$ALN$59,'Base facturation'!$C$8:$ALN$8,A639)=0,"",SUMIFS('Base facturation'!$C$59:$ALN$59,'Base facturation'!$C$8:$ALN$8,A639))</f>
        <v/>
      </c>
      <c r="L639" s="46" t="str">
        <f t="shared" si="9"/>
        <v/>
      </c>
      <c r="M639" s="47"/>
      <c r="N639" s="55"/>
      <c r="O639" s="59"/>
      <c r="P639" s="43"/>
      <c r="Q639" s="14"/>
    </row>
    <row r="640" spans="1:17" ht="36.700000000000003" customHeight="1" x14ac:dyDescent="0.25">
      <c r="A640" s="277"/>
      <c r="B640" s="33"/>
      <c r="C640" s="11"/>
      <c r="D640" s="11"/>
      <c r="E640" s="36"/>
      <c r="F640" s="11"/>
      <c r="G640" s="11"/>
      <c r="H640" s="11"/>
      <c r="I640" s="24"/>
      <c r="J640" s="51"/>
      <c r="K640" s="46" t="str">
        <f>IF(SUMIFS('Base facturation'!$C$59:$ALN$59,'Base facturation'!$C$8:$ALN$8,A640)=0,"",SUMIFS('Base facturation'!$C$59:$ALN$59,'Base facturation'!$C$8:$ALN$8,A640))</f>
        <v/>
      </c>
      <c r="L640" s="46" t="str">
        <f t="shared" si="9"/>
        <v/>
      </c>
      <c r="M640" s="47"/>
      <c r="N640" s="55"/>
      <c r="O640" s="59"/>
      <c r="P640" s="43"/>
      <c r="Q640" s="14"/>
    </row>
    <row r="641" spans="1:17" ht="36.700000000000003" customHeight="1" x14ac:dyDescent="0.25">
      <c r="A641" s="277"/>
      <c r="B641" s="33"/>
      <c r="C641" s="11"/>
      <c r="D641" s="11"/>
      <c r="E641" s="36"/>
      <c r="F641" s="11"/>
      <c r="G641" s="11"/>
      <c r="H641" s="11"/>
      <c r="I641" s="24"/>
      <c r="J641" s="51"/>
      <c r="K641" s="46" t="str">
        <f>IF(SUMIFS('Base facturation'!$C$59:$ALN$59,'Base facturation'!$C$8:$ALN$8,A641)=0,"",SUMIFS('Base facturation'!$C$59:$ALN$59,'Base facturation'!$C$8:$ALN$8,A641))</f>
        <v/>
      </c>
      <c r="L641" s="46" t="str">
        <f t="shared" si="9"/>
        <v/>
      </c>
      <c r="M641" s="47"/>
      <c r="N641" s="55"/>
      <c r="O641" s="59"/>
      <c r="P641" s="43"/>
      <c r="Q641" s="14"/>
    </row>
    <row r="642" spans="1:17" ht="36.700000000000003" customHeight="1" x14ac:dyDescent="0.25">
      <c r="A642" s="277"/>
      <c r="B642" s="33"/>
      <c r="C642" s="11"/>
      <c r="D642" s="11"/>
      <c r="E642" s="36"/>
      <c r="F642" s="11"/>
      <c r="G642" s="11"/>
      <c r="H642" s="11"/>
      <c r="I642" s="24"/>
      <c r="J642" s="51"/>
      <c r="K642" s="46" t="str">
        <f>IF(SUMIFS('Base facturation'!$C$59:$ALN$59,'Base facturation'!$C$8:$ALN$8,A642)=0,"",SUMIFS('Base facturation'!$C$59:$ALN$59,'Base facturation'!$C$8:$ALN$8,A642))</f>
        <v/>
      </c>
      <c r="L642" s="46" t="str">
        <f t="shared" si="9"/>
        <v/>
      </c>
      <c r="M642" s="47"/>
      <c r="N642" s="55"/>
      <c r="O642" s="59"/>
      <c r="P642" s="43"/>
      <c r="Q642" s="14"/>
    </row>
    <row r="643" spans="1:17" ht="36.700000000000003" customHeight="1" x14ac:dyDescent="0.25">
      <c r="A643" s="277"/>
      <c r="B643" s="33"/>
      <c r="C643" s="11"/>
      <c r="D643" s="11"/>
      <c r="E643" s="36"/>
      <c r="F643" s="11"/>
      <c r="G643" s="11"/>
      <c r="H643" s="11"/>
      <c r="I643" s="24"/>
      <c r="J643" s="51"/>
      <c r="K643" s="46" t="str">
        <f>IF(SUMIFS('Base facturation'!$C$59:$ALN$59,'Base facturation'!$C$8:$ALN$8,A643)=0,"",SUMIFS('Base facturation'!$C$59:$ALN$59,'Base facturation'!$C$8:$ALN$8,A643))</f>
        <v/>
      </c>
      <c r="L643" s="46" t="str">
        <f t="shared" si="9"/>
        <v/>
      </c>
      <c r="M643" s="47"/>
      <c r="N643" s="55"/>
      <c r="O643" s="59"/>
      <c r="P643" s="43"/>
      <c r="Q643" s="14"/>
    </row>
    <row r="644" spans="1:17" ht="36.700000000000003" customHeight="1" x14ac:dyDescent="0.25">
      <c r="A644" s="277"/>
      <c r="B644" s="33"/>
      <c r="C644" s="11"/>
      <c r="D644" s="11"/>
      <c r="E644" s="36"/>
      <c r="F644" s="11"/>
      <c r="G644" s="11"/>
      <c r="H644" s="11"/>
      <c r="I644" s="24"/>
      <c r="J644" s="51"/>
      <c r="K644" s="46" t="str">
        <f>IF(SUMIFS('Base facturation'!$C$59:$ALN$59,'Base facturation'!$C$8:$ALN$8,A644)=0,"",SUMIFS('Base facturation'!$C$59:$ALN$59,'Base facturation'!$C$8:$ALN$8,A644))</f>
        <v/>
      </c>
      <c r="L644" s="46" t="str">
        <f t="shared" si="9"/>
        <v/>
      </c>
      <c r="M644" s="47"/>
      <c r="N644" s="55"/>
      <c r="O644" s="59"/>
      <c r="P644" s="43"/>
      <c r="Q644" s="14"/>
    </row>
    <row r="645" spans="1:17" ht="36.700000000000003" customHeight="1" x14ac:dyDescent="0.25">
      <c r="A645" s="277"/>
      <c r="B645" s="33"/>
      <c r="C645" s="11"/>
      <c r="D645" s="11"/>
      <c r="E645" s="36"/>
      <c r="F645" s="11"/>
      <c r="G645" s="11"/>
      <c r="H645" s="11"/>
      <c r="I645" s="24"/>
      <c r="J645" s="51"/>
      <c r="K645" s="46" t="str">
        <f>IF(SUMIFS('Base facturation'!$C$59:$ALN$59,'Base facturation'!$C$8:$ALN$8,A645)=0,"",SUMIFS('Base facturation'!$C$59:$ALN$59,'Base facturation'!$C$8:$ALN$8,A645))</f>
        <v/>
      </c>
      <c r="L645" s="46" t="str">
        <f t="shared" si="9"/>
        <v/>
      </c>
      <c r="M645" s="47"/>
      <c r="N645" s="55"/>
      <c r="O645" s="59"/>
      <c r="P645" s="43"/>
      <c r="Q645" s="14"/>
    </row>
    <row r="646" spans="1:17" ht="36.700000000000003" customHeight="1" x14ac:dyDescent="0.25">
      <c r="A646" s="277"/>
      <c r="B646" s="33"/>
      <c r="C646" s="11"/>
      <c r="D646" s="11"/>
      <c r="E646" s="36"/>
      <c r="F646" s="11"/>
      <c r="G646" s="11"/>
      <c r="H646" s="11"/>
      <c r="I646" s="24"/>
      <c r="J646" s="51"/>
      <c r="K646" s="46" t="str">
        <f>IF(SUMIFS('Base facturation'!$C$59:$ALN$59,'Base facturation'!$C$8:$ALN$8,A646)=0,"",SUMIFS('Base facturation'!$C$59:$ALN$59,'Base facturation'!$C$8:$ALN$8,A646))</f>
        <v/>
      </c>
      <c r="L646" s="46" t="str">
        <f t="shared" si="9"/>
        <v/>
      </c>
      <c r="M646" s="47"/>
      <c r="N646" s="55"/>
      <c r="O646" s="59"/>
      <c r="P646" s="43"/>
      <c r="Q646" s="14"/>
    </row>
    <row r="647" spans="1:17" ht="36.700000000000003" customHeight="1" x14ac:dyDescent="0.25">
      <c r="A647" s="277"/>
      <c r="B647" s="33"/>
      <c r="C647" s="11"/>
      <c r="D647" s="11"/>
      <c r="E647" s="36"/>
      <c r="F647" s="11"/>
      <c r="G647" s="11"/>
      <c r="H647" s="11"/>
      <c r="I647" s="24"/>
      <c r="J647" s="51"/>
      <c r="K647" s="46" t="str">
        <f>IF(SUMIFS('Base facturation'!$C$59:$ALN$59,'Base facturation'!$C$8:$ALN$8,A647)=0,"",SUMIFS('Base facturation'!$C$59:$ALN$59,'Base facturation'!$C$8:$ALN$8,A647))</f>
        <v/>
      </c>
      <c r="L647" s="46" t="str">
        <f t="shared" si="9"/>
        <v/>
      </c>
      <c r="M647" s="47"/>
      <c r="N647" s="55"/>
      <c r="O647" s="59"/>
      <c r="P647" s="43"/>
      <c r="Q647" s="14"/>
    </row>
    <row r="648" spans="1:17" ht="36.700000000000003" customHeight="1" x14ac:dyDescent="0.25">
      <c r="A648" s="277"/>
      <c r="B648" s="33"/>
      <c r="C648" s="11"/>
      <c r="D648" s="11"/>
      <c r="E648" s="36"/>
      <c r="F648" s="11"/>
      <c r="G648" s="11"/>
      <c r="H648" s="11"/>
      <c r="I648" s="24"/>
      <c r="J648" s="51"/>
      <c r="K648" s="46" t="str">
        <f>IF(SUMIFS('Base facturation'!$C$59:$ALN$59,'Base facturation'!$C$8:$ALN$8,A648)=0,"",SUMIFS('Base facturation'!$C$59:$ALN$59,'Base facturation'!$C$8:$ALN$8,A648))</f>
        <v/>
      </c>
      <c r="L648" s="46" t="str">
        <f t="shared" ref="L648:L711" si="10">IF(ISBLANK(J648),"",J648-K648)</f>
        <v/>
      </c>
      <c r="M648" s="47"/>
      <c r="N648" s="55"/>
      <c r="O648" s="59"/>
      <c r="P648" s="43"/>
      <c r="Q648" s="14"/>
    </row>
    <row r="649" spans="1:17" ht="36.700000000000003" customHeight="1" x14ac:dyDescent="0.25">
      <c r="A649" s="277"/>
      <c r="B649" s="33"/>
      <c r="C649" s="11"/>
      <c r="D649" s="11"/>
      <c r="E649" s="36"/>
      <c r="F649" s="11"/>
      <c r="G649" s="11"/>
      <c r="H649" s="11"/>
      <c r="I649" s="24"/>
      <c r="J649" s="51"/>
      <c r="K649" s="46" t="str">
        <f>IF(SUMIFS('Base facturation'!$C$59:$ALN$59,'Base facturation'!$C$8:$ALN$8,A649)=0,"",SUMIFS('Base facturation'!$C$59:$ALN$59,'Base facturation'!$C$8:$ALN$8,A649))</f>
        <v/>
      </c>
      <c r="L649" s="46" t="str">
        <f t="shared" si="10"/>
        <v/>
      </c>
      <c r="M649" s="47"/>
      <c r="N649" s="55"/>
      <c r="O649" s="59"/>
      <c r="P649" s="43"/>
      <c r="Q649" s="14"/>
    </row>
    <row r="650" spans="1:17" ht="36.700000000000003" customHeight="1" x14ac:dyDescent="0.25">
      <c r="A650" s="277"/>
      <c r="B650" s="33"/>
      <c r="C650" s="11"/>
      <c r="D650" s="11"/>
      <c r="E650" s="36"/>
      <c r="F650" s="11"/>
      <c r="G650" s="11"/>
      <c r="H650" s="11"/>
      <c r="I650" s="24"/>
      <c r="J650" s="51"/>
      <c r="K650" s="46" t="str">
        <f>IF(SUMIFS('Base facturation'!$C$59:$ALN$59,'Base facturation'!$C$8:$ALN$8,A650)=0,"",SUMIFS('Base facturation'!$C$59:$ALN$59,'Base facturation'!$C$8:$ALN$8,A650))</f>
        <v/>
      </c>
      <c r="L650" s="46" t="str">
        <f t="shared" si="10"/>
        <v/>
      </c>
      <c r="M650" s="47"/>
      <c r="N650" s="55"/>
      <c r="O650" s="59"/>
      <c r="P650" s="43"/>
      <c r="Q650" s="14"/>
    </row>
    <row r="651" spans="1:17" ht="36.700000000000003" customHeight="1" x14ac:dyDescent="0.25">
      <c r="A651" s="277"/>
      <c r="B651" s="33"/>
      <c r="C651" s="11"/>
      <c r="D651" s="11"/>
      <c r="E651" s="36"/>
      <c r="F651" s="11"/>
      <c r="G651" s="11"/>
      <c r="H651" s="11"/>
      <c r="I651" s="24"/>
      <c r="J651" s="51"/>
      <c r="K651" s="46" t="str">
        <f>IF(SUMIFS('Base facturation'!$C$59:$ALN$59,'Base facturation'!$C$8:$ALN$8,A651)=0,"",SUMIFS('Base facturation'!$C$59:$ALN$59,'Base facturation'!$C$8:$ALN$8,A651))</f>
        <v/>
      </c>
      <c r="L651" s="46" t="str">
        <f t="shared" si="10"/>
        <v/>
      </c>
      <c r="M651" s="47"/>
      <c r="N651" s="55"/>
      <c r="O651" s="59"/>
      <c r="P651" s="43"/>
      <c r="Q651" s="14"/>
    </row>
    <row r="652" spans="1:17" ht="36.700000000000003" customHeight="1" x14ac:dyDescent="0.25">
      <c r="A652" s="277"/>
      <c r="B652" s="33"/>
      <c r="C652" s="11"/>
      <c r="D652" s="11"/>
      <c r="E652" s="36"/>
      <c r="F652" s="11"/>
      <c r="G652" s="11"/>
      <c r="H652" s="11"/>
      <c r="I652" s="24"/>
      <c r="J652" s="51"/>
      <c r="K652" s="46" t="str">
        <f>IF(SUMIFS('Base facturation'!$C$59:$ALN$59,'Base facturation'!$C$8:$ALN$8,A652)=0,"",SUMIFS('Base facturation'!$C$59:$ALN$59,'Base facturation'!$C$8:$ALN$8,A652))</f>
        <v/>
      </c>
      <c r="L652" s="46" t="str">
        <f t="shared" si="10"/>
        <v/>
      </c>
      <c r="M652" s="47"/>
      <c r="N652" s="55"/>
      <c r="O652" s="59"/>
      <c r="P652" s="43"/>
      <c r="Q652" s="14"/>
    </row>
    <row r="653" spans="1:17" ht="36.700000000000003" customHeight="1" x14ac:dyDescent="0.25">
      <c r="A653" s="277"/>
      <c r="B653" s="33"/>
      <c r="C653" s="11"/>
      <c r="D653" s="11"/>
      <c r="E653" s="36"/>
      <c r="F653" s="11"/>
      <c r="G653" s="11"/>
      <c r="H653" s="11"/>
      <c r="I653" s="24"/>
      <c r="J653" s="51"/>
      <c r="K653" s="46" t="str">
        <f>IF(SUMIFS('Base facturation'!$C$59:$ALN$59,'Base facturation'!$C$8:$ALN$8,A653)=0,"",SUMIFS('Base facturation'!$C$59:$ALN$59,'Base facturation'!$C$8:$ALN$8,A653))</f>
        <v/>
      </c>
      <c r="L653" s="46" t="str">
        <f t="shared" si="10"/>
        <v/>
      </c>
      <c r="M653" s="47"/>
      <c r="N653" s="55"/>
      <c r="O653" s="59"/>
      <c r="P653" s="43"/>
      <c r="Q653" s="14"/>
    </row>
    <row r="654" spans="1:17" ht="36.700000000000003" customHeight="1" x14ac:dyDescent="0.25">
      <c r="A654" s="277"/>
      <c r="B654" s="33"/>
      <c r="C654" s="11"/>
      <c r="D654" s="11"/>
      <c r="E654" s="36"/>
      <c r="F654" s="11"/>
      <c r="G654" s="11"/>
      <c r="H654" s="11"/>
      <c r="I654" s="24"/>
      <c r="J654" s="51"/>
      <c r="K654" s="46" t="str">
        <f>IF(SUMIFS('Base facturation'!$C$59:$ALN$59,'Base facturation'!$C$8:$ALN$8,A654)=0,"",SUMIFS('Base facturation'!$C$59:$ALN$59,'Base facturation'!$C$8:$ALN$8,A654))</f>
        <v/>
      </c>
      <c r="L654" s="46" t="str">
        <f t="shared" si="10"/>
        <v/>
      </c>
      <c r="M654" s="47"/>
      <c r="N654" s="55"/>
      <c r="O654" s="59"/>
      <c r="P654" s="43"/>
      <c r="Q654" s="14"/>
    </row>
    <row r="655" spans="1:17" ht="36.700000000000003" customHeight="1" x14ac:dyDescent="0.25">
      <c r="A655" s="277"/>
      <c r="B655" s="33"/>
      <c r="C655" s="11"/>
      <c r="D655" s="11"/>
      <c r="E655" s="36"/>
      <c r="F655" s="11"/>
      <c r="G655" s="11"/>
      <c r="H655" s="11"/>
      <c r="I655" s="24"/>
      <c r="J655" s="51"/>
      <c r="K655" s="46" t="str">
        <f>IF(SUMIFS('Base facturation'!$C$59:$ALN$59,'Base facturation'!$C$8:$ALN$8,A655)=0,"",SUMIFS('Base facturation'!$C$59:$ALN$59,'Base facturation'!$C$8:$ALN$8,A655))</f>
        <v/>
      </c>
      <c r="L655" s="46" t="str">
        <f t="shared" si="10"/>
        <v/>
      </c>
      <c r="M655" s="47"/>
      <c r="N655" s="55"/>
      <c r="O655" s="59"/>
      <c r="P655" s="43"/>
      <c r="Q655" s="14"/>
    </row>
    <row r="656" spans="1:17" ht="36.700000000000003" customHeight="1" x14ac:dyDescent="0.25">
      <c r="A656" s="277"/>
      <c r="B656" s="33"/>
      <c r="C656" s="11"/>
      <c r="D656" s="11"/>
      <c r="E656" s="36"/>
      <c r="F656" s="11"/>
      <c r="G656" s="11"/>
      <c r="H656" s="11"/>
      <c r="I656" s="24"/>
      <c r="J656" s="51"/>
      <c r="K656" s="46" t="str">
        <f>IF(SUMIFS('Base facturation'!$C$59:$ALN$59,'Base facturation'!$C$8:$ALN$8,A656)=0,"",SUMIFS('Base facturation'!$C$59:$ALN$59,'Base facturation'!$C$8:$ALN$8,A656))</f>
        <v/>
      </c>
      <c r="L656" s="46" t="str">
        <f t="shared" si="10"/>
        <v/>
      </c>
      <c r="M656" s="47"/>
      <c r="N656" s="55"/>
      <c r="O656" s="59"/>
      <c r="P656" s="43"/>
      <c r="Q656" s="14"/>
    </row>
    <row r="657" spans="1:17" ht="36.700000000000003" customHeight="1" x14ac:dyDescent="0.25">
      <c r="A657" s="277"/>
      <c r="B657" s="33"/>
      <c r="C657" s="11"/>
      <c r="D657" s="11"/>
      <c r="E657" s="36"/>
      <c r="F657" s="11"/>
      <c r="G657" s="11"/>
      <c r="H657" s="11"/>
      <c r="I657" s="24"/>
      <c r="J657" s="51"/>
      <c r="K657" s="46" t="str">
        <f>IF(SUMIFS('Base facturation'!$C$59:$ALN$59,'Base facturation'!$C$8:$ALN$8,A657)=0,"",SUMIFS('Base facturation'!$C$59:$ALN$59,'Base facturation'!$C$8:$ALN$8,A657))</f>
        <v/>
      </c>
      <c r="L657" s="46" t="str">
        <f t="shared" si="10"/>
        <v/>
      </c>
      <c r="M657" s="47"/>
      <c r="N657" s="55"/>
      <c r="O657" s="59"/>
      <c r="P657" s="43"/>
      <c r="Q657" s="14"/>
    </row>
    <row r="658" spans="1:17" ht="36.700000000000003" customHeight="1" x14ac:dyDescent="0.25">
      <c r="A658" s="277"/>
      <c r="B658" s="33"/>
      <c r="C658" s="11"/>
      <c r="D658" s="11"/>
      <c r="E658" s="36"/>
      <c r="F658" s="11"/>
      <c r="G658" s="11"/>
      <c r="H658" s="11"/>
      <c r="I658" s="24"/>
      <c r="J658" s="51"/>
      <c r="K658" s="46" t="str">
        <f>IF(SUMIFS('Base facturation'!$C$59:$ALN$59,'Base facturation'!$C$8:$ALN$8,A658)=0,"",SUMIFS('Base facturation'!$C$59:$ALN$59,'Base facturation'!$C$8:$ALN$8,A658))</f>
        <v/>
      </c>
      <c r="L658" s="46" t="str">
        <f t="shared" si="10"/>
        <v/>
      </c>
      <c r="M658" s="47"/>
      <c r="N658" s="55"/>
      <c r="O658" s="59"/>
      <c r="P658" s="43"/>
      <c r="Q658" s="14"/>
    </row>
    <row r="659" spans="1:17" ht="36.700000000000003" customHeight="1" x14ac:dyDescent="0.25">
      <c r="A659" s="277"/>
      <c r="B659" s="33"/>
      <c r="C659" s="11"/>
      <c r="D659" s="11"/>
      <c r="E659" s="36"/>
      <c r="F659" s="11"/>
      <c r="G659" s="11"/>
      <c r="H659" s="11"/>
      <c r="I659" s="24"/>
      <c r="J659" s="51"/>
      <c r="K659" s="46" t="str">
        <f>IF(SUMIFS('Base facturation'!$C$59:$ALN$59,'Base facturation'!$C$8:$ALN$8,A659)=0,"",SUMIFS('Base facturation'!$C$59:$ALN$59,'Base facturation'!$C$8:$ALN$8,A659))</f>
        <v/>
      </c>
      <c r="L659" s="46" t="str">
        <f t="shared" si="10"/>
        <v/>
      </c>
      <c r="M659" s="47"/>
      <c r="N659" s="55"/>
      <c r="O659" s="59"/>
      <c r="P659" s="43"/>
      <c r="Q659" s="14"/>
    </row>
    <row r="660" spans="1:17" ht="36.700000000000003" customHeight="1" x14ac:dyDescent="0.25">
      <c r="A660" s="277"/>
      <c r="B660" s="33"/>
      <c r="C660" s="11"/>
      <c r="D660" s="11"/>
      <c r="E660" s="36"/>
      <c r="F660" s="11"/>
      <c r="G660" s="11"/>
      <c r="H660" s="11"/>
      <c r="I660" s="24"/>
      <c r="J660" s="51"/>
      <c r="K660" s="46" t="str">
        <f>IF(SUMIFS('Base facturation'!$C$59:$ALN$59,'Base facturation'!$C$8:$ALN$8,A660)=0,"",SUMIFS('Base facturation'!$C$59:$ALN$59,'Base facturation'!$C$8:$ALN$8,A660))</f>
        <v/>
      </c>
      <c r="L660" s="46" t="str">
        <f t="shared" si="10"/>
        <v/>
      </c>
      <c r="M660" s="47"/>
      <c r="N660" s="55"/>
      <c r="O660" s="59"/>
      <c r="P660" s="43"/>
      <c r="Q660" s="14"/>
    </row>
    <row r="661" spans="1:17" ht="36.700000000000003" customHeight="1" x14ac:dyDescent="0.25">
      <c r="A661" s="277"/>
      <c r="B661" s="33"/>
      <c r="C661" s="11"/>
      <c r="D661" s="11"/>
      <c r="E661" s="36"/>
      <c r="F661" s="11"/>
      <c r="G661" s="11"/>
      <c r="H661" s="11"/>
      <c r="I661" s="24"/>
      <c r="J661" s="51"/>
      <c r="K661" s="46" t="str">
        <f>IF(SUMIFS('Base facturation'!$C$59:$ALN$59,'Base facturation'!$C$8:$ALN$8,A661)=0,"",SUMIFS('Base facturation'!$C$59:$ALN$59,'Base facturation'!$C$8:$ALN$8,A661))</f>
        <v/>
      </c>
      <c r="L661" s="46" t="str">
        <f t="shared" si="10"/>
        <v/>
      </c>
      <c r="M661" s="47"/>
      <c r="N661" s="55"/>
      <c r="O661" s="59"/>
      <c r="P661" s="43"/>
      <c r="Q661" s="14"/>
    </row>
    <row r="662" spans="1:17" ht="36.700000000000003" customHeight="1" x14ac:dyDescent="0.25">
      <c r="A662" s="277"/>
      <c r="B662" s="33"/>
      <c r="C662" s="11"/>
      <c r="D662" s="11"/>
      <c r="E662" s="36"/>
      <c r="F662" s="11"/>
      <c r="G662" s="11"/>
      <c r="H662" s="11"/>
      <c r="I662" s="24"/>
      <c r="J662" s="51"/>
      <c r="K662" s="46" t="str">
        <f>IF(SUMIFS('Base facturation'!$C$59:$ALN$59,'Base facturation'!$C$8:$ALN$8,A662)=0,"",SUMIFS('Base facturation'!$C$59:$ALN$59,'Base facturation'!$C$8:$ALN$8,A662))</f>
        <v/>
      </c>
      <c r="L662" s="46" t="str">
        <f t="shared" si="10"/>
        <v/>
      </c>
      <c r="M662" s="47"/>
      <c r="N662" s="55"/>
      <c r="O662" s="59"/>
      <c r="P662" s="43"/>
      <c r="Q662" s="14"/>
    </row>
    <row r="663" spans="1:17" ht="36.700000000000003" customHeight="1" x14ac:dyDescent="0.25">
      <c r="A663" s="277"/>
      <c r="B663" s="33"/>
      <c r="C663" s="11"/>
      <c r="D663" s="11"/>
      <c r="E663" s="36"/>
      <c r="F663" s="11"/>
      <c r="G663" s="11"/>
      <c r="H663" s="11"/>
      <c r="I663" s="24"/>
      <c r="J663" s="51"/>
      <c r="K663" s="46" t="str">
        <f>IF(SUMIFS('Base facturation'!$C$59:$ALN$59,'Base facturation'!$C$8:$ALN$8,A663)=0,"",SUMIFS('Base facturation'!$C$59:$ALN$59,'Base facturation'!$C$8:$ALN$8,A663))</f>
        <v/>
      </c>
      <c r="L663" s="46" t="str">
        <f t="shared" si="10"/>
        <v/>
      </c>
      <c r="M663" s="47"/>
      <c r="N663" s="55"/>
      <c r="O663" s="59"/>
      <c r="P663" s="43"/>
      <c r="Q663" s="14"/>
    </row>
    <row r="664" spans="1:17" ht="36.700000000000003" customHeight="1" x14ac:dyDescent="0.25">
      <c r="A664" s="277"/>
      <c r="B664" s="33"/>
      <c r="C664" s="11"/>
      <c r="D664" s="11"/>
      <c r="E664" s="36"/>
      <c r="F664" s="11"/>
      <c r="G664" s="11"/>
      <c r="H664" s="11"/>
      <c r="I664" s="24"/>
      <c r="J664" s="51"/>
      <c r="K664" s="46" t="str">
        <f>IF(SUMIFS('Base facturation'!$C$59:$ALN$59,'Base facturation'!$C$8:$ALN$8,A664)=0,"",SUMIFS('Base facturation'!$C$59:$ALN$59,'Base facturation'!$C$8:$ALN$8,A664))</f>
        <v/>
      </c>
      <c r="L664" s="46" t="str">
        <f t="shared" si="10"/>
        <v/>
      </c>
      <c r="M664" s="47"/>
      <c r="N664" s="55"/>
      <c r="O664" s="59"/>
      <c r="P664" s="43"/>
      <c r="Q664" s="14"/>
    </row>
    <row r="665" spans="1:17" ht="36.700000000000003" customHeight="1" x14ac:dyDescent="0.25">
      <c r="A665" s="277"/>
      <c r="B665" s="33"/>
      <c r="C665" s="11"/>
      <c r="D665" s="11"/>
      <c r="E665" s="36"/>
      <c r="F665" s="11"/>
      <c r="G665" s="11"/>
      <c r="H665" s="11"/>
      <c r="I665" s="24"/>
      <c r="J665" s="51"/>
      <c r="K665" s="46" t="str">
        <f>IF(SUMIFS('Base facturation'!$C$59:$ALN$59,'Base facturation'!$C$8:$ALN$8,A665)=0,"",SUMIFS('Base facturation'!$C$59:$ALN$59,'Base facturation'!$C$8:$ALN$8,A665))</f>
        <v/>
      </c>
      <c r="L665" s="46" t="str">
        <f t="shared" si="10"/>
        <v/>
      </c>
      <c r="M665" s="47"/>
      <c r="N665" s="55"/>
      <c r="O665" s="59"/>
      <c r="P665" s="43"/>
      <c r="Q665" s="14"/>
    </row>
    <row r="666" spans="1:17" ht="36.700000000000003" customHeight="1" x14ac:dyDescent="0.25">
      <c r="A666" s="277"/>
      <c r="B666" s="33"/>
      <c r="C666" s="11"/>
      <c r="D666" s="11"/>
      <c r="E666" s="36"/>
      <c r="F666" s="11"/>
      <c r="G666" s="11"/>
      <c r="H666" s="11"/>
      <c r="I666" s="24"/>
      <c r="J666" s="51"/>
      <c r="K666" s="46" t="str">
        <f>IF(SUMIFS('Base facturation'!$C$59:$ALN$59,'Base facturation'!$C$8:$ALN$8,A666)=0,"",SUMIFS('Base facturation'!$C$59:$ALN$59,'Base facturation'!$C$8:$ALN$8,A666))</f>
        <v/>
      </c>
      <c r="L666" s="46" t="str">
        <f t="shared" si="10"/>
        <v/>
      </c>
      <c r="M666" s="47"/>
      <c r="N666" s="55"/>
      <c r="O666" s="59"/>
      <c r="P666" s="43"/>
      <c r="Q666" s="14"/>
    </row>
    <row r="667" spans="1:17" ht="36.700000000000003" customHeight="1" x14ac:dyDescent="0.25">
      <c r="A667" s="277"/>
      <c r="B667" s="33"/>
      <c r="C667" s="11"/>
      <c r="D667" s="11"/>
      <c r="E667" s="36"/>
      <c r="F667" s="11"/>
      <c r="G667" s="11"/>
      <c r="H667" s="11"/>
      <c r="I667" s="24"/>
      <c r="J667" s="51"/>
      <c r="K667" s="46" t="str">
        <f>IF(SUMIFS('Base facturation'!$C$59:$ALN$59,'Base facturation'!$C$8:$ALN$8,A667)=0,"",SUMIFS('Base facturation'!$C$59:$ALN$59,'Base facturation'!$C$8:$ALN$8,A667))</f>
        <v/>
      </c>
      <c r="L667" s="46" t="str">
        <f t="shared" si="10"/>
        <v/>
      </c>
      <c r="M667" s="47"/>
      <c r="N667" s="55"/>
      <c r="O667" s="59"/>
      <c r="P667" s="43"/>
      <c r="Q667" s="14"/>
    </row>
    <row r="668" spans="1:17" ht="36.700000000000003" customHeight="1" x14ac:dyDescent="0.25">
      <c r="A668" s="277"/>
      <c r="B668" s="33"/>
      <c r="C668" s="11"/>
      <c r="D668" s="11"/>
      <c r="E668" s="36"/>
      <c r="F668" s="11"/>
      <c r="G668" s="11"/>
      <c r="H668" s="11"/>
      <c r="I668" s="24"/>
      <c r="J668" s="51"/>
      <c r="K668" s="46" t="str">
        <f>IF(SUMIFS('Base facturation'!$C$59:$ALN$59,'Base facturation'!$C$8:$ALN$8,A668)=0,"",SUMIFS('Base facturation'!$C$59:$ALN$59,'Base facturation'!$C$8:$ALN$8,A668))</f>
        <v/>
      </c>
      <c r="L668" s="46" t="str">
        <f t="shared" si="10"/>
        <v/>
      </c>
      <c r="M668" s="47"/>
      <c r="N668" s="55"/>
      <c r="O668" s="59"/>
      <c r="P668" s="43"/>
      <c r="Q668" s="14"/>
    </row>
    <row r="669" spans="1:17" ht="36.700000000000003" customHeight="1" x14ac:dyDescent="0.25">
      <c r="A669" s="277"/>
      <c r="B669" s="33"/>
      <c r="C669" s="11"/>
      <c r="D669" s="11"/>
      <c r="E669" s="36"/>
      <c r="F669" s="11"/>
      <c r="G669" s="11"/>
      <c r="H669" s="11"/>
      <c r="I669" s="24"/>
      <c r="J669" s="51"/>
      <c r="K669" s="46" t="str">
        <f>IF(SUMIFS('Base facturation'!$C$59:$ALN$59,'Base facturation'!$C$8:$ALN$8,A669)=0,"",SUMIFS('Base facturation'!$C$59:$ALN$59,'Base facturation'!$C$8:$ALN$8,A669))</f>
        <v/>
      </c>
      <c r="L669" s="46" t="str">
        <f t="shared" si="10"/>
        <v/>
      </c>
      <c r="M669" s="47"/>
      <c r="N669" s="55"/>
      <c r="O669" s="59"/>
      <c r="P669" s="43"/>
      <c r="Q669" s="14"/>
    </row>
    <row r="670" spans="1:17" ht="36.700000000000003" customHeight="1" x14ac:dyDescent="0.25">
      <c r="A670" s="277"/>
      <c r="B670" s="33"/>
      <c r="C670" s="11"/>
      <c r="D670" s="11"/>
      <c r="E670" s="36"/>
      <c r="F670" s="11"/>
      <c r="G670" s="11"/>
      <c r="H670" s="11"/>
      <c r="I670" s="24"/>
      <c r="J670" s="51"/>
      <c r="K670" s="46" t="str">
        <f>IF(SUMIFS('Base facturation'!$C$59:$ALN$59,'Base facturation'!$C$8:$ALN$8,A670)=0,"",SUMIFS('Base facturation'!$C$59:$ALN$59,'Base facturation'!$C$8:$ALN$8,A670))</f>
        <v/>
      </c>
      <c r="L670" s="46" t="str">
        <f t="shared" si="10"/>
        <v/>
      </c>
      <c r="M670" s="47"/>
      <c r="N670" s="55"/>
      <c r="O670" s="59"/>
      <c r="P670" s="43"/>
      <c r="Q670" s="14"/>
    </row>
    <row r="671" spans="1:17" ht="36.700000000000003" customHeight="1" x14ac:dyDescent="0.25">
      <c r="A671" s="277"/>
      <c r="B671" s="33"/>
      <c r="C671" s="11"/>
      <c r="D671" s="11"/>
      <c r="E671" s="36"/>
      <c r="F671" s="11"/>
      <c r="G671" s="11"/>
      <c r="H671" s="11"/>
      <c r="I671" s="24"/>
      <c r="J671" s="51"/>
      <c r="K671" s="46" t="str">
        <f>IF(SUMIFS('Base facturation'!$C$59:$ALN$59,'Base facturation'!$C$8:$ALN$8,A671)=0,"",SUMIFS('Base facturation'!$C$59:$ALN$59,'Base facturation'!$C$8:$ALN$8,A671))</f>
        <v/>
      </c>
      <c r="L671" s="46" t="str">
        <f t="shared" si="10"/>
        <v/>
      </c>
      <c r="M671" s="47"/>
      <c r="N671" s="55"/>
      <c r="O671" s="59"/>
      <c r="P671" s="43"/>
      <c r="Q671" s="14"/>
    </row>
    <row r="672" spans="1:17" ht="36.700000000000003" customHeight="1" x14ac:dyDescent="0.25">
      <c r="A672" s="277"/>
      <c r="B672" s="33"/>
      <c r="C672" s="11"/>
      <c r="D672" s="11"/>
      <c r="E672" s="36"/>
      <c r="F672" s="11"/>
      <c r="G672" s="11"/>
      <c r="H672" s="11"/>
      <c r="I672" s="24"/>
      <c r="J672" s="51"/>
      <c r="K672" s="46" t="str">
        <f>IF(SUMIFS('Base facturation'!$C$59:$ALN$59,'Base facturation'!$C$8:$ALN$8,A672)=0,"",SUMIFS('Base facturation'!$C$59:$ALN$59,'Base facturation'!$C$8:$ALN$8,A672))</f>
        <v/>
      </c>
      <c r="L672" s="46" t="str">
        <f t="shared" si="10"/>
        <v/>
      </c>
      <c r="M672" s="47"/>
      <c r="N672" s="55"/>
      <c r="O672" s="59"/>
      <c r="P672" s="43"/>
      <c r="Q672" s="14"/>
    </row>
    <row r="673" spans="1:17" ht="36.700000000000003" customHeight="1" x14ac:dyDescent="0.25">
      <c r="A673" s="277"/>
      <c r="B673" s="33"/>
      <c r="C673" s="11"/>
      <c r="D673" s="11"/>
      <c r="E673" s="36"/>
      <c r="F673" s="11"/>
      <c r="G673" s="11"/>
      <c r="H673" s="11"/>
      <c r="I673" s="24"/>
      <c r="J673" s="51"/>
      <c r="K673" s="46" t="str">
        <f>IF(SUMIFS('Base facturation'!$C$59:$ALN$59,'Base facturation'!$C$8:$ALN$8,A673)=0,"",SUMIFS('Base facturation'!$C$59:$ALN$59,'Base facturation'!$C$8:$ALN$8,A673))</f>
        <v/>
      </c>
      <c r="L673" s="46" t="str">
        <f t="shared" si="10"/>
        <v/>
      </c>
      <c r="M673" s="47"/>
      <c r="N673" s="55"/>
      <c r="O673" s="59"/>
      <c r="P673" s="43"/>
      <c r="Q673" s="14"/>
    </row>
    <row r="674" spans="1:17" ht="36.700000000000003" customHeight="1" x14ac:dyDescent="0.25">
      <c r="A674" s="277"/>
      <c r="B674" s="33"/>
      <c r="C674" s="11"/>
      <c r="D674" s="11"/>
      <c r="E674" s="36"/>
      <c r="F674" s="11"/>
      <c r="G674" s="11"/>
      <c r="H674" s="11"/>
      <c r="I674" s="24"/>
      <c r="J674" s="51"/>
      <c r="K674" s="46" t="str">
        <f>IF(SUMIFS('Base facturation'!$C$59:$ALN$59,'Base facturation'!$C$8:$ALN$8,A674)=0,"",SUMIFS('Base facturation'!$C$59:$ALN$59,'Base facturation'!$C$8:$ALN$8,A674))</f>
        <v/>
      </c>
      <c r="L674" s="46" t="str">
        <f t="shared" si="10"/>
        <v/>
      </c>
      <c r="M674" s="47"/>
      <c r="N674" s="55"/>
      <c r="O674" s="59"/>
      <c r="P674" s="43"/>
      <c r="Q674" s="14"/>
    </row>
    <row r="675" spans="1:17" ht="36.700000000000003" customHeight="1" x14ac:dyDescent="0.25">
      <c r="A675" s="277"/>
      <c r="B675" s="33"/>
      <c r="C675" s="11"/>
      <c r="D675" s="11"/>
      <c r="E675" s="36"/>
      <c r="F675" s="11"/>
      <c r="G675" s="11"/>
      <c r="H675" s="11"/>
      <c r="I675" s="24"/>
      <c r="J675" s="51"/>
      <c r="K675" s="46" t="str">
        <f>IF(SUMIFS('Base facturation'!$C$59:$ALN$59,'Base facturation'!$C$8:$ALN$8,A675)=0,"",SUMIFS('Base facturation'!$C$59:$ALN$59,'Base facturation'!$C$8:$ALN$8,A675))</f>
        <v/>
      </c>
      <c r="L675" s="46" t="str">
        <f t="shared" si="10"/>
        <v/>
      </c>
      <c r="M675" s="47"/>
      <c r="N675" s="55"/>
      <c r="O675" s="59"/>
      <c r="P675" s="43"/>
      <c r="Q675" s="14"/>
    </row>
    <row r="676" spans="1:17" ht="36.700000000000003" customHeight="1" x14ac:dyDescent="0.25">
      <c r="A676" s="277"/>
      <c r="B676" s="33"/>
      <c r="C676" s="11"/>
      <c r="D676" s="11"/>
      <c r="E676" s="36"/>
      <c r="F676" s="11"/>
      <c r="G676" s="11"/>
      <c r="H676" s="11"/>
      <c r="I676" s="24"/>
      <c r="J676" s="51"/>
      <c r="K676" s="46" t="str">
        <f>IF(SUMIFS('Base facturation'!$C$59:$ALN$59,'Base facturation'!$C$8:$ALN$8,A676)=0,"",SUMIFS('Base facturation'!$C$59:$ALN$59,'Base facturation'!$C$8:$ALN$8,A676))</f>
        <v/>
      </c>
      <c r="L676" s="46" t="str">
        <f t="shared" si="10"/>
        <v/>
      </c>
      <c r="M676" s="47"/>
      <c r="N676" s="55"/>
      <c r="O676" s="59"/>
      <c r="P676" s="43"/>
      <c r="Q676" s="14"/>
    </row>
    <row r="677" spans="1:17" ht="36.700000000000003" customHeight="1" x14ac:dyDescent="0.25">
      <c r="A677" s="277"/>
      <c r="B677" s="33"/>
      <c r="C677" s="11"/>
      <c r="D677" s="11"/>
      <c r="E677" s="36"/>
      <c r="F677" s="11"/>
      <c r="G677" s="11"/>
      <c r="H677" s="11"/>
      <c r="I677" s="24"/>
      <c r="J677" s="51"/>
      <c r="K677" s="46" t="str">
        <f>IF(SUMIFS('Base facturation'!$C$59:$ALN$59,'Base facturation'!$C$8:$ALN$8,A677)=0,"",SUMIFS('Base facturation'!$C$59:$ALN$59,'Base facturation'!$C$8:$ALN$8,A677))</f>
        <v/>
      </c>
      <c r="L677" s="46" t="str">
        <f t="shared" si="10"/>
        <v/>
      </c>
      <c r="M677" s="47"/>
      <c r="N677" s="55"/>
      <c r="O677" s="59"/>
      <c r="P677" s="43"/>
      <c r="Q677" s="14"/>
    </row>
    <row r="678" spans="1:17" ht="36.700000000000003" customHeight="1" x14ac:dyDescent="0.25">
      <c r="A678" s="277"/>
      <c r="B678" s="33"/>
      <c r="C678" s="11"/>
      <c r="D678" s="11"/>
      <c r="E678" s="36"/>
      <c r="F678" s="11"/>
      <c r="G678" s="11"/>
      <c r="H678" s="11"/>
      <c r="I678" s="24"/>
      <c r="J678" s="51"/>
      <c r="K678" s="46" t="str">
        <f>IF(SUMIFS('Base facturation'!$C$59:$ALN$59,'Base facturation'!$C$8:$ALN$8,A678)=0,"",SUMIFS('Base facturation'!$C$59:$ALN$59,'Base facturation'!$C$8:$ALN$8,A678))</f>
        <v/>
      </c>
      <c r="L678" s="46" t="str">
        <f t="shared" si="10"/>
        <v/>
      </c>
      <c r="M678" s="47"/>
      <c r="N678" s="55"/>
      <c r="O678" s="59"/>
      <c r="P678" s="43"/>
      <c r="Q678" s="14"/>
    </row>
    <row r="679" spans="1:17" ht="36.700000000000003" customHeight="1" x14ac:dyDescent="0.25">
      <c r="A679" s="277"/>
      <c r="B679" s="33"/>
      <c r="C679" s="11"/>
      <c r="D679" s="11"/>
      <c r="E679" s="36"/>
      <c r="F679" s="11"/>
      <c r="G679" s="11"/>
      <c r="H679" s="11"/>
      <c r="I679" s="24"/>
      <c r="J679" s="51"/>
      <c r="K679" s="46" t="str">
        <f>IF(SUMIFS('Base facturation'!$C$59:$ALN$59,'Base facturation'!$C$8:$ALN$8,A679)=0,"",SUMIFS('Base facturation'!$C$59:$ALN$59,'Base facturation'!$C$8:$ALN$8,A679))</f>
        <v/>
      </c>
      <c r="L679" s="46" t="str">
        <f t="shared" si="10"/>
        <v/>
      </c>
      <c r="M679" s="47"/>
      <c r="N679" s="55"/>
      <c r="O679" s="59"/>
      <c r="P679" s="43"/>
      <c r="Q679" s="14"/>
    </row>
    <row r="680" spans="1:17" ht="36.700000000000003" customHeight="1" x14ac:dyDescent="0.25">
      <c r="A680" s="277"/>
      <c r="B680" s="33"/>
      <c r="C680" s="11"/>
      <c r="D680" s="11"/>
      <c r="E680" s="36"/>
      <c r="F680" s="11"/>
      <c r="G680" s="11"/>
      <c r="H680" s="11"/>
      <c r="I680" s="24"/>
      <c r="J680" s="51"/>
      <c r="K680" s="46" t="str">
        <f>IF(SUMIFS('Base facturation'!$C$59:$ALN$59,'Base facturation'!$C$8:$ALN$8,A680)=0,"",SUMIFS('Base facturation'!$C$59:$ALN$59,'Base facturation'!$C$8:$ALN$8,A680))</f>
        <v/>
      </c>
      <c r="L680" s="46" t="str">
        <f t="shared" si="10"/>
        <v/>
      </c>
      <c r="M680" s="47"/>
      <c r="N680" s="55"/>
      <c r="O680" s="59"/>
      <c r="P680" s="43"/>
      <c r="Q680" s="14"/>
    </row>
    <row r="681" spans="1:17" ht="36.700000000000003" customHeight="1" x14ac:dyDescent="0.25">
      <c r="A681" s="277"/>
      <c r="B681" s="33"/>
      <c r="C681" s="11"/>
      <c r="D681" s="11"/>
      <c r="E681" s="36"/>
      <c r="F681" s="11"/>
      <c r="G681" s="11"/>
      <c r="H681" s="11"/>
      <c r="I681" s="24"/>
      <c r="J681" s="51"/>
      <c r="K681" s="46" t="str">
        <f>IF(SUMIFS('Base facturation'!$C$59:$ALN$59,'Base facturation'!$C$8:$ALN$8,A681)=0,"",SUMIFS('Base facturation'!$C$59:$ALN$59,'Base facturation'!$C$8:$ALN$8,A681))</f>
        <v/>
      </c>
      <c r="L681" s="46" t="str">
        <f t="shared" si="10"/>
        <v/>
      </c>
      <c r="M681" s="47"/>
      <c r="N681" s="55"/>
      <c r="O681" s="59"/>
      <c r="P681" s="43"/>
      <c r="Q681" s="14"/>
    </row>
    <row r="682" spans="1:17" ht="36.700000000000003" customHeight="1" x14ac:dyDescent="0.25">
      <c r="A682" s="277"/>
      <c r="B682" s="33"/>
      <c r="C682" s="11"/>
      <c r="D682" s="11"/>
      <c r="E682" s="36"/>
      <c r="F682" s="11"/>
      <c r="G682" s="11"/>
      <c r="H682" s="11"/>
      <c r="I682" s="24"/>
      <c r="J682" s="51"/>
      <c r="K682" s="46" t="str">
        <f>IF(SUMIFS('Base facturation'!$C$59:$ALN$59,'Base facturation'!$C$8:$ALN$8,A682)=0,"",SUMIFS('Base facturation'!$C$59:$ALN$59,'Base facturation'!$C$8:$ALN$8,A682))</f>
        <v/>
      </c>
      <c r="L682" s="46" t="str">
        <f t="shared" si="10"/>
        <v/>
      </c>
      <c r="M682" s="47"/>
      <c r="N682" s="55"/>
      <c r="O682" s="59"/>
      <c r="P682" s="43"/>
      <c r="Q682" s="14"/>
    </row>
    <row r="683" spans="1:17" ht="36.700000000000003" customHeight="1" x14ac:dyDescent="0.25">
      <c r="A683" s="277"/>
      <c r="B683" s="33"/>
      <c r="C683" s="11"/>
      <c r="D683" s="11"/>
      <c r="E683" s="36"/>
      <c r="F683" s="11"/>
      <c r="G683" s="11"/>
      <c r="H683" s="11"/>
      <c r="I683" s="24"/>
      <c r="J683" s="51"/>
      <c r="K683" s="46" t="str">
        <f>IF(SUMIFS('Base facturation'!$C$59:$ALN$59,'Base facturation'!$C$8:$ALN$8,A683)=0,"",SUMIFS('Base facturation'!$C$59:$ALN$59,'Base facturation'!$C$8:$ALN$8,A683))</f>
        <v/>
      </c>
      <c r="L683" s="46" t="str">
        <f t="shared" si="10"/>
        <v/>
      </c>
      <c r="M683" s="47"/>
      <c r="N683" s="55"/>
      <c r="O683" s="59"/>
      <c r="P683" s="43"/>
      <c r="Q683" s="14"/>
    </row>
    <row r="684" spans="1:17" ht="36.700000000000003" customHeight="1" x14ac:dyDescent="0.25">
      <c r="A684" s="277"/>
      <c r="B684" s="33"/>
      <c r="C684" s="11"/>
      <c r="D684" s="11"/>
      <c r="E684" s="36"/>
      <c r="F684" s="11"/>
      <c r="G684" s="11"/>
      <c r="H684" s="11"/>
      <c r="I684" s="24"/>
      <c r="J684" s="51"/>
      <c r="K684" s="46" t="str">
        <f>IF(SUMIFS('Base facturation'!$C$59:$ALN$59,'Base facturation'!$C$8:$ALN$8,A684)=0,"",SUMIFS('Base facturation'!$C$59:$ALN$59,'Base facturation'!$C$8:$ALN$8,A684))</f>
        <v/>
      </c>
      <c r="L684" s="46" t="str">
        <f t="shared" si="10"/>
        <v/>
      </c>
      <c r="M684" s="47"/>
      <c r="N684" s="55"/>
      <c r="O684" s="59"/>
      <c r="P684" s="43"/>
      <c r="Q684" s="14"/>
    </row>
    <row r="685" spans="1:17" ht="36.700000000000003" customHeight="1" x14ac:dyDescent="0.25">
      <c r="A685" s="277"/>
      <c r="B685" s="33"/>
      <c r="C685" s="11"/>
      <c r="D685" s="11"/>
      <c r="E685" s="36"/>
      <c r="F685" s="11"/>
      <c r="G685" s="11"/>
      <c r="H685" s="11"/>
      <c r="I685" s="24"/>
      <c r="J685" s="51"/>
      <c r="K685" s="46" t="str">
        <f>IF(SUMIFS('Base facturation'!$C$59:$ALN$59,'Base facturation'!$C$8:$ALN$8,A685)=0,"",SUMIFS('Base facturation'!$C$59:$ALN$59,'Base facturation'!$C$8:$ALN$8,A685))</f>
        <v/>
      </c>
      <c r="L685" s="46" t="str">
        <f t="shared" si="10"/>
        <v/>
      </c>
      <c r="M685" s="47"/>
      <c r="N685" s="55"/>
      <c r="O685" s="59"/>
      <c r="P685" s="43"/>
      <c r="Q685" s="14"/>
    </row>
    <row r="686" spans="1:17" ht="36.700000000000003" customHeight="1" x14ac:dyDescent="0.25">
      <c r="A686" s="277"/>
      <c r="B686" s="33"/>
      <c r="C686" s="11"/>
      <c r="D686" s="11"/>
      <c r="E686" s="36"/>
      <c r="F686" s="11"/>
      <c r="G686" s="11"/>
      <c r="H686" s="11"/>
      <c r="I686" s="24"/>
      <c r="J686" s="51"/>
      <c r="K686" s="46" t="str">
        <f>IF(SUMIFS('Base facturation'!$C$59:$ALN$59,'Base facturation'!$C$8:$ALN$8,A686)=0,"",SUMIFS('Base facturation'!$C$59:$ALN$59,'Base facturation'!$C$8:$ALN$8,A686))</f>
        <v/>
      </c>
      <c r="L686" s="46" t="str">
        <f t="shared" si="10"/>
        <v/>
      </c>
      <c r="M686" s="47"/>
      <c r="N686" s="55"/>
      <c r="O686" s="59"/>
      <c r="P686" s="43"/>
      <c r="Q686" s="14"/>
    </row>
    <row r="687" spans="1:17" ht="36.700000000000003" customHeight="1" x14ac:dyDescent="0.25">
      <c r="A687" s="277"/>
      <c r="B687" s="33"/>
      <c r="C687" s="11"/>
      <c r="D687" s="11"/>
      <c r="E687" s="36"/>
      <c r="F687" s="11"/>
      <c r="G687" s="11"/>
      <c r="H687" s="11"/>
      <c r="I687" s="24"/>
      <c r="J687" s="51"/>
      <c r="K687" s="46" t="str">
        <f>IF(SUMIFS('Base facturation'!$C$59:$ALN$59,'Base facturation'!$C$8:$ALN$8,A687)=0,"",SUMIFS('Base facturation'!$C$59:$ALN$59,'Base facturation'!$C$8:$ALN$8,A687))</f>
        <v/>
      </c>
      <c r="L687" s="46" t="str">
        <f t="shared" si="10"/>
        <v/>
      </c>
      <c r="M687" s="47"/>
      <c r="N687" s="55"/>
      <c r="O687" s="59"/>
      <c r="P687" s="43"/>
      <c r="Q687" s="14"/>
    </row>
    <row r="688" spans="1:17" ht="36.700000000000003" customHeight="1" x14ac:dyDescent="0.25">
      <c r="A688" s="277"/>
      <c r="B688" s="33"/>
      <c r="C688" s="11"/>
      <c r="D688" s="11"/>
      <c r="E688" s="36"/>
      <c r="F688" s="11"/>
      <c r="G688" s="11"/>
      <c r="H688" s="11"/>
      <c r="I688" s="24"/>
      <c r="J688" s="51"/>
      <c r="K688" s="46" t="str">
        <f>IF(SUMIFS('Base facturation'!$C$59:$ALN$59,'Base facturation'!$C$8:$ALN$8,A688)=0,"",SUMIFS('Base facturation'!$C$59:$ALN$59,'Base facturation'!$C$8:$ALN$8,A688))</f>
        <v/>
      </c>
      <c r="L688" s="46" t="str">
        <f t="shared" si="10"/>
        <v/>
      </c>
      <c r="M688" s="47"/>
      <c r="N688" s="55"/>
      <c r="O688" s="59"/>
      <c r="P688" s="43"/>
      <c r="Q688" s="14"/>
    </row>
    <row r="689" spans="1:17" ht="36.700000000000003" customHeight="1" x14ac:dyDescent="0.25">
      <c r="A689" s="277"/>
      <c r="B689" s="33"/>
      <c r="C689" s="11"/>
      <c r="D689" s="11"/>
      <c r="E689" s="36"/>
      <c r="F689" s="11"/>
      <c r="G689" s="11"/>
      <c r="H689" s="11"/>
      <c r="I689" s="24"/>
      <c r="J689" s="51"/>
      <c r="K689" s="46" t="str">
        <f>IF(SUMIFS('Base facturation'!$C$59:$ALN$59,'Base facturation'!$C$8:$ALN$8,A689)=0,"",SUMIFS('Base facturation'!$C$59:$ALN$59,'Base facturation'!$C$8:$ALN$8,A689))</f>
        <v/>
      </c>
      <c r="L689" s="46" t="str">
        <f t="shared" si="10"/>
        <v/>
      </c>
      <c r="M689" s="47"/>
      <c r="N689" s="55"/>
      <c r="O689" s="59"/>
      <c r="P689" s="43"/>
      <c r="Q689" s="14"/>
    </row>
    <row r="690" spans="1:17" ht="36.700000000000003" customHeight="1" x14ac:dyDescent="0.25">
      <c r="A690" s="277"/>
      <c r="B690" s="33"/>
      <c r="C690" s="11"/>
      <c r="D690" s="11"/>
      <c r="E690" s="36"/>
      <c r="F690" s="11"/>
      <c r="G690" s="11"/>
      <c r="H690" s="11"/>
      <c r="I690" s="24"/>
      <c r="J690" s="51"/>
      <c r="K690" s="46" t="str">
        <f>IF(SUMIFS('Base facturation'!$C$59:$ALN$59,'Base facturation'!$C$8:$ALN$8,A690)=0,"",SUMIFS('Base facturation'!$C$59:$ALN$59,'Base facturation'!$C$8:$ALN$8,A690))</f>
        <v/>
      </c>
      <c r="L690" s="46" t="str">
        <f t="shared" si="10"/>
        <v/>
      </c>
      <c r="M690" s="47"/>
      <c r="N690" s="55"/>
      <c r="O690" s="59"/>
      <c r="P690" s="43"/>
      <c r="Q690" s="14"/>
    </row>
    <row r="691" spans="1:17" ht="36.700000000000003" customHeight="1" x14ac:dyDescent="0.25">
      <c r="A691" s="277"/>
      <c r="B691" s="33"/>
      <c r="C691" s="11"/>
      <c r="D691" s="11"/>
      <c r="E691" s="36"/>
      <c r="F691" s="11"/>
      <c r="G691" s="11"/>
      <c r="H691" s="11"/>
      <c r="I691" s="24"/>
      <c r="J691" s="51"/>
      <c r="K691" s="46" t="str">
        <f>IF(SUMIFS('Base facturation'!$C$59:$ALN$59,'Base facturation'!$C$8:$ALN$8,A691)=0,"",SUMIFS('Base facturation'!$C$59:$ALN$59,'Base facturation'!$C$8:$ALN$8,A691))</f>
        <v/>
      </c>
      <c r="L691" s="46" t="str">
        <f t="shared" si="10"/>
        <v/>
      </c>
      <c r="M691" s="47"/>
      <c r="N691" s="55"/>
      <c r="O691" s="59"/>
      <c r="P691" s="43"/>
      <c r="Q691" s="14"/>
    </row>
    <row r="692" spans="1:17" ht="36.700000000000003" customHeight="1" x14ac:dyDescent="0.25">
      <c r="A692" s="277"/>
      <c r="B692" s="33"/>
      <c r="C692" s="11"/>
      <c r="D692" s="11"/>
      <c r="E692" s="36"/>
      <c r="F692" s="11"/>
      <c r="G692" s="11"/>
      <c r="H692" s="11"/>
      <c r="I692" s="24"/>
      <c r="J692" s="51"/>
      <c r="K692" s="46" t="str">
        <f>IF(SUMIFS('Base facturation'!$C$59:$ALN$59,'Base facturation'!$C$8:$ALN$8,A692)=0,"",SUMIFS('Base facturation'!$C$59:$ALN$59,'Base facturation'!$C$8:$ALN$8,A692))</f>
        <v/>
      </c>
      <c r="L692" s="46" t="str">
        <f t="shared" si="10"/>
        <v/>
      </c>
      <c r="M692" s="47"/>
      <c r="N692" s="55"/>
      <c r="O692" s="59"/>
      <c r="P692" s="43"/>
      <c r="Q692" s="14"/>
    </row>
    <row r="693" spans="1:17" ht="36.700000000000003" customHeight="1" x14ac:dyDescent="0.25">
      <c r="A693" s="277"/>
      <c r="B693" s="33"/>
      <c r="C693" s="11"/>
      <c r="D693" s="11"/>
      <c r="E693" s="36"/>
      <c r="F693" s="11"/>
      <c r="G693" s="11"/>
      <c r="H693" s="11"/>
      <c r="I693" s="24"/>
      <c r="J693" s="51"/>
      <c r="K693" s="46" t="str">
        <f>IF(SUMIFS('Base facturation'!$C$59:$ALN$59,'Base facturation'!$C$8:$ALN$8,A693)=0,"",SUMIFS('Base facturation'!$C$59:$ALN$59,'Base facturation'!$C$8:$ALN$8,A693))</f>
        <v/>
      </c>
      <c r="L693" s="46" t="str">
        <f t="shared" si="10"/>
        <v/>
      </c>
      <c r="M693" s="47"/>
      <c r="N693" s="55"/>
      <c r="O693" s="59"/>
      <c r="P693" s="43"/>
      <c r="Q693" s="14"/>
    </row>
    <row r="694" spans="1:17" ht="36.700000000000003" customHeight="1" x14ac:dyDescent="0.25">
      <c r="A694" s="277"/>
      <c r="B694" s="33"/>
      <c r="C694" s="11"/>
      <c r="D694" s="11"/>
      <c r="E694" s="36"/>
      <c r="F694" s="11"/>
      <c r="G694" s="11"/>
      <c r="H694" s="11"/>
      <c r="I694" s="24"/>
      <c r="J694" s="51"/>
      <c r="K694" s="46" t="str">
        <f>IF(SUMIFS('Base facturation'!$C$59:$ALN$59,'Base facturation'!$C$8:$ALN$8,A694)=0,"",SUMIFS('Base facturation'!$C$59:$ALN$59,'Base facturation'!$C$8:$ALN$8,A694))</f>
        <v/>
      </c>
      <c r="L694" s="46" t="str">
        <f t="shared" si="10"/>
        <v/>
      </c>
      <c r="M694" s="47"/>
      <c r="N694" s="55"/>
      <c r="O694" s="59"/>
      <c r="P694" s="43"/>
      <c r="Q694" s="14"/>
    </row>
    <row r="695" spans="1:17" ht="36.700000000000003" customHeight="1" x14ac:dyDescent="0.25">
      <c r="A695" s="277"/>
      <c r="B695" s="33"/>
      <c r="C695" s="11"/>
      <c r="D695" s="11"/>
      <c r="E695" s="36"/>
      <c r="F695" s="11"/>
      <c r="G695" s="11"/>
      <c r="H695" s="11"/>
      <c r="I695" s="24"/>
      <c r="J695" s="51"/>
      <c r="K695" s="46" t="str">
        <f>IF(SUMIFS('Base facturation'!$C$59:$ALN$59,'Base facturation'!$C$8:$ALN$8,A695)=0,"",SUMIFS('Base facturation'!$C$59:$ALN$59,'Base facturation'!$C$8:$ALN$8,A695))</f>
        <v/>
      </c>
      <c r="L695" s="46" t="str">
        <f t="shared" si="10"/>
        <v/>
      </c>
      <c r="M695" s="47"/>
      <c r="N695" s="55"/>
      <c r="O695" s="59"/>
      <c r="P695" s="43"/>
      <c r="Q695" s="14"/>
    </row>
    <row r="696" spans="1:17" ht="36.700000000000003" customHeight="1" x14ac:dyDescent="0.25">
      <c r="A696" s="277"/>
      <c r="B696" s="33"/>
      <c r="C696" s="11"/>
      <c r="D696" s="11"/>
      <c r="E696" s="36"/>
      <c r="F696" s="11"/>
      <c r="G696" s="11"/>
      <c r="H696" s="11"/>
      <c r="I696" s="24"/>
      <c r="J696" s="51"/>
      <c r="K696" s="46" t="str">
        <f>IF(SUMIFS('Base facturation'!$C$59:$ALN$59,'Base facturation'!$C$8:$ALN$8,A696)=0,"",SUMIFS('Base facturation'!$C$59:$ALN$59,'Base facturation'!$C$8:$ALN$8,A696))</f>
        <v/>
      </c>
      <c r="L696" s="46" t="str">
        <f t="shared" si="10"/>
        <v/>
      </c>
      <c r="M696" s="47"/>
      <c r="N696" s="55"/>
      <c r="O696" s="59"/>
      <c r="P696" s="43"/>
      <c r="Q696" s="14"/>
    </row>
    <row r="697" spans="1:17" ht="36.700000000000003" customHeight="1" x14ac:dyDescent="0.25">
      <c r="A697" s="277"/>
      <c r="B697" s="33"/>
      <c r="C697" s="11"/>
      <c r="D697" s="11"/>
      <c r="E697" s="36"/>
      <c r="F697" s="11"/>
      <c r="G697" s="11"/>
      <c r="H697" s="11"/>
      <c r="I697" s="24"/>
      <c r="J697" s="51"/>
      <c r="K697" s="46" t="str">
        <f>IF(SUMIFS('Base facturation'!$C$59:$ALN$59,'Base facturation'!$C$8:$ALN$8,A697)=0,"",SUMIFS('Base facturation'!$C$59:$ALN$59,'Base facturation'!$C$8:$ALN$8,A697))</f>
        <v/>
      </c>
      <c r="L697" s="46" t="str">
        <f t="shared" si="10"/>
        <v/>
      </c>
      <c r="M697" s="47"/>
      <c r="N697" s="55"/>
      <c r="O697" s="59"/>
      <c r="P697" s="43"/>
      <c r="Q697" s="14"/>
    </row>
    <row r="698" spans="1:17" ht="36.700000000000003" customHeight="1" x14ac:dyDescent="0.25">
      <c r="A698" s="277"/>
      <c r="B698" s="33"/>
      <c r="C698" s="11"/>
      <c r="D698" s="11"/>
      <c r="E698" s="36"/>
      <c r="F698" s="11"/>
      <c r="G698" s="11"/>
      <c r="H698" s="11"/>
      <c r="I698" s="24"/>
      <c r="J698" s="51"/>
      <c r="K698" s="46" t="str">
        <f>IF(SUMIFS('Base facturation'!$C$59:$ALN$59,'Base facturation'!$C$8:$ALN$8,A698)=0,"",SUMIFS('Base facturation'!$C$59:$ALN$59,'Base facturation'!$C$8:$ALN$8,A698))</f>
        <v/>
      </c>
      <c r="L698" s="46" t="str">
        <f t="shared" si="10"/>
        <v/>
      </c>
      <c r="M698" s="47"/>
      <c r="N698" s="55"/>
      <c r="O698" s="59"/>
      <c r="P698" s="43"/>
      <c r="Q698" s="14"/>
    </row>
    <row r="699" spans="1:17" ht="36.700000000000003" customHeight="1" x14ac:dyDescent="0.25">
      <c r="A699" s="277"/>
      <c r="B699" s="33"/>
      <c r="C699" s="11"/>
      <c r="D699" s="11"/>
      <c r="E699" s="36"/>
      <c r="F699" s="11"/>
      <c r="G699" s="11"/>
      <c r="H699" s="11"/>
      <c r="I699" s="24"/>
      <c r="J699" s="51"/>
      <c r="K699" s="46" t="str">
        <f>IF(SUMIFS('Base facturation'!$C$59:$ALN$59,'Base facturation'!$C$8:$ALN$8,A699)=0,"",SUMIFS('Base facturation'!$C$59:$ALN$59,'Base facturation'!$C$8:$ALN$8,A699))</f>
        <v/>
      </c>
      <c r="L699" s="46" t="str">
        <f t="shared" si="10"/>
        <v/>
      </c>
      <c r="M699" s="47"/>
      <c r="N699" s="55"/>
      <c r="O699" s="59"/>
      <c r="P699" s="43"/>
      <c r="Q699" s="14"/>
    </row>
    <row r="700" spans="1:17" ht="36.700000000000003" customHeight="1" x14ac:dyDescent="0.25">
      <c r="A700" s="277"/>
      <c r="B700" s="33"/>
      <c r="C700" s="11"/>
      <c r="D700" s="11"/>
      <c r="E700" s="36"/>
      <c r="F700" s="11"/>
      <c r="G700" s="11"/>
      <c r="H700" s="11"/>
      <c r="I700" s="24"/>
      <c r="J700" s="51"/>
      <c r="K700" s="46" t="str">
        <f>IF(SUMIFS('Base facturation'!$C$59:$ALN$59,'Base facturation'!$C$8:$ALN$8,A700)=0,"",SUMIFS('Base facturation'!$C$59:$ALN$59,'Base facturation'!$C$8:$ALN$8,A700))</f>
        <v/>
      </c>
      <c r="L700" s="46" t="str">
        <f t="shared" si="10"/>
        <v/>
      </c>
      <c r="M700" s="47"/>
      <c r="N700" s="55"/>
      <c r="O700" s="59"/>
      <c r="P700" s="43"/>
      <c r="Q700" s="14"/>
    </row>
    <row r="701" spans="1:17" ht="36.700000000000003" customHeight="1" x14ac:dyDescent="0.25">
      <c r="A701" s="277"/>
      <c r="B701" s="33"/>
      <c r="C701" s="11"/>
      <c r="D701" s="11"/>
      <c r="E701" s="36"/>
      <c r="F701" s="11"/>
      <c r="G701" s="11"/>
      <c r="H701" s="11"/>
      <c r="I701" s="24"/>
      <c r="J701" s="51"/>
      <c r="K701" s="46" t="str">
        <f>IF(SUMIFS('Base facturation'!$C$59:$ALN$59,'Base facturation'!$C$8:$ALN$8,A701)=0,"",SUMIFS('Base facturation'!$C$59:$ALN$59,'Base facturation'!$C$8:$ALN$8,A701))</f>
        <v/>
      </c>
      <c r="L701" s="46" t="str">
        <f t="shared" si="10"/>
        <v/>
      </c>
      <c r="M701" s="47"/>
      <c r="N701" s="55"/>
      <c r="O701" s="59"/>
      <c r="P701" s="43"/>
      <c r="Q701" s="14"/>
    </row>
    <row r="702" spans="1:17" ht="36.700000000000003" customHeight="1" x14ac:dyDescent="0.25">
      <c r="A702" s="277"/>
      <c r="B702" s="33"/>
      <c r="C702" s="11"/>
      <c r="D702" s="11"/>
      <c r="E702" s="36"/>
      <c r="F702" s="11"/>
      <c r="G702" s="11"/>
      <c r="H702" s="11"/>
      <c r="I702" s="24"/>
      <c r="J702" s="51"/>
      <c r="K702" s="46" t="str">
        <f>IF(SUMIFS('Base facturation'!$C$59:$ALN$59,'Base facturation'!$C$8:$ALN$8,A702)=0,"",SUMIFS('Base facturation'!$C$59:$ALN$59,'Base facturation'!$C$8:$ALN$8,A702))</f>
        <v/>
      </c>
      <c r="L702" s="46" t="str">
        <f t="shared" si="10"/>
        <v/>
      </c>
      <c r="M702" s="47"/>
      <c r="N702" s="55"/>
      <c r="O702" s="59"/>
      <c r="P702" s="43"/>
      <c r="Q702" s="14"/>
    </row>
    <row r="703" spans="1:17" ht="36.700000000000003" customHeight="1" x14ac:dyDescent="0.25">
      <c r="A703" s="277"/>
      <c r="B703" s="33"/>
      <c r="C703" s="11"/>
      <c r="D703" s="11"/>
      <c r="E703" s="36"/>
      <c r="F703" s="11"/>
      <c r="G703" s="11"/>
      <c r="H703" s="11"/>
      <c r="I703" s="24"/>
      <c r="J703" s="51"/>
      <c r="K703" s="46" t="str">
        <f>IF(SUMIFS('Base facturation'!$C$59:$ALN$59,'Base facturation'!$C$8:$ALN$8,A703)=0,"",SUMIFS('Base facturation'!$C$59:$ALN$59,'Base facturation'!$C$8:$ALN$8,A703))</f>
        <v/>
      </c>
      <c r="L703" s="46" t="str">
        <f t="shared" si="10"/>
        <v/>
      </c>
      <c r="M703" s="47"/>
      <c r="N703" s="55"/>
      <c r="O703" s="59"/>
      <c r="P703" s="43"/>
      <c r="Q703" s="14"/>
    </row>
    <row r="704" spans="1:17" ht="36.700000000000003" customHeight="1" x14ac:dyDescent="0.25">
      <c r="A704" s="277"/>
      <c r="B704" s="33"/>
      <c r="C704" s="11"/>
      <c r="D704" s="11"/>
      <c r="E704" s="36"/>
      <c r="F704" s="11"/>
      <c r="G704" s="11"/>
      <c r="H704" s="11"/>
      <c r="I704" s="24"/>
      <c r="J704" s="51"/>
      <c r="K704" s="46" t="str">
        <f>IF(SUMIFS('Base facturation'!$C$59:$ALN$59,'Base facturation'!$C$8:$ALN$8,A704)=0,"",SUMIFS('Base facturation'!$C$59:$ALN$59,'Base facturation'!$C$8:$ALN$8,A704))</f>
        <v/>
      </c>
      <c r="L704" s="46" t="str">
        <f t="shared" si="10"/>
        <v/>
      </c>
      <c r="M704" s="47"/>
      <c r="N704" s="55"/>
      <c r="O704" s="59"/>
      <c r="P704" s="43"/>
      <c r="Q704" s="14"/>
    </row>
    <row r="705" spans="1:17" ht="36.700000000000003" customHeight="1" x14ac:dyDescent="0.25">
      <c r="A705" s="277"/>
      <c r="B705" s="33"/>
      <c r="C705" s="11"/>
      <c r="D705" s="11"/>
      <c r="E705" s="36"/>
      <c r="F705" s="11"/>
      <c r="G705" s="11"/>
      <c r="H705" s="11"/>
      <c r="I705" s="24"/>
      <c r="J705" s="51"/>
      <c r="K705" s="46" t="str">
        <f>IF(SUMIFS('Base facturation'!$C$59:$ALN$59,'Base facturation'!$C$8:$ALN$8,A705)=0,"",SUMIFS('Base facturation'!$C$59:$ALN$59,'Base facturation'!$C$8:$ALN$8,A705))</f>
        <v/>
      </c>
      <c r="L705" s="46" t="str">
        <f t="shared" si="10"/>
        <v/>
      </c>
      <c r="M705" s="47"/>
      <c r="N705" s="55"/>
      <c r="O705" s="59"/>
      <c r="P705" s="43"/>
      <c r="Q705" s="14"/>
    </row>
    <row r="706" spans="1:17" ht="36.700000000000003" customHeight="1" x14ac:dyDescent="0.25">
      <c r="A706" s="277"/>
      <c r="B706" s="33"/>
      <c r="C706" s="11"/>
      <c r="D706" s="11"/>
      <c r="E706" s="36"/>
      <c r="F706" s="11"/>
      <c r="G706" s="11"/>
      <c r="H706" s="11"/>
      <c r="I706" s="24"/>
      <c r="J706" s="51"/>
      <c r="K706" s="46" t="str">
        <f>IF(SUMIFS('Base facturation'!$C$59:$ALN$59,'Base facturation'!$C$8:$ALN$8,A706)=0,"",SUMIFS('Base facturation'!$C$59:$ALN$59,'Base facturation'!$C$8:$ALN$8,A706))</f>
        <v/>
      </c>
      <c r="L706" s="46" t="str">
        <f t="shared" si="10"/>
        <v/>
      </c>
      <c r="M706" s="47"/>
      <c r="N706" s="55"/>
      <c r="O706" s="59"/>
      <c r="P706" s="43"/>
      <c r="Q706" s="14"/>
    </row>
    <row r="707" spans="1:17" ht="36.700000000000003" customHeight="1" x14ac:dyDescent="0.25">
      <c r="A707" s="277"/>
      <c r="B707" s="33"/>
      <c r="C707" s="11"/>
      <c r="D707" s="11"/>
      <c r="E707" s="36"/>
      <c r="F707" s="11"/>
      <c r="G707" s="11"/>
      <c r="H707" s="11"/>
      <c r="I707" s="24"/>
      <c r="J707" s="51"/>
      <c r="K707" s="46" t="str">
        <f>IF(SUMIFS('Base facturation'!$C$59:$ALN$59,'Base facturation'!$C$8:$ALN$8,A707)=0,"",SUMIFS('Base facturation'!$C$59:$ALN$59,'Base facturation'!$C$8:$ALN$8,A707))</f>
        <v/>
      </c>
      <c r="L707" s="46" t="str">
        <f t="shared" si="10"/>
        <v/>
      </c>
      <c r="M707" s="47"/>
      <c r="N707" s="55"/>
      <c r="O707" s="59"/>
      <c r="P707" s="43"/>
      <c r="Q707" s="14"/>
    </row>
    <row r="708" spans="1:17" ht="36.700000000000003" customHeight="1" x14ac:dyDescent="0.25">
      <c r="A708" s="277"/>
      <c r="B708" s="33"/>
      <c r="C708" s="11"/>
      <c r="D708" s="11"/>
      <c r="E708" s="36"/>
      <c r="F708" s="11"/>
      <c r="G708" s="11"/>
      <c r="H708" s="11"/>
      <c r="I708" s="24"/>
      <c r="J708" s="51"/>
      <c r="K708" s="46" t="str">
        <f>IF(SUMIFS('Base facturation'!$C$59:$ALN$59,'Base facturation'!$C$8:$ALN$8,A708)=0,"",SUMIFS('Base facturation'!$C$59:$ALN$59,'Base facturation'!$C$8:$ALN$8,A708))</f>
        <v/>
      </c>
      <c r="L708" s="46" t="str">
        <f t="shared" si="10"/>
        <v/>
      </c>
      <c r="M708" s="47"/>
      <c r="N708" s="55"/>
      <c r="O708" s="59"/>
      <c r="P708" s="43"/>
      <c r="Q708" s="14"/>
    </row>
    <row r="709" spans="1:17" ht="36.700000000000003" customHeight="1" x14ac:dyDescent="0.25">
      <c r="A709" s="277"/>
      <c r="B709" s="33"/>
      <c r="C709" s="11"/>
      <c r="D709" s="11"/>
      <c r="E709" s="36"/>
      <c r="F709" s="11"/>
      <c r="G709" s="11"/>
      <c r="H709" s="11"/>
      <c r="I709" s="24"/>
      <c r="J709" s="51"/>
      <c r="K709" s="46" t="str">
        <f>IF(SUMIFS('Base facturation'!$C$59:$ALN$59,'Base facturation'!$C$8:$ALN$8,A709)=0,"",SUMIFS('Base facturation'!$C$59:$ALN$59,'Base facturation'!$C$8:$ALN$8,A709))</f>
        <v/>
      </c>
      <c r="L709" s="46" t="str">
        <f t="shared" si="10"/>
        <v/>
      </c>
      <c r="M709" s="47"/>
      <c r="N709" s="55"/>
      <c r="O709" s="59"/>
      <c r="P709" s="43"/>
      <c r="Q709" s="14"/>
    </row>
    <row r="710" spans="1:17" ht="36.700000000000003" customHeight="1" x14ac:dyDescent="0.25">
      <c r="A710" s="277"/>
      <c r="B710" s="33"/>
      <c r="C710" s="11"/>
      <c r="D710" s="11"/>
      <c r="E710" s="36"/>
      <c r="F710" s="11"/>
      <c r="G710" s="11"/>
      <c r="H710" s="11"/>
      <c r="I710" s="24"/>
      <c r="J710" s="51"/>
      <c r="K710" s="46" t="str">
        <f>IF(SUMIFS('Base facturation'!$C$59:$ALN$59,'Base facturation'!$C$8:$ALN$8,A710)=0,"",SUMIFS('Base facturation'!$C$59:$ALN$59,'Base facturation'!$C$8:$ALN$8,A710))</f>
        <v/>
      </c>
      <c r="L710" s="46" t="str">
        <f t="shared" si="10"/>
        <v/>
      </c>
      <c r="M710" s="47"/>
      <c r="N710" s="55"/>
      <c r="O710" s="59"/>
      <c r="P710" s="43"/>
      <c r="Q710" s="14"/>
    </row>
    <row r="711" spans="1:17" ht="36.700000000000003" customHeight="1" x14ac:dyDescent="0.25">
      <c r="A711" s="277"/>
      <c r="B711" s="33"/>
      <c r="C711" s="11"/>
      <c r="D711" s="11"/>
      <c r="E711" s="36"/>
      <c r="F711" s="11"/>
      <c r="G711" s="11"/>
      <c r="H711" s="11"/>
      <c r="I711" s="24"/>
      <c r="J711" s="51"/>
      <c r="K711" s="46" t="str">
        <f>IF(SUMIFS('Base facturation'!$C$59:$ALN$59,'Base facturation'!$C$8:$ALN$8,A711)=0,"",SUMIFS('Base facturation'!$C$59:$ALN$59,'Base facturation'!$C$8:$ALN$8,A711))</f>
        <v/>
      </c>
      <c r="L711" s="46" t="str">
        <f t="shared" si="10"/>
        <v/>
      </c>
      <c r="M711" s="47"/>
      <c r="N711" s="55"/>
      <c r="O711" s="59"/>
      <c r="P711" s="43"/>
      <c r="Q711" s="14"/>
    </row>
    <row r="712" spans="1:17" ht="36.700000000000003" customHeight="1" x14ac:dyDescent="0.25">
      <c r="A712" s="277"/>
      <c r="B712" s="33"/>
      <c r="C712" s="11"/>
      <c r="D712" s="11"/>
      <c r="E712" s="36"/>
      <c r="F712" s="11"/>
      <c r="G712" s="11"/>
      <c r="H712" s="11"/>
      <c r="I712" s="24"/>
      <c r="J712" s="51"/>
      <c r="K712" s="46" t="str">
        <f>IF(SUMIFS('Base facturation'!$C$59:$ALN$59,'Base facturation'!$C$8:$ALN$8,A712)=0,"",SUMIFS('Base facturation'!$C$59:$ALN$59,'Base facturation'!$C$8:$ALN$8,A712))</f>
        <v/>
      </c>
      <c r="L712" s="46" t="str">
        <f t="shared" ref="L712:L775" si="11">IF(ISBLANK(J712),"",J712-K712)</f>
        <v/>
      </c>
      <c r="M712" s="47"/>
      <c r="N712" s="55"/>
      <c r="O712" s="59"/>
      <c r="P712" s="43"/>
      <c r="Q712" s="14"/>
    </row>
    <row r="713" spans="1:17" ht="36.700000000000003" customHeight="1" x14ac:dyDescent="0.25">
      <c r="A713" s="277"/>
      <c r="B713" s="33"/>
      <c r="C713" s="11"/>
      <c r="D713" s="11"/>
      <c r="E713" s="36"/>
      <c r="F713" s="11"/>
      <c r="G713" s="11"/>
      <c r="H713" s="11"/>
      <c r="I713" s="24"/>
      <c r="J713" s="51"/>
      <c r="K713" s="46" t="str">
        <f>IF(SUMIFS('Base facturation'!$C$59:$ALN$59,'Base facturation'!$C$8:$ALN$8,A713)=0,"",SUMIFS('Base facturation'!$C$59:$ALN$59,'Base facturation'!$C$8:$ALN$8,A713))</f>
        <v/>
      </c>
      <c r="L713" s="46" t="str">
        <f t="shared" si="11"/>
        <v/>
      </c>
      <c r="M713" s="47"/>
      <c r="N713" s="55"/>
      <c r="O713" s="59"/>
      <c r="P713" s="43"/>
      <c r="Q713" s="14"/>
    </row>
    <row r="714" spans="1:17" ht="36.700000000000003" customHeight="1" x14ac:dyDescent="0.25">
      <c r="A714" s="277"/>
      <c r="B714" s="33"/>
      <c r="C714" s="11"/>
      <c r="D714" s="11"/>
      <c r="E714" s="36"/>
      <c r="F714" s="11"/>
      <c r="G714" s="11"/>
      <c r="H714" s="11"/>
      <c r="I714" s="24"/>
      <c r="J714" s="51"/>
      <c r="K714" s="46" t="str">
        <f>IF(SUMIFS('Base facturation'!$C$59:$ALN$59,'Base facturation'!$C$8:$ALN$8,A714)=0,"",SUMIFS('Base facturation'!$C$59:$ALN$59,'Base facturation'!$C$8:$ALN$8,A714))</f>
        <v/>
      </c>
      <c r="L714" s="46" t="str">
        <f t="shared" si="11"/>
        <v/>
      </c>
      <c r="M714" s="47"/>
      <c r="N714" s="55"/>
      <c r="O714" s="59"/>
      <c r="P714" s="43"/>
      <c r="Q714" s="14"/>
    </row>
    <row r="715" spans="1:17" ht="36.700000000000003" customHeight="1" x14ac:dyDescent="0.25">
      <c r="A715" s="277"/>
      <c r="B715" s="33"/>
      <c r="C715" s="11"/>
      <c r="D715" s="11"/>
      <c r="E715" s="36"/>
      <c r="F715" s="11"/>
      <c r="G715" s="11"/>
      <c r="H715" s="11"/>
      <c r="I715" s="24"/>
      <c r="J715" s="51"/>
      <c r="K715" s="46" t="str">
        <f>IF(SUMIFS('Base facturation'!$C$59:$ALN$59,'Base facturation'!$C$8:$ALN$8,A715)=0,"",SUMIFS('Base facturation'!$C$59:$ALN$59,'Base facturation'!$C$8:$ALN$8,A715))</f>
        <v/>
      </c>
      <c r="L715" s="46" t="str">
        <f t="shared" si="11"/>
        <v/>
      </c>
      <c r="M715" s="47"/>
      <c r="N715" s="55"/>
      <c r="O715" s="59"/>
      <c r="P715" s="43"/>
      <c r="Q715" s="14"/>
    </row>
    <row r="716" spans="1:17" ht="36.700000000000003" customHeight="1" x14ac:dyDescent="0.25">
      <c r="A716" s="277"/>
      <c r="B716" s="33"/>
      <c r="C716" s="11"/>
      <c r="D716" s="11"/>
      <c r="E716" s="36"/>
      <c r="F716" s="11"/>
      <c r="G716" s="11"/>
      <c r="H716" s="11"/>
      <c r="I716" s="24"/>
      <c r="J716" s="51"/>
      <c r="K716" s="46" t="str">
        <f>IF(SUMIFS('Base facturation'!$C$59:$ALN$59,'Base facturation'!$C$8:$ALN$8,A716)=0,"",SUMIFS('Base facturation'!$C$59:$ALN$59,'Base facturation'!$C$8:$ALN$8,A716))</f>
        <v/>
      </c>
      <c r="L716" s="46" t="str">
        <f t="shared" si="11"/>
        <v/>
      </c>
      <c r="M716" s="47"/>
      <c r="N716" s="55"/>
      <c r="O716" s="59"/>
      <c r="P716" s="43"/>
      <c r="Q716" s="14"/>
    </row>
    <row r="717" spans="1:17" ht="36.700000000000003" customHeight="1" x14ac:dyDescent="0.25">
      <c r="A717" s="277"/>
      <c r="B717" s="33"/>
      <c r="C717" s="11"/>
      <c r="D717" s="11"/>
      <c r="E717" s="36"/>
      <c r="F717" s="11"/>
      <c r="G717" s="11"/>
      <c r="H717" s="11"/>
      <c r="I717" s="24"/>
      <c r="J717" s="51"/>
      <c r="K717" s="46" t="str">
        <f>IF(SUMIFS('Base facturation'!$C$59:$ALN$59,'Base facturation'!$C$8:$ALN$8,A717)=0,"",SUMIFS('Base facturation'!$C$59:$ALN$59,'Base facturation'!$C$8:$ALN$8,A717))</f>
        <v/>
      </c>
      <c r="L717" s="46" t="str">
        <f t="shared" si="11"/>
        <v/>
      </c>
      <c r="M717" s="47"/>
      <c r="N717" s="55"/>
      <c r="O717" s="59"/>
      <c r="P717" s="43"/>
      <c r="Q717" s="14"/>
    </row>
    <row r="718" spans="1:17" ht="36.700000000000003" customHeight="1" x14ac:dyDescent="0.25">
      <c r="A718" s="277"/>
      <c r="B718" s="33"/>
      <c r="C718" s="11"/>
      <c r="D718" s="11"/>
      <c r="E718" s="36"/>
      <c r="F718" s="11"/>
      <c r="G718" s="11"/>
      <c r="H718" s="11"/>
      <c r="I718" s="24"/>
      <c r="J718" s="51"/>
      <c r="K718" s="46" t="str">
        <f>IF(SUMIFS('Base facturation'!$C$59:$ALN$59,'Base facturation'!$C$8:$ALN$8,A718)=0,"",SUMIFS('Base facturation'!$C$59:$ALN$59,'Base facturation'!$C$8:$ALN$8,A718))</f>
        <v/>
      </c>
      <c r="L718" s="46" t="str">
        <f t="shared" si="11"/>
        <v/>
      </c>
      <c r="M718" s="47"/>
      <c r="N718" s="55"/>
      <c r="O718" s="59"/>
      <c r="P718" s="43"/>
      <c r="Q718" s="14"/>
    </row>
    <row r="719" spans="1:17" ht="36.700000000000003" customHeight="1" x14ac:dyDescent="0.25">
      <c r="A719" s="277"/>
      <c r="B719" s="33"/>
      <c r="C719" s="11"/>
      <c r="D719" s="11"/>
      <c r="E719" s="36"/>
      <c r="F719" s="11"/>
      <c r="G719" s="11"/>
      <c r="H719" s="11"/>
      <c r="I719" s="24"/>
      <c r="J719" s="51"/>
      <c r="K719" s="46" t="str">
        <f>IF(SUMIFS('Base facturation'!$C$59:$ALN$59,'Base facturation'!$C$8:$ALN$8,A719)=0,"",SUMIFS('Base facturation'!$C$59:$ALN$59,'Base facturation'!$C$8:$ALN$8,A719))</f>
        <v/>
      </c>
      <c r="L719" s="46" t="str">
        <f t="shared" si="11"/>
        <v/>
      </c>
      <c r="M719" s="47"/>
      <c r="N719" s="55"/>
      <c r="O719" s="59"/>
      <c r="P719" s="43"/>
      <c r="Q719" s="14"/>
    </row>
    <row r="720" spans="1:17" ht="36.700000000000003" customHeight="1" x14ac:dyDescent="0.25">
      <c r="A720" s="277"/>
      <c r="B720" s="33"/>
      <c r="C720" s="11"/>
      <c r="D720" s="11"/>
      <c r="E720" s="36"/>
      <c r="F720" s="11"/>
      <c r="G720" s="11"/>
      <c r="H720" s="11"/>
      <c r="I720" s="24"/>
      <c r="J720" s="51"/>
      <c r="K720" s="46" t="str">
        <f>IF(SUMIFS('Base facturation'!$C$59:$ALN$59,'Base facturation'!$C$8:$ALN$8,A720)=0,"",SUMIFS('Base facturation'!$C$59:$ALN$59,'Base facturation'!$C$8:$ALN$8,A720))</f>
        <v/>
      </c>
      <c r="L720" s="46" t="str">
        <f t="shared" si="11"/>
        <v/>
      </c>
      <c r="M720" s="47"/>
      <c r="N720" s="55"/>
      <c r="O720" s="59"/>
      <c r="P720" s="43"/>
      <c r="Q720" s="14"/>
    </row>
    <row r="721" spans="1:17" ht="36.700000000000003" customHeight="1" x14ac:dyDescent="0.25">
      <c r="A721" s="277"/>
      <c r="B721" s="33"/>
      <c r="C721" s="11"/>
      <c r="D721" s="11"/>
      <c r="E721" s="36"/>
      <c r="F721" s="11"/>
      <c r="G721" s="11"/>
      <c r="H721" s="11"/>
      <c r="I721" s="24"/>
      <c r="J721" s="51"/>
      <c r="K721" s="46" t="str">
        <f>IF(SUMIFS('Base facturation'!$C$59:$ALN$59,'Base facturation'!$C$8:$ALN$8,A721)=0,"",SUMIFS('Base facturation'!$C$59:$ALN$59,'Base facturation'!$C$8:$ALN$8,A721))</f>
        <v/>
      </c>
      <c r="L721" s="46" t="str">
        <f t="shared" si="11"/>
        <v/>
      </c>
      <c r="M721" s="47"/>
      <c r="N721" s="55"/>
      <c r="O721" s="59"/>
      <c r="P721" s="43"/>
      <c r="Q721" s="14"/>
    </row>
    <row r="722" spans="1:17" ht="36.700000000000003" customHeight="1" x14ac:dyDescent="0.25">
      <c r="A722" s="277"/>
      <c r="B722" s="33"/>
      <c r="C722" s="11"/>
      <c r="D722" s="11"/>
      <c r="E722" s="36"/>
      <c r="F722" s="11"/>
      <c r="G722" s="11"/>
      <c r="H722" s="11"/>
      <c r="I722" s="24"/>
      <c r="J722" s="51"/>
      <c r="K722" s="46" t="str">
        <f>IF(SUMIFS('Base facturation'!$C$59:$ALN$59,'Base facturation'!$C$8:$ALN$8,A722)=0,"",SUMIFS('Base facturation'!$C$59:$ALN$59,'Base facturation'!$C$8:$ALN$8,A722))</f>
        <v/>
      </c>
      <c r="L722" s="46" t="str">
        <f t="shared" si="11"/>
        <v/>
      </c>
      <c r="M722" s="47"/>
      <c r="N722" s="55"/>
      <c r="O722" s="59"/>
      <c r="P722" s="43"/>
      <c r="Q722" s="14"/>
    </row>
    <row r="723" spans="1:17" ht="36.700000000000003" customHeight="1" x14ac:dyDescent="0.25">
      <c r="A723" s="277"/>
      <c r="B723" s="33"/>
      <c r="C723" s="11"/>
      <c r="D723" s="11"/>
      <c r="E723" s="36"/>
      <c r="F723" s="11"/>
      <c r="G723" s="11"/>
      <c r="H723" s="11"/>
      <c r="I723" s="24"/>
      <c r="J723" s="51"/>
      <c r="K723" s="46" t="str">
        <f>IF(SUMIFS('Base facturation'!$C$59:$ALN$59,'Base facturation'!$C$8:$ALN$8,A723)=0,"",SUMIFS('Base facturation'!$C$59:$ALN$59,'Base facturation'!$C$8:$ALN$8,A723))</f>
        <v/>
      </c>
      <c r="L723" s="46" t="str">
        <f t="shared" si="11"/>
        <v/>
      </c>
      <c r="M723" s="47"/>
      <c r="N723" s="55"/>
      <c r="O723" s="59"/>
      <c r="P723" s="43"/>
      <c r="Q723" s="14"/>
    </row>
    <row r="724" spans="1:17" ht="36.700000000000003" customHeight="1" x14ac:dyDescent="0.25">
      <c r="A724" s="277"/>
      <c r="B724" s="33"/>
      <c r="C724" s="11"/>
      <c r="D724" s="11"/>
      <c r="E724" s="36"/>
      <c r="F724" s="11"/>
      <c r="G724" s="11"/>
      <c r="H724" s="11"/>
      <c r="I724" s="24"/>
      <c r="J724" s="51"/>
      <c r="K724" s="46" t="str">
        <f>IF(SUMIFS('Base facturation'!$C$59:$ALN$59,'Base facturation'!$C$8:$ALN$8,A724)=0,"",SUMIFS('Base facturation'!$C$59:$ALN$59,'Base facturation'!$C$8:$ALN$8,A724))</f>
        <v/>
      </c>
      <c r="L724" s="46" t="str">
        <f t="shared" si="11"/>
        <v/>
      </c>
      <c r="M724" s="47"/>
      <c r="N724" s="55"/>
      <c r="O724" s="59"/>
      <c r="P724" s="43"/>
      <c r="Q724" s="14"/>
    </row>
    <row r="725" spans="1:17" ht="36.700000000000003" customHeight="1" x14ac:dyDescent="0.25">
      <c r="A725" s="277"/>
      <c r="B725" s="33"/>
      <c r="C725" s="11"/>
      <c r="D725" s="11"/>
      <c r="E725" s="36"/>
      <c r="F725" s="11"/>
      <c r="G725" s="11"/>
      <c r="H725" s="11"/>
      <c r="I725" s="24"/>
      <c r="J725" s="51"/>
      <c r="K725" s="46" t="str">
        <f>IF(SUMIFS('Base facturation'!$C$59:$ALN$59,'Base facturation'!$C$8:$ALN$8,A725)=0,"",SUMIFS('Base facturation'!$C$59:$ALN$59,'Base facturation'!$C$8:$ALN$8,A725))</f>
        <v/>
      </c>
      <c r="L725" s="46" t="str">
        <f t="shared" si="11"/>
        <v/>
      </c>
      <c r="M725" s="47"/>
      <c r="N725" s="55"/>
      <c r="O725" s="59"/>
      <c r="P725" s="43"/>
      <c r="Q725" s="14"/>
    </row>
    <row r="726" spans="1:17" ht="36.700000000000003" customHeight="1" x14ac:dyDescent="0.25">
      <c r="A726" s="277"/>
      <c r="B726" s="33"/>
      <c r="C726" s="11"/>
      <c r="D726" s="11"/>
      <c r="E726" s="36"/>
      <c r="F726" s="11"/>
      <c r="G726" s="11"/>
      <c r="H726" s="11"/>
      <c r="I726" s="24"/>
      <c r="J726" s="51"/>
      <c r="K726" s="46" t="str">
        <f>IF(SUMIFS('Base facturation'!$C$59:$ALN$59,'Base facturation'!$C$8:$ALN$8,A726)=0,"",SUMIFS('Base facturation'!$C$59:$ALN$59,'Base facturation'!$C$8:$ALN$8,A726))</f>
        <v/>
      </c>
      <c r="L726" s="46" t="str">
        <f t="shared" si="11"/>
        <v/>
      </c>
      <c r="M726" s="47"/>
      <c r="N726" s="55"/>
      <c r="O726" s="59"/>
      <c r="P726" s="43"/>
      <c r="Q726" s="14"/>
    </row>
    <row r="727" spans="1:17" ht="36.700000000000003" customHeight="1" x14ac:dyDescent="0.25">
      <c r="A727" s="277"/>
      <c r="B727" s="33"/>
      <c r="C727" s="11"/>
      <c r="D727" s="11"/>
      <c r="E727" s="36"/>
      <c r="F727" s="11"/>
      <c r="G727" s="11"/>
      <c r="H727" s="11"/>
      <c r="I727" s="24"/>
      <c r="J727" s="51"/>
      <c r="K727" s="46" t="str">
        <f>IF(SUMIFS('Base facturation'!$C$59:$ALN$59,'Base facturation'!$C$8:$ALN$8,A727)=0,"",SUMIFS('Base facturation'!$C$59:$ALN$59,'Base facturation'!$C$8:$ALN$8,A727))</f>
        <v/>
      </c>
      <c r="L727" s="46" t="str">
        <f t="shared" si="11"/>
        <v/>
      </c>
      <c r="M727" s="47"/>
      <c r="N727" s="55"/>
      <c r="O727" s="59"/>
      <c r="P727" s="43"/>
      <c r="Q727" s="14"/>
    </row>
    <row r="728" spans="1:17" ht="36.700000000000003" customHeight="1" x14ac:dyDescent="0.25">
      <c r="A728" s="277"/>
      <c r="B728" s="33"/>
      <c r="C728" s="11"/>
      <c r="D728" s="11"/>
      <c r="E728" s="36"/>
      <c r="F728" s="11"/>
      <c r="G728" s="11"/>
      <c r="H728" s="11"/>
      <c r="I728" s="24"/>
      <c r="J728" s="51"/>
      <c r="K728" s="46" t="str">
        <f>IF(SUMIFS('Base facturation'!$C$59:$ALN$59,'Base facturation'!$C$8:$ALN$8,A728)=0,"",SUMIFS('Base facturation'!$C$59:$ALN$59,'Base facturation'!$C$8:$ALN$8,A728))</f>
        <v/>
      </c>
      <c r="L728" s="46" t="str">
        <f t="shared" si="11"/>
        <v/>
      </c>
      <c r="M728" s="47"/>
      <c r="N728" s="55"/>
      <c r="O728" s="59"/>
      <c r="P728" s="43"/>
      <c r="Q728" s="14"/>
    </row>
    <row r="729" spans="1:17" ht="36.700000000000003" customHeight="1" x14ac:dyDescent="0.25">
      <c r="A729" s="277"/>
      <c r="B729" s="33"/>
      <c r="C729" s="11"/>
      <c r="D729" s="11"/>
      <c r="E729" s="36"/>
      <c r="F729" s="11"/>
      <c r="G729" s="11"/>
      <c r="H729" s="11"/>
      <c r="I729" s="24"/>
      <c r="J729" s="51"/>
      <c r="K729" s="46" t="str">
        <f>IF(SUMIFS('Base facturation'!$C$59:$ALN$59,'Base facturation'!$C$8:$ALN$8,A729)=0,"",SUMIFS('Base facturation'!$C$59:$ALN$59,'Base facturation'!$C$8:$ALN$8,A729))</f>
        <v/>
      </c>
      <c r="L729" s="46" t="str">
        <f t="shared" si="11"/>
        <v/>
      </c>
      <c r="M729" s="47"/>
      <c r="N729" s="55"/>
      <c r="O729" s="59"/>
      <c r="P729" s="43"/>
      <c r="Q729" s="14"/>
    </row>
    <row r="730" spans="1:17" ht="36.700000000000003" customHeight="1" x14ac:dyDescent="0.25">
      <c r="A730" s="277"/>
      <c r="B730" s="33"/>
      <c r="C730" s="11"/>
      <c r="D730" s="11"/>
      <c r="E730" s="36"/>
      <c r="F730" s="11"/>
      <c r="G730" s="11"/>
      <c r="H730" s="11"/>
      <c r="I730" s="24"/>
      <c r="J730" s="51"/>
      <c r="K730" s="46" t="str">
        <f>IF(SUMIFS('Base facturation'!$C$59:$ALN$59,'Base facturation'!$C$8:$ALN$8,A730)=0,"",SUMIFS('Base facturation'!$C$59:$ALN$59,'Base facturation'!$C$8:$ALN$8,A730))</f>
        <v/>
      </c>
      <c r="L730" s="46" t="str">
        <f t="shared" si="11"/>
        <v/>
      </c>
      <c r="M730" s="47"/>
      <c r="N730" s="55"/>
      <c r="O730" s="59"/>
      <c r="P730" s="43"/>
      <c r="Q730" s="14"/>
    </row>
    <row r="731" spans="1:17" ht="36.700000000000003" customHeight="1" x14ac:dyDescent="0.25">
      <c r="A731" s="277"/>
      <c r="B731" s="33"/>
      <c r="C731" s="11"/>
      <c r="D731" s="11"/>
      <c r="E731" s="36"/>
      <c r="F731" s="11"/>
      <c r="G731" s="11"/>
      <c r="H731" s="11"/>
      <c r="I731" s="24"/>
      <c r="J731" s="51"/>
      <c r="K731" s="46" t="str">
        <f>IF(SUMIFS('Base facturation'!$C$59:$ALN$59,'Base facturation'!$C$8:$ALN$8,A731)=0,"",SUMIFS('Base facturation'!$C$59:$ALN$59,'Base facturation'!$C$8:$ALN$8,A731))</f>
        <v/>
      </c>
      <c r="L731" s="46" t="str">
        <f t="shared" si="11"/>
        <v/>
      </c>
      <c r="M731" s="47"/>
      <c r="N731" s="55"/>
      <c r="O731" s="59"/>
      <c r="P731" s="43"/>
      <c r="Q731" s="14"/>
    </row>
    <row r="732" spans="1:17" ht="36.700000000000003" customHeight="1" x14ac:dyDescent="0.25">
      <c r="A732" s="277"/>
      <c r="B732" s="33"/>
      <c r="C732" s="11"/>
      <c r="D732" s="11"/>
      <c r="E732" s="36"/>
      <c r="F732" s="11"/>
      <c r="G732" s="11"/>
      <c r="H732" s="11"/>
      <c r="I732" s="24"/>
      <c r="J732" s="51"/>
      <c r="K732" s="46" t="str">
        <f>IF(SUMIFS('Base facturation'!$C$59:$ALN$59,'Base facturation'!$C$8:$ALN$8,A732)=0,"",SUMIFS('Base facturation'!$C$59:$ALN$59,'Base facturation'!$C$8:$ALN$8,A732))</f>
        <v/>
      </c>
      <c r="L732" s="46" t="str">
        <f t="shared" si="11"/>
        <v/>
      </c>
      <c r="M732" s="47"/>
      <c r="N732" s="55"/>
      <c r="O732" s="59"/>
      <c r="P732" s="43"/>
      <c r="Q732" s="14"/>
    </row>
    <row r="733" spans="1:17" ht="36.700000000000003" customHeight="1" x14ac:dyDescent="0.25">
      <c r="A733" s="277"/>
      <c r="B733" s="33"/>
      <c r="C733" s="11"/>
      <c r="D733" s="11"/>
      <c r="E733" s="36"/>
      <c r="F733" s="11"/>
      <c r="G733" s="11"/>
      <c r="H733" s="11"/>
      <c r="I733" s="24"/>
      <c r="J733" s="51"/>
      <c r="K733" s="46" t="str">
        <f>IF(SUMIFS('Base facturation'!$C$59:$ALN$59,'Base facturation'!$C$8:$ALN$8,A733)=0,"",SUMIFS('Base facturation'!$C$59:$ALN$59,'Base facturation'!$C$8:$ALN$8,A733))</f>
        <v/>
      </c>
      <c r="L733" s="46" t="str">
        <f t="shared" si="11"/>
        <v/>
      </c>
      <c r="M733" s="47"/>
      <c r="N733" s="55"/>
      <c r="O733" s="59"/>
      <c r="P733" s="43"/>
      <c r="Q733" s="14"/>
    </row>
    <row r="734" spans="1:17" ht="36.700000000000003" customHeight="1" x14ac:dyDescent="0.25">
      <c r="A734" s="277"/>
      <c r="B734" s="33"/>
      <c r="C734" s="11"/>
      <c r="D734" s="11"/>
      <c r="E734" s="36"/>
      <c r="F734" s="11"/>
      <c r="G734" s="11"/>
      <c r="H734" s="11"/>
      <c r="I734" s="24"/>
      <c r="J734" s="51"/>
      <c r="K734" s="46" t="str">
        <f>IF(SUMIFS('Base facturation'!$C$59:$ALN$59,'Base facturation'!$C$8:$ALN$8,A734)=0,"",SUMIFS('Base facturation'!$C$59:$ALN$59,'Base facturation'!$C$8:$ALN$8,A734))</f>
        <v/>
      </c>
      <c r="L734" s="46" t="str">
        <f t="shared" si="11"/>
        <v/>
      </c>
      <c r="M734" s="47"/>
      <c r="N734" s="55"/>
      <c r="O734" s="59"/>
      <c r="P734" s="43"/>
      <c r="Q734" s="14"/>
    </row>
    <row r="735" spans="1:17" ht="36.700000000000003" customHeight="1" x14ac:dyDescent="0.25">
      <c r="A735" s="277"/>
      <c r="B735" s="33"/>
      <c r="C735" s="11"/>
      <c r="D735" s="11"/>
      <c r="E735" s="36"/>
      <c r="F735" s="11"/>
      <c r="G735" s="11"/>
      <c r="H735" s="11"/>
      <c r="I735" s="24"/>
      <c r="J735" s="51"/>
      <c r="K735" s="46" t="str">
        <f>IF(SUMIFS('Base facturation'!$C$59:$ALN$59,'Base facturation'!$C$8:$ALN$8,A735)=0,"",SUMIFS('Base facturation'!$C$59:$ALN$59,'Base facturation'!$C$8:$ALN$8,A735))</f>
        <v/>
      </c>
      <c r="L735" s="46" t="str">
        <f t="shared" si="11"/>
        <v/>
      </c>
      <c r="M735" s="47"/>
      <c r="N735" s="55"/>
      <c r="O735" s="59"/>
      <c r="P735" s="43"/>
      <c r="Q735" s="14"/>
    </row>
    <row r="736" spans="1:17" ht="36.700000000000003" customHeight="1" x14ac:dyDescent="0.25">
      <c r="A736" s="277"/>
      <c r="B736" s="33"/>
      <c r="C736" s="11"/>
      <c r="D736" s="11"/>
      <c r="E736" s="36"/>
      <c r="F736" s="11"/>
      <c r="G736" s="11"/>
      <c r="H736" s="11"/>
      <c r="I736" s="24"/>
      <c r="J736" s="51"/>
      <c r="K736" s="46" t="str">
        <f>IF(SUMIFS('Base facturation'!$C$59:$ALN$59,'Base facturation'!$C$8:$ALN$8,A736)=0,"",SUMIFS('Base facturation'!$C$59:$ALN$59,'Base facturation'!$C$8:$ALN$8,A736))</f>
        <v/>
      </c>
      <c r="L736" s="46" t="str">
        <f t="shared" si="11"/>
        <v/>
      </c>
      <c r="M736" s="47"/>
      <c r="N736" s="55"/>
      <c r="O736" s="59"/>
      <c r="P736" s="43"/>
      <c r="Q736" s="14"/>
    </row>
    <row r="737" spans="1:17" ht="36.700000000000003" customHeight="1" x14ac:dyDescent="0.25">
      <c r="A737" s="277"/>
      <c r="B737" s="33"/>
      <c r="C737" s="11"/>
      <c r="D737" s="11"/>
      <c r="E737" s="36"/>
      <c r="F737" s="11"/>
      <c r="G737" s="11"/>
      <c r="H737" s="11"/>
      <c r="I737" s="24"/>
      <c r="J737" s="51"/>
      <c r="K737" s="46" t="str">
        <f>IF(SUMIFS('Base facturation'!$C$59:$ALN$59,'Base facturation'!$C$8:$ALN$8,A737)=0,"",SUMIFS('Base facturation'!$C$59:$ALN$59,'Base facturation'!$C$8:$ALN$8,A737))</f>
        <v/>
      </c>
      <c r="L737" s="46" t="str">
        <f t="shared" si="11"/>
        <v/>
      </c>
      <c r="M737" s="47"/>
      <c r="N737" s="55"/>
      <c r="O737" s="59"/>
      <c r="P737" s="43"/>
      <c r="Q737" s="14"/>
    </row>
    <row r="738" spans="1:17" ht="36.700000000000003" customHeight="1" x14ac:dyDescent="0.25">
      <c r="A738" s="277"/>
      <c r="B738" s="33"/>
      <c r="C738" s="11"/>
      <c r="D738" s="11"/>
      <c r="E738" s="36"/>
      <c r="F738" s="11"/>
      <c r="G738" s="11"/>
      <c r="H738" s="11"/>
      <c r="I738" s="24"/>
      <c r="J738" s="51"/>
      <c r="K738" s="46" t="str">
        <f>IF(SUMIFS('Base facturation'!$C$59:$ALN$59,'Base facturation'!$C$8:$ALN$8,A738)=0,"",SUMIFS('Base facturation'!$C$59:$ALN$59,'Base facturation'!$C$8:$ALN$8,A738))</f>
        <v/>
      </c>
      <c r="L738" s="46" t="str">
        <f t="shared" si="11"/>
        <v/>
      </c>
      <c r="M738" s="47"/>
      <c r="N738" s="55"/>
      <c r="O738" s="59"/>
      <c r="P738" s="43"/>
      <c r="Q738" s="14"/>
    </row>
    <row r="739" spans="1:17" ht="36.700000000000003" customHeight="1" x14ac:dyDescent="0.25">
      <c r="A739" s="277"/>
      <c r="B739" s="33"/>
      <c r="C739" s="11"/>
      <c r="D739" s="11"/>
      <c r="E739" s="36"/>
      <c r="F739" s="11"/>
      <c r="G739" s="11"/>
      <c r="H739" s="11"/>
      <c r="I739" s="24"/>
      <c r="J739" s="51"/>
      <c r="K739" s="46" t="str">
        <f>IF(SUMIFS('Base facturation'!$C$59:$ALN$59,'Base facturation'!$C$8:$ALN$8,A739)=0,"",SUMIFS('Base facturation'!$C$59:$ALN$59,'Base facturation'!$C$8:$ALN$8,A739))</f>
        <v/>
      </c>
      <c r="L739" s="46" t="str">
        <f t="shared" si="11"/>
        <v/>
      </c>
      <c r="M739" s="47"/>
      <c r="N739" s="55"/>
      <c r="O739" s="59"/>
      <c r="P739" s="43"/>
      <c r="Q739" s="14"/>
    </row>
    <row r="740" spans="1:17" ht="36.700000000000003" customHeight="1" x14ac:dyDescent="0.25">
      <c r="A740" s="277"/>
      <c r="B740" s="33"/>
      <c r="C740" s="11"/>
      <c r="D740" s="11"/>
      <c r="E740" s="36"/>
      <c r="F740" s="11"/>
      <c r="G740" s="11"/>
      <c r="H740" s="11"/>
      <c r="I740" s="24"/>
      <c r="J740" s="51"/>
      <c r="K740" s="46" t="str">
        <f>IF(SUMIFS('Base facturation'!$C$59:$ALN$59,'Base facturation'!$C$8:$ALN$8,A740)=0,"",SUMIFS('Base facturation'!$C$59:$ALN$59,'Base facturation'!$C$8:$ALN$8,A740))</f>
        <v/>
      </c>
      <c r="L740" s="46" t="str">
        <f t="shared" si="11"/>
        <v/>
      </c>
      <c r="M740" s="47"/>
      <c r="N740" s="55"/>
      <c r="O740" s="59"/>
      <c r="P740" s="43"/>
      <c r="Q740" s="14"/>
    </row>
    <row r="741" spans="1:17" ht="36.700000000000003" customHeight="1" x14ac:dyDescent="0.25">
      <c r="A741" s="277"/>
      <c r="B741" s="33"/>
      <c r="C741" s="11"/>
      <c r="D741" s="11"/>
      <c r="E741" s="36"/>
      <c r="F741" s="11"/>
      <c r="G741" s="11"/>
      <c r="H741" s="11"/>
      <c r="I741" s="24"/>
      <c r="J741" s="51"/>
      <c r="K741" s="46" t="str">
        <f>IF(SUMIFS('Base facturation'!$C$59:$ALN$59,'Base facturation'!$C$8:$ALN$8,A741)=0,"",SUMIFS('Base facturation'!$C$59:$ALN$59,'Base facturation'!$C$8:$ALN$8,A741))</f>
        <v/>
      </c>
      <c r="L741" s="46" t="str">
        <f t="shared" si="11"/>
        <v/>
      </c>
      <c r="M741" s="47"/>
      <c r="N741" s="55"/>
      <c r="O741" s="59"/>
      <c r="P741" s="43"/>
      <c r="Q741" s="14"/>
    </row>
    <row r="742" spans="1:17" ht="36.700000000000003" customHeight="1" x14ac:dyDescent="0.25">
      <c r="A742" s="277"/>
      <c r="B742" s="33"/>
      <c r="C742" s="11"/>
      <c r="D742" s="11"/>
      <c r="E742" s="36"/>
      <c r="F742" s="11"/>
      <c r="G742" s="11"/>
      <c r="H742" s="11"/>
      <c r="I742" s="24"/>
      <c r="J742" s="51"/>
      <c r="K742" s="46" t="str">
        <f>IF(SUMIFS('Base facturation'!$C$59:$ALN$59,'Base facturation'!$C$8:$ALN$8,A742)=0,"",SUMIFS('Base facturation'!$C$59:$ALN$59,'Base facturation'!$C$8:$ALN$8,A742))</f>
        <v/>
      </c>
      <c r="L742" s="46" t="str">
        <f t="shared" si="11"/>
        <v/>
      </c>
      <c r="M742" s="47"/>
      <c r="N742" s="55"/>
      <c r="O742" s="59"/>
      <c r="P742" s="43"/>
      <c r="Q742" s="14"/>
    </row>
    <row r="743" spans="1:17" ht="36.700000000000003" customHeight="1" x14ac:dyDescent="0.25">
      <c r="A743" s="277"/>
      <c r="B743" s="33"/>
      <c r="C743" s="11"/>
      <c r="D743" s="11"/>
      <c r="E743" s="36"/>
      <c r="F743" s="11"/>
      <c r="G743" s="11"/>
      <c r="H743" s="11"/>
      <c r="I743" s="24"/>
      <c r="J743" s="51"/>
      <c r="K743" s="46" t="str">
        <f>IF(SUMIFS('Base facturation'!$C$59:$ALN$59,'Base facturation'!$C$8:$ALN$8,A743)=0,"",SUMIFS('Base facturation'!$C$59:$ALN$59,'Base facturation'!$C$8:$ALN$8,A743))</f>
        <v/>
      </c>
      <c r="L743" s="46" t="str">
        <f t="shared" si="11"/>
        <v/>
      </c>
      <c r="M743" s="47"/>
      <c r="N743" s="55"/>
      <c r="O743" s="59"/>
      <c r="P743" s="43"/>
      <c r="Q743" s="14"/>
    </row>
    <row r="744" spans="1:17" ht="36.700000000000003" customHeight="1" x14ac:dyDescent="0.25">
      <c r="A744" s="277"/>
      <c r="B744" s="33"/>
      <c r="C744" s="11"/>
      <c r="D744" s="11"/>
      <c r="E744" s="36"/>
      <c r="F744" s="11"/>
      <c r="G744" s="11"/>
      <c r="H744" s="11"/>
      <c r="I744" s="24"/>
      <c r="J744" s="51"/>
      <c r="K744" s="46" t="str">
        <f>IF(SUMIFS('Base facturation'!$C$59:$ALN$59,'Base facturation'!$C$8:$ALN$8,A744)=0,"",SUMIFS('Base facturation'!$C$59:$ALN$59,'Base facturation'!$C$8:$ALN$8,A744))</f>
        <v/>
      </c>
      <c r="L744" s="46" t="str">
        <f t="shared" si="11"/>
        <v/>
      </c>
      <c r="M744" s="47"/>
      <c r="N744" s="55"/>
      <c r="O744" s="59"/>
      <c r="P744" s="43"/>
      <c r="Q744" s="14"/>
    </row>
    <row r="745" spans="1:17" ht="36.700000000000003" customHeight="1" x14ac:dyDescent="0.25">
      <c r="A745" s="277"/>
      <c r="B745" s="33"/>
      <c r="C745" s="11"/>
      <c r="D745" s="11"/>
      <c r="E745" s="36"/>
      <c r="F745" s="11"/>
      <c r="G745" s="11"/>
      <c r="H745" s="11"/>
      <c r="I745" s="24"/>
      <c r="J745" s="51"/>
      <c r="K745" s="46" t="str">
        <f>IF(SUMIFS('Base facturation'!$C$59:$ALN$59,'Base facturation'!$C$8:$ALN$8,A745)=0,"",SUMIFS('Base facturation'!$C$59:$ALN$59,'Base facturation'!$C$8:$ALN$8,A745))</f>
        <v/>
      </c>
      <c r="L745" s="46" t="str">
        <f t="shared" si="11"/>
        <v/>
      </c>
      <c r="M745" s="47"/>
      <c r="N745" s="55"/>
      <c r="O745" s="59"/>
      <c r="P745" s="43"/>
      <c r="Q745" s="14"/>
    </row>
    <row r="746" spans="1:17" ht="36.700000000000003" customHeight="1" x14ac:dyDescent="0.25">
      <c r="A746" s="277"/>
      <c r="B746" s="33"/>
      <c r="C746" s="11"/>
      <c r="D746" s="11"/>
      <c r="E746" s="36"/>
      <c r="F746" s="11"/>
      <c r="G746" s="11"/>
      <c r="H746" s="11"/>
      <c r="I746" s="24"/>
      <c r="J746" s="51"/>
      <c r="K746" s="46" t="str">
        <f>IF(SUMIFS('Base facturation'!$C$59:$ALN$59,'Base facturation'!$C$8:$ALN$8,A746)=0,"",SUMIFS('Base facturation'!$C$59:$ALN$59,'Base facturation'!$C$8:$ALN$8,A746))</f>
        <v/>
      </c>
      <c r="L746" s="46" t="str">
        <f t="shared" si="11"/>
        <v/>
      </c>
      <c r="M746" s="47"/>
      <c r="N746" s="55"/>
      <c r="O746" s="59"/>
      <c r="P746" s="43"/>
      <c r="Q746" s="14"/>
    </row>
    <row r="747" spans="1:17" ht="36.700000000000003" customHeight="1" x14ac:dyDescent="0.25">
      <c r="A747" s="277"/>
      <c r="B747" s="33"/>
      <c r="C747" s="11"/>
      <c r="D747" s="11"/>
      <c r="E747" s="36"/>
      <c r="F747" s="11"/>
      <c r="G747" s="11"/>
      <c r="H747" s="11"/>
      <c r="I747" s="24"/>
      <c r="J747" s="51"/>
      <c r="K747" s="46" t="str">
        <f>IF(SUMIFS('Base facturation'!$C$59:$ALN$59,'Base facturation'!$C$8:$ALN$8,A747)=0,"",SUMIFS('Base facturation'!$C$59:$ALN$59,'Base facturation'!$C$8:$ALN$8,A747))</f>
        <v/>
      </c>
      <c r="L747" s="46" t="str">
        <f t="shared" si="11"/>
        <v/>
      </c>
      <c r="M747" s="47"/>
      <c r="N747" s="55"/>
      <c r="O747" s="59"/>
      <c r="P747" s="43"/>
      <c r="Q747" s="14"/>
    </row>
    <row r="748" spans="1:17" ht="36.700000000000003" customHeight="1" x14ac:dyDescent="0.25">
      <c r="A748" s="277"/>
      <c r="B748" s="33"/>
      <c r="C748" s="11"/>
      <c r="D748" s="11"/>
      <c r="E748" s="36"/>
      <c r="F748" s="11"/>
      <c r="G748" s="11"/>
      <c r="H748" s="11"/>
      <c r="I748" s="24"/>
      <c r="J748" s="51"/>
      <c r="K748" s="46" t="str">
        <f>IF(SUMIFS('Base facturation'!$C$59:$ALN$59,'Base facturation'!$C$8:$ALN$8,A748)=0,"",SUMIFS('Base facturation'!$C$59:$ALN$59,'Base facturation'!$C$8:$ALN$8,A748))</f>
        <v/>
      </c>
      <c r="L748" s="46" t="str">
        <f t="shared" si="11"/>
        <v/>
      </c>
      <c r="M748" s="47"/>
      <c r="N748" s="55"/>
      <c r="O748" s="59"/>
      <c r="P748" s="43"/>
      <c r="Q748" s="14"/>
    </row>
    <row r="749" spans="1:17" ht="36.700000000000003" customHeight="1" x14ac:dyDescent="0.25">
      <c r="A749" s="277"/>
      <c r="B749" s="33"/>
      <c r="C749" s="11"/>
      <c r="D749" s="11"/>
      <c r="E749" s="36"/>
      <c r="F749" s="11"/>
      <c r="G749" s="11"/>
      <c r="H749" s="11"/>
      <c r="I749" s="24"/>
      <c r="J749" s="51"/>
      <c r="K749" s="46" t="str">
        <f>IF(SUMIFS('Base facturation'!$C$59:$ALN$59,'Base facturation'!$C$8:$ALN$8,A749)=0,"",SUMIFS('Base facturation'!$C$59:$ALN$59,'Base facturation'!$C$8:$ALN$8,A749))</f>
        <v/>
      </c>
      <c r="L749" s="46" t="str">
        <f t="shared" si="11"/>
        <v/>
      </c>
      <c r="M749" s="47"/>
      <c r="N749" s="55"/>
      <c r="O749" s="59"/>
      <c r="P749" s="43"/>
      <c r="Q749" s="14"/>
    </row>
    <row r="750" spans="1:17" ht="36.700000000000003" customHeight="1" x14ac:dyDescent="0.25">
      <c r="A750" s="277"/>
      <c r="B750" s="33"/>
      <c r="C750" s="11"/>
      <c r="D750" s="11"/>
      <c r="E750" s="36"/>
      <c r="F750" s="11"/>
      <c r="G750" s="11"/>
      <c r="H750" s="11"/>
      <c r="I750" s="24"/>
      <c r="J750" s="51"/>
      <c r="K750" s="46" t="str">
        <f>IF(SUMIFS('Base facturation'!$C$59:$ALN$59,'Base facturation'!$C$8:$ALN$8,A750)=0,"",SUMIFS('Base facturation'!$C$59:$ALN$59,'Base facturation'!$C$8:$ALN$8,A750))</f>
        <v/>
      </c>
      <c r="L750" s="46" t="str">
        <f t="shared" si="11"/>
        <v/>
      </c>
      <c r="M750" s="47"/>
      <c r="N750" s="55"/>
      <c r="O750" s="59"/>
      <c r="P750" s="43"/>
      <c r="Q750" s="14"/>
    </row>
    <row r="751" spans="1:17" ht="36.700000000000003" customHeight="1" x14ac:dyDescent="0.25">
      <c r="A751" s="277"/>
      <c r="B751" s="33"/>
      <c r="C751" s="11"/>
      <c r="D751" s="11"/>
      <c r="E751" s="36"/>
      <c r="F751" s="11"/>
      <c r="G751" s="11"/>
      <c r="H751" s="11"/>
      <c r="I751" s="24"/>
      <c r="J751" s="51"/>
      <c r="K751" s="46" t="str">
        <f>IF(SUMIFS('Base facturation'!$C$59:$ALN$59,'Base facturation'!$C$8:$ALN$8,A751)=0,"",SUMIFS('Base facturation'!$C$59:$ALN$59,'Base facturation'!$C$8:$ALN$8,A751))</f>
        <v/>
      </c>
      <c r="L751" s="46" t="str">
        <f t="shared" si="11"/>
        <v/>
      </c>
      <c r="M751" s="47"/>
      <c r="N751" s="55"/>
      <c r="O751" s="59"/>
      <c r="P751" s="43"/>
      <c r="Q751" s="14"/>
    </row>
    <row r="752" spans="1:17" ht="36.700000000000003" customHeight="1" x14ac:dyDescent="0.25">
      <c r="A752" s="277"/>
      <c r="B752" s="33"/>
      <c r="C752" s="11"/>
      <c r="D752" s="11"/>
      <c r="E752" s="36"/>
      <c r="F752" s="11"/>
      <c r="G752" s="11"/>
      <c r="H752" s="11"/>
      <c r="I752" s="24"/>
      <c r="J752" s="51"/>
      <c r="K752" s="46" t="str">
        <f>IF(SUMIFS('Base facturation'!$C$59:$ALN$59,'Base facturation'!$C$8:$ALN$8,A752)=0,"",SUMIFS('Base facturation'!$C$59:$ALN$59,'Base facturation'!$C$8:$ALN$8,A752))</f>
        <v/>
      </c>
      <c r="L752" s="46" t="str">
        <f t="shared" si="11"/>
        <v/>
      </c>
      <c r="M752" s="47"/>
      <c r="N752" s="55"/>
      <c r="O752" s="59"/>
      <c r="P752" s="43"/>
      <c r="Q752" s="14"/>
    </row>
    <row r="753" spans="1:17" ht="36.700000000000003" customHeight="1" x14ac:dyDescent="0.25">
      <c r="A753" s="277"/>
      <c r="B753" s="33"/>
      <c r="C753" s="11"/>
      <c r="D753" s="11"/>
      <c r="E753" s="36"/>
      <c r="F753" s="11"/>
      <c r="G753" s="11"/>
      <c r="H753" s="11"/>
      <c r="I753" s="24"/>
      <c r="J753" s="51"/>
      <c r="K753" s="46" t="str">
        <f>IF(SUMIFS('Base facturation'!$C$59:$ALN$59,'Base facturation'!$C$8:$ALN$8,A753)=0,"",SUMIFS('Base facturation'!$C$59:$ALN$59,'Base facturation'!$C$8:$ALN$8,A753))</f>
        <v/>
      </c>
      <c r="L753" s="46" t="str">
        <f t="shared" si="11"/>
        <v/>
      </c>
      <c r="M753" s="47"/>
      <c r="N753" s="55"/>
      <c r="O753" s="59"/>
      <c r="P753" s="43"/>
      <c r="Q753" s="14"/>
    </row>
    <row r="754" spans="1:17" ht="36.700000000000003" customHeight="1" x14ac:dyDescent="0.25">
      <c r="A754" s="277"/>
      <c r="B754" s="33"/>
      <c r="C754" s="11"/>
      <c r="D754" s="11"/>
      <c r="E754" s="36"/>
      <c r="F754" s="11"/>
      <c r="G754" s="11"/>
      <c r="H754" s="11"/>
      <c r="I754" s="24"/>
      <c r="J754" s="51"/>
      <c r="K754" s="46" t="str">
        <f>IF(SUMIFS('Base facturation'!$C$59:$ALN$59,'Base facturation'!$C$8:$ALN$8,A754)=0,"",SUMIFS('Base facturation'!$C$59:$ALN$59,'Base facturation'!$C$8:$ALN$8,A754))</f>
        <v/>
      </c>
      <c r="L754" s="46" t="str">
        <f t="shared" si="11"/>
        <v/>
      </c>
      <c r="M754" s="47"/>
      <c r="N754" s="55"/>
      <c r="O754" s="59"/>
      <c r="P754" s="43"/>
      <c r="Q754" s="14"/>
    </row>
    <row r="755" spans="1:17" ht="36.700000000000003" customHeight="1" x14ac:dyDescent="0.25">
      <c r="A755" s="277"/>
      <c r="B755" s="33"/>
      <c r="C755" s="11"/>
      <c r="D755" s="11"/>
      <c r="E755" s="36"/>
      <c r="F755" s="11"/>
      <c r="G755" s="11"/>
      <c r="H755" s="11"/>
      <c r="I755" s="24"/>
      <c r="J755" s="51"/>
      <c r="K755" s="46" t="str">
        <f>IF(SUMIFS('Base facturation'!$C$59:$ALN$59,'Base facturation'!$C$8:$ALN$8,A755)=0,"",SUMIFS('Base facturation'!$C$59:$ALN$59,'Base facturation'!$C$8:$ALN$8,A755))</f>
        <v/>
      </c>
      <c r="L755" s="46" t="str">
        <f t="shared" si="11"/>
        <v/>
      </c>
      <c r="M755" s="47"/>
      <c r="N755" s="55"/>
      <c r="O755" s="59"/>
      <c r="P755" s="43"/>
      <c r="Q755" s="14"/>
    </row>
    <row r="756" spans="1:17" ht="36.700000000000003" customHeight="1" x14ac:dyDescent="0.25">
      <c r="A756" s="277"/>
      <c r="B756" s="33"/>
      <c r="C756" s="11"/>
      <c r="D756" s="11"/>
      <c r="E756" s="36"/>
      <c r="F756" s="11"/>
      <c r="G756" s="11"/>
      <c r="H756" s="11"/>
      <c r="I756" s="24"/>
      <c r="J756" s="51"/>
      <c r="K756" s="46" t="str">
        <f>IF(SUMIFS('Base facturation'!$C$59:$ALN$59,'Base facturation'!$C$8:$ALN$8,A756)=0,"",SUMIFS('Base facturation'!$C$59:$ALN$59,'Base facturation'!$C$8:$ALN$8,A756))</f>
        <v/>
      </c>
      <c r="L756" s="46" t="str">
        <f t="shared" si="11"/>
        <v/>
      </c>
      <c r="M756" s="47"/>
      <c r="N756" s="55"/>
      <c r="O756" s="59"/>
      <c r="P756" s="43"/>
      <c r="Q756" s="14"/>
    </row>
    <row r="757" spans="1:17" ht="36.700000000000003" customHeight="1" x14ac:dyDescent="0.25">
      <c r="A757" s="277"/>
      <c r="B757" s="33"/>
      <c r="C757" s="11"/>
      <c r="D757" s="11"/>
      <c r="E757" s="36"/>
      <c r="F757" s="11"/>
      <c r="G757" s="11"/>
      <c r="H757" s="11"/>
      <c r="I757" s="24"/>
      <c r="J757" s="51"/>
      <c r="K757" s="46" t="str">
        <f>IF(SUMIFS('Base facturation'!$C$59:$ALN$59,'Base facturation'!$C$8:$ALN$8,A757)=0,"",SUMIFS('Base facturation'!$C$59:$ALN$59,'Base facturation'!$C$8:$ALN$8,A757))</f>
        <v/>
      </c>
      <c r="L757" s="46" t="str">
        <f t="shared" si="11"/>
        <v/>
      </c>
      <c r="M757" s="47"/>
      <c r="N757" s="55"/>
      <c r="O757" s="59"/>
      <c r="P757" s="43"/>
      <c r="Q757" s="14"/>
    </row>
    <row r="758" spans="1:17" ht="36.700000000000003" customHeight="1" x14ac:dyDescent="0.25">
      <c r="A758" s="277"/>
      <c r="B758" s="33"/>
      <c r="C758" s="11"/>
      <c r="D758" s="11"/>
      <c r="E758" s="36"/>
      <c r="F758" s="11"/>
      <c r="G758" s="11"/>
      <c r="H758" s="11"/>
      <c r="I758" s="24"/>
      <c r="J758" s="51"/>
      <c r="K758" s="46" t="str">
        <f>IF(SUMIFS('Base facturation'!$C$59:$ALN$59,'Base facturation'!$C$8:$ALN$8,A758)=0,"",SUMIFS('Base facturation'!$C$59:$ALN$59,'Base facturation'!$C$8:$ALN$8,A758))</f>
        <v/>
      </c>
      <c r="L758" s="46" t="str">
        <f t="shared" si="11"/>
        <v/>
      </c>
      <c r="M758" s="47"/>
      <c r="N758" s="55"/>
      <c r="O758" s="59"/>
      <c r="P758" s="43"/>
      <c r="Q758" s="14"/>
    </row>
    <row r="759" spans="1:17" ht="36.700000000000003" customHeight="1" x14ac:dyDescent="0.25">
      <c r="A759" s="277"/>
      <c r="B759" s="33"/>
      <c r="C759" s="11"/>
      <c r="D759" s="11"/>
      <c r="E759" s="36"/>
      <c r="F759" s="11"/>
      <c r="G759" s="11"/>
      <c r="H759" s="11"/>
      <c r="I759" s="24"/>
      <c r="J759" s="51"/>
      <c r="K759" s="46" t="str">
        <f>IF(SUMIFS('Base facturation'!$C$59:$ALN$59,'Base facturation'!$C$8:$ALN$8,A759)=0,"",SUMIFS('Base facturation'!$C$59:$ALN$59,'Base facturation'!$C$8:$ALN$8,A759))</f>
        <v/>
      </c>
      <c r="L759" s="46" t="str">
        <f t="shared" si="11"/>
        <v/>
      </c>
      <c r="M759" s="47"/>
      <c r="N759" s="55"/>
      <c r="O759" s="59"/>
      <c r="P759" s="43"/>
      <c r="Q759" s="14"/>
    </row>
    <row r="760" spans="1:17" ht="36.700000000000003" customHeight="1" x14ac:dyDescent="0.25">
      <c r="A760" s="277"/>
      <c r="B760" s="33"/>
      <c r="C760" s="11"/>
      <c r="D760" s="11"/>
      <c r="E760" s="36"/>
      <c r="F760" s="11"/>
      <c r="G760" s="11"/>
      <c r="H760" s="11"/>
      <c r="I760" s="24"/>
      <c r="J760" s="51"/>
      <c r="K760" s="46" t="str">
        <f>IF(SUMIFS('Base facturation'!$C$59:$ALN$59,'Base facturation'!$C$8:$ALN$8,A760)=0,"",SUMIFS('Base facturation'!$C$59:$ALN$59,'Base facturation'!$C$8:$ALN$8,A760))</f>
        <v/>
      </c>
      <c r="L760" s="46" t="str">
        <f t="shared" si="11"/>
        <v/>
      </c>
      <c r="M760" s="47"/>
      <c r="N760" s="55"/>
      <c r="O760" s="59"/>
      <c r="P760" s="43"/>
      <c r="Q760" s="14"/>
    </row>
    <row r="761" spans="1:17" ht="36.700000000000003" customHeight="1" x14ac:dyDescent="0.25">
      <c r="A761" s="277"/>
      <c r="B761" s="33"/>
      <c r="C761" s="11"/>
      <c r="D761" s="11"/>
      <c r="E761" s="36"/>
      <c r="F761" s="11"/>
      <c r="G761" s="11"/>
      <c r="H761" s="11"/>
      <c r="I761" s="24"/>
      <c r="J761" s="51"/>
      <c r="K761" s="46" t="str">
        <f>IF(SUMIFS('Base facturation'!$C$59:$ALN$59,'Base facturation'!$C$8:$ALN$8,A761)=0,"",SUMIFS('Base facturation'!$C$59:$ALN$59,'Base facturation'!$C$8:$ALN$8,A761))</f>
        <v/>
      </c>
      <c r="L761" s="46" t="str">
        <f t="shared" si="11"/>
        <v/>
      </c>
      <c r="M761" s="47"/>
      <c r="N761" s="55"/>
      <c r="O761" s="59"/>
      <c r="P761" s="43"/>
      <c r="Q761" s="14"/>
    </row>
    <row r="762" spans="1:17" ht="36.700000000000003" customHeight="1" x14ac:dyDescent="0.25">
      <c r="A762" s="277"/>
      <c r="B762" s="33"/>
      <c r="C762" s="11"/>
      <c r="D762" s="11"/>
      <c r="E762" s="36"/>
      <c r="F762" s="11"/>
      <c r="G762" s="11"/>
      <c r="H762" s="11"/>
      <c r="I762" s="24"/>
      <c r="J762" s="51"/>
      <c r="K762" s="46" t="str">
        <f>IF(SUMIFS('Base facturation'!$C$59:$ALN$59,'Base facturation'!$C$8:$ALN$8,A762)=0,"",SUMIFS('Base facturation'!$C$59:$ALN$59,'Base facturation'!$C$8:$ALN$8,A762))</f>
        <v/>
      </c>
      <c r="L762" s="46" t="str">
        <f t="shared" si="11"/>
        <v/>
      </c>
      <c r="M762" s="47"/>
      <c r="N762" s="55"/>
      <c r="O762" s="59"/>
      <c r="P762" s="43"/>
      <c r="Q762" s="14"/>
    </row>
    <row r="763" spans="1:17" ht="36.700000000000003" customHeight="1" x14ac:dyDescent="0.25">
      <c r="A763" s="277"/>
      <c r="B763" s="33"/>
      <c r="C763" s="11"/>
      <c r="D763" s="11"/>
      <c r="E763" s="36"/>
      <c r="F763" s="11"/>
      <c r="G763" s="11"/>
      <c r="H763" s="11"/>
      <c r="I763" s="24"/>
      <c r="J763" s="51"/>
      <c r="K763" s="46" t="str">
        <f>IF(SUMIFS('Base facturation'!$C$59:$ALN$59,'Base facturation'!$C$8:$ALN$8,A763)=0,"",SUMIFS('Base facturation'!$C$59:$ALN$59,'Base facturation'!$C$8:$ALN$8,A763))</f>
        <v/>
      </c>
      <c r="L763" s="46" t="str">
        <f t="shared" si="11"/>
        <v/>
      </c>
      <c r="M763" s="47"/>
      <c r="N763" s="55"/>
      <c r="O763" s="59"/>
      <c r="P763" s="43"/>
      <c r="Q763" s="14"/>
    </row>
    <row r="764" spans="1:17" ht="36.700000000000003" customHeight="1" x14ac:dyDescent="0.25">
      <c r="A764" s="277"/>
      <c r="B764" s="33"/>
      <c r="C764" s="11"/>
      <c r="D764" s="11"/>
      <c r="E764" s="36"/>
      <c r="F764" s="11"/>
      <c r="G764" s="11"/>
      <c r="H764" s="11"/>
      <c r="I764" s="24"/>
      <c r="J764" s="51"/>
      <c r="K764" s="46" t="str">
        <f>IF(SUMIFS('Base facturation'!$C$59:$ALN$59,'Base facturation'!$C$8:$ALN$8,A764)=0,"",SUMIFS('Base facturation'!$C$59:$ALN$59,'Base facturation'!$C$8:$ALN$8,A764))</f>
        <v/>
      </c>
      <c r="L764" s="46" t="str">
        <f t="shared" si="11"/>
        <v/>
      </c>
      <c r="M764" s="47"/>
      <c r="N764" s="55"/>
      <c r="O764" s="59"/>
      <c r="P764" s="43"/>
      <c r="Q764" s="14"/>
    </row>
    <row r="765" spans="1:17" ht="36.700000000000003" customHeight="1" x14ac:dyDescent="0.25">
      <c r="A765" s="277"/>
      <c r="B765" s="33"/>
      <c r="C765" s="11"/>
      <c r="D765" s="11"/>
      <c r="E765" s="36"/>
      <c r="F765" s="11"/>
      <c r="G765" s="11"/>
      <c r="H765" s="11"/>
      <c r="I765" s="24"/>
      <c r="J765" s="51"/>
      <c r="K765" s="46" t="str">
        <f>IF(SUMIFS('Base facturation'!$C$59:$ALN$59,'Base facturation'!$C$8:$ALN$8,A765)=0,"",SUMIFS('Base facturation'!$C$59:$ALN$59,'Base facturation'!$C$8:$ALN$8,A765))</f>
        <v/>
      </c>
      <c r="L765" s="46" t="str">
        <f t="shared" si="11"/>
        <v/>
      </c>
      <c r="M765" s="47"/>
      <c r="N765" s="55"/>
      <c r="O765" s="59"/>
      <c r="P765" s="43"/>
      <c r="Q765" s="14"/>
    </row>
    <row r="766" spans="1:17" ht="36.700000000000003" customHeight="1" x14ac:dyDescent="0.25">
      <c r="A766" s="277"/>
      <c r="B766" s="33"/>
      <c r="C766" s="11"/>
      <c r="D766" s="11"/>
      <c r="E766" s="36"/>
      <c r="F766" s="11"/>
      <c r="G766" s="11"/>
      <c r="H766" s="11"/>
      <c r="I766" s="24"/>
      <c r="J766" s="51"/>
      <c r="K766" s="46" t="str">
        <f>IF(SUMIFS('Base facturation'!$C$59:$ALN$59,'Base facturation'!$C$8:$ALN$8,A766)=0,"",SUMIFS('Base facturation'!$C$59:$ALN$59,'Base facturation'!$C$8:$ALN$8,A766))</f>
        <v/>
      </c>
      <c r="L766" s="46" t="str">
        <f t="shared" si="11"/>
        <v/>
      </c>
      <c r="M766" s="47"/>
      <c r="N766" s="55"/>
      <c r="O766" s="59"/>
      <c r="P766" s="43"/>
      <c r="Q766" s="14"/>
    </row>
    <row r="767" spans="1:17" ht="36.700000000000003" customHeight="1" x14ac:dyDescent="0.25">
      <c r="A767" s="277"/>
      <c r="B767" s="33"/>
      <c r="C767" s="11"/>
      <c r="D767" s="11"/>
      <c r="E767" s="36"/>
      <c r="F767" s="11"/>
      <c r="G767" s="11"/>
      <c r="H767" s="11"/>
      <c r="I767" s="24"/>
      <c r="J767" s="51"/>
      <c r="K767" s="46" t="str">
        <f>IF(SUMIFS('Base facturation'!$C$59:$ALN$59,'Base facturation'!$C$8:$ALN$8,A767)=0,"",SUMIFS('Base facturation'!$C$59:$ALN$59,'Base facturation'!$C$8:$ALN$8,A767))</f>
        <v/>
      </c>
      <c r="L767" s="46" t="str">
        <f t="shared" si="11"/>
        <v/>
      </c>
      <c r="M767" s="47"/>
      <c r="N767" s="55"/>
      <c r="O767" s="59"/>
      <c r="P767" s="43"/>
      <c r="Q767" s="14"/>
    </row>
    <row r="768" spans="1:17" ht="36.700000000000003" customHeight="1" x14ac:dyDescent="0.25">
      <c r="A768" s="277"/>
      <c r="B768" s="33"/>
      <c r="C768" s="11"/>
      <c r="D768" s="11"/>
      <c r="E768" s="36"/>
      <c r="F768" s="11"/>
      <c r="G768" s="11"/>
      <c r="H768" s="11"/>
      <c r="I768" s="24"/>
      <c r="J768" s="51"/>
      <c r="K768" s="46" t="str">
        <f>IF(SUMIFS('Base facturation'!$C$59:$ALN$59,'Base facturation'!$C$8:$ALN$8,A768)=0,"",SUMIFS('Base facturation'!$C$59:$ALN$59,'Base facturation'!$C$8:$ALN$8,A768))</f>
        <v/>
      </c>
      <c r="L768" s="46" t="str">
        <f t="shared" si="11"/>
        <v/>
      </c>
      <c r="M768" s="47"/>
      <c r="N768" s="55"/>
      <c r="O768" s="59"/>
      <c r="P768" s="43"/>
      <c r="Q768" s="14"/>
    </row>
    <row r="769" spans="1:17" ht="36.700000000000003" customHeight="1" x14ac:dyDescent="0.25">
      <c r="A769" s="277"/>
      <c r="B769" s="33"/>
      <c r="C769" s="11"/>
      <c r="D769" s="11"/>
      <c r="E769" s="36"/>
      <c r="F769" s="11"/>
      <c r="G769" s="11"/>
      <c r="H769" s="11"/>
      <c r="I769" s="24"/>
      <c r="J769" s="51"/>
      <c r="K769" s="46" t="str">
        <f>IF(SUMIFS('Base facturation'!$C$59:$ALN$59,'Base facturation'!$C$8:$ALN$8,A769)=0,"",SUMIFS('Base facturation'!$C$59:$ALN$59,'Base facturation'!$C$8:$ALN$8,A769))</f>
        <v/>
      </c>
      <c r="L769" s="46" t="str">
        <f t="shared" si="11"/>
        <v/>
      </c>
      <c r="M769" s="47"/>
      <c r="N769" s="55"/>
      <c r="O769" s="59"/>
      <c r="P769" s="43"/>
      <c r="Q769" s="14"/>
    </row>
    <row r="770" spans="1:17" ht="36.700000000000003" customHeight="1" x14ac:dyDescent="0.25">
      <c r="A770" s="277"/>
      <c r="B770" s="33"/>
      <c r="C770" s="11"/>
      <c r="D770" s="11"/>
      <c r="E770" s="36"/>
      <c r="F770" s="11"/>
      <c r="G770" s="11"/>
      <c r="H770" s="11"/>
      <c r="I770" s="24"/>
      <c r="J770" s="51"/>
      <c r="K770" s="46" t="str">
        <f>IF(SUMIFS('Base facturation'!$C$59:$ALN$59,'Base facturation'!$C$8:$ALN$8,A770)=0,"",SUMIFS('Base facturation'!$C$59:$ALN$59,'Base facturation'!$C$8:$ALN$8,A770))</f>
        <v/>
      </c>
      <c r="L770" s="46" t="str">
        <f t="shared" si="11"/>
        <v/>
      </c>
      <c r="M770" s="47"/>
      <c r="N770" s="55"/>
      <c r="O770" s="59"/>
      <c r="P770" s="43"/>
      <c r="Q770" s="14"/>
    </row>
    <row r="771" spans="1:17" ht="36.700000000000003" customHeight="1" x14ac:dyDescent="0.25">
      <c r="A771" s="277"/>
      <c r="B771" s="33"/>
      <c r="C771" s="11"/>
      <c r="D771" s="11"/>
      <c r="E771" s="36"/>
      <c r="F771" s="11"/>
      <c r="G771" s="11"/>
      <c r="H771" s="11"/>
      <c r="I771" s="24"/>
      <c r="J771" s="51"/>
      <c r="K771" s="46" t="str">
        <f>IF(SUMIFS('Base facturation'!$C$59:$ALN$59,'Base facturation'!$C$8:$ALN$8,A771)=0,"",SUMIFS('Base facturation'!$C$59:$ALN$59,'Base facturation'!$C$8:$ALN$8,A771))</f>
        <v/>
      </c>
      <c r="L771" s="46" t="str">
        <f t="shared" si="11"/>
        <v/>
      </c>
      <c r="M771" s="47"/>
      <c r="N771" s="55"/>
      <c r="O771" s="59"/>
      <c r="P771" s="43"/>
      <c r="Q771" s="14"/>
    </row>
    <row r="772" spans="1:17" ht="36.700000000000003" customHeight="1" x14ac:dyDescent="0.25">
      <c r="A772" s="277"/>
      <c r="B772" s="33"/>
      <c r="C772" s="11"/>
      <c r="D772" s="11"/>
      <c r="E772" s="36"/>
      <c r="F772" s="11"/>
      <c r="G772" s="11"/>
      <c r="H772" s="11"/>
      <c r="I772" s="24"/>
      <c r="J772" s="51"/>
      <c r="K772" s="46" t="str">
        <f>IF(SUMIFS('Base facturation'!$C$59:$ALN$59,'Base facturation'!$C$8:$ALN$8,A772)=0,"",SUMIFS('Base facturation'!$C$59:$ALN$59,'Base facturation'!$C$8:$ALN$8,A772))</f>
        <v/>
      </c>
      <c r="L772" s="46" t="str">
        <f t="shared" si="11"/>
        <v/>
      </c>
      <c r="M772" s="47"/>
      <c r="N772" s="55"/>
      <c r="O772" s="59"/>
      <c r="P772" s="43"/>
      <c r="Q772" s="14"/>
    </row>
    <row r="773" spans="1:17" ht="36.700000000000003" customHeight="1" x14ac:dyDescent="0.25">
      <c r="A773" s="277"/>
      <c r="B773" s="33"/>
      <c r="C773" s="11"/>
      <c r="D773" s="11"/>
      <c r="E773" s="36"/>
      <c r="F773" s="11"/>
      <c r="G773" s="11"/>
      <c r="H773" s="11"/>
      <c r="I773" s="24"/>
      <c r="J773" s="51"/>
      <c r="K773" s="46" t="str">
        <f>IF(SUMIFS('Base facturation'!$C$59:$ALN$59,'Base facturation'!$C$8:$ALN$8,A773)=0,"",SUMIFS('Base facturation'!$C$59:$ALN$59,'Base facturation'!$C$8:$ALN$8,A773))</f>
        <v/>
      </c>
      <c r="L773" s="46" t="str">
        <f t="shared" si="11"/>
        <v/>
      </c>
      <c r="M773" s="47"/>
      <c r="N773" s="55"/>
      <c r="O773" s="59"/>
      <c r="P773" s="43"/>
      <c r="Q773" s="14"/>
    </row>
    <row r="774" spans="1:17" ht="36.700000000000003" customHeight="1" x14ac:dyDescent="0.25">
      <c r="A774" s="277"/>
      <c r="B774" s="33"/>
      <c r="C774" s="11"/>
      <c r="D774" s="11"/>
      <c r="E774" s="36"/>
      <c r="F774" s="11"/>
      <c r="G774" s="11"/>
      <c r="H774" s="11"/>
      <c r="I774" s="24"/>
      <c r="J774" s="51"/>
      <c r="K774" s="46" t="str">
        <f>IF(SUMIFS('Base facturation'!$C$59:$ALN$59,'Base facturation'!$C$8:$ALN$8,A774)=0,"",SUMIFS('Base facturation'!$C$59:$ALN$59,'Base facturation'!$C$8:$ALN$8,A774))</f>
        <v/>
      </c>
      <c r="L774" s="46" t="str">
        <f t="shared" si="11"/>
        <v/>
      </c>
      <c r="M774" s="47"/>
      <c r="N774" s="55"/>
      <c r="O774" s="59"/>
      <c r="P774" s="43"/>
      <c r="Q774" s="14"/>
    </row>
    <row r="775" spans="1:17" ht="36.700000000000003" customHeight="1" x14ac:dyDescent="0.25">
      <c r="A775" s="277"/>
      <c r="B775" s="33"/>
      <c r="C775" s="11"/>
      <c r="D775" s="11"/>
      <c r="E775" s="36"/>
      <c r="F775" s="11"/>
      <c r="G775" s="11"/>
      <c r="H775" s="11"/>
      <c r="I775" s="24"/>
      <c r="J775" s="51"/>
      <c r="K775" s="46" t="str">
        <f>IF(SUMIFS('Base facturation'!$C$59:$ALN$59,'Base facturation'!$C$8:$ALN$8,A775)=0,"",SUMIFS('Base facturation'!$C$59:$ALN$59,'Base facturation'!$C$8:$ALN$8,A775))</f>
        <v/>
      </c>
      <c r="L775" s="46" t="str">
        <f t="shared" si="11"/>
        <v/>
      </c>
      <c r="M775" s="47"/>
      <c r="N775" s="55"/>
      <c r="O775" s="59"/>
      <c r="P775" s="43"/>
      <c r="Q775" s="14"/>
    </row>
    <row r="776" spans="1:17" ht="36.700000000000003" customHeight="1" x14ac:dyDescent="0.25">
      <c r="A776" s="277"/>
      <c r="B776" s="33"/>
      <c r="C776" s="11"/>
      <c r="D776" s="11"/>
      <c r="E776" s="36"/>
      <c r="F776" s="11"/>
      <c r="G776" s="11"/>
      <c r="H776" s="11"/>
      <c r="I776" s="24"/>
      <c r="J776" s="51"/>
      <c r="K776" s="46" t="str">
        <f>IF(SUMIFS('Base facturation'!$C$59:$ALN$59,'Base facturation'!$C$8:$ALN$8,A776)=0,"",SUMIFS('Base facturation'!$C$59:$ALN$59,'Base facturation'!$C$8:$ALN$8,A776))</f>
        <v/>
      </c>
      <c r="L776" s="46" t="str">
        <f t="shared" ref="L776:L839" si="12">IF(ISBLANK(J776),"",J776-K776)</f>
        <v/>
      </c>
      <c r="M776" s="47"/>
      <c r="N776" s="55"/>
      <c r="O776" s="59"/>
      <c r="P776" s="43"/>
      <c r="Q776" s="14"/>
    </row>
    <row r="777" spans="1:17" ht="36.700000000000003" customHeight="1" x14ac:dyDescent="0.25">
      <c r="A777" s="277"/>
      <c r="B777" s="33"/>
      <c r="C777" s="11"/>
      <c r="D777" s="11"/>
      <c r="E777" s="36"/>
      <c r="F777" s="11"/>
      <c r="G777" s="11"/>
      <c r="H777" s="11"/>
      <c r="I777" s="24"/>
      <c r="J777" s="51"/>
      <c r="K777" s="46" t="str">
        <f>IF(SUMIFS('Base facturation'!$C$59:$ALN$59,'Base facturation'!$C$8:$ALN$8,A777)=0,"",SUMIFS('Base facturation'!$C$59:$ALN$59,'Base facturation'!$C$8:$ALN$8,A777))</f>
        <v/>
      </c>
      <c r="L777" s="46" t="str">
        <f t="shared" si="12"/>
        <v/>
      </c>
      <c r="M777" s="47"/>
      <c r="N777" s="55"/>
      <c r="O777" s="59"/>
      <c r="P777" s="43"/>
      <c r="Q777" s="14"/>
    </row>
    <row r="778" spans="1:17" ht="36.700000000000003" customHeight="1" x14ac:dyDescent="0.25">
      <c r="A778" s="277"/>
      <c r="B778" s="33"/>
      <c r="C778" s="11"/>
      <c r="D778" s="11"/>
      <c r="E778" s="36"/>
      <c r="F778" s="11"/>
      <c r="G778" s="11"/>
      <c r="H778" s="11"/>
      <c r="I778" s="24"/>
      <c r="J778" s="51"/>
      <c r="K778" s="46" t="str">
        <f>IF(SUMIFS('Base facturation'!$C$59:$ALN$59,'Base facturation'!$C$8:$ALN$8,A778)=0,"",SUMIFS('Base facturation'!$C$59:$ALN$59,'Base facturation'!$C$8:$ALN$8,A778))</f>
        <v/>
      </c>
      <c r="L778" s="46" t="str">
        <f t="shared" si="12"/>
        <v/>
      </c>
      <c r="M778" s="47"/>
      <c r="N778" s="55"/>
      <c r="O778" s="59"/>
      <c r="P778" s="43"/>
      <c r="Q778" s="14"/>
    </row>
    <row r="779" spans="1:17" ht="36.700000000000003" customHeight="1" x14ac:dyDescent="0.25">
      <c r="A779" s="277"/>
      <c r="B779" s="33"/>
      <c r="C779" s="11"/>
      <c r="D779" s="11"/>
      <c r="E779" s="36"/>
      <c r="F779" s="11"/>
      <c r="G779" s="11"/>
      <c r="H779" s="11"/>
      <c r="I779" s="24"/>
      <c r="J779" s="51"/>
      <c r="K779" s="46" t="str">
        <f>IF(SUMIFS('Base facturation'!$C$59:$ALN$59,'Base facturation'!$C$8:$ALN$8,A779)=0,"",SUMIFS('Base facturation'!$C$59:$ALN$59,'Base facturation'!$C$8:$ALN$8,A779))</f>
        <v/>
      </c>
      <c r="L779" s="46" t="str">
        <f t="shared" si="12"/>
        <v/>
      </c>
      <c r="M779" s="47"/>
      <c r="N779" s="55"/>
      <c r="O779" s="59"/>
      <c r="P779" s="43"/>
      <c r="Q779" s="14"/>
    </row>
    <row r="780" spans="1:17" ht="36.700000000000003" customHeight="1" x14ac:dyDescent="0.25">
      <c r="A780" s="277"/>
      <c r="B780" s="33"/>
      <c r="C780" s="11"/>
      <c r="D780" s="11"/>
      <c r="E780" s="36"/>
      <c r="F780" s="11"/>
      <c r="G780" s="11"/>
      <c r="H780" s="11"/>
      <c r="I780" s="24"/>
      <c r="J780" s="51"/>
      <c r="K780" s="46" t="str">
        <f>IF(SUMIFS('Base facturation'!$C$59:$ALN$59,'Base facturation'!$C$8:$ALN$8,A780)=0,"",SUMIFS('Base facturation'!$C$59:$ALN$59,'Base facturation'!$C$8:$ALN$8,A780))</f>
        <v/>
      </c>
      <c r="L780" s="46" t="str">
        <f t="shared" si="12"/>
        <v/>
      </c>
      <c r="M780" s="47"/>
      <c r="N780" s="55"/>
      <c r="O780" s="59"/>
      <c r="P780" s="43"/>
      <c r="Q780" s="14"/>
    </row>
    <row r="781" spans="1:17" ht="36.700000000000003" customHeight="1" x14ac:dyDescent="0.25">
      <c r="A781" s="277"/>
      <c r="B781" s="33"/>
      <c r="C781" s="11"/>
      <c r="D781" s="11"/>
      <c r="E781" s="36"/>
      <c r="F781" s="11"/>
      <c r="G781" s="11"/>
      <c r="H781" s="11"/>
      <c r="I781" s="24"/>
      <c r="J781" s="51"/>
      <c r="K781" s="46" t="str">
        <f>IF(SUMIFS('Base facturation'!$C$59:$ALN$59,'Base facturation'!$C$8:$ALN$8,A781)=0,"",SUMIFS('Base facturation'!$C$59:$ALN$59,'Base facturation'!$C$8:$ALN$8,A781))</f>
        <v/>
      </c>
      <c r="L781" s="46" t="str">
        <f t="shared" si="12"/>
        <v/>
      </c>
      <c r="M781" s="47"/>
      <c r="N781" s="55"/>
      <c r="O781" s="59"/>
      <c r="P781" s="43"/>
      <c r="Q781" s="14"/>
    </row>
    <row r="782" spans="1:17" ht="36.700000000000003" customHeight="1" x14ac:dyDescent="0.25">
      <c r="A782" s="277"/>
      <c r="B782" s="33"/>
      <c r="C782" s="11"/>
      <c r="D782" s="11"/>
      <c r="E782" s="36"/>
      <c r="F782" s="11"/>
      <c r="G782" s="11"/>
      <c r="H782" s="11"/>
      <c r="I782" s="24"/>
      <c r="J782" s="51"/>
      <c r="K782" s="46" t="str">
        <f>IF(SUMIFS('Base facturation'!$C$59:$ALN$59,'Base facturation'!$C$8:$ALN$8,A782)=0,"",SUMIFS('Base facturation'!$C$59:$ALN$59,'Base facturation'!$C$8:$ALN$8,A782))</f>
        <v/>
      </c>
      <c r="L782" s="46" t="str">
        <f t="shared" si="12"/>
        <v/>
      </c>
      <c r="M782" s="47"/>
      <c r="N782" s="55"/>
      <c r="O782" s="59"/>
      <c r="P782" s="43"/>
      <c r="Q782" s="14"/>
    </row>
    <row r="783" spans="1:17" ht="36.700000000000003" customHeight="1" x14ac:dyDescent="0.25">
      <c r="A783" s="277"/>
      <c r="B783" s="33"/>
      <c r="C783" s="11"/>
      <c r="D783" s="11"/>
      <c r="E783" s="36"/>
      <c r="F783" s="11"/>
      <c r="G783" s="11"/>
      <c r="H783" s="11"/>
      <c r="I783" s="24"/>
      <c r="J783" s="51"/>
      <c r="K783" s="46" t="str">
        <f>IF(SUMIFS('Base facturation'!$C$59:$ALN$59,'Base facturation'!$C$8:$ALN$8,A783)=0,"",SUMIFS('Base facturation'!$C$59:$ALN$59,'Base facturation'!$C$8:$ALN$8,A783))</f>
        <v/>
      </c>
      <c r="L783" s="46" t="str">
        <f t="shared" si="12"/>
        <v/>
      </c>
      <c r="M783" s="47"/>
      <c r="N783" s="55"/>
      <c r="O783" s="59"/>
      <c r="P783" s="43"/>
      <c r="Q783" s="14"/>
    </row>
    <row r="784" spans="1:17" ht="36.700000000000003" customHeight="1" x14ac:dyDescent="0.25">
      <c r="A784" s="277"/>
      <c r="B784" s="33"/>
      <c r="C784" s="11"/>
      <c r="D784" s="11"/>
      <c r="E784" s="36"/>
      <c r="F784" s="11"/>
      <c r="G784" s="11"/>
      <c r="H784" s="11"/>
      <c r="I784" s="24"/>
      <c r="J784" s="51"/>
      <c r="K784" s="46" t="str">
        <f>IF(SUMIFS('Base facturation'!$C$59:$ALN$59,'Base facturation'!$C$8:$ALN$8,A784)=0,"",SUMIFS('Base facturation'!$C$59:$ALN$59,'Base facturation'!$C$8:$ALN$8,A784))</f>
        <v/>
      </c>
      <c r="L784" s="46" t="str">
        <f t="shared" si="12"/>
        <v/>
      </c>
      <c r="M784" s="47"/>
      <c r="N784" s="55"/>
      <c r="O784" s="59"/>
      <c r="P784" s="43"/>
      <c r="Q784" s="14"/>
    </row>
    <row r="785" spans="1:17" ht="36.700000000000003" customHeight="1" x14ac:dyDescent="0.25">
      <c r="A785" s="277"/>
      <c r="B785" s="33"/>
      <c r="C785" s="11"/>
      <c r="D785" s="11"/>
      <c r="E785" s="36"/>
      <c r="F785" s="11"/>
      <c r="G785" s="11"/>
      <c r="H785" s="11"/>
      <c r="I785" s="24"/>
      <c r="J785" s="51"/>
      <c r="K785" s="46" t="str">
        <f>IF(SUMIFS('Base facturation'!$C$59:$ALN$59,'Base facturation'!$C$8:$ALN$8,A785)=0,"",SUMIFS('Base facturation'!$C$59:$ALN$59,'Base facturation'!$C$8:$ALN$8,A785))</f>
        <v/>
      </c>
      <c r="L785" s="46" t="str">
        <f t="shared" si="12"/>
        <v/>
      </c>
      <c r="M785" s="47"/>
      <c r="N785" s="55"/>
      <c r="O785" s="59"/>
      <c r="P785" s="43"/>
      <c r="Q785" s="14"/>
    </row>
    <row r="786" spans="1:17" ht="36.700000000000003" customHeight="1" x14ac:dyDescent="0.25">
      <c r="A786" s="277"/>
      <c r="B786" s="33"/>
      <c r="C786" s="11"/>
      <c r="D786" s="11"/>
      <c r="E786" s="36"/>
      <c r="F786" s="11"/>
      <c r="G786" s="11"/>
      <c r="H786" s="11"/>
      <c r="I786" s="24"/>
      <c r="J786" s="51"/>
      <c r="K786" s="46" t="str">
        <f>IF(SUMIFS('Base facturation'!$C$59:$ALN$59,'Base facturation'!$C$8:$ALN$8,A786)=0,"",SUMIFS('Base facturation'!$C$59:$ALN$59,'Base facturation'!$C$8:$ALN$8,A786))</f>
        <v/>
      </c>
      <c r="L786" s="46" t="str">
        <f t="shared" si="12"/>
        <v/>
      </c>
      <c r="M786" s="47"/>
      <c r="N786" s="55"/>
      <c r="O786" s="59"/>
      <c r="P786" s="43"/>
      <c r="Q786" s="14"/>
    </row>
    <row r="787" spans="1:17" ht="36.700000000000003" customHeight="1" x14ac:dyDescent="0.25">
      <c r="A787" s="277"/>
      <c r="B787" s="33"/>
      <c r="C787" s="11"/>
      <c r="D787" s="11"/>
      <c r="E787" s="36"/>
      <c r="F787" s="11"/>
      <c r="G787" s="11"/>
      <c r="H787" s="11"/>
      <c r="I787" s="24"/>
      <c r="J787" s="51"/>
      <c r="K787" s="46" t="str">
        <f>IF(SUMIFS('Base facturation'!$C$59:$ALN$59,'Base facturation'!$C$8:$ALN$8,A787)=0,"",SUMIFS('Base facturation'!$C$59:$ALN$59,'Base facturation'!$C$8:$ALN$8,A787))</f>
        <v/>
      </c>
      <c r="L787" s="46" t="str">
        <f t="shared" si="12"/>
        <v/>
      </c>
      <c r="M787" s="47"/>
      <c r="N787" s="55"/>
      <c r="O787" s="59"/>
      <c r="P787" s="43"/>
      <c r="Q787" s="14"/>
    </row>
    <row r="788" spans="1:17" ht="36.700000000000003" customHeight="1" x14ac:dyDescent="0.25">
      <c r="A788" s="277"/>
      <c r="B788" s="33"/>
      <c r="C788" s="11"/>
      <c r="D788" s="11"/>
      <c r="E788" s="36"/>
      <c r="F788" s="11"/>
      <c r="G788" s="11"/>
      <c r="H788" s="11"/>
      <c r="I788" s="24"/>
      <c r="J788" s="51"/>
      <c r="K788" s="46" t="str">
        <f>IF(SUMIFS('Base facturation'!$C$59:$ALN$59,'Base facturation'!$C$8:$ALN$8,A788)=0,"",SUMIFS('Base facturation'!$C$59:$ALN$59,'Base facturation'!$C$8:$ALN$8,A788))</f>
        <v/>
      </c>
      <c r="L788" s="46" t="str">
        <f t="shared" si="12"/>
        <v/>
      </c>
      <c r="M788" s="47"/>
      <c r="N788" s="55"/>
      <c r="O788" s="59"/>
      <c r="P788" s="43"/>
      <c r="Q788" s="14"/>
    </row>
    <row r="789" spans="1:17" ht="36.700000000000003" customHeight="1" x14ac:dyDescent="0.25">
      <c r="A789" s="277"/>
      <c r="B789" s="33"/>
      <c r="C789" s="11"/>
      <c r="D789" s="11"/>
      <c r="E789" s="36"/>
      <c r="F789" s="11"/>
      <c r="G789" s="11"/>
      <c r="H789" s="11"/>
      <c r="I789" s="24"/>
      <c r="J789" s="51"/>
      <c r="K789" s="46" t="str">
        <f>IF(SUMIFS('Base facturation'!$C$59:$ALN$59,'Base facturation'!$C$8:$ALN$8,A789)=0,"",SUMIFS('Base facturation'!$C$59:$ALN$59,'Base facturation'!$C$8:$ALN$8,A789))</f>
        <v/>
      </c>
      <c r="L789" s="46" t="str">
        <f t="shared" si="12"/>
        <v/>
      </c>
      <c r="M789" s="47"/>
      <c r="N789" s="55"/>
      <c r="O789" s="59"/>
      <c r="P789" s="43"/>
      <c r="Q789" s="14"/>
    </row>
    <row r="790" spans="1:17" ht="36.700000000000003" customHeight="1" x14ac:dyDescent="0.25">
      <c r="A790" s="277"/>
      <c r="B790" s="33"/>
      <c r="C790" s="11"/>
      <c r="D790" s="11"/>
      <c r="E790" s="36"/>
      <c r="F790" s="11"/>
      <c r="G790" s="11"/>
      <c r="H790" s="11"/>
      <c r="I790" s="24"/>
      <c r="J790" s="51"/>
      <c r="K790" s="46" t="str">
        <f>IF(SUMIFS('Base facturation'!$C$59:$ALN$59,'Base facturation'!$C$8:$ALN$8,A790)=0,"",SUMIFS('Base facturation'!$C$59:$ALN$59,'Base facturation'!$C$8:$ALN$8,A790))</f>
        <v/>
      </c>
      <c r="L790" s="46" t="str">
        <f t="shared" si="12"/>
        <v/>
      </c>
      <c r="M790" s="47"/>
      <c r="N790" s="55"/>
      <c r="O790" s="59"/>
      <c r="P790" s="43"/>
      <c r="Q790" s="14"/>
    </row>
    <row r="791" spans="1:17" ht="36.700000000000003" customHeight="1" x14ac:dyDescent="0.25">
      <c r="A791" s="277"/>
      <c r="B791" s="33"/>
      <c r="C791" s="11"/>
      <c r="D791" s="11"/>
      <c r="E791" s="36"/>
      <c r="F791" s="11"/>
      <c r="G791" s="11"/>
      <c r="H791" s="11"/>
      <c r="I791" s="24"/>
      <c r="J791" s="51"/>
      <c r="K791" s="46" t="str">
        <f>IF(SUMIFS('Base facturation'!$C$59:$ALN$59,'Base facturation'!$C$8:$ALN$8,A791)=0,"",SUMIFS('Base facturation'!$C$59:$ALN$59,'Base facturation'!$C$8:$ALN$8,A791))</f>
        <v/>
      </c>
      <c r="L791" s="46" t="str">
        <f t="shared" si="12"/>
        <v/>
      </c>
      <c r="M791" s="47"/>
      <c r="N791" s="55"/>
      <c r="O791" s="59"/>
      <c r="P791" s="43"/>
      <c r="Q791" s="14"/>
    </row>
    <row r="792" spans="1:17" ht="36.700000000000003" customHeight="1" x14ac:dyDescent="0.25">
      <c r="A792" s="277"/>
      <c r="B792" s="33"/>
      <c r="C792" s="11"/>
      <c r="D792" s="11"/>
      <c r="E792" s="36"/>
      <c r="F792" s="11"/>
      <c r="G792" s="11"/>
      <c r="H792" s="11"/>
      <c r="I792" s="24"/>
      <c r="J792" s="51"/>
      <c r="K792" s="46" t="str">
        <f>IF(SUMIFS('Base facturation'!$C$59:$ALN$59,'Base facturation'!$C$8:$ALN$8,A792)=0,"",SUMIFS('Base facturation'!$C$59:$ALN$59,'Base facturation'!$C$8:$ALN$8,A792))</f>
        <v/>
      </c>
      <c r="L792" s="46" t="str">
        <f t="shared" si="12"/>
        <v/>
      </c>
      <c r="M792" s="47"/>
      <c r="N792" s="55"/>
      <c r="O792" s="59"/>
      <c r="P792" s="43"/>
      <c r="Q792" s="14"/>
    </row>
    <row r="793" spans="1:17" ht="36.700000000000003" customHeight="1" x14ac:dyDescent="0.25">
      <c r="A793" s="277"/>
      <c r="B793" s="33"/>
      <c r="C793" s="11"/>
      <c r="D793" s="11"/>
      <c r="E793" s="36"/>
      <c r="F793" s="11"/>
      <c r="G793" s="11"/>
      <c r="H793" s="11"/>
      <c r="I793" s="24"/>
      <c r="J793" s="51"/>
      <c r="K793" s="46" t="str">
        <f>IF(SUMIFS('Base facturation'!$C$59:$ALN$59,'Base facturation'!$C$8:$ALN$8,A793)=0,"",SUMIFS('Base facturation'!$C$59:$ALN$59,'Base facturation'!$C$8:$ALN$8,A793))</f>
        <v/>
      </c>
      <c r="L793" s="46" t="str">
        <f t="shared" si="12"/>
        <v/>
      </c>
      <c r="M793" s="47"/>
      <c r="N793" s="55"/>
      <c r="O793" s="59"/>
      <c r="P793" s="43"/>
      <c r="Q793" s="14"/>
    </row>
    <row r="794" spans="1:17" ht="36.700000000000003" customHeight="1" x14ac:dyDescent="0.25">
      <c r="A794" s="277"/>
      <c r="B794" s="33"/>
      <c r="C794" s="11"/>
      <c r="D794" s="11"/>
      <c r="E794" s="36"/>
      <c r="F794" s="11"/>
      <c r="G794" s="11"/>
      <c r="H794" s="11"/>
      <c r="I794" s="24"/>
      <c r="J794" s="51"/>
      <c r="K794" s="46" t="str">
        <f>IF(SUMIFS('Base facturation'!$C$59:$ALN$59,'Base facturation'!$C$8:$ALN$8,A794)=0,"",SUMIFS('Base facturation'!$C$59:$ALN$59,'Base facturation'!$C$8:$ALN$8,A794))</f>
        <v/>
      </c>
      <c r="L794" s="46" t="str">
        <f t="shared" si="12"/>
        <v/>
      </c>
      <c r="M794" s="47"/>
      <c r="N794" s="55"/>
      <c r="O794" s="59"/>
      <c r="P794" s="43"/>
      <c r="Q794" s="14"/>
    </row>
    <row r="795" spans="1:17" ht="36.700000000000003" customHeight="1" x14ac:dyDescent="0.25">
      <c r="A795" s="277"/>
      <c r="B795" s="33"/>
      <c r="C795" s="11"/>
      <c r="D795" s="11"/>
      <c r="E795" s="36"/>
      <c r="F795" s="11"/>
      <c r="G795" s="11"/>
      <c r="H795" s="11"/>
      <c r="I795" s="24"/>
      <c r="J795" s="51"/>
      <c r="K795" s="46" t="str">
        <f>IF(SUMIFS('Base facturation'!$C$59:$ALN$59,'Base facturation'!$C$8:$ALN$8,A795)=0,"",SUMIFS('Base facturation'!$C$59:$ALN$59,'Base facturation'!$C$8:$ALN$8,A795))</f>
        <v/>
      </c>
      <c r="L795" s="46" t="str">
        <f t="shared" si="12"/>
        <v/>
      </c>
      <c r="M795" s="47"/>
      <c r="N795" s="55"/>
      <c r="O795" s="59"/>
      <c r="P795" s="43"/>
      <c r="Q795" s="14"/>
    </row>
    <row r="796" spans="1:17" ht="36.700000000000003" customHeight="1" x14ac:dyDescent="0.25">
      <c r="A796" s="277"/>
      <c r="B796" s="33"/>
      <c r="C796" s="11"/>
      <c r="D796" s="11"/>
      <c r="E796" s="36"/>
      <c r="F796" s="11"/>
      <c r="G796" s="11"/>
      <c r="H796" s="11"/>
      <c r="I796" s="24"/>
      <c r="J796" s="51"/>
      <c r="K796" s="46" t="str">
        <f>IF(SUMIFS('Base facturation'!$C$59:$ALN$59,'Base facturation'!$C$8:$ALN$8,A796)=0,"",SUMIFS('Base facturation'!$C$59:$ALN$59,'Base facturation'!$C$8:$ALN$8,A796))</f>
        <v/>
      </c>
      <c r="L796" s="46" t="str">
        <f t="shared" si="12"/>
        <v/>
      </c>
      <c r="M796" s="47"/>
      <c r="N796" s="55"/>
      <c r="O796" s="59"/>
      <c r="P796" s="43"/>
      <c r="Q796" s="14"/>
    </row>
    <row r="797" spans="1:17" ht="36.700000000000003" customHeight="1" x14ac:dyDescent="0.25">
      <c r="A797" s="277"/>
      <c r="B797" s="33"/>
      <c r="C797" s="11"/>
      <c r="D797" s="11"/>
      <c r="E797" s="36"/>
      <c r="F797" s="11"/>
      <c r="G797" s="11"/>
      <c r="H797" s="11"/>
      <c r="I797" s="24"/>
      <c r="J797" s="51"/>
      <c r="K797" s="46" t="str">
        <f>IF(SUMIFS('Base facturation'!$C$59:$ALN$59,'Base facturation'!$C$8:$ALN$8,A797)=0,"",SUMIFS('Base facturation'!$C$59:$ALN$59,'Base facturation'!$C$8:$ALN$8,A797))</f>
        <v/>
      </c>
      <c r="L797" s="46" t="str">
        <f t="shared" si="12"/>
        <v/>
      </c>
      <c r="M797" s="47"/>
      <c r="N797" s="55"/>
      <c r="O797" s="59"/>
      <c r="P797" s="43"/>
      <c r="Q797" s="14"/>
    </row>
    <row r="798" spans="1:17" ht="36.700000000000003" customHeight="1" x14ac:dyDescent="0.25">
      <c r="A798" s="277"/>
      <c r="B798" s="33"/>
      <c r="C798" s="11"/>
      <c r="D798" s="11"/>
      <c r="E798" s="36"/>
      <c r="F798" s="11"/>
      <c r="G798" s="11"/>
      <c r="H798" s="11"/>
      <c r="I798" s="24"/>
      <c r="J798" s="51"/>
      <c r="K798" s="46" t="str">
        <f>IF(SUMIFS('Base facturation'!$C$59:$ALN$59,'Base facturation'!$C$8:$ALN$8,A798)=0,"",SUMIFS('Base facturation'!$C$59:$ALN$59,'Base facturation'!$C$8:$ALN$8,A798))</f>
        <v/>
      </c>
      <c r="L798" s="46" t="str">
        <f t="shared" si="12"/>
        <v/>
      </c>
      <c r="M798" s="47"/>
      <c r="N798" s="55"/>
      <c r="O798" s="59"/>
      <c r="P798" s="43"/>
      <c r="Q798" s="14"/>
    </row>
    <row r="799" spans="1:17" ht="36.700000000000003" customHeight="1" x14ac:dyDescent="0.25">
      <c r="A799" s="277"/>
      <c r="B799" s="33"/>
      <c r="C799" s="11"/>
      <c r="D799" s="11"/>
      <c r="E799" s="36"/>
      <c r="F799" s="11"/>
      <c r="G799" s="11"/>
      <c r="H799" s="11"/>
      <c r="I799" s="24"/>
      <c r="J799" s="51"/>
      <c r="K799" s="46" t="str">
        <f>IF(SUMIFS('Base facturation'!$C$59:$ALN$59,'Base facturation'!$C$8:$ALN$8,A799)=0,"",SUMIFS('Base facturation'!$C$59:$ALN$59,'Base facturation'!$C$8:$ALN$8,A799))</f>
        <v/>
      </c>
      <c r="L799" s="46" t="str">
        <f t="shared" si="12"/>
        <v/>
      </c>
      <c r="M799" s="47"/>
      <c r="N799" s="55"/>
      <c r="O799" s="59"/>
      <c r="P799" s="43"/>
      <c r="Q799" s="14"/>
    </row>
    <row r="800" spans="1:17" ht="36.700000000000003" customHeight="1" x14ac:dyDescent="0.25">
      <c r="A800" s="277"/>
      <c r="B800" s="33"/>
      <c r="C800" s="11"/>
      <c r="D800" s="11"/>
      <c r="E800" s="36"/>
      <c r="F800" s="11"/>
      <c r="G800" s="11"/>
      <c r="H800" s="11"/>
      <c r="I800" s="24"/>
      <c r="J800" s="51"/>
      <c r="K800" s="46" t="str">
        <f>IF(SUMIFS('Base facturation'!$C$59:$ALN$59,'Base facturation'!$C$8:$ALN$8,A800)=0,"",SUMIFS('Base facturation'!$C$59:$ALN$59,'Base facturation'!$C$8:$ALN$8,A800))</f>
        <v/>
      </c>
      <c r="L800" s="46" t="str">
        <f t="shared" si="12"/>
        <v/>
      </c>
      <c r="M800" s="47"/>
      <c r="N800" s="55"/>
      <c r="O800" s="59"/>
      <c r="P800" s="43"/>
      <c r="Q800" s="14"/>
    </row>
    <row r="801" spans="1:17" ht="36.700000000000003" customHeight="1" x14ac:dyDescent="0.25">
      <c r="A801" s="277"/>
      <c r="B801" s="33"/>
      <c r="C801" s="11"/>
      <c r="D801" s="11"/>
      <c r="E801" s="36"/>
      <c r="F801" s="11"/>
      <c r="G801" s="11"/>
      <c r="H801" s="11"/>
      <c r="I801" s="24"/>
      <c r="J801" s="51"/>
      <c r="K801" s="46" t="str">
        <f>IF(SUMIFS('Base facturation'!$C$59:$ALN$59,'Base facturation'!$C$8:$ALN$8,A801)=0,"",SUMIFS('Base facturation'!$C$59:$ALN$59,'Base facturation'!$C$8:$ALN$8,A801))</f>
        <v/>
      </c>
      <c r="L801" s="46" t="str">
        <f t="shared" si="12"/>
        <v/>
      </c>
      <c r="M801" s="47"/>
      <c r="N801" s="55"/>
      <c r="O801" s="59"/>
      <c r="P801" s="43"/>
      <c r="Q801" s="14"/>
    </row>
    <row r="802" spans="1:17" ht="36.700000000000003" customHeight="1" x14ac:dyDescent="0.25">
      <c r="A802" s="277"/>
      <c r="B802" s="33"/>
      <c r="C802" s="11"/>
      <c r="D802" s="11"/>
      <c r="E802" s="36"/>
      <c r="F802" s="11"/>
      <c r="G802" s="11"/>
      <c r="H802" s="11"/>
      <c r="I802" s="24"/>
      <c r="J802" s="51"/>
      <c r="K802" s="46" t="str">
        <f>IF(SUMIFS('Base facturation'!$C$59:$ALN$59,'Base facturation'!$C$8:$ALN$8,A802)=0,"",SUMIFS('Base facturation'!$C$59:$ALN$59,'Base facturation'!$C$8:$ALN$8,A802))</f>
        <v/>
      </c>
      <c r="L802" s="46" t="str">
        <f t="shared" si="12"/>
        <v/>
      </c>
      <c r="M802" s="47"/>
      <c r="N802" s="55"/>
      <c r="O802" s="59"/>
      <c r="P802" s="43"/>
      <c r="Q802" s="14"/>
    </row>
    <row r="803" spans="1:17" ht="36.700000000000003" customHeight="1" x14ac:dyDescent="0.25">
      <c r="A803" s="277"/>
      <c r="B803" s="33"/>
      <c r="C803" s="11"/>
      <c r="D803" s="11"/>
      <c r="E803" s="36"/>
      <c r="F803" s="11"/>
      <c r="G803" s="11"/>
      <c r="H803" s="11"/>
      <c r="I803" s="24"/>
      <c r="J803" s="51"/>
      <c r="K803" s="46" t="str">
        <f>IF(SUMIFS('Base facturation'!$C$59:$ALN$59,'Base facturation'!$C$8:$ALN$8,A803)=0,"",SUMIFS('Base facturation'!$C$59:$ALN$59,'Base facturation'!$C$8:$ALN$8,A803))</f>
        <v/>
      </c>
      <c r="L803" s="46" t="str">
        <f t="shared" si="12"/>
        <v/>
      </c>
      <c r="M803" s="47"/>
      <c r="N803" s="55"/>
      <c r="O803" s="59"/>
      <c r="P803" s="43"/>
      <c r="Q803" s="14"/>
    </row>
    <row r="804" spans="1:17" ht="36.700000000000003" customHeight="1" x14ac:dyDescent="0.25">
      <c r="A804" s="277"/>
      <c r="B804" s="33"/>
      <c r="C804" s="11"/>
      <c r="D804" s="11"/>
      <c r="E804" s="36"/>
      <c r="F804" s="11"/>
      <c r="G804" s="11"/>
      <c r="H804" s="11"/>
      <c r="I804" s="24"/>
      <c r="J804" s="51"/>
      <c r="K804" s="46" t="str">
        <f>IF(SUMIFS('Base facturation'!$C$59:$ALN$59,'Base facturation'!$C$8:$ALN$8,A804)=0,"",SUMIFS('Base facturation'!$C$59:$ALN$59,'Base facturation'!$C$8:$ALN$8,A804))</f>
        <v/>
      </c>
      <c r="L804" s="46" t="str">
        <f t="shared" si="12"/>
        <v/>
      </c>
      <c r="M804" s="47"/>
      <c r="N804" s="55"/>
      <c r="O804" s="59"/>
      <c r="P804" s="43"/>
      <c r="Q804" s="14"/>
    </row>
    <row r="805" spans="1:17" ht="36.700000000000003" customHeight="1" x14ac:dyDescent="0.25">
      <c r="A805" s="277"/>
      <c r="B805" s="33"/>
      <c r="C805" s="11"/>
      <c r="D805" s="11"/>
      <c r="E805" s="36"/>
      <c r="F805" s="11"/>
      <c r="G805" s="11"/>
      <c r="H805" s="11"/>
      <c r="I805" s="24"/>
      <c r="J805" s="51"/>
      <c r="K805" s="46" t="str">
        <f>IF(SUMIFS('Base facturation'!$C$59:$ALN$59,'Base facturation'!$C$8:$ALN$8,A805)=0,"",SUMIFS('Base facturation'!$C$59:$ALN$59,'Base facturation'!$C$8:$ALN$8,A805))</f>
        <v/>
      </c>
      <c r="L805" s="46" t="str">
        <f t="shared" si="12"/>
        <v/>
      </c>
      <c r="M805" s="47"/>
      <c r="N805" s="55"/>
      <c r="O805" s="59"/>
      <c r="P805" s="43"/>
      <c r="Q805" s="14"/>
    </row>
    <row r="806" spans="1:17" ht="36.700000000000003" customHeight="1" x14ac:dyDescent="0.25">
      <c r="A806" s="277"/>
      <c r="B806" s="33"/>
      <c r="C806" s="11"/>
      <c r="D806" s="11"/>
      <c r="E806" s="36"/>
      <c r="F806" s="11"/>
      <c r="G806" s="11"/>
      <c r="H806" s="11"/>
      <c r="I806" s="24"/>
      <c r="J806" s="51"/>
      <c r="K806" s="46" t="str">
        <f>IF(SUMIFS('Base facturation'!$C$59:$ALN$59,'Base facturation'!$C$8:$ALN$8,A806)=0,"",SUMIFS('Base facturation'!$C$59:$ALN$59,'Base facturation'!$C$8:$ALN$8,A806))</f>
        <v/>
      </c>
      <c r="L806" s="46" t="str">
        <f t="shared" si="12"/>
        <v/>
      </c>
      <c r="M806" s="47"/>
      <c r="N806" s="55"/>
      <c r="O806" s="59"/>
      <c r="P806" s="43"/>
      <c r="Q806" s="14"/>
    </row>
    <row r="807" spans="1:17" ht="36.700000000000003" customHeight="1" x14ac:dyDescent="0.25">
      <c r="A807" s="277"/>
      <c r="B807" s="33"/>
      <c r="C807" s="11"/>
      <c r="D807" s="11"/>
      <c r="E807" s="36"/>
      <c r="F807" s="11"/>
      <c r="G807" s="11"/>
      <c r="H807" s="11"/>
      <c r="I807" s="24"/>
      <c r="J807" s="51"/>
      <c r="K807" s="46" t="str">
        <f>IF(SUMIFS('Base facturation'!$C$59:$ALN$59,'Base facturation'!$C$8:$ALN$8,A807)=0,"",SUMIFS('Base facturation'!$C$59:$ALN$59,'Base facturation'!$C$8:$ALN$8,A807))</f>
        <v/>
      </c>
      <c r="L807" s="46" t="str">
        <f t="shared" si="12"/>
        <v/>
      </c>
      <c r="M807" s="47"/>
      <c r="N807" s="55"/>
      <c r="O807" s="59"/>
      <c r="P807" s="43"/>
      <c r="Q807" s="14"/>
    </row>
    <row r="808" spans="1:17" ht="36.700000000000003" customHeight="1" x14ac:dyDescent="0.25">
      <c r="A808" s="277"/>
      <c r="B808" s="33"/>
      <c r="C808" s="11"/>
      <c r="D808" s="11"/>
      <c r="E808" s="36"/>
      <c r="F808" s="11"/>
      <c r="G808" s="11"/>
      <c r="H808" s="11"/>
      <c r="I808" s="24"/>
      <c r="J808" s="51"/>
      <c r="K808" s="46" t="str">
        <f>IF(SUMIFS('Base facturation'!$C$59:$ALN$59,'Base facturation'!$C$8:$ALN$8,A808)=0,"",SUMIFS('Base facturation'!$C$59:$ALN$59,'Base facturation'!$C$8:$ALN$8,A808))</f>
        <v/>
      </c>
      <c r="L808" s="46" t="str">
        <f t="shared" si="12"/>
        <v/>
      </c>
      <c r="M808" s="47"/>
      <c r="N808" s="55"/>
      <c r="O808" s="59"/>
      <c r="P808" s="43"/>
      <c r="Q808" s="14"/>
    </row>
    <row r="809" spans="1:17" ht="36.700000000000003" customHeight="1" x14ac:dyDescent="0.25">
      <c r="A809" s="277"/>
      <c r="B809" s="33"/>
      <c r="C809" s="11"/>
      <c r="D809" s="11"/>
      <c r="E809" s="36"/>
      <c r="F809" s="11"/>
      <c r="G809" s="11"/>
      <c r="H809" s="11"/>
      <c r="I809" s="24"/>
      <c r="J809" s="51"/>
      <c r="K809" s="46" t="str">
        <f>IF(SUMIFS('Base facturation'!$C$59:$ALN$59,'Base facturation'!$C$8:$ALN$8,A809)=0,"",SUMIFS('Base facturation'!$C$59:$ALN$59,'Base facturation'!$C$8:$ALN$8,A809))</f>
        <v/>
      </c>
      <c r="L809" s="46" t="str">
        <f t="shared" si="12"/>
        <v/>
      </c>
      <c r="M809" s="47"/>
      <c r="N809" s="55"/>
      <c r="O809" s="59"/>
      <c r="P809" s="43"/>
      <c r="Q809" s="14"/>
    </row>
    <row r="810" spans="1:17" ht="36.700000000000003" customHeight="1" x14ac:dyDescent="0.25">
      <c r="A810" s="277"/>
      <c r="B810" s="33"/>
      <c r="C810" s="11"/>
      <c r="D810" s="11"/>
      <c r="E810" s="36"/>
      <c r="F810" s="11"/>
      <c r="G810" s="11"/>
      <c r="H810" s="11"/>
      <c r="I810" s="24"/>
      <c r="J810" s="51"/>
      <c r="K810" s="46" t="str">
        <f>IF(SUMIFS('Base facturation'!$C$59:$ALN$59,'Base facturation'!$C$8:$ALN$8,A810)=0,"",SUMIFS('Base facturation'!$C$59:$ALN$59,'Base facturation'!$C$8:$ALN$8,A810))</f>
        <v/>
      </c>
      <c r="L810" s="46" t="str">
        <f t="shared" si="12"/>
        <v/>
      </c>
      <c r="M810" s="47"/>
      <c r="N810" s="55"/>
      <c r="O810" s="59"/>
      <c r="P810" s="43"/>
      <c r="Q810" s="14"/>
    </row>
    <row r="811" spans="1:17" ht="36.700000000000003" customHeight="1" x14ac:dyDescent="0.25">
      <c r="A811" s="277"/>
      <c r="B811" s="33"/>
      <c r="C811" s="11"/>
      <c r="D811" s="11"/>
      <c r="E811" s="36"/>
      <c r="F811" s="11"/>
      <c r="G811" s="11"/>
      <c r="H811" s="11"/>
      <c r="I811" s="24"/>
      <c r="J811" s="51"/>
      <c r="K811" s="46" t="str">
        <f>IF(SUMIFS('Base facturation'!$C$59:$ALN$59,'Base facturation'!$C$8:$ALN$8,A811)=0,"",SUMIFS('Base facturation'!$C$59:$ALN$59,'Base facturation'!$C$8:$ALN$8,A811))</f>
        <v/>
      </c>
      <c r="L811" s="46" t="str">
        <f t="shared" si="12"/>
        <v/>
      </c>
      <c r="M811" s="47"/>
      <c r="N811" s="55"/>
      <c r="O811" s="59"/>
      <c r="P811" s="43"/>
      <c r="Q811" s="14"/>
    </row>
    <row r="812" spans="1:17" ht="36.700000000000003" customHeight="1" x14ac:dyDescent="0.25">
      <c r="A812" s="277"/>
      <c r="B812" s="33"/>
      <c r="C812" s="11"/>
      <c r="D812" s="11"/>
      <c r="E812" s="36"/>
      <c r="F812" s="11"/>
      <c r="G812" s="11"/>
      <c r="H812" s="11"/>
      <c r="I812" s="24"/>
      <c r="J812" s="51"/>
      <c r="K812" s="46" t="str">
        <f>IF(SUMIFS('Base facturation'!$C$59:$ALN$59,'Base facturation'!$C$8:$ALN$8,A812)=0,"",SUMIFS('Base facturation'!$C$59:$ALN$59,'Base facturation'!$C$8:$ALN$8,A812))</f>
        <v/>
      </c>
      <c r="L812" s="46" t="str">
        <f t="shared" si="12"/>
        <v/>
      </c>
      <c r="M812" s="47"/>
      <c r="N812" s="55"/>
      <c r="O812" s="59"/>
      <c r="P812" s="43"/>
      <c r="Q812" s="14"/>
    </row>
    <row r="813" spans="1:17" ht="36.700000000000003" customHeight="1" x14ac:dyDescent="0.25">
      <c r="A813" s="277"/>
      <c r="B813" s="33"/>
      <c r="C813" s="11"/>
      <c r="D813" s="11"/>
      <c r="E813" s="36"/>
      <c r="F813" s="11"/>
      <c r="G813" s="11"/>
      <c r="H813" s="11"/>
      <c r="I813" s="24"/>
      <c r="J813" s="51"/>
      <c r="K813" s="46" t="str">
        <f>IF(SUMIFS('Base facturation'!$C$59:$ALN$59,'Base facturation'!$C$8:$ALN$8,A813)=0,"",SUMIFS('Base facturation'!$C$59:$ALN$59,'Base facturation'!$C$8:$ALN$8,A813))</f>
        <v/>
      </c>
      <c r="L813" s="46" t="str">
        <f t="shared" si="12"/>
        <v/>
      </c>
      <c r="M813" s="47"/>
      <c r="N813" s="55"/>
      <c r="O813" s="59"/>
      <c r="P813" s="43"/>
      <c r="Q813" s="14"/>
    </row>
    <row r="814" spans="1:17" ht="36.700000000000003" customHeight="1" x14ac:dyDescent="0.25">
      <c r="A814" s="277"/>
      <c r="B814" s="33"/>
      <c r="C814" s="11"/>
      <c r="D814" s="11"/>
      <c r="E814" s="36"/>
      <c r="F814" s="11"/>
      <c r="G814" s="11"/>
      <c r="H814" s="11"/>
      <c r="I814" s="24"/>
      <c r="J814" s="51"/>
      <c r="K814" s="46" t="str">
        <f>IF(SUMIFS('Base facturation'!$C$59:$ALN$59,'Base facturation'!$C$8:$ALN$8,A814)=0,"",SUMIFS('Base facturation'!$C$59:$ALN$59,'Base facturation'!$C$8:$ALN$8,A814))</f>
        <v/>
      </c>
      <c r="L814" s="46" t="str">
        <f t="shared" si="12"/>
        <v/>
      </c>
      <c r="M814" s="47"/>
      <c r="N814" s="55"/>
      <c r="O814" s="59"/>
      <c r="P814" s="43"/>
      <c r="Q814" s="14"/>
    </row>
    <row r="815" spans="1:17" ht="36.700000000000003" customHeight="1" x14ac:dyDescent="0.25">
      <c r="A815" s="277"/>
      <c r="B815" s="33"/>
      <c r="C815" s="11"/>
      <c r="D815" s="11"/>
      <c r="E815" s="36"/>
      <c r="F815" s="11"/>
      <c r="G815" s="11"/>
      <c r="H815" s="11"/>
      <c r="I815" s="24"/>
      <c r="J815" s="51"/>
      <c r="K815" s="46" t="str">
        <f>IF(SUMIFS('Base facturation'!$C$59:$ALN$59,'Base facturation'!$C$8:$ALN$8,A815)=0,"",SUMIFS('Base facturation'!$C$59:$ALN$59,'Base facturation'!$C$8:$ALN$8,A815))</f>
        <v/>
      </c>
      <c r="L815" s="46" t="str">
        <f t="shared" si="12"/>
        <v/>
      </c>
      <c r="M815" s="47"/>
      <c r="N815" s="55"/>
      <c r="O815" s="59"/>
      <c r="P815" s="43"/>
      <c r="Q815" s="14"/>
    </row>
    <row r="816" spans="1:17" ht="36.700000000000003" customHeight="1" x14ac:dyDescent="0.25">
      <c r="A816" s="277"/>
      <c r="B816" s="33"/>
      <c r="C816" s="11"/>
      <c r="D816" s="11"/>
      <c r="E816" s="36"/>
      <c r="F816" s="11"/>
      <c r="G816" s="11"/>
      <c r="H816" s="11"/>
      <c r="I816" s="24"/>
      <c r="J816" s="51"/>
      <c r="K816" s="46" t="str">
        <f>IF(SUMIFS('Base facturation'!$C$59:$ALN$59,'Base facturation'!$C$8:$ALN$8,A816)=0,"",SUMIFS('Base facturation'!$C$59:$ALN$59,'Base facturation'!$C$8:$ALN$8,A816))</f>
        <v/>
      </c>
      <c r="L816" s="46" t="str">
        <f t="shared" si="12"/>
        <v/>
      </c>
      <c r="M816" s="47"/>
      <c r="N816" s="55"/>
      <c r="O816" s="59"/>
      <c r="P816" s="43"/>
      <c r="Q816" s="14"/>
    </row>
    <row r="817" spans="1:17" ht="36.700000000000003" customHeight="1" x14ac:dyDescent="0.25">
      <c r="A817" s="277"/>
      <c r="B817" s="33"/>
      <c r="C817" s="11"/>
      <c r="D817" s="11"/>
      <c r="E817" s="36"/>
      <c r="F817" s="11"/>
      <c r="G817" s="11"/>
      <c r="H817" s="11"/>
      <c r="I817" s="24"/>
      <c r="J817" s="51"/>
      <c r="K817" s="46" t="str">
        <f>IF(SUMIFS('Base facturation'!$C$59:$ALN$59,'Base facturation'!$C$8:$ALN$8,A817)=0,"",SUMIFS('Base facturation'!$C$59:$ALN$59,'Base facturation'!$C$8:$ALN$8,A817))</f>
        <v/>
      </c>
      <c r="L817" s="46" t="str">
        <f t="shared" si="12"/>
        <v/>
      </c>
      <c r="M817" s="47"/>
      <c r="N817" s="55"/>
      <c r="O817" s="59"/>
      <c r="P817" s="43"/>
      <c r="Q817" s="14"/>
    </row>
    <row r="818" spans="1:17" ht="36.700000000000003" customHeight="1" x14ac:dyDescent="0.25">
      <c r="A818" s="277"/>
      <c r="B818" s="33"/>
      <c r="C818" s="11"/>
      <c r="D818" s="11"/>
      <c r="E818" s="36"/>
      <c r="F818" s="11"/>
      <c r="G818" s="11"/>
      <c r="H818" s="11"/>
      <c r="I818" s="24"/>
      <c r="J818" s="51"/>
      <c r="K818" s="46" t="str">
        <f>IF(SUMIFS('Base facturation'!$C$59:$ALN$59,'Base facturation'!$C$8:$ALN$8,A818)=0,"",SUMIFS('Base facturation'!$C$59:$ALN$59,'Base facturation'!$C$8:$ALN$8,A818))</f>
        <v/>
      </c>
      <c r="L818" s="46" t="str">
        <f t="shared" si="12"/>
        <v/>
      </c>
      <c r="M818" s="47"/>
      <c r="N818" s="55"/>
      <c r="O818" s="59"/>
      <c r="P818" s="43"/>
      <c r="Q818" s="14"/>
    </row>
    <row r="819" spans="1:17" ht="36.700000000000003" customHeight="1" x14ac:dyDescent="0.25">
      <c r="A819" s="277"/>
      <c r="B819" s="33"/>
      <c r="C819" s="11"/>
      <c r="D819" s="11"/>
      <c r="E819" s="36"/>
      <c r="F819" s="11"/>
      <c r="G819" s="11"/>
      <c r="H819" s="11"/>
      <c r="I819" s="24"/>
      <c r="J819" s="51"/>
      <c r="K819" s="46" t="str">
        <f>IF(SUMIFS('Base facturation'!$C$59:$ALN$59,'Base facturation'!$C$8:$ALN$8,A819)=0,"",SUMIFS('Base facturation'!$C$59:$ALN$59,'Base facturation'!$C$8:$ALN$8,A819))</f>
        <v/>
      </c>
      <c r="L819" s="46" t="str">
        <f t="shared" si="12"/>
        <v/>
      </c>
      <c r="M819" s="47"/>
      <c r="N819" s="55"/>
      <c r="O819" s="59"/>
      <c r="P819" s="43"/>
      <c r="Q819" s="14"/>
    </row>
    <row r="820" spans="1:17" ht="36.700000000000003" customHeight="1" x14ac:dyDescent="0.25">
      <c r="A820" s="277"/>
      <c r="B820" s="33"/>
      <c r="C820" s="11"/>
      <c r="D820" s="11"/>
      <c r="E820" s="36"/>
      <c r="F820" s="11"/>
      <c r="G820" s="11"/>
      <c r="H820" s="11"/>
      <c r="I820" s="24"/>
      <c r="J820" s="51"/>
      <c r="K820" s="46" t="str">
        <f>IF(SUMIFS('Base facturation'!$C$59:$ALN$59,'Base facturation'!$C$8:$ALN$8,A820)=0,"",SUMIFS('Base facturation'!$C$59:$ALN$59,'Base facturation'!$C$8:$ALN$8,A820))</f>
        <v/>
      </c>
      <c r="L820" s="46" t="str">
        <f t="shared" si="12"/>
        <v/>
      </c>
      <c r="M820" s="47"/>
      <c r="N820" s="55"/>
      <c r="O820" s="59"/>
      <c r="P820" s="43"/>
      <c r="Q820" s="14"/>
    </row>
    <row r="821" spans="1:17" ht="36.700000000000003" customHeight="1" x14ac:dyDescent="0.25">
      <c r="A821" s="277"/>
      <c r="B821" s="33"/>
      <c r="C821" s="11"/>
      <c r="D821" s="11"/>
      <c r="E821" s="36"/>
      <c r="F821" s="11"/>
      <c r="G821" s="11"/>
      <c r="H821" s="11"/>
      <c r="I821" s="24"/>
      <c r="J821" s="51"/>
      <c r="K821" s="46" t="str">
        <f>IF(SUMIFS('Base facturation'!$C$59:$ALN$59,'Base facturation'!$C$8:$ALN$8,A821)=0,"",SUMIFS('Base facturation'!$C$59:$ALN$59,'Base facturation'!$C$8:$ALN$8,A821))</f>
        <v/>
      </c>
      <c r="L821" s="46" t="str">
        <f t="shared" si="12"/>
        <v/>
      </c>
      <c r="M821" s="47"/>
      <c r="N821" s="55"/>
      <c r="O821" s="59"/>
      <c r="P821" s="43"/>
      <c r="Q821" s="14"/>
    </row>
    <row r="822" spans="1:17" ht="36.700000000000003" customHeight="1" x14ac:dyDescent="0.25">
      <c r="A822" s="277"/>
      <c r="B822" s="33"/>
      <c r="C822" s="11"/>
      <c r="D822" s="11"/>
      <c r="E822" s="36"/>
      <c r="F822" s="11"/>
      <c r="G822" s="11"/>
      <c r="H822" s="11"/>
      <c r="I822" s="24"/>
      <c r="J822" s="51"/>
      <c r="K822" s="46" t="str">
        <f>IF(SUMIFS('Base facturation'!$C$59:$ALN$59,'Base facturation'!$C$8:$ALN$8,A822)=0,"",SUMIFS('Base facturation'!$C$59:$ALN$59,'Base facturation'!$C$8:$ALN$8,A822))</f>
        <v/>
      </c>
      <c r="L822" s="46" t="str">
        <f t="shared" si="12"/>
        <v/>
      </c>
      <c r="M822" s="47"/>
      <c r="N822" s="55"/>
      <c r="O822" s="59"/>
      <c r="P822" s="43"/>
      <c r="Q822" s="14"/>
    </row>
    <row r="823" spans="1:17" ht="36.700000000000003" customHeight="1" x14ac:dyDescent="0.25">
      <c r="A823" s="277"/>
      <c r="B823" s="33"/>
      <c r="C823" s="11"/>
      <c r="D823" s="11"/>
      <c r="E823" s="36"/>
      <c r="F823" s="11"/>
      <c r="G823" s="11"/>
      <c r="H823" s="11"/>
      <c r="I823" s="24"/>
      <c r="J823" s="51"/>
      <c r="K823" s="46" t="str">
        <f>IF(SUMIFS('Base facturation'!$C$59:$ALN$59,'Base facturation'!$C$8:$ALN$8,A823)=0,"",SUMIFS('Base facturation'!$C$59:$ALN$59,'Base facturation'!$C$8:$ALN$8,A823))</f>
        <v/>
      </c>
      <c r="L823" s="46" t="str">
        <f t="shared" si="12"/>
        <v/>
      </c>
      <c r="M823" s="47"/>
      <c r="N823" s="55"/>
      <c r="O823" s="59"/>
      <c r="P823" s="43"/>
      <c r="Q823" s="14"/>
    </row>
    <row r="824" spans="1:17" ht="36.700000000000003" customHeight="1" x14ac:dyDescent="0.25">
      <c r="A824" s="277"/>
      <c r="B824" s="33"/>
      <c r="C824" s="11"/>
      <c r="D824" s="11"/>
      <c r="E824" s="36"/>
      <c r="F824" s="11"/>
      <c r="G824" s="11"/>
      <c r="H824" s="11"/>
      <c r="I824" s="24"/>
      <c r="J824" s="51"/>
      <c r="K824" s="46" t="str">
        <f>IF(SUMIFS('Base facturation'!$C$59:$ALN$59,'Base facturation'!$C$8:$ALN$8,A824)=0,"",SUMIFS('Base facturation'!$C$59:$ALN$59,'Base facturation'!$C$8:$ALN$8,A824))</f>
        <v/>
      </c>
      <c r="L824" s="46" t="str">
        <f t="shared" si="12"/>
        <v/>
      </c>
      <c r="M824" s="47"/>
      <c r="N824" s="55"/>
      <c r="O824" s="59"/>
      <c r="P824" s="43"/>
      <c r="Q824" s="14"/>
    </row>
    <row r="825" spans="1:17" ht="36.700000000000003" customHeight="1" x14ac:dyDescent="0.25">
      <c r="A825" s="277"/>
      <c r="B825" s="33"/>
      <c r="C825" s="11"/>
      <c r="D825" s="11"/>
      <c r="E825" s="36"/>
      <c r="F825" s="11"/>
      <c r="G825" s="11"/>
      <c r="H825" s="11"/>
      <c r="I825" s="24"/>
      <c r="J825" s="51"/>
      <c r="K825" s="46" t="str">
        <f>IF(SUMIFS('Base facturation'!$C$59:$ALN$59,'Base facturation'!$C$8:$ALN$8,A825)=0,"",SUMIFS('Base facturation'!$C$59:$ALN$59,'Base facturation'!$C$8:$ALN$8,A825))</f>
        <v/>
      </c>
      <c r="L825" s="46" t="str">
        <f t="shared" si="12"/>
        <v/>
      </c>
      <c r="M825" s="47"/>
      <c r="N825" s="55"/>
      <c r="O825" s="59"/>
      <c r="P825" s="43"/>
      <c r="Q825" s="14"/>
    </row>
    <row r="826" spans="1:17" ht="36.700000000000003" customHeight="1" x14ac:dyDescent="0.25">
      <c r="A826" s="277"/>
      <c r="B826" s="33"/>
      <c r="C826" s="11"/>
      <c r="D826" s="11"/>
      <c r="E826" s="36"/>
      <c r="F826" s="11"/>
      <c r="G826" s="11"/>
      <c r="H826" s="11"/>
      <c r="I826" s="24"/>
      <c r="J826" s="51"/>
      <c r="K826" s="46" t="str">
        <f>IF(SUMIFS('Base facturation'!$C$59:$ALN$59,'Base facturation'!$C$8:$ALN$8,A826)=0,"",SUMIFS('Base facturation'!$C$59:$ALN$59,'Base facturation'!$C$8:$ALN$8,A826))</f>
        <v/>
      </c>
      <c r="L826" s="46" t="str">
        <f t="shared" si="12"/>
        <v/>
      </c>
      <c r="M826" s="47"/>
      <c r="N826" s="55"/>
      <c r="O826" s="59"/>
      <c r="P826" s="43"/>
      <c r="Q826" s="14"/>
    </row>
    <row r="827" spans="1:17" ht="36.700000000000003" customHeight="1" x14ac:dyDescent="0.25">
      <c r="A827" s="277"/>
      <c r="B827" s="33"/>
      <c r="C827" s="11"/>
      <c r="D827" s="11"/>
      <c r="E827" s="36"/>
      <c r="F827" s="11"/>
      <c r="G827" s="11"/>
      <c r="H827" s="11"/>
      <c r="I827" s="24"/>
      <c r="J827" s="51"/>
      <c r="K827" s="46" t="str">
        <f>IF(SUMIFS('Base facturation'!$C$59:$ALN$59,'Base facturation'!$C$8:$ALN$8,A827)=0,"",SUMIFS('Base facturation'!$C$59:$ALN$59,'Base facturation'!$C$8:$ALN$8,A827))</f>
        <v/>
      </c>
      <c r="L827" s="46" t="str">
        <f t="shared" si="12"/>
        <v/>
      </c>
      <c r="M827" s="47"/>
      <c r="N827" s="55"/>
      <c r="O827" s="59"/>
      <c r="P827" s="43"/>
      <c r="Q827" s="14"/>
    </row>
    <row r="828" spans="1:17" ht="36.700000000000003" customHeight="1" x14ac:dyDescent="0.25">
      <c r="A828" s="277"/>
      <c r="B828" s="33"/>
      <c r="C828" s="11"/>
      <c r="D828" s="11"/>
      <c r="E828" s="36"/>
      <c r="F828" s="11"/>
      <c r="G828" s="11"/>
      <c r="H828" s="11"/>
      <c r="I828" s="24"/>
      <c r="J828" s="51"/>
      <c r="K828" s="46" t="str">
        <f>IF(SUMIFS('Base facturation'!$C$59:$ALN$59,'Base facturation'!$C$8:$ALN$8,A828)=0,"",SUMIFS('Base facturation'!$C$59:$ALN$59,'Base facturation'!$C$8:$ALN$8,A828))</f>
        <v/>
      </c>
      <c r="L828" s="46" t="str">
        <f t="shared" si="12"/>
        <v/>
      </c>
      <c r="M828" s="47"/>
      <c r="N828" s="55"/>
      <c r="O828" s="59"/>
      <c r="P828" s="43"/>
      <c r="Q828" s="14"/>
    </row>
    <row r="829" spans="1:17" ht="36.700000000000003" customHeight="1" x14ac:dyDescent="0.25">
      <c r="A829" s="277"/>
      <c r="B829" s="33"/>
      <c r="C829" s="11"/>
      <c r="D829" s="11"/>
      <c r="E829" s="36"/>
      <c r="F829" s="11"/>
      <c r="G829" s="11"/>
      <c r="H829" s="11"/>
      <c r="I829" s="24"/>
      <c r="J829" s="51"/>
      <c r="K829" s="46" t="str">
        <f>IF(SUMIFS('Base facturation'!$C$59:$ALN$59,'Base facturation'!$C$8:$ALN$8,A829)=0,"",SUMIFS('Base facturation'!$C$59:$ALN$59,'Base facturation'!$C$8:$ALN$8,A829))</f>
        <v/>
      </c>
      <c r="L829" s="46" t="str">
        <f t="shared" si="12"/>
        <v/>
      </c>
      <c r="M829" s="47"/>
      <c r="N829" s="55"/>
      <c r="O829" s="59"/>
      <c r="P829" s="43"/>
      <c r="Q829" s="14"/>
    </row>
    <row r="830" spans="1:17" ht="36.700000000000003" customHeight="1" x14ac:dyDescent="0.25">
      <c r="A830" s="277"/>
      <c r="B830" s="33"/>
      <c r="C830" s="11"/>
      <c r="D830" s="11"/>
      <c r="E830" s="36"/>
      <c r="F830" s="11"/>
      <c r="G830" s="11"/>
      <c r="H830" s="11"/>
      <c r="I830" s="24"/>
      <c r="J830" s="51"/>
      <c r="K830" s="46" t="str">
        <f>IF(SUMIFS('Base facturation'!$C$59:$ALN$59,'Base facturation'!$C$8:$ALN$8,A830)=0,"",SUMIFS('Base facturation'!$C$59:$ALN$59,'Base facturation'!$C$8:$ALN$8,A830))</f>
        <v/>
      </c>
      <c r="L830" s="46" t="str">
        <f t="shared" si="12"/>
        <v/>
      </c>
      <c r="M830" s="47"/>
      <c r="N830" s="55"/>
      <c r="O830" s="59"/>
      <c r="P830" s="43"/>
      <c r="Q830" s="14"/>
    </row>
    <row r="831" spans="1:17" ht="36.700000000000003" customHeight="1" x14ac:dyDescent="0.25">
      <c r="A831" s="277"/>
      <c r="B831" s="33"/>
      <c r="C831" s="11"/>
      <c r="D831" s="11"/>
      <c r="E831" s="36"/>
      <c r="F831" s="11"/>
      <c r="G831" s="11"/>
      <c r="H831" s="11"/>
      <c r="I831" s="24"/>
      <c r="J831" s="51"/>
      <c r="K831" s="46" t="str">
        <f>IF(SUMIFS('Base facturation'!$C$59:$ALN$59,'Base facturation'!$C$8:$ALN$8,A831)=0,"",SUMIFS('Base facturation'!$C$59:$ALN$59,'Base facturation'!$C$8:$ALN$8,A831))</f>
        <v/>
      </c>
      <c r="L831" s="46" t="str">
        <f t="shared" si="12"/>
        <v/>
      </c>
      <c r="M831" s="47"/>
      <c r="N831" s="55"/>
      <c r="O831" s="59"/>
      <c r="P831" s="43"/>
      <c r="Q831" s="14"/>
    </row>
    <row r="832" spans="1:17" ht="36.700000000000003" customHeight="1" x14ac:dyDescent="0.25">
      <c r="A832" s="277"/>
      <c r="B832" s="33"/>
      <c r="C832" s="11"/>
      <c r="D832" s="11"/>
      <c r="E832" s="36"/>
      <c r="F832" s="11"/>
      <c r="G832" s="11"/>
      <c r="H832" s="11"/>
      <c r="I832" s="24"/>
      <c r="J832" s="51"/>
      <c r="K832" s="46" t="str">
        <f>IF(SUMIFS('Base facturation'!$C$59:$ALN$59,'Base facturation'!$C$8:$ALN$8,A832)=0,"",SUMIFS('Base facturation'!$C$59:$ALN$59,'Base facturation'!$C$8:$ALN$8,A832))</f>
        <v/>
      </c>
      <c r="L832" s="46" t="str">
        <f t="shared" si="12"/>
        <v/>
      </c>
      <c r="M832" s="47"/>
      <c r="N832" s="55"/>
      <c r="O832" s="59"/>
      <c r="P832" s="43"/>
      <c r="Q832" s="14"/>
    </row>
    <row r="833" spans="1:17" ht="36.700000000000003" customHeight="1" x14ac:dyDescent="0.25">
      <c r="A833" s="277"/>
      <c r="B833" s="33"/>
      <c r="C833" s="11"/>
      <c r="D833" s="11"/>
      <c r="E833" s="36"/>
      <c r="F833" s="11"/>
      <c r="G833" s="11"/>
      <c r="H833" s="11"/>
      <c r="I833" s="24"/>
      <c r="J833" s="51"/>
      <c r="K833" s="46" t="str">
        <f>IF(SUMIFS('Base facturation'!$C$59:$ALN$59,'Base facturation'!$C$8:$ALN$8,A833)=0,"",SUMIFS('Base facturation'!$C$59:$ALN$59,'Base facturation'!$C$8:$ALN$8,A833))</f>
        <v/>
      </c>
      <c r="L833" s="46" t="str">
        <f t="shared" si="12"/>
        <v/>
      </c>
      <c r="M833" s="47"/>
      <c r="N833" s="55"/>
      <c r="O833" s="59"/>
      <c r="P833" s="43"/>
      <c r="Q833" s="14"/>
    </row>
    <row r="834" spans="1:17" ht="36.700000000000003" customHeight="1" x14ac:dyDescent="0.25">
      <c r="A834" s="277"/>
      <c r="B834" s="33"/>
      <c r="C834" s="11"/>
      <c r="D834" s="11"/>
      <c r="E834" s="36"/>
      <c r="F834" s="11"/>
      <c r="G834" s="11"/>
      <c r="H834" s="11"/>
      <c r="I834" s="24"/>
      <c r="J834" s="51"/>
      <c r="K834" s="46" t="str">
        <f>IF(SUMIFS('Base facturation'!$C$59:$ALN$59,'Base facturation'!$C$8:$ALN$8,A834)=0,"",SUMIFS('Base facturation'!$C$59:$ALN$59,'Base facturation'!$C$8:$ALN$8,A834))</f>
        <v/>
      </c>
      <c r="L834" s="46" t="str">
        <f t="shared" si="12"/>
        <v/>
      </c>
      <c r="M834" s="47"/>
      <c r="N834" s="55"/>
      <c r="O834" s="59"/>
      <c r="P834" s="43"/>
      <c r="Q834" s="14"/>
    </row>
    <row r="835" spans="1:17" ht="36.700000000000003" customHeight="1" x14ac:dyDescent="0.25">
      <c r="A835" s="277"/>
      <c r="B835" s="33"/>
      <c r="C835" s="11"/>
      <c r="D835" s="11"/>
      <c r="E835" s="36"/>
      <c r="F835" s="11"/>
      <c r="G835" s="11"/>
      <c r="H835" s="11"/>
      <c r="I835" s="24"/>
      <c r="J835" s="51"/>
      <c r="K835" s="46" t="str">
        <f>IF(SUMIFS('Base facturation'!$C$59:$ALN$59,'Base facturation'!$C$8:$ALN$8,A835)=0,"",SUMIFS('Base facturation'!$C$59:$ALN$59,'Base facturation'!$C$8:$ALN$8,A835))</f>
        <v/>
      </c>
      <c r="L835" s="46" t="str">
        <f t="shared" si="12"/>
        <v/>
      </c>
      <c r="M835" s="47"/>
      <c r="N835" s="55"/>
      <c r="O835" s="59"/>
      <c r="P835" s="43"/>
      <c r="Q835" s="14"/>
    </row>
    <row r="836" spans="1:17" ht="36.700000000000003" customHeight="1" x14ac:dyDescent="0.25">
      <c r="A836" s="277"/>
      <c r="B836" s="33"/>
      <c r="C836" s="11"/>
      <c r="D836" s="11"/>
      <c r="E836" s="36"/>
      <c r="F836" s="11"/>
      <c r="G836" s="11"/>
      <c r="H836" s="11"/>
      <c r="I836" s="24"/>
      <c r="J836" s="51"/>
      <c r="K836" s="46" t="str">
        <f>IF(SUMIFS('Base facturation'!$C$59:$ALN$59,'Base facturation'!$C$8:$ALN$8,A836)=0,"",SUMIFS('Base facturation'!$C$59:$ALN$59,'Base facturation'!$C$8:$ALN$8,A836))</f>
        <v/>
      </c>
      <c r="L836" s="46" t="str">
        <f t="shared" si="12"/>
        <v/>
      </c>
      <c r="M836" s="47"/>
      <c r="N836" s="55"/>
      <c r="O836" s="59"/>
      <c r="P836" s="43"/>
      <c r="Q836" s="14"/>
    </row>
    <row r="837" spans="1:17" ht="36.700000000000003" customHeight="1" x14ac:dyDescent="0.25">
      <c r="A837" s="277"/>
      <c r="B837" s="33"/>
      <c r="C837" s="11"/>
      <c r="D837" s="11"/>
      <c r="E837" s="36"/>
      <c r="F837" s="11"/>
      <c r="G837" s="11"/>
      <c r="H837" s="11"/>
      <c r="I837" s="24"/>
      <c r="J837" s="51"/>
      <c r="K837" s="46" t="str">
        <f>IF(SUMIFS('Base facturation'!$C$59:$ALN$59,'Base facturation'!$C$8:$ALN$8,A837)=0,"",SUMIFS('Base facturation'!$C$59:$ALN$59,'Base facturation'!$C$8:$ALN$8,A837))</f>
        <v/>
      </c>
      <c r="L837" s="46" t="str">
        <f t="shared" si="12"/>
        <v/>
      </c>
      <c r="M837" s="47"/>
      <c r="N837" s="55"/>
      <c r="O837" s="59"/>
      <c r="P837" s="43"/>
      <c r="Q837" s="14"/>
    </row>
    <row r="838" spans="1:17" ht="36.700000000000003" customHeight="1" x14ac:dyDescent="0.25">
      <c r="A838" s="277"/>
      <c r="B838" s="33"/>
      <c r="C838" s="11"/>
      <c r="D838" s="11"/>
      <c r="E838" s="36"/>
      <c r="F838" s="11"/>
      <c r="G838" s="11"/>
      <c r="H838" s="11"/>
      <c r="I838" s="24"/>
      <c r="J838" s="51"/>
      <c r="K838" s="46" t="str">
        <f>IF(SUMIFS('Base facturation'!$C$59:$ALN$59,'Base facturation'!$C$8:$ALN$8,A838)=0,"",SUMIFS('Base facturation'!$C$59:$ALN$59,'Base facturation'!$C$8:$ALN$8,A838))</f>
        <v/>
      </c>
      <c r="L838" s="46" t="str">
        <f t="shared" si="12"/>
        <v/>
      </c>
      <c r="M838" s="47"/>
      <c r="N838" s="55"/>
      <c r="O838" s="59"/>
      <c r="P838" s="43"/>
      <c r="Q838" s="14"/>
    </row>
    <row r="839" spans="1:17" ht="36.700000000000003" customHeight="1" x14ac:dyDescent="0.25">
      <c r="A839" s="277"/>
      <c r="B839" s="33"/>
      <c r="C839" s="11"/>
      <c r="D839" s="11"/>
      <c r="E839" s="36"/>
      <c r="F839" s="11"/>
      <c r="G839" s="11"/>
      <c r="H839" s="11"/>
      <c r="I839" s="24"/>
      <c r="J839" s="51"/>
      <c r="K839" s="46" t="str">
        <f>IF(SUMIFS('Base facturation'!$C$59:$ALN$59,'Base facturation'!$C$8:$ALN$8,A839)=0,"",SUMIFS('Base facturation'!$C$59:$ALN$59,'Base facturation'!$C$8:$ALN$8,A839))</f>
        <v/>
      </c>
      <c r="L839" s="46" t="str">
        <f t="shared" si="12"/>
        <v/>
      </c>
      <c r="M839" s="47"/>
      <c r="N839" s="55"/>
      <c r="O839" s="59"/>
      <c r="P839" s="43"/>
      <c r="Q839" s="14"/>
    </row>
    <row r="840" spans="1:17" ht="36.700000000000003" customHeight="1" x14ac:dyDescent="0.25">
      <c r="A840" s="277"/>
      <c r="B840" s="33"/>
      <c r="C840" s="11"/>
      <c r="D840" s="11"/>
      <c r="E840" s="36"/>
      <c r="F840" s="11"/>
      <c r="G840" s="11"/>
      <c r="H840" s="11"/>
      <c r="I840" s="24"/>
      <c r="J840" s="51"/>
      <c r="K840" s="46" t="str">
        <f>IF(SUMIFS('Base facturation'!$C$59:$ALN$59,'Base facturation'!$C$8:$ALN$8,A840)=0,"",SUMIFS('Base facturation'!$C$59:$ALN$59,'Base facturation'!$C$8:$ALN$8,A840))</f>
        <v/>
      </c>
      <c r="L840" s="46" t="str">
        <f t="shared" ref="L840:L903" si="13">IF(ISBLANK(J840),"",J840-K840)</f>
        <v/>
      </c>
      <c r="M840" s="47"/>
      <c r="N840" s="55"/>
      <c r="O840" s="59"/>
      <c r="P840" s="43"/>
      <c r="Q840" s="14"/>
    </row>
    <row r="841" spans="1:17" ht="36.700000000000003" customHeight="1" x14ac:dyDescent="0.25">
      <c r="A841" s="277"/>
      <c r="B841" s="33"/>
      <c r="C841" s="11"/>
      <c r="D841" s="11"/>
      <c r="E841" s="36"/>
      <c r="F841" s="11"/>
      <c r="G841" s="11"/>
      <c r="H841" s="11"/>
      <c r="I841" s="24"/>
      <c r="J841" s="51"/>
      <c r="K841" s="46" t="str">
        <f>IF(SUMIFS('Base facturation'!$C$59:$ALN$59,'Base facturation'!$C$8:$ALN$8,A841)=0,"",SUMIFS('Base facturation'!$C$59:$ALN$59,'Base facturation'!$C$8:$ALN$8,A841))</f>
        <v/>
      </c>
      <c r="L841" s="46" t="str">
        <f t="shared" si="13"/>
        <v/>
      </c>
      <c r="M841" s="47"/>
      <c r="N841" s="55"/>
      <c r="O841" s="59"/>
      <c r="P841" s="43"/>
      <c r="Q841" s="14"/>
    </row>
    <row r="842" spans="1:17" ht="36.700000000000003" customHeight="1" x14ac:dyDescent="0.25">
      <c r="A842" s="277"/>
      <c r="B842" s="33"/>
      <c r="C842" s="11"/>
      <c r="D842" s="11"/>
      <c r="E842" s="36"/>
      <c r="F842" s="11"/>
      <c r="G842" s="11"/>
      <c r="H842" s="11"/>
      <c r="I842" s="24"/>
      <c r="J842" s="51"/>
      <c r="K842" s="46" t="str">
        <f>IF(SUMIFS('Base facturation'!$C$59:$ALN$59,'Base facturation'!$C$8:$ALN$8,A842)=0,"",SUMIFS('Base facturation'!$C$59:$ALN$59,'Base facturation'!$C$8:$ALN$8,A842))</f>
        <v/>
      </c>
      <c r="L842" s="46" t="str">
        <f t="shared" si="13"/>
        <v/>
      </c>
      <c r="M842" s="47"/>
      <c r="N842" s="55"/>
      <c r="O842" s="59"/>
      <c r="P842" s="43"/>
      <c r="Q842" s="14"/>
    </row>
    <row r="843" spans="1:17" ht="36.700000000000003" customHeight="1" x14ac:dyDescent="0.25">
      <c r="A843" s="277"/>
      <c r="B843" s="33"/>
      <c r="C843" s="11"/>
      <c r="D843" s="11"/>
      <c r="E843" s="36"/>
      <c r="F843" s="11"/>
      <c r="G843" s="11"/>
      <c r="H843" s="11"/>
      <c r="I843" s="24"/>
      <c r="J843" s="51"/>
      <c r="K843" s="46" t="str">
        <f>IF(SUMIFS('Base facturation'!$C$59:$ALN$59,'Base facturation'!$C$8:$ALN$8,A843)=0,"",SUMIFS('Base facturation'!$C$59:$ALN$59,'Base facturation'!$C$8:$ALN$8,A843))</f>
        <v/>
      </c>
      <c r="L843" s="46" t="str">
        <f t="shared" si="13"/>
        <v/>
      </c>
      <c r="M843" s="47"/>
      <c r="N843" s="55"/>
      <c r="O843" s="59"/>
      <c r="P843" s="43"/>
      <c r="Q843" s="14"/>
    </row>
    <row r="844" spans="1:17" ht="36.700000000000003" customHeight="1" x14ac:dyDescent="0.25">
      <c r="A844" s="277"/>
      <c r="B844" s="33"/>
      <c r="C844" s="11"/>
      <c r="D844" s="11"/>
      <c r="E844" s="36"/>
      <c r="F844" s="11"/>
      <c r="G844" s="11"/>
      <c r="H844" s="11"/>
      <c r="I844" s="24"/>
      <c r="J844" s="51"/>
      <c r="K844" s="46" t="str">
        <f>IF(SUMIFS('Base facturation'!$C$59:$ALN$59,'Base facturation'!$C$8:$ALN$8,A844)=0,"",SUMIFS('Base facturation'!$C$59:$ALN$59,'Base facturation'!$C$8:$ALN$8,A844))</f>
        <v/>
      </c>
      <c r="L844" s="46" t="str">
        <f t="shared" si="13"/>
        <v/>
      </c>
      <c r="M844" s="47"/>
      <c r="N844" s="55"/>
      <c r="O844" s="59"/>
      <c r="P844" s="43"/>
      <c r="Q844" s="14"/>
    </row>
    <row r="845" spans="1:17" ht="36.700000000000003" customHeight="1" x14ac:dyDescent="0.25">
      <c r="A845" s="277"/>
      <c r="B845" s="33"/>
      <c r="C845" s="11"/>
      <c r="D845" s="11"/>
      <c r="E845" s="36"/>
      <c r="F845" s="11"/>
      <c r="G845" s="11"/>
      <c r="H845" s="11"/>
      <c r="I845" s="24"/>
      <c r="J845" s="51"/>
      <c r="K845" s="46" t="str">
        <f>IF(SUMIFS('Base facturation'!$C$59:$ALN$59,'Base facturation'!$C$8:$ALN$8,A845)=0,"",SUMIFS('Base facturation'!$C$59:$ALN$59,'Base facturation'!$C$8:$ALN$8,A845))</f>
        <v/>
      </c>
      <c r="L845" s="46" t="str">
        <f t="shared" si="13"/>
        <v/>
      </c>
      <c r="M845" s="47"/>
      <c r="N845" s="55"/>
      <c r="O845" s="59"/>
      <c r="P845" s="43"/>
      <c r="Q845" s="14"/>
    </row>
    <row r="846" spans="1:17" ht="36.700000000000003" customHeight="1" x14ac:dyDescent="0.25">
      <c r="A846" s="277"/>
      <c r="B846" s="33"/>
      <c r="C846" s="11"/>
      <c r="D846" s="11"/>
      <c r="E846" s="36"/>
      <c r="F846" s="11"/>
      <c r="G846" s="11"/>
      <c r="H846" s="11"/>
      <c r="I846" s="24"/>
      <c r="J846" s="51"/>
      <c r="K846" s="46" t="str">
        <f>IF(SUMIFS('Base facturation'!$C$59:$ALN$59,'Base facturation'!$C$8:$ALN$8,A846)=0,"",SUMIFS('Base facturation'!$C$59:$ALN$59,'Base facturation'!$C$8:$ALN$8,A846))</f>
        <v/>
      </c>
      <c r="L846" s="46" t="str">
        <f t="shared" si="13"/>
        <v/>
      </c>
      <c r="M846" s="47"/>
      <c r="N846" s="55"/>
      <c r="O846" s="59"/>
      <c r="P846" s="43"/>
      <c r="Q846" s="14"/>
    </row>
    <row r="847" spans="1:17" ht="36.700000000000003" customHeight="1" x14ac:dyDescent="0.25">
      <c r="A847" s="277"/>
      <c r="B847" s="33"/>
      <c r="C847" s="11"/>
      <c r="D847" s="11"/>
      <c r="E847" s="36"/>
      <c r="F847" s="11"/>
      <c r="G847" s="11"/>
      <c r="H847" s="11"/>
      <c r="I847" s="24"/>
      <c r="J847" s="51"/>
      <c r="K847" s="46" t="str">
        <f>IF(SUMIFS('Base facturation'!$C$59:$ALN$59,'Base facturation'!$C$8:$ALN$8,A847)=0,"",SUMIFS('Base facturation'!$C$59:$ALN$59,'Base facturation'!$C$8:$ALN$8,A847))</f>
        <v/>
      </c>
      <c r="L847" s="46" t="str">
        <f t="shared" si="13"/>
        <v/>
      </c>
      <c r="M847" s="47"/>
      <c r="N847" s="55"/>
      <c r="O847" s="59"/>
      <c r="P847" s="43"/>
      <c r="Q847" s="14"/>
    </row>
    <row r="848" spans="1:17" ht="36.700000000000003" customHeight="1" x14ac:dyDescent="0.25">
      <c r="A848" s="277"/>
      <c r="B848" s="33"/>
      <c r="C848" s="11"/>
      <c r="D848" s="11"/>
      <c r="E848" s="36"/>
      <c r="F848" s="11"/>
      <c r="G848" s="11"/>
      <c r="H848" s="11"/>
      <c r="I848" s="24"/>
      <c r="J848" s="51"/>
      <c r="K848" s="46" t="str">
        <f>IF(SUMIFS('Base facturation'!$C$59:$ALN$59,'Base facturation'!$C$8:$ALN$8,A848)=0,"",SUMIFS('Base facturation'!$C$59:$ALN$59,'Base facturation'!$C$8:$ALN$8,A848))</f>
        <v/>
      </c>
      <c r="L848" s="46" t="str">
        <f t="shared" si="13"/>
        <v/>
      </c>
      <c r="M848" s="47"/>
      <c r="N848" s="55"/>
      <c r="O848" s="59"/>
      <c r="P848" s="43"/>
      <c r="Q848" s="14"/>
    </row>
    <row r="849" spans="1:17" ht="36.700000000000003" customHeight="1" x14ac:dyDescent="0.25">
      <c r="A849" s="277"/>
      <c r="B849" s="33"/>
      <c r="C849" s="11"/>
      <c r="D849" s="11"/>
      <c r="E849" s="36"/>
      <c r="F849" s="11"/>
      <c r="G849" s="11"/>
      <c r="H849" s="11"/>
      <c r="I849" s="24"/>
      <c r="J849" s="51"/>
      <c r="K849" s="46" t="str">
        <f>IF(SUMIFS('Base facturation'!$C$59:$ALN$59,'Base facturation'!$C$8:$ALN$8,A849)=0,"",SUMIFS('Base facturation'!$C$59:$ALN$59,'Base facturation'!$C$8:$ALN$8,A849))</f>
        <v/>
      </c>
      <c r="L849" s="46" t="str">
        <f t="shared" si="13"/>
        <v/>
      </c>
      <c r="M849" s="47"/>
      <c r="N849" s="55"/>
      <c r="O849" s="59"/>
      <c r="P849" s="43"/>
      <c r="Q849" s="14"/>
    </row>
    <row r="850" spans="1:17" ht="36.700000000000003" customHeight="1" x14ac:dyDescent="0.25">
      <c r="A850" s="277"/>
      <c r="B850" s="33"/>
      <c r="C850" s="11"/>
      <c r="D850" s="11"/>
      <c r="E850" s="36"/>
      <c r="F850" s="11"/>
      <c r="G850" s="11"/>
      <c r="H850" s="11"/>
      <c r="I850" s="24"/>
      <c r="J850" s="51"/>
      <c r="K850" s="46" t="str">
        <f>IF(SUMIFS('Base facturation'!$C$59:$ALN$59,'Base facturation'!$C$8:$ALN$8,A850)=0,"",SUMIFS('Base facturation'!$C$59:$ALN$59,'Base facturation'!$C$8:$ALN$8,A850))</f>
        <v/>
      </c>
      <c r="L850" s="46" t="str">
        <f t="shared" si="13"/>
        <v/>
      </c>
      <c r="M850" s="47"/>
      <c r="N850" s="55"/>
      <c r="O850" s="59"/>
      <c r="P850" s="43"/>
      <c r="Q850" s="14"/>
    </row>
    <row r="851" spans="1:17" ht="36.700000000000003" customHeight="1" x14ac:dyDescent="0.25">
      <c r="A851" s="277"/>
      <c r="B851" s="33"/>
      <c r="C851" s="11"/>
      <c r="D851" s="11"/>
      <c r="E851" s="36"/>
      <c r="F851" s="11"/>
      <c r="G851" s="11"/>
      <c r="H851" s="11"/>
      <c r="I851" s="24"/>
      <c r="J851" s="51"/>
      <c r="K851" s="46" t="str">
        <f>IF(SUMIFS('Base facturation'!$C$59:$ALN$59,'Base facturation'!$C$8:$ALN$8,A851)=0,"",SUMIFS('Base facturation'!$C$59:$ALN$59,'Base facturation'!$C$8:$ALN$8,A851))</f>
        <v/>
      </c>
      <c r="L851" s="46" t="str">
        <f t="shared" si="13"/>
        <v/>
      </c>
      <c r="M851" s="47"/>
      <c r="N851" s="55"/>
      <c r="O851" s="59"/>
      <c r="P851" s="43"/>
      <c r="Q851" s="14"/>
    </row>
    <row r="852" spans="1:17" ht="36.700000000000003" customHeight="1" x14ac:dyDescent="0.25">
      <c r="A852" s="277"/>
      <c r="B852" s="33"/>
      <c r="C852" s="11"/>
      <c r="D852" s="11"/>
      <c r="E852" s="36"/>
      <c r="F852" s="11"/>
      <c r="G852" s="11"/>
      <c r="H852" s="11"/>
      <c r="I852" s="24"/>
      <c r="J852" s="51"/>
      <c r="K852" s="46" t="str">
        <f>IF(SUMIFS('Base facturation'!$C$59:$ALN$59,'Base facturation'!$C$8:$ALN$8,A852)=0,"",SUMIFS('Base facturation'!$C$59:$ALN$59,'Base facturation'!$C$8:$ALN$8,A852))</f>
        <v/>
      </c>
      <c r="L852" s="46" t="str">
        <f t="shared" si="13"/>
        <v/>
      </c>
      <c r="M852" s="47"/>
      <c r="N852" s="55"/>
      <c r="O852" s="59"/>
      <c r="P852" s="43"/>
      <c r="Q852" s="14"/>
    </row>
    <row r="853" spans="1:17" ht="36.700000000000003" customHeight="1" x14ac:dyDescent="0.25">
      <c r="A853" s="277"/>
      <c r="B853" s="33"/>
      <c r="C853" s="11"/>
      <c r="D853" s="11"/>
      <c r="E853" s="36"/>
      <c r="F853" s="11"/>
      <c r="G853" s="11"/>
      <c r="H853" s="11"/>
      <c r="I853" s="24"/>
      <c r="J853" s="51"/>
      <c r="K853" s="46" t="str">
        <f>IF(SUMIFS('Base facturation'!$C$59:$ALN$59,'Base facturation'!$C$8:$ALN$8,A853)=0,"",SUMIFS('Base facturation'!$C$59:$ALN$59,'Base facturation'!$C$8:$ALN$8,A853))</f>
        <v/>
      </c>
      <c r="L853" s="46" t="str">
        <f t="shared" si="13"/>
        <v/>
      </c>
      <c r="M853" s="47"/>
      <c r="N853" s="55"/>
      <c r="O853" s="59"/>
      <c r="P853" s="43"/>
      <c r="Q853" s="14"/>
    </row>
    <row r="854" spans="1:17" ht="36.700000000000003" customHeight="1" x14ac:dyDescent="0.25">
      <c r="A854" s="277"/>
      <c r="B854" s="33"/>
      <c r="C854" s="11"/>
      <c r="D854" s="11"/>
      <c r="E854" s="36"/>
      <c r="F854" s="11"/>
      <c r="G854" s="11"/>
      <c r="H854" s="11"/>
      <c r="I854" s="24"/>
      <c r="J854" s="51"/>
      <c r="K854" s="46" t="str">
        <f>IF(SUMIFS('Base facturation'!$C$59:$ALN$59,'Base facturation'!$C$8:$ALN$8,A854)=0,"",SUMIFS('Base facturation'!$C$59:$ALN$59,'Base facturation'!$C$8:$ALN$8,A854))</f>
        <v/>
      </c>
      <c r="L854" s="46" t="str">
        <f t="shared" si="13"/>
        <v/>
      </c>
      <c r="M854" s="47"/>
      <c r="N854" s="55"/>
      <c r="O854" s="59"/>
      <c r="P854" s="43"/>
      <c r="Q854" s="14"/>
    </row>
    <row r="855" spans="1:17" ht="36.700000000000003" customHeight="1" x14ac:dyDescent="0.25">
      <c r="A855" s="277"/>
      <c r="B855" s="33"/>
      <c r="C855" s="11"/>
      <c r="D855" s="11"/>
      <c r="E855" s="36"/>
      <c r="F855" s="11"/>
      <c r="G855" s="11"/>
      <c r="H855" s="11"/>
      <c r="I855" s="24"/>
      <c r="J855" s="51"/>
      <c r="K855" s="46" t="str">
        <f>IF(SUMIFS('Base facturation'!$C$59:$ALN$59,'Base facturation'!$C$8:$ALN$8,A855)=0,"",SUMIFS('Base facturation'!$C$59:$ALN$59,'Base facturation'!$C$8:$ALN$8,A855))</f>
        <v/>
      </c>
      <c r="L855" s="46" t="str">
        <f t="shared" si="13"/>
        <v/>
      </c>
      <c r="M855" s="47"/>
      <c r="N855" s="55"/>
      <c r="O855" s="59"/>
      <c r="P855" s="43"/>
      <c r="Q855" s="14"/>
    </row>
    <row r="856" spans="1:17" ht="36.700000000000003" customHeight="1" x14ac:dyDescent="0.25">
      <c r="A856" s="277"/>
      <c r="B856" s="33"/>
      <c r="C856" s="11"/>
      <c r="D856" s="11"/>
      <c r="E856" s="36"/>
      <c r="F856" s="11"/>
      <c r="G856" s="11"/>
      <c r="H856" s="11"/>
      <c r="I856" s="24"/>
      <c r="J856" s="51"/>
      <c r="K856" s="46" t="str">
        <f>IF(SUMIFS('Base facturation'!$C$59:$ALN$59,'Base facturation'!$C$8:$ALN$8,A856)=0,"",SUMIFS('Base facturation'!$C$59:$ALN$59,'Base facturation'!$C$8:$ALN$8,A856))</f>
        <v/>
      </c>
      <c r="L856" s="46" t="str">
        <f t="shared" si="13"/>
        <v/>
      </c>
      <c r="M856" s="47"/>
      <c r="N856" s="55"/>
      <c r="O856" s="59"/>
      <c r="P856" s="43"/>
      <c r="Q856" s="14"/>
    </row>
    <row r="857" spans="1:17" ht="36.700000000000003" customHeight="1" x14ac:dyDescent="0.25">
      <c r="A857" s="277"/>
      <c r="B857" s="33"/>
      <c r="C857" s="11"/>
      <c r="D857" s="11"/>
      <c r="E857" s="36"/>
      <c r="F857" s="11"/>
      <c r="G857" s="11"/>
      <c r="H857" s="11"/>
      <c r="I857" s="24"/>
      <c r="J857" s="51"/>
      <c r="K857" s="46" t="str">
        <f>IF(SUMIFS('Base facturation'!$C$59:$ALN$59,'Base facturation'!$C$8:$ALN$8,A857)=0,"",SUMIFS('Base facturation'!$C$59:$ALN$59,'Base facturation'!$C$8:$ALN$8,A857))</f>
        <v/>
      </c>
      <c r="L857" s="46" t="str">
        <f t="shared" si="13"/>
        <v/>
      </c>
      <c r="M857" s="47"/>
      <c r="N857" s="55"/>
      <c r="O857" s="59"/>
      <c r="P857" s="43"/>
      <c r="Q857" s="14"/>
    </row>
    <row r="858" spans="1:17" ht="36.700000000000003" customHeight="1" x14ac:dyDescent="0.25">
      <c r="A858" s="277"/>
      <c r="B858" s="33"/>
      <c r="C858" s="11"/>
      <c r="D858" s="11"/>
      <c r="E858" s="36"/>
      <c r="F858" s="11"/>
      <c r="G858" s="11"/>
      <c r="H858" s="11"/>
      <c r="I858" s="24"/>
      <c r="J858" s="51"/>
      <c r="K858" s="46" t="str">
        <f>IF(SUMIFS('Base facturation'!$C$59:$ALN$59,'Base facturation'!$C$8:$ALN$8,A858)=0,"",SUMIFS('Base facturation'!$C$59:$ALN$59,'Base facturation'!$C$8:$ALN$8,A858))</f>
        <v/>
      </c>
      <c r="L858" s="46" t="str">
        <f t="shared" si="13"/>
        <v/>
      </c>
      <c r="M858" s="47"/>
      <c r="N858" s="55"/>
      <c r="O858" s="59"/>
      <c r="P858" s="43"/>
      <c r="Q858" s="14"/>
    </row>
    <row r="859" spans="1:17" ht="36.700000000000003" customHeight="1" x14ac:dyDescent="0.25">
      <c r="A859" s="277"/>
      <c r="B859" s="33"/>
      <c r="C859" s="11"/>
      <c r="D859" s="11"/>
      <c r="E859" s="36"/>
      <c r="F859" s="11"/>
      <c r="G859" s="11"/>
      <c r="H859" s="11"/>
      <c r="I859" s="24"/>
      <c r="J859" s="51"/>
      <c r="K859" s="46" t="str">
        <f>IF(SUMIFS('Base facturation'!$C$59:$ALN$59,'Base facturation'!$C$8:$ALN$8,A859)=0,"",SUMIFS('Base facturation'!$C$59:$ALN$59,'Base facturation'!$C$8:$ALN$8,A859))</f>
        <v/>
      </c>
      <c r="L859" s="46" t="str">
        <f t="shared" si="13"/>
        <v/>
      </c>
      <c r="M859" s="47"/>
      <c r="N859" s="55"/>
      <c r="O859" s="59"/>
      <c r="P859" s="43"/>
      <c r="Q859" s="14"/>
    </row>
    <row r="860" spans="1:17" ht="36.700000000000003" customHeight="1" x14ac:dyDescent="0.25">
      <c r="A860" s="277"/>
      <c r="B860" s="33"/>
      <c r="C860" s="11"/>
      <c r="D860" s="11"/>
      <c r="E860" s="36"/>
      <c r="F860" s="11"/>
      <c r="G860" s="11"/>
      <c r="H860" s="11"/>
      <c r="I860" s="24"/>
      <c r="J860" s="51"/>
      <c r="K860" s="46" t="str">
        <f>IF(SUMIFS('Base facturation'!$C$59:$ALN$59,'Base facturation'!$C$8:$ALN$8,A860)=0,"",SUMIFS('Base facturation'!$C$59:$ALN$59,'Base facturation'!$C$8:$ALN$8,A860))</f>
        <v/>
      </c>
      <c r="L860" s="46" t="str">
        <f t="shared" si="13"/>
        <v/>
      </c>
      <c r="M860" s="47"/>
      <c r="N860" s="55"/>
      <c r="O860" s="59"/>
      <c r="P860" s="43"/>
      <c r="Q860" s="14"/>
    </row>
    <row r="861" spans="1:17" ht="36.700000000000003" customHeight="1" x14ac:dyDescent="0.25">
      <c r="A861" s="277"/>
      <c r="B861" s="33"/>
      <c r="C861" s="11"/>
      <c r="D861" s="11"/>
      <c r="E861" s="36"/>
      <c r="F861" s="11"/>
      <c r="G861" s="11"/>
      <c r="H861" s="11"/>
      <c r="I861" s="24"/>
      <c r="J861" s="51"/>
      <c r="K861" s="46" t="str">
        <f>IF(SUMIFS('Base facturation'!$C$59:$ALN$59,'Base facturation'!$C$8:$ALN$8,A861)=0,"",SUMIFS('Base facturation'!$C$59:$ALN$59,'Base facturation'!$C$8:$ALN$8,A861))</f>
        <v/>
      </c>
      <c r="L861" s="46" t="str">
        <f t="shared" si="13"/>
        <v/>
      </c>
      <c r="M861" s="47"/>
      <c r="N861" s="55"/>
      <c r="O861" s="59"/>
      <c r="P861" s="43"/>
      <c r="Q861" s="14"/>
    </row>
    <row r="862" spans="1:17" ht="36.700000000000003" customHeight="1" x14ac:dyDescent="0.25">
      <c r="A862" s="277"/>
      <c r="B862" s="33"/>
      <c r="C862" s="11"/>
      <c r="D862" s="11"/>
      <c r="E862" s="36"/>
      <c r="F862" s="11"/>
      <c r="G862" s="11"/>
      <c r="H862" s="11"/>
      <c r="I862" s="24"/>
      <c r="J862" s="51"/>
      <c r="K862" s="46" t="str">
        <f>IF(SUMIFS('Base facturation'!$C$59:$ALN$59,'Base facturation'!$C$8:$ALN$8,A862)=0,"",SUMIFS('Base facturation'!$C$59:$ALN$59,'Base facturation'!$C$8:$ALN$8,A862))</f>
        <v/>
      </c>
      <c r="L862" s="46" t="str">
        <f t="shared" si="13"/>
        <v/>
      </c>
      <c r="M862" s="47"/>
      <c r="N862" s="55"/>
      <c r="O862" s="59"/>
      <c r="P862" s="43"/>
      <c r="Q862" s="14"/>
    </row>
    <row r="863" spans="1:17" ht="36.700000000000003" customHeight="1" x14ac:dyDescent="0.25">
      <c r="A863" s="277"/>
      <c r="B863" s="33"/>
      <c r="C863" s="11"/>
      <c r="D863" s="11"/>
      <c r="E863" s="36"/>
      <c r="F863" s="11"/>
      <c r="G863" s="11"/>
      <c r="H863" s="11"/>
      <c r="I863" s="24"/>
      <c r="J863" s="51"/>
      <c r="K863" s="46" t="str">
        <f>IF(SUMIFS('Base facturation'!$C$59:$ALN$59,'Base facturation'!$C$8:$ALN$8,A863)=0,"",SUMIFS('Base facturation'!$C$59:$ALN$59,'Base facturation'!$C$8:$ALN$8,A863))</f>
        <v/>
      </c>
      <c r="L863" s="46" t="str">
        <f t="shared" si="13"/>
        <v/>
      </c>
      <c r="M863" s="47"/>
      <c r="N863" s="55"/>
      <c r="O863" s="59"/>
      <c r="P863" s="43"/>
      <c r="Q863" s="14"/>
    </row>
    <row r="864" spans="1:17" ht="36.700000000000003" customHeight="1" x14ac:dyDescent="0.25">
      <c r="A864" s="277"/>
      <c r="B864" s="33"/>
      <c r="C864" s="11"/>
      <c r="D864" s="11"/>
      <c r="E864" s="36"/>
      <c r="F864" s="11"/>
      <c r="G864" s="11"/>
      <c r="H864" s="11"/>
      <c r="I864" s="24"/>
      <c r="J864" s="51"/>
      <c r="K864" s="46" t="str">
        <f>IF(SUMIFS('Base facturation'!$C$59:$ALN$59,'Base facturation'!$C$8:$ALN$8,A864)=0,"",SUMIFS('Base facturation'!$C$59:$ALN$59,'Base facturation'!$C$8:$ALN$8,A864))</f>
        <v/>
      </c>
      <c r="L864" s="46" t="str">
        <f t="shared" si="13"/>
        <v/>
      </c>
      <c r="M864" s="47"/>
      <c r="N864" s="55"/>
      <c r="O864" s="59"/>
      <c r="P864" s="43"/>
      <c r="Q864" s="14"/>
    </row>
    <row r="865" spans="1:17" ht="36.700000000000003" customHeight="1" x14ac:dyDescent="0.25">
      <c r="A865" s="277"/>
      <c r="B865" s="33"/>
      <c r="C865" s="11"/>
      <c r="D865" s="11"/>
      <c r="E865" s="36"/>
      <c r="F865" s="11"/>
      <c r="G865" s="11"/>
      <c r="H865" s="11"/>
      <c r="I865" s="24"/>
      <c r="J865" s="51"/>
      <c r="K865" s="46" t="str">
        <f>IF(SUMIFS('Base facturation'!$C$59:$ALN$59,'Base facturation'!$C$8:$ALN$8,A865)=0,"",SUMIFS('Base facturation'!$C$59:$ALN$59,'Base facturation'!$C$8:$ALN$8,A865))</f>
        <v/>
      </c>
      <c r="L865" s="46" t="str">
        <f t="shared" si="13"/>
        <v/>
      </c>
      <c r="M865" s="47"/>
      <c r="N865" s="55"/>
      <c r="O865" s="59"/>
      <c r="P865" s="43"/>
      <c r="Q865" s="14"/>
    </row>
    <row r="866" spans="1:17" ht="36.700000000000003" customHeight="1" x14ac:dyDescent="0.25">
      <c r="A866" s="277"/>
      <c r="B866" s="33"/>
      <c r="C866" s="11"/>
      <c r="D866" s="11"/>
      <c r="E866" s="36"/>
      <c r="F866" s="11"/>
      <c r="G866" s="11"/>
      <c r="H866" s="11"/>
      <c r="I866" s="24"/>
      <c r="J866" s="51"/>
      <c r="K866" s="46" t="str">
        <f>IF(SUMIFS('Base facturation'!$C$59:$ALN$59,'Base facturation'!$C$8:$ALN$8,A866)=0,"",SUMIFS('Base facturation'!$C$59:$ALN$59,'Base facturation'!$C$8:$ALN$8,A866))</f>
        <v/>
      </c>
      <c r="L866" s="46" t="str">
        <f t="shared" si="13"/>
        <v/>
      </c>
      <c r="M866" s="47"/>
      <c r="N866" s="55"/>
      <c r="O866" s="59"/>
      <c r="P866" s="43"/>
      <c r="Q866" s="14"/>
    </row>
    <row r="867" spans="1:17" ht="36.700000000000003" customHeight="1" x14ac:dyDescent="0.25">
      <c r="A867" s="277"/>
      <c r="B867" s="33"/>
      <c r="C867" s="11"/>
      <c r="D867" s="11"/>
      <c r="E867" s="36"/>
      <c r="F867" s="11"/>
      <c r="G867" s="11"/>
      <c r="H867" s="11"/>
      <c r="I867" s="24"/>
      <c r="J867" s="51"/>
      <c r="K867" s="46" t="str">
        <f>IF(SUMIFS('Base facturation'!$C$59:$ALN$59,'Base facturation'!$C$8:$ALN$8,A867)=0,"",SUMIFS('Base facturation'!$C$59:$ALN$59,'Base facturation'!$C$8:$ALN$8,A867))</f>
        <v/>
      </c>
      <c r="L867" s="46" t="str">
        <f t="shared" si="13"/>
        <v/>
      </c>
      <c r="M867" s="47"/>
      <c r="N867" s="55"/>
      <c r="O867" s="59"/>
      <c r="P867" s="43"/>
      <c r="Q867" s="14"/>
    </row>
    <row r="868" spans="1:17" ht="36.700000000000003" customHeight="1" x14ac:dyDescent="0.25">
      <c r="A868" s="277"/>
      <c r="B868" s="33"/>
      <c r="C868" s="11"/>
      <c r="D868" s="11"/>
      <c r="E868" s="36"/>
      <c r="F868" s="11"/>
      <c r="G868" s="11"/>
      <c r="H868" s="11"/>
      <c r="I868" s="24"/>
      <c r="J868" s="51"/>
      <c r="K868" s="46" t="str">
        <f>IF(SUMIFS('Base facturation'!$C$59:$ALN$59,'Base facturation'!$C$8:$ALN$8,A868)=0,"",SUMIFS('Base facturation'!$C$59:$ALN$59,'Base facturation'!$C$8:$ALN$8,A868))</f>
        <v/>
      </c>
      <c r="L868" s="46" t="str">
        <f t="shared" si="13"/>
        <v/>
      </c>
      <c r="M868" s="47"/>
      <c r="N868" s="55"/>
      <c r="O868" s="59"/>
      <c r="P868" s="43"/>
      <c r="Q868" s="14"/>
    </row>
    <row r="869" spans="1:17" ht="36.700000000000003" customHeight="1" x14ac:dyDescent="0.25">
      <c r="A869" s="277"/>
      <c r="B869" s="33"/>
      <c r="C869" s="11"/>
      <c r="D869" s="11"/>
      <c r="E869" s="36"/>
      <c r="F869" s="11"/>
      <c r="G869" s="11"/>
      <c r="H869" s="11"/>
      <c r="I869" s="24"/>
      <c r="J869" s="51"/>
      <c r="K869" s="46" t="str">
        <f>IF(SUMIFS('Base facturation'!$C$59:$ALN$59,'Base facturation'!$C$8:$ALN$8,A869)=0,"",SUMIFS('Base facturation'!$C$59:$ALN$59,'Base facturation'!$C$8:$ALN$8,A869))</f>
        <v/>
      </c>
      <c r="L869" s="46" t="str">
        <f t="shared" si="13"/>
        <v/>
      </c>
      <c r="M869" s="47"/>
      <c r="N869" s="55"/>
      <c r="O869" s="59"/>
      <c r="P869" s="43"/>
      <c r="Q869" s="14"/>
    </row>
    <row r="870" spans="1:17" ht="36.700000000000003" customHeight="1" x14ac:dyDescent="0.25">
      <c r="A870" s="277"/>
      <c r="B870" s="33"/>
      <c r="C870" s="11"/>
      <c r="D870" s="11"/>
      <c r="E870" s="36"/>
      <c r="F870" s="11"/>
      <c r="G870" s="11"/>
      <c r="H870" s="11"/>
      <c r="I870" s="24"/>
      <c r="J870" s="51"/>
      <c r="K870" s="46" t="str">
        <f>IF(SUMIFS('Base facturation'!$C$59:$ALN$59,'Base facturation'!$C$8:$ALN$8,A870)=0,"",SUMIFS('Base facturation'!$C$59:$ALN$59,'Base facturation'!$C$8:$ALN$8,A870))</f>
        <v/>
      </c>
      <c r="L870" s="46" t="str">
        <f t="shared" si="13"/>
        <v/>
      </c>
      <c r="M870" s="47"/>
      <c r="N870" s="55"/>
      <c r="O870" s="59"/>
      <c r="P870" s="43"/>
      <c r="Q870" s="14"/>
    </row>
    <row r="871" spans="1:17" ht="36.700000000000003" customHeight="1" x14ac:dyDescent="0.25">
      <c r="A871" s="277"/>
      <c r="B871" s="33"/>
      <c r="C871" s="11"/>
      <c r="D871" s="11"/>
      <c r="E871" s="36"/>
      <c r="F871" s="11"/>
      <c r="G871" s="11"/>
      <c r="H871" s="11"/>
      <c r="I871" s="24"/>
      <c r="J871" s="51"/>
      <c r="K871" s="46" t="str">
        <f>IF(SUMIFS('Base facturation'!$C$59:$ALN$59,'Base facturation'!$C$8:$ALN$8,A871)=0,"",SUMIFS('Base facturation'!$C$59:$ALN$59,'Base facturation'!$C$8:$ALN$8,A871))</f>
        <v/>
      </c>
      <c r="L871" s="46" t="str">
        <f t="shared" si="13"/>
        <v/>
      </c>
      <c r="M871" s="47"/>
      <c r="N871" s="55"/>
      <c r="O871" s="59"/>
      <c r="P871" s="43"/>
      <c r="Q871" s="14"/>
    </row>
    <row r="872" spans="1:17" ht="36.700000000000003" customHeight="1" x14ac:dyDescent="0.25">
      <c r="A872" s="277"/>
      <c r="B872" s="33"/>
      <c r="C872" s="11"/>
      <c r="D872" s="11"/>
      <c r="E872" s="36"/>
      <c r="F872" s="11"/>
      <c r="G872" s="11"/>
      <c r="H872" s="11"/>
      <c r="I872" s="24"/>
      <c r="J872" s="51"/>
      <c r="K872" s="46" t="str">
        <f>IF(SUMIFS('Base facturation'!$C$59:$ALN$59,'Base facturation'!$C$8:$ALN$8,A872)=0,"",SUMIFS('Base facturation'!$C$59:$ALN$59,'Base facturation'!$C$8:$ALN$8,A872))</f>
        <v/>
      </c>
      <c r="L872" s="46" t="str">
        <f t="shared" si="13"/>
        <v/>
      </c>
      <c r="M872" s="47"/>
      <c r="N872" s="55"/>
      <c r="O872" s="59"/>
      <c r="P872" s="43"/>
      <c r="Q872" s="14"/>
    </row>
    <row r="873" spans="1:17" ht="36.700000000000003" customHeight="1" x14ac:dyDescent="0.25">
      <c r="A873" s="277"/>
      <c r="B873" s="33"/>
      <c r="C873" s="11"/>
      <c r="D873" s="11"/>
      <c r="E873" s="36"/>
      <c r="F873" s="11"/>
      <c r="G873" s="11"/>
      <c r="H873" s="11"/>
      <c r="I873" s="24"/>
      <c r="J873" s="51"/>
      <c r="K873" s="46" t="str">
        <f>IF(SUMIFS('Base facturation'!$C$59:$ALN$59,'Base facturation'!$C$8:$ALN$8,A873)=0,"",SUMIFS('Base facturation'!$C$59:$ALN$59,'Base facturation'!$C$8:$ALN$8,A873))</f>
        <v/>
      </c>
      <c r="L873" s="46" t="str">
        <f t="shared" si="13"/>
        <v/>
      </c>
      <c r="M873" s="47"/>
      <c r="N873" s="55"/>
      <c r="O873" s="59"/>
      <c r="P873" s="43"/>
      <c r="Q873" s="14"/>
    </row>
    <row r="874" spans="1:17" ht="36.700000000000003" customHeight="1" x14ac:dyDescent="0.25">
      <c r="A874" s="277"/>
      <c r="B874" s="33"/>
      <c r="C874" s="11"/>
      <c r="D874" s="11"/>
      <c r="E874" s="36"/>
      <c r="F874" s="11"/>
      <c r="G874" s="11"/>
      <c r="H874" s="11"/>
      <c r="I874" s="24"/>
      <c r="J874" s="51"/>
      <c r="K874" s="46" t="str">
        <f>IF(SUMIFS('Base facturation'!$C$59:$ALN$59,'Base facturation'!$C$8:$ALN$8,A874)=0,"",SUMIFS('Base facturation'!$C$59:$ALN$59,'Base facturation'!$C$8:$ALN$8,A874))</f>
        <v/>
      </c>
      <c r="L874" s="46" t="str">
        <f t="shared" si="13"/>
        <v/>
      </c>
      <c r="M874" s="47"/>
      <c r="N874" s="55"/>
      <c r="O874" s="59"/>
      <c r="P874" s="43"/>
      <c r="Q874" s="14"/>
    </row>
    <row r="875" spans="1:17" ht="36.700000000000003" customHeight="1" x14ac:dyDescent="0.25">
      <c r="A875" s="277"/>
      <c r="B875" s="33"/>
      <c r="C875" s="11"/>
      <c r="D875" s="11"/>
      <c r="E875" s="36"/>
      <c r="F875" s="11"/>
      <c r="G875" s="11"/>
      <c r="H875" s="11"/>
      <c r="I875" s="24"/>
      <c r="J875" s="51"/>
      <c r="K875" s="46" t="str">
        <f>IF(SUMIFS('Base facturation'!$C$59:$ALN$59,'Base facturation'!$C$8:$ALN$8,A875)=0,"",SUMIFS('Base facturation'!$C$59:$ALN$59,'Base facturation'!$C$8:$ALN$8,A875))</f>
        <v/>
      </c>
      <c r="L875" s="46" t="str">
        <f t="shared" si="13"/>
        <v/>
      </c>
      <c r="M875" s="47"/>
      <c r="N875" s="55"/>
      <c r="O875" s="59"/>
      <c r="P875" s="43"/>
      <c r="Q875" s="14"/>
    </row>
    <row r="876" spans="1:17" ht="36.700000000000003" customHeight="1" x14ac:dyDescent="0.25">
      <c r="A876" s="277"/>
      <c r="B876" s="33"/>
      <c r="C876" s="11"/>
      <c r="D876" s="11"/>
      <c r="E876" s="36"/>
      <c r="F876" s="11"/>
      <c r="G876" s="11"/>
      <c r="H876" s="11"/>
      <c r="I876" s="24"/>
      <c r="J876" s="51"/>
      <c r="K876" s="46" t="str">
        <f>IF(SUMIFS('Base facturation'!$C$59:$ALN$59,'Base facturation'!$C$8:$ALN$8,A876)=0,"",SUMIFS('Base facturation'!$C$59:$ALN$59,'Base facturation'!$C$8:$ALN$8,A876))</f>
        <v/>
      </c>
      <c r="L876" s="46" t="str">
        <f t="shared" si="13"/>
        <v/>
      </c>
      <c r="M876" s="47"/>
      <c r="N876" s="55"/>
      <c r="O876" s="59"/>
      <c r="P876" s="43"/>
      <c r="Q876" s="14"/>
    </row>
    <row r="877" spans="1:17" ht="36.700000000000003" customHeight="1" x14ac:dyDescent="0.25">
      <c r="A877" s="277"/>
      <c r="B877" s="33"/>
      <c r="C877" s="11"/>
      <c r="D877" s="11"/>
      <c r="E877" s="36"/>
      <c r="F877" s="11"/>
      <c r="G877" s="11"/>
      <c r="H877" s="11"/>
      <c r="I877" s="24"/>
      <c r="J877" s="51"/>
      <c r="K877" s="46" t="str">
        <f>IF(SUMIFS('Base facturation'!$C$59:$ALN$59,'Base facturation'!$C$8:$ALN$8,A877)=0,"",SUMIFS('Base facturation'!$C$59:$ALN$59,'Base facturation'!$C$8:$ALN$8,A877))</f>
        <v/>
      </c>
      <c r="L877" s="46" t="str">
        <f t="shared" si="13"/>
        <v/>
      </c>
      <c r="M877" s="47"/>
      <c r="N877" s="55"/>
      <c r="O877" s="59"/>
      <c r="P877" s="43"/>
      <c r="Q877" s="14"/>
    </row>
    <row r="878" spans="1:17" ht="36.700000000000003" customHeight="1" x14ac:dyDescent="0.25">
      <c r="A878" s="277"/>
      <c r="B878" s="33"/>
      <c r="C878" s="11"/>
      <c r="D878" s="11"/>
      <c r="E878" s="36"/>
      <c r="F878" s="11"/>
      <c r="G878" s="11"/>
      <c r="H878" s="11"/>
      <c r="I878" s="24"/>
      <c r="J878" s="51"/>
      <c r="K878" s="46" t="str">
        <f>IF(SUMIFS('Base facturation'!$C$59:$ALN$59,'Base facturation'!$C$8:$ALN$8,A878)=0,"",SUMIFS('Base facturation'!$C$59:$ALN$59,'Base facturation'!$C$8:$ALN$8,A878))</f>
        <v/>
      </c>
      <c r="L878" s="46" t="str">
        <f t="shared" si="13"/>
        <v/>
      </c>
      <c r="M878" s="47"/>
      <c r="N878" s="55"/>
      <c r="O878" s="59"/>
      <c r="P878" s="43"/>
      <c r="Q878" s="14"/>
    </row>
    <row r="879" spans="1:17" ht="36.700000000000003" customHeight="1" x14ac:dyDescent="0.25">
      <c r="A879" s="277"/>
      <c r="B879" s="33"/>
      <c r="C879" s="11"/>
      <c r="D879" s="11"/>
      <c r="E879" s="36"/>
      <c r="F879" s="11"/>
      <c r="G879" s="11"/>
      <c r="H879" s="11"/>
      <c r="I879" s="24"/>
      <c r="J879" s="51"/>
      <c r="K879" s="46" t="str">
        <f>IF(SUMIFS('Base facturation'!$C$59:$ALN$59,'Base facturation'!$C$8:$ALN$8,A879)=0,"",SUMIFS('Base facturation'!$C$59:$ALN$59,'Base facturation'!$C$8:$ALN$8,A879))</f>
        <v/>
      </c>
      <c r="L879" s="46" t="str">
        <f t="shared" si="13"/>
        <v/>
      </c>
      <c r="M879" s="47"/>
      <c r="N879" s="55"/>
      <c r="O879" s="59"/>
      <c r="P879" s="43"/>
      <c r="Q879" s="14"/>
    </row>
    <row r="880" spans="1:17" ht="36.700000000000003" customHeight="1" x14ac:dyDescent="0.25">
      <c r="A880" s="277"/>
      <c r="B880" s="33"/>
      <c r="C880" s="11"/>
      <c r="D880" s="11"/>
      <c r="E880" s="36"/>
      <c r="F880" s="11"/>
      <c r="G880" s="11"/>
      <c r="H880" s="11"/>
      <c r="I880" s="24"/>
      <c r="J880" s="51"/>
      <c r="K880" s="46" t="str">
        <f>IF(SUMIFS('Base facturation'!$C$59:$ALN$59,'Base facturation'!$C$8:$ALN$8,A880)=0,"",SUMIFS('Base facturation'!$C$59:$ALN$59,'Base facturation'!$C$8:$ALN$8,A880))</f>
        <v/>
      </c>
      <c r="L880" s="46" t="str">
        <f t="shared" si="13"/>
        <v/>
      </c>
      <c r="M880" s="47"/>
      <c r="N880" s="55"/>
      <c r="O880" s="59"/>
      <c r="P880" s="43"/>
      <c r="Q880" s="14"/>
    </row>
    <row r="881" spans="1:17" ht="36.700000000000003" customHeight="1" x14ac:dyDescent="0.25">
      <c r="A881" s="277"/>
      <c r="B881" s="33"/>
      <c r="C881" s="11"/>
      <c r="D881" s="11"/>
      <c r="E881" s="36"/>
      <c r="F881" s="11"/>
      <c r="G881" s="11"/>
      <c r="H881" s="11"/>
      <c r="I881" s="24"/>
      <c r="J881" s="51"/>
      <c r="K881" s="46" t="str">
        <f>IF(SUMIFS('Base facturation'!$C$59:$ALN$59,'Base facturation'!$C$8:$ALN$8,A881)=0,"",SUMIFS('Base facturation'!$C$59:$ALN$59,'Base facturation'!$C$8:$ALN$8,A881))</f>
        <v/>
      </c>
      <c r="L881" s="46" t="str">
        <f t="shared" si="13"/>
        <v/>
      </c>
      <c r="M881" s="47"/>
      <c r="N881" s="55"/>
      <c r="O881" s="59"/>
      <c r="P881" s="43"/>
      <c r="Q881" s="14"/>
    </row>
    <row r="882" spans="1:17" ht="36.700000000000003" customHeight="1" x14ac:dyDescent="0.25">
      <c r="A882" s="277"/>
      <c r="B882" s="33"/>
      <c r="C882" s="11"/>
      <c r="D882" s="11"/>
      <c r="E882" s="36"/>
      <c r="F882" s="11"/>
      <c r="G882" s="11"/>
      <c r="H882" s="11"/>
      <c r="I882" s="24"/>
      <c r="J882" s="51"/>
      <c r="K882" s="46" t="str">
        <f>IF(SUMIFS('Base facturation'!$C$59:$ALN$59,'Base facturation'!$C$8:$ALN$8,A882)=0,"",SUMIFS('Base facturation'!$C$59:$ALN$59,'Base facturation'!$C$8:$ALN$8,A882))</f>
        <v/>
      </c>
      <c r="L882" s="46" t="str">
        <f t="shared" si="13"/>
        <v/>
      </c>
      <c r="M882" s="47"/>
      <c r="N882" s="55"/>
      <c r="O882" s="59"/>
      <c r="P882" s="43"/>
      <c r="Q882" s="14"/>
    </row>
    <row r="883" spans="1:17" ht="36.700000000000003" customHeight="1" x14ac:dyDescent="0.25">
      <c r="A883" s="277"/>
      <c r="B883" s="33"/>
      <c r="C883" s="11"/>
      <c r="D883" s="11"/>
      <c r="E883" s="36"/>
      <c r="F883" s="11"/>
      <c r="G883" s="11"/>
      <c r="H883" s="11"/>
      <c r="I883" s="24"/>
      <c r="J883" s="51"/>
      <c r="K883" s="46" t="str">
        <f>IF(SUMIFS('Base facturation'!$C$59:$ALN$59,'Base facturation'!$C$8:$ALN$8,A883)=0,"",SUMIFS('Base facturation'!$C$59:$ALN$59,'Base facturation'!$C$8:$ALN$8,A883))</f>
        <v/>
      </c>
      <c r="L883" s="46" t="str">
        <f t="shared" si="13"/>
        <v/>
      </c>
      <c r="M883" s="47"/>
      <c r="N883" s="55"/>
      <c r="O883" s="59"/>
      <c r="P883" s="43"/>
      <c r="Q883" s="14"/>
    </row>
    <row r="884" spans="1:17" ht="36.700000000000003" customHeight="1" x14ac:dyDescent="0.25">
      <c r="A884" s="277"/>
      <c r="B884" s="33"/>
      <c r="C884" s="11"/>
      <c r="D884" s="11"/>
      <c r="E884" s="36"/>
      <c r="F884" s="11"/>
      <c r="G884" s="11"/>
      <c r="H884" s="11"/>
      <c r="I884" s="24"/>
      <c r="J884" s="51"/>
      <c r="K884" s="46" t="str">
        <f>IF(SUMIFS('Base facturation'!$C$59:$ALN$59,'Base facturation'!$C$8:$ALN$8,A884)=0,"",SUMIFS('Base facturation'!$C$59:$ALN$59,'Base facturation'!$C$8:$ALN$8,A884))</f>
        <v/>
      </c>
      <c r="L884" s="46" t="str">
        <f t="shared" si="13"/>
        <v/>
      </c>
      <c r="M884" s="47"/>
      <c r="N884" s="55"/>
      <c r="O884" s="59"/>
      <c r="P884" s="43"/>
      <c r="Q884" s="14"/>
    </row>
    <row r="885" spans="1:17" ht="36.700000000000003" customHeight="1" x14ac:dyDescent="0.25">
      <c r="A885" s="277"/>
      <c r="B885" s="33"/>
      <c r="C885" s="11"/>
      <c r="D885" s="11"/>
      <c r="E885" s="36"/>
      <c r="F885" s="11"/>
      <c r="G885" s="11"/>
      <c r="H885" s="11"/>
      <c r="I885" s="24"/>
      <c r="J885" s="51"/>
      <c r="K885" s="46" t="str">
        <f>IF(SUMIFS('Base facturation'!$C$59:$ALN$59,'Base facturation'!$C$8:$ALN$8,A885)=0,"",SUMIFS('Base facturation'!$C$59:$ALN$59,'Base facturation'!$C$8:$ALN$8,A885))</f>
        <v/>
      </c>
      <c r="L885" s="46" t="str">
        <f t="shared" si="13"/>
        <v/>
      </c>
      <c r="M885" s="47"/>
      <c r="N885" s="55"/>
      <c r="O885" s="59"/>
      <c r="P885" s="43"/>
      <c r="Q885" s="14"/>
    </row>
    <row r="886" spans="1:17" ht="36.700000000000003" customHeight="1" x14ac:dyDescent="0.25">
      <c r="A886" s="277"/>
      <c r="B886" s="33"/>
      <c r="C886" s="11"/>
      <c r="D886" s="11"/>
      <c r="E886" s="36"/>
      <c r="F886" s="11"/>
      <c r="G886" s="11"/>
      <c r="H886" s="11"/>
      <c r="I886" s="24"/>
      <c r="J886" s="51"/>
      <c r="K886" s="46" t="str">
        <f>IF(SUMIFS('Base facturation'!$C$59:$ALN$59,'Base facturation'!$C$8:$ALN$8,A886)=0,"",SUMIFS('Base facturation'!$C$59:$ALN$59,'Base facturation'!$C$8:$ALN$8,A886))</f>
        <v/>
      </c>
      <c r="L886" s="46" t="str">
        <f t="shared" si="13"/>
        <v/>
      </c>
      <c r="M886" s="47"/>
      <c r="N886" s="55"/>
      <c r="O886" s="59"/>
      <c r="P886" s="43"/>
      <c r="Q886" s="14"/>
    </row>
    <row r="887" spans="1:17" ht="36.700000000000003" customHeight="1" x14ac:dyDescent="0.25">
      <c r="A887" s="277"/>
      <c r="B887" s="33"/>
      <c r="C887" s="11"/>
      <c r="D887" s="11"/>
      <c r="E887" s="36"/>
      <c r="F887" s="11"/>
      <c r="G887" s="11"/>
      <c r="H887" s="11"/>
      <c r="I887" s="24"/>
      <c r="J887" s="51"/>
      <c r="K887" s="46" t="str">
        <f>IF(SUMIFS('Base facturation'!$C$59:$ALN$59,'Base facturation'!$C$8:$ALN$8,A887)=0,"",SUMIFS('Base facturation'!$C$59:$ALN$59,'Base facturation'!$C$8:$ALN$8,A887))</f>
        <v/>
      </c>
      <c r="L887" s="46" t="str">
        <f t="shared" si="13"/>
        <v/>
      </c>
      <c r="M887" s="47"/>
      <c r="N887" s="55"/>
      <c r="O887" s="59"/>
      <c r="P887" s="43"/>
      <c r="Q887" s="14"/>
    </row>
    <row r="888" spans="1:17" ht="36.700000000000003" customHeight="1" x14ac:dyDescent="0.25">
      <c r="A888" s="277"/>
      <c r="B888" s="33"/>
      <c r="C888" s="11"/>
      <c r="D888" s="11"/>
      <c r="E888" s="36"/>
      <c r="F888" s="11"/>
      <c r="G888" s="11"/>
      <c r="H888" s="11"/>
      <c r="I888" s="24"/>
      <c r="J888" s="51"/>
      <c r="K888" s="46" t="str">
        <f>IF(SUMIFS('Base facturation'!$C$59:$ALN$59,'Base facturation'!$C$8:$ALN$8,A888)=0,"",SUMIFS('Base facturation'!$C$59:$ALN$59,'Base facturation'!$C$8:$ALN$8,A888))</f>
        <v/>
      </c>
      <c r="L888" s="46" t="str">
        <f t="shared" si="13"/>
        <v/>
      </c>
      <c r="M888" s="47"/>
      <c r="N888" s="55"/>
      <c r="O888" s="59"/>
      <c r="P888" s="43"/>
      <c r="Q888" s="14"/>
    </row>
    <row r="889" spans="1:17" ht="36.700000000000003" customHeight="1" x14ac:dyDescent="0.25">
      <c r="A889" s="277"/>
      <c r="B889" s="33"/>
      <c r="C889" s="11"/>
      <c r="D889" s="11"/>
      <c r="E889" s="36"/>
      <c r="F889" s="11"/>
      <c r="G889" s="11"/>
      <c r="H889" s="11"/>
      <c r="I889" s="24"/>
      <c r="J889" s="51"/>
      <c r="K889" s="46" t="str">
        <f>IF(SUMIFS('Base facturation'!$C$59:$ALN$59,'Base facturation'!$C$8:$ALN$8,A889)=0,"",SUMIFS('Base facturation'!$C$59:$ALN$59,'Base facturation'!$C$8:$ALN$8,A889))</f>
        <v/>
      </c>
      <c r="L889" s="46" t="str">
        <f t="shared" si="13"/>
        <v/>
      </c>
      <c r="M889" s="47"/>
      <c r="N889" s="55"/>
      <c r="O889" s="59"/>
      <c r="P889" s="43"/>
      <c r="Q889" s="14"/>
    </row>
    <row r="890" spans="1:17" ht="36.700000000000003" customHeight="1" x14ac:dyDescent="0.25">
      <c r="A890" s="277"/>
      <c r="B890" s="33"/>
      <c r="C890" s="11"/>
      <c r="D890" s="11"/>
      <c r="E890" s="36"/>
      <c r="F890" s="11"/>
      <c r="G890" s="11"/>
      <c r="H890" s="11"/>
      <c r="I890" s="24"/>
      <c r="J890" s="51"/>
      <c r="K890" s="46" t="str">
        <f>IF(SUMIFS('Base facturation'!$C$59:$ALN$59,'Base facturation'!$C$8:$ALN$8,A890)=0,"",SUMIFS('Base facturation'!$C$59:$ALN$59,'Base facturation'!$C$8:$ALN$8,A890))</f>
        <v/>
      </c>
      <c r="L890" s="46" t="str">
        <f t="shared" si="13"/>
        <v/>
      </c>
      <c r="M890" s="47"/>
      <c r="N890" s="55"/>
      <c r="O890" s="59"/>
      <c r="P890" s="43"/>
      <c r="Q890" s="14"/>
    </row>
    <row r="891" spans="1:17" ht="36.700000000000003" customHeight="1" x14ac:dyDescent="0.25">
      <c r="A891" s="277"/>
      <c r="B891" s="33"/>
      <c r="C891" s="11"/>
      <c r="D891" s="11"/>
      <c r="E891" s="36"/>
      <c r="F891" s="11"/>
      <c r="G891" s="11"/>
      <c r="H891" s="11"/>
      <c r="I891" s="24"/>
      <c r="J891" s="51"/>
      <c r="K891" s="46" t="str">
        <f>IF(SUMIFS('Base facturation'!$C$59:$ALN$59,'Base facturation'!$C$8:$ALN$8,A891)=0,"",SUMIFS('Base facturation'!$C$59:$ALN$59,'Base facturation'!$C$8:$ALN$8,A891))</f>
        <v/>
      </c>
      <c r="L891" s="46" t="str">
        <f t="shared" si="13"/>
        <v/>
      </c>
      <c r="M891" s="47"/>
      <c r="N891" s="55"/>
      <c r="O891" s="59"/>
      <c r="P891" s="43"/>
      <c r="Q891" s="14"/>
    </row>
    <row r="892" spans="1:17" ht="36.700000000000003" customHeight="1" x14ac:dyDescent="0.25">
      <c r="A892" s="277"/>
      <c r="B892" s="33"/>
      <c r="C892" s="11"/>
      <c r="D892" s="11"/>
      <c r="E892" s="36"/>
      <c r="F892" s="11"/>
      <c r="G892" s="11"/>
      <c r="H892" s="11"/>
      <c r="I892" s="24"/>
      <c r="J892" s="51"/>
      <c r="K892" s="46" t="str">
        <f>IF(SUMIFS('Base facturation'!$C$59:$ALN$59,'Base facturation'!$C$8:$ALN$8,A892)=0,"",SUMIFS('Base facturation'!$C$59:$ALN$59,'Base facturation'!$C$8:$ALN$8,A892))</f>
        <v/>
      </c>
      <c r="L892" s="46" t="str">
        <f t="shared" si="13"/>
        <v/>
      </c>
      <c r="M892" s="47"/>
      <c r="N892" s="55"/>
      <c r="O892" s="59"/>
      <c r="P892" s="43"/>
      <c r="Q892" s="14"/>
    </row>
    <row r="893" spans="1:17" ht="36.700000000000003" customHeight="1" x14ac:dyDescent="0.25">
      <c r="A893" s="277"/>
      <c r="B893" s="33"/>
      <c r="C893" s="11"/>
      <c r="D893" s="11"/>
      <c r="E893" s="36"/>
      <c r="F893" s="11"/>
      <c r="G893" s="11"/>
      <c r="H893" s="11"/>
      <c r="I893" s="24"/>
      <c r="J893" s="51"/>
      <c r="K893" s="46" t="str">
        <f>IF(SUMIFS('Base facturation'!$C$59:$ALN$59,'Base facturation'!$C$8:$ALN$8,A893)=0,"",SUMIFS('Base facturation'!$C$59:$ALN$59,'Base facturation'!$C$8:$ALN$8,A893))</f>
        <v/>
      </c>
      <c r="L893" s="46" t="str">
        <f t="shared" si="13"/>
        <v/>
      </c>
      <c r="M893" s="47"/>
      <c r="N893" s="55"/>
      <c r="O893" s="59"/>
      <c r="P893" s="43"/>
      <c r="Q893" s="14"/>
    </row>
    <row r="894" spans="1:17" ht="36.700000000000003" customHeight="1" x14ac:dyDescent="0.25">
      <c r="A894" s="277"/>
      <c r="B894" s="33"/>
      <c r="C894" s="11"/>
      <c r="D894" s="11"/>
      <c r="E894" s="36"/>
      <c r="F894" s="11"/>
      <c r="G894" s="11"/>
      <c r="H894" s="11"/>
      <c r="I894" s="24"/>
      <c r="J894" s="51"/>
      <c r="K894" s="46" t="str">
        <f>IF(SUMIFS('Base facturation'!$C$59:$ALN$59,'Base facturation'!$C$8:$ALN$8,A894)=0,"",SUMIFS('Base facturation'!$C$59:$ALN$59,'Base facturation'!$C$8:$ALN$8,A894))</f>
        <v/>
      </c>
      <c r="L894" s="46" t="str">
        <f t="shared" si="13"/>
        <v/>
      </c>
      <c r="M894" s="47"/>
      <c r="N894" s="55"/>
      <c r="O894" s="59"/>
      <c r="P894" s="43"/>
      <c r="Q894" s="14"/>
    </row>
    <row r="895" spans="1:17" ht="36.700000000000003" customHeight="1" x14ac:dyDescent="0.25">
      <c r="A895" s="277"/>
      <c r="B895" s="33"/>
      <c r="C895" s="11"/>
      <c r="D895" s="11"/>
      <c r="E895" s="36"/>
      <c r="F895" s="11"/>
      <c r="G895" s="11"/>
      <c r="H895" s="11"/>
      <c r="I895" s="24"/>
      <c r="J895" s="51"/>
      <c r="K895" s="46" t="str">
        <f>IF(SUMIFS('Base facturation'!$C$59:$ALN$59,'Base facturation'!$C$8:$ALN$8,A895)=0,"",SUMIFS('Base facturation'!$C$59:$ALN$59,'Base facturation'!$C$8:$ALN$8,A895))</f>
        <v/>
      </c>
      <c r="L895" s="46" t="str">
        <f t="shared" si="13"/>
        <v/>
      </c>
      <c r="M895" s="47"/>
      <c r="N895" s="55"/>
      <c r="O895" s="59"/>
      <c r="P895" s="43"/>
      <c r="Q895" s="14"/>
    </row>
    <row r="896" spans="1:17" ht="36.700000000000003" customHeight="1" x14ac:dyDescent="0.25">
      <c r="A896" s="277"/>
      <c r="B896" s="33"/>
      <c r="C896" s="11"/>
      <c r="D896" s="11"/>
      <c r="E896" s="36"/>
      <c r="F896" s="11"/>
      <c r="G896" s="11"/>
      <c r="H896" s="11"/>
      <c r="I896" s="24"/>
      <c r="J896" s="51"/>
      <c r="K896" s="46" t="str">
        <f>IF(SUMIFS('Base facturation'!$C$59:$ALN$59,'Base facturation'!$C$8:$ALN$8,A896)=0,"",SUMIFS('Base facturation'!$C$59:$ALN$59,'Base facturation'!$C$8:$ALN$8,A896))</f>
        <v/>
      </c>
      <c r="L896" s="46" t="str">
        <f t="shared" si="13"/>
        <v/>
      </c>
      <c r="M896" s="47"/>
      <c r="N896" s="55"/>
      <c r="O896" s="59"/>
      <c r="P896" s="43"/>
      <c r="Q896" s="14"/>
    </row>
    <row r="897" spans="1:17" ht="36.700000000000003" customHeight="1" x14ac:dyDescent="0.25">
      <c r="A897" s="277"/>
      <c r="B897" s="33"/>
      <c r="C897" s="11"/>
      <c r="D897" s="11"/>
      <c r="E897" s="36"/>
      <c r="F897" s="11"/>
      <c r="G897" s="11"/>
      <c r="H897" s="11"/>
      <c r="I897" s="24"/>
      <c r="J897" s="51"/>
      <c r="K897" s="46" t="str">
        <f>IF(SUMIFS('Base facturation'!$C$59:$ALN$59,'Base facturation'!$C$8:$ALN$8,A897)=0,"",SUMIFS('Base facturation'!$C$59:$ALN$59,'Base facturation'!$C$8:$ALN$8,A897))</f>
        <v/>
      </c>
      <c r="L897" s="46" t="str">
        <f t="shared" si="13"/>
        <v/>
      </c>
      <c r="M897" s="47"/>
      <c r="N897" s="55"/>
      <c r="O897" s="59"/>
      <c r="P897" s="43"/>
      <c r="Q897" s="14"/>
    </row>
    <row r="898" spans="1:17" ht="36.700000000000003" customHeight="1" x14ac:dyDescent="0.25">
      <c r="A898" s="277"/>
      <c r="B898" s="33"/>
      <c r="C898" s="11"/>
      <c r="D898" s="11"/>
      <c r="E898" s="36"/>
      <c r="F898" s="11"/>
      <c r="G898" s="11"/>
      <c r="H898" s="11"/>
      <c r="I898" s="24"/>
      <c r="J898" s="51"/>
      <c r="K898" s="46" t="str">
        <f>IF(SUMIFS('Base facturation'!$C$59:$ALN$59,'Base facturation'!$C$8:$ALN$8,A898)=0,"",SUMIFS('Base facturation'!$C$59:$ALN$59,'Base facturation'!$C$8:$ALN$8,A898))</f>
        <v/>
      </c>
      <c r="L898" s="46" t="str">
        <f t="shared" si="13"/>
        <v/>
      </c>
      <c r="M898" s="47"/>
      <c r="N898" s="55"/>
      <c r="O898" s="59"/>
      <c r="P898" s="43"/>
      <c r="Q898" s="14"/>
    </row>
    <row r="899" spans="1:17" ht="36.700000000000003" customHeight="1" x14ac:dyDescent="0.25">
      <c r="A899" s="277"/>
      <c r="B899" s="33"/>
      <c r="C899" s="11"/>
      <c r="D899" s="11"/>
      <c r="E899" s="36"/>
      <c r="F899" s="11"/>
      <c r="G899" s="11"/>
      <c r="H899" s="11"/>
      <c r="I899" s="24"/>
      <c r="J899" s="51"/>
      <c r="K899" s="46" t="str">
        <f>IF(SUMIFS('Base facturation'!$C$59:$ALN$59,'Base facturation'!$C$8:$ALN$8,A899)=0,"",SUMIFS('Base facturation'!$C$59:$ALN$59,'Base facturation'!$C$8:$ALN$8,A899))</f>
        <v/>
      </c>
      <c r="L899" s="46" t="str">
        <f t="shared" si="13"/>
        <v/>
      </c>
      <c r="M899" s="47"/>
      <c r="N899" s="55"/>
      <c r="O899" s="59"/>
      <c r="P899" s="43"/>
      <c r="Q899" s="14"/>
    </row>
    <row r="900" spans="1:17" ht="36.700000000000003" customHeight="1" x14ac:dyDescent="0.25">
      <c r="A900" s="277"/>
      <c r="B900" s="33"/>
      <c r="C900" s="11"/>
      <c r="D900" s="11"/>
      <c r="E900" s="36"/>
      <c r="F900" s="11"/>
      <c r="G900" s="11"/>
      <c r="H900" s="11"/>
      <c r="I900" s="24"/>
      <c r="J900" s="51"/>
      <c r="K900" s="46" t="str">
        <f>IF(SUMIFS('Base facturation'!$C$59:$ALN$59,'Base facturation'!$C$8:$ALN$8,A900)=0,"",SUMIFS('Base facturation'!$C$59:$ALN$59,'Base facturation'!$C$8:$ALN$8,A900))</f>
        <v/>
      </c>
      <c r="L900" s="46" t="str">
        <f t="shared" si="13"/>
        <v/>
      </c>
      <c r="M900" s="47"/>
      <c r="N900" s="55"/>
      <c r="O900" s="59"/>
      <c r="P900" s="43"/>
      <c r="Q900" s="14"/>
    </row>
    <row r="901" spans="1:17" ht="36.700000000000003" customHeight="1" x14ac:dyDescent="0.25">
      <c r="A901" s="277"/>
      <c r="B901" s="33"/>
      <c r="C901" s="11"/>
      <c r="D901" s="11"/>
      <c r="E901" s="36"/>
      <c r="F901" s="11"/>
      <c r="G901" s="11"/>
      <c r="H901" s="11"/>
      <c r="I901" s="24"/>
      <c r="J901" s="51"/>
      <c r="K901" s="46" t="str">
        <f>IF(SUMIFS('Base facturation'!$C$59:$ALN$59,'Base facturation'!$C$8:$ALN$8,A901)=0,"",SUMIFS('Base facturation'!$C$59:$ALN$59,'Base facturation'!$C$8:$ALN$8,A901))</f>
        <v/>
      </c>
      <c r="L901" s="46" t="str">
        <f t="shared" si="13"/>
        <v/>
      </c>
      <c r="M901" s="47"/>
      <c r="N901" s="55"/>
      <c r="O901" s="59"/>
      <c r="P901" s="43"/>
      <c r="Q901" s="14"/>
    </row>
    <row r="902" spans="1:17" ht="36.700000000000003" customHeight="1" x14ac:dyDescent="0.25">
      <c r="A902" s="277"/>
      <c r="B902" s="33"/>
      <c r="C902" s="11"/>
      <c r="D902" s="11"/>
      <c r="E902" s="36"/>
      <c r="F902" s="11"/>
      <c r="G902" s="11"/>
      <c r="H902" s="11"/>
      <c r="I902" s="24"/>
      <c r="J902" s="51"/>
      <c r="K902" s="46" t="str">
        <f>IF(SUMIFS('Base facturation'!$C$59:$ALN$59,'Base facturation'!$C$8:$ALN$8,A902)=0,"",SUMIFS('Base facturation'!$C$59:$ALN$59,'Base facturation'!$C$8:$ALN$8,A902))</f>
        <v/>
      </c>
      <c r="L902" s="46" t="str">
        <f t="shared" si="13"/>
        <v/>
      </c>
      <c r="M902" s="47"/>
      <c r="N902" s="55"/>
      <c r="O902" s="59"/>
      <c r="P902" s="43"/>
      <c r="Q902" s="14"/>
    </row>
    <row r="903" spans="1:17" ht="36.700000000000003" customHeight="1" x14ac:dyDescent="0.25">
      <c r="A903" s="277"/>
      <c r="B903" s="33"/>
      <c r="C903" s="11"/>
      <c r="D903" s="11"/>
      <c r="E903" s="36"/>
      <c r="F903" s="11"/>
      <c r="G903" s="11"/>
      <c r="H903" s="11"/>
      <c r="I903" s="24"/>
      <c r="J903" s="51"/>
      <c r="K903" s="46" t="str">
        <f>IF(SUMIFS('Base facturation'!$C$59:$ALN$59,'Base facturation'!$C$8:$ALN$8,A903)=0,"",SUMIFS('Base facturation'!$C$59:$ALN$59,'Base facturation'!$C$8:$ALN$8,A903))</f>
        <v/>
      </c>
      <c r="L903" s="46" t="str">
        <f t="shared" si="13"/>
        <v/>
      </c>
      <c r="M903" s="47"/>
      <c r="N903" s="55"/>
      <c r="O903" s="59"/>
      <c r="P903" s="43"/>
      <c r="Q903" s="14"/>
    </row>
    <row r="904" spans="1:17" ht="36.700000000000003" customHeight="1" x14ac:dyDescent="0.25">
      <c r="A904" s="277"/>
      <c r="B904" s="33"/>
      <c r="C904" s="11"/>
      <c r="D904" s="11"/>
      <c r="E904" s="36"/>
      <c r="F904" s="11"/>
      <c r="G904" s="11"/>
      <c r="H904" s="11"/>
      <c r="I904" s="24"/>
      <c r="J904" s="51"/>
      <c r="K904" s="46" t="str">
        <f>IF(SUMIFS('Base facturation'!$C$59:$ALN$59,'Base facturation'!$C$8:$ALN$8,A904)=0,"",SUMIFS('Base facturation'!$C$59:$ALN$59,'Base facturation'!$C$8:$ALN$8,A904))</f>
        <v/>
      </c>
      <c r="L904" s="46" t="str">
        <f t="shared" ref="L904:L967" si="14">IF(ISBLANK(J904),"",J904-K904)</f>
        <v/>
      </c>
      <c r="M904" s="47"/>
      <c r="N904" s="55"/>
      <c r="O904" s="59"/>
      <c r="P904" s="43"/>
      <c r="Q904" s="14"/>
    </row>
    <row r="905" spans="1:17" ht="36.700000000000003" customHeight="1" x14ac:dyDescent="0.25">
      <c r="A905" s="277"/>
      <c r="B905" s="33"/>
      <c r="C905" s="11"/>
      <c r="D905" s="11"/>
      <c r="E905" s="36"/>
      <c r="F905" s="11"/>
      <c r="G905" s="11"/>
      <c r="H905" s="11"/>
      <c r="I905" s="24"/>
      <c r="J905" s="51"/>
      <c r="K905" s="46" t="str">
        <f>IF(SUMIFS('Base facturation'!$C$59:$ALN$59,'Base facturation'!$C$8:$ALN$8,A905)=0,"",SUMIFS('Base facturation'!$C$59:$ALN$59,'Base facturation'!$C$8:$ALN$8,A905))</f>
        <v/>
      </c>
      <c r="L905" s="46" t="str">
        <f t="shared" si="14"/>
        <v/>
      </c>
      <c r="M905" s="47"/>
      <c r="N905" s="55"/>
      <c r="O905" s="59"/>
      <c r="P905" s="43"/>
      <c r="Q905" s="14"/>
    </row>
    <row r="906" spans="1:17" ht="36.700000000000003" customHeight="1" x14ac:dyDescent="0.25">
      <c r="A906" s="277"/>
      <c r="B906" s="33"/>
      <c r="C906" s="11"/>
      <c r="D906" s="11"/>
      <c r="E906" s="36"/>
      <c r="F906" s="11"/>
      <c r="G906" s="11"/>
      <c r="H906" s="11"/>
      <c r="I906" s="24"/>
      <c r="J906" s="51"/>
      <c r="K906" s="46" t="str">
        <f>IF(SUMIFS('Base facturation'!$C$59:$ALN$59,'Base facturation'!$C$8:$ALN$8,A906)=0,"",SUMIFS('Base facturation'!$C$59:$ALN$59,'Base facturation'!$C$8:$ALN$8,A906))</f>
        <v/>
      </c>
      <c r="L906" s="46" t="str">
        <f t="shared" si="14"/>
        <v/>
      </c>
      <c r="M906" s="47"/>
      <c r="N906" s="55"/>
      <c r="O906" s="59"/>
      <c r="P906" s="43"/>
      <c r="Q906" s="14"/>
    </row>
    <row r="907" spans="1:17" ht="36.700000000000003" customHeight="1" x14ac:dyDescent="0.25">
      <c r="A907" s="277"/>
      <c r="B907" s="33"/>
      <c r="C907" s="11"/>
      <c r="D907" s="11"/>
      <c r="E907" s="36"/>
      <c r="F907" s="11"/>
      <c r="G907" s="11"/>
      <c r="H907" s="11"/>
      <c r="I907" s="24"/>
      <c r="J907" s="51"/>
      <c r="K907" s="46" t="str">
        <f>IF(SUMIFS('Base facturation'!$C$59:$ALN$59,'Base facturation'!$C$8:$ALN$8,A907)=0,"",SUMIFS('Base facturation'!$C$59:$ALN$59,'Base facturation'!$C$8:$ALN$8,A907))</f>
        <v/>
      </c>
      <c r="L907" s="46" t="str">
        <f t="shared" si="14"/>
        <v/>
      </c>
      <c r="M907" s="47"/>
      <c r="N907" s="55"/>
      <c r="O907" s="59"/>
      <c r="P907" s="43"/>
      <c r="Q907" s="14"/>
    </row>
    <row r="908" spans="1:17" ht="36.700000000000003" customHeight="1" x14ac:dyDescent="0.25">
      <c r="A908" s="277"/>
      <c r="B908" s="33"/>
      <c r="C908" s="11"/>
      <c r="D908" s="11"/>
      <c r="E908" s="36"/>
      <c r="F908" s="11"/>
      <c r="G908" s="11"/>
      <c r="H908" s="11"/>
      <c r="I908" s="24"/>
      <c r="J908" s="51"/>
      <c r="K908" s="46" t="str">
        <f>IF(SUMIFS('Base facturation'!$C$59:$ALN$59,'Base facturation'!$C$8:$ALN$8,A908)=0,"",SUMIFS('Base facturation'!$C$59:$ALN$59,'Base facturation'!$C$8:$ALN$8,A908))</f>
        <v/>
      </c>
      <c r="L908" s="46" t="str">
        <f t="shared" si="14"/>
        <v/>
      </c>
      <c r="M908" s="47"/>
      <c r="N908" s="55"/>
      <c r="O908" s="59"/>
      <c r="P908" s="43"/>
      <c r="Q908" s="14"/>
    </row>
    <row r="909" spans="1:17" ht="36.700000000000003" customHeight="1" x14ac:dyDescent="0.25">
      <c r="A909" s="277"/>
      <c r="B909" s="33"/>
      <c r="C909" s="11"/>
      <c r="D909" s="11"/>
      <c r="E909" s="36"/>
      <c r="F909" s="11"/>
      <c r="G909" s="11"/>
      <c r="H909" s="11"/>
      <c r="I909" s="24"/>
      <c r="J909" s="51"/>
      <c r="K909" s="46" t="str">
        <f>IF(SUMIFS('Base facturation'!$C$59:$ALN$59,'Base facturation'!$C$8:$ALN$8,A909)=0,"",SUMIFS('Base facturation'!$C$59:$ALN$59,'Base facturation'!$C$8:$ALN$8,A909))</f>
        <v/>
      </c>
      <c r="L909" s="46" t="str">
        <f t="shared" si="14"/>
        <v/>
      </c>
      <c r="M909" s="47"/>
      <c r="N909" s="55"/>
      <c r="O909" s="59"/>
      <c r="P909" s="43"/>
      <c r="Q909" s="14"/>
    </row>
    <row r="910" spans="1:17" ht="36.700000000000003" customHeight="1" x14ac:dyDescent="0.25">
      <c r="A910" s="277"/>
      <c r="B910" s="33"/>
      <c r="C910" s="11"/>
      <c r="D910" s="11"/>
      <c r="E910" s="36"/>
      <c r="F910" s="11"/>
      <c r="G910" s="11"/>
      <c r="H910" s="11"/>
      <c r="I910" s="24"/>
      <c r="J910" s="51"/>
      <c r="K910" s="46" t="str">
        <f>IF(SUMIFS('Base facturation'!$C$59:$ALN$59,'Base facturation'!$C$8:$ALN$8,A910)=0,"",SUMIFS('Base facturation'!$C$59:$ALN$59,'Base facturation'!$C$8:$ALN$8,A910))</f>
        <v/>
      </c>
      <c r="L910" s="46" t="str">
        <f t="shared" si="14"/>
        <v/>
      </c>
      <c r="M910" s="47"/>
      <c r="N910" s="55"/>
      <c r="O910" s="59"/>
      <c r="P910" s="43"/>
      <c r="Q910" s="14"/>
    </row>
    <row r="911" spans="1:17" ht="36.700000000000003" customHeight="1" x14ac:dyDescent="0.25">
      <c r="A911" s="277"/>
      <c r="B911" s="33"/>
      <c r="C911" s="11"/>
      <c r="D911" s="11"/>
      <c r="E911" s="36"/>
      <c r="F911" s="11"/>
      <c r="G911" s="11"/>
      <c r="H911" s="11"/>
      <c r="I911" s="24"/>
      <c r="J911" s="51"/>
      <c r="K911" s="46" t="str">
        <f>IF(SUMIFS('Base facturation'!$C$59:$ALN$59,'Base facturation'!$C$8:$ALN$8,A911)=0,"",SUMIFS('Base facturation'!$C$59:$ALN$59,'Base facturation'!$C$8:$ALN$8,A911))</f>
        <v/>
      </c>
      <c r="L911" s="46" t="str">
        <f t="shared" si="14"/>
        <v/>
      </c>
      <c r="M911" s="47"/>
      <c r="N911" s="55"/>
      <c r="O911" s="59"/>
      <c r="P911" s="43"/>
      <c r="Q911" s="14"/>
    </row>
    <row r="912" spans="1:17" ht="36.700000000000003" customHeight="1" x14ac:dyDescent="0.25">
      <c r="A912" s="277"/>
      <c r="B912" s="33"/>
      <c r="C912" s="11"/>
      <c r="D912" s="11"/>
      <c r="E912" s="36"/>
      <c r="F912" s="11"/>
      <c r="G912" s="11"/>
      <c r="H912" s="11"/>
      <c r="I912" s="24"/>
      <c r="J912" s="51"/>
      <c r="K912" s="46" t="str">
        <f>IF(SUMIFS('Base facturation'!$C$59:$ALN$59,'Base facturation'!$C$8:$ALN$8,A912)=0,"",SUMIFS('Base facturation'!$C$59:$ALN$59,'Base facturation'!$C$8:$ALN$8,A912))</f>
        <v/>
      </c>
      <c r="L912" s="46" t="str">
        <f t="shared" si="14"/>
        <v/>
      </c>
      <c r="M912" s="47"/>
      <c r="N912" s="55"/>
      <c r="O912" s="59"/>
      <c r="P912" s="43"/>
      <c r="Q912" s="14"/>
    </row>
    <row r="913" spans="1:17" ht="36.700000000000003" customHeight="1" x14ac:dyDescent="0.25">
      <c r="A913" s="277"/>
      <c r="B913" s="33"/>
      <c r="C913" s="11"/>
      <c r="D913" s="11"/>
      <c r="E913" s="36"/>
      <c r="F913" s="11"/>
      <c r="G913" s="11"/>
      <c r="H913" s="11"/>
      <c r="I913" s="24"/>
      <c r="J913" s="51"/>
      <c r="K913" s="46" t="str">
        <f>IF(SUMIFS('Base facturation'!$C$59:$ALN$59,'Base facturation'!$C$8:$ALN$8,A913)=0,"",SUMIFS('Base facturation'!$C$59:$ALN$59,'Base facturation'!$C$8:$ALN$8,A913))</f>
        <v/>
      </c>
      <c r="L913" s="46" t="str">
        <f t="shared" si="14"/>
        <v/>
      </c>
      <c r="M913" s="47"/>
      <c r="N913" s="55"/>
      <c r="O913" s="59"/>
      <c r="P913" s="43"/>
      <c r="Q913" s="14"/>
    </row>
    <row r="914" spans="1:17" ht="36.700000000000003" customHeight="1" x14ac:dyDescent="0.25">
      <c r="A914" s="277"/>
      <c r="B914" s="33"/>
      <c r="C914" s="11"/>
      <c r="D914" s="11"/>
      <c r="E914" s="36"/>
      <c r="F914" s="11"/>
      <c r="G914" s="11"/>
      <c r="H914" s="11"/>
      <c r="I914" s="24"/>
      <c r="J914" s="51"/>
      <c r="K914" s="46" t="str">
        <f>IF(SUMIFS('Base facturation'!$C$59:$ALN$59,'Base facturation'!$C$8:$ALN$8,A914)=0,"",SUMIFS('Base facturation'!$C$59:$ALN$59,'Base facturation'!$C$8:$ALN$8,A914))</f>
        <v/>
      </c>
      <c r="L914" s="46" t="str">
        <f t="shared" si="14"/>
        <v/>
      </c>
      <c r="M914" s="47"/>
      <c r="N914" s="55"/>
      <c r="O914" s="59"/>
      <c r="P914" s="43"/>
      <c r="Q914" s="14"/>
    </row>
    <row r="915" spans="1:17" ht="36.700000000000003" customHeight="1" x14ac:dyDescent="0.25">
      <c r="A915" s="277"/>
      <c r="B915" s="33"/>
      <c r="C915" s="11"/>
      <c r="D915" s="11"/>
      <c r="E915" s="36"/>
      <c r="F915" s="11"/>
      <c r="G915" s="11"/>
      <c r="H915" s="11"/>
      <c r="I915" s="24"/>
      <c r="J915" s="51"/>
      <c r="K915" s="46" t="str">
        <f>IF(SUMIFS('Base facturation'!$C$59:$ALN$59,'Base facturation'!$C$8:$ALN$8,A915)=0,"",SUMIFS('Base facturation'!$C$59:$ALN$59,'Base facturation'!$C$8:$ALN$8,A915))</f>
        <v/>
      </c>
      <c r="L915" s="46" t="str">
        <f t="shared" si="14"/>
        <v/>
      </c>
      <c r="M915" s="47"/>
      <c r="N915" s="55"/>
      <c r="O915" s="59"/>
      <c r="P915" s="43"/>
      <c r="Q915" s="14"/>
    </row>
    <row r="916" spans="1:17" ht="36.700000000000003" customHeight="1" x14ac:dyDescent="0.25">
      <c r="A916" s="277"/>
      <c r="B916" s="33"/>
      <c r="C916" s="11"/>
      <c r="D916" s="11"/>
      <c r="E916" s="36"/>
      <c r="F916" s="11"/>
      <c r="G916" s="11"/>
      <c r="H916" s="11"/>
      <c r="I916" s="24"/>
      <c r="J916" s="51"/>
      <c r="K916" s="46" t="str">
        <f>IF(SUMIFS('Base facturation'!$C$59:$ALN$59,'Base facturation'!$C$8:$ALN$8,A916)=0,"",SUMIFS('Base facturation'!$C$59:$ALN$59,'Base facturation'!$C$8:$ALN$8,A916))</f>
        <v/>
      </c>
      <c r="L916" s="46" t="str">
        <f t="shared" si="14"/>
        <v/>
      </c>
      <c r="M916" s="47"/>
      <c r="N916" s="55"/>
      <c r="O916" s="59"/>
      <c r="P916" s="43"/>
      <c r="Q916" s="14"/>
    </row>
    <row r="917" spans="1:17" ht="36.700000000000003" customHeight="1" x14ac:dyDescent="0.25">
      <c r="A917" s="277"/>
      <c r="B917" s="33"/>
      <c r="C917" s="11"/>
      <c r="D917" s="11"/>
      <c r="E917" s="36"/>
      <c r="F917" s="11"/>
      <c r="G917" s="11"/>
      <c r="H917" s="11"/>
      <c r="I917" s="24"/>
      <c r="J917" s="51"/>
      <c r="K917" s="46" t="str">
        <f>IF(SUMIFS('Base facturation'!$C$59:$ALN$59,'Base facturation'!$C$8:$ALN$8,A917)=0,"",SUMIFS('Base facturation'!$C$59:$ALN$59,'Base facturation'!$C$8:$ALN$8,A917))</f>
        <v/>
      </c>
      <c r="L917" s="46" t="str">
        <f t="shared" si="14"/>
        <v/>
      </c>
      <c r="M917" s="47"/>
      <c r="N917" s="55"/>
      <c r="O917" s="59"/>
      <c r="P917" s="43"/>
      <c r="Q917" s="14"/>
    </row>
    <row r="918" spans="1:17" ht="36.700000000000003" customHeight="1" x14ac:dyDescent="0.25">
      <c r="A918" s="277"/>
      <c r="B918" s="33"/>
      <c r="C918" s="11"/>
      <c r="D918" s="11"/>
      <c r="E918" s="36"/>
      <c r="F918" s="11"/>
      <c r="G918" s="11"/>
      <c r="H918" s="11"/>
      <c r="I918" s="24"/>
      <c r="J918" s="51"/>
      <c r="K918" s="46" t="str">
        <f>IF(SUMIFS('Base facturation'!$C$59:$ALN$59,'Base facturation'!$C$8:$ALN$8,A918)=0,"",SUMIFS('Base facturation'!$C$59:$ALN$59,'Base facturation'!$C$8:$ALN$8,A918))</f>
        <v/>
      </c>
      <c r="L918" s="46" t="str">
        <f t="shared" si="14"/>
        <v/>
      </c>
      <c r="M918" s="47"/>
      <c r="N918" s="55"/>
      <c r="O918" s="59"/>
      <c r="P918" s="43"/>
      <c r="Q918" s="14"/>
    </row>
    <row r="919" spans="1:17" ht="36.700000000000003" customHeight="1" x14ac:dyDescent="0.25">
      <c r="A919" s="277"/>
      <c r="B919" s="33"/>
      <c r="C919" s="11"/>
      <c r="D919" s="11"/>
      <c r="E919" s="36"/>
      <c r="F919" s="11"/>
      <c r="G919" s="11"/>
      <c r="H919" s="11"/>
      <c r="I919" s="24"/>
      <c r="J919" s="51"/>
      <c r="K919" s="46" t="str">
        <f>IF(SUMIFS('Base facturation'!$C$59:$ALN$59,'Base facturation'!$C$8:$ALN$8,A919)=0,"",SUMIFS('Base facturation'!$C$59:$ALN$59,'Base facturation'!$C$8:$ALN$8,A919))</f>
        <v/>
      </c>
      <c r="L919" s="46" t="str">
        <f t="shared" si="14"/>
        <v/>
      </c>
      <c r="M919" s="47"/>
      <c r="N919" s="55"/>
      <c r="O919" s="59"/>
      <c r="P919" s="43"/>
      <c r="Q919" s="14"/>
    </row>
    <row r="920" spans="1:17" ht="36.700000000000003" customHeight="1" x14ac:dyDescent="0.25">
      <c r="A920" s="277"/>
      <c r="B920" s="33"/>
      <c r="C920" s="11"/>
      <c r="D920" s="11"/>
      <c r="E920" s="36"/>
      <c r="F920" s="11"/>
      <c r="G920" s="11"/>
      <c r="H920" s="11"/>
      <c r="I920" s="24"/>
      <c r="J920" s="51"/>
      <c r="K920" s="46" t="str">
        <f>IF(SUMIFS('Base facturation'!$C$59:$ALN$59,'Base facturation'!$C$8:$ALN$8,A920)=0,"",SUMIFS('Base facturation'!$C$59:$ALN$59,'Base facturation'!$C$8:$ALN$8,A920))</f>
        <v/>
      </c>
      <c r="L920" s="46" t="str">
        <f t="shared" si="14"/>
        <v/>
      </c>
      <c r="M920" s="47"/>
      <c r="N920" s="55"/>
      <c r="O920" s="59"/>
      <c r="P920" s="43"/>
      <c r="Q920" s="14"/>
    </row>
    <row r="921" spans="1:17" ht="36.700000000000003" customHeight="1" x14ac:dyDescent="0.25">
      <c r="A921" s="277"/>
      <c r="B921" s="33"/>
      <c r="C921" s="11"/>
      <c r="D921" s="11"/>
      <c r="E921" s="36"/>
      <c r="F921" s="11"/>
      <c r="G921" s="11"/>
      <c r="H921" s="11"/>
      <c r="I921" s="24"/>
      <c r="J921" s="51"/>
      <c r="K921" s="46" t="str">
        <f>IF(SUMIFS('Base facturation'!$C$59:$ALN$59,'Base facturation'!$C$8:$ALN$8,A921)=0,"",SUMIFS('Base facturation'!$C$59:$ALN$59,'Base facturation'!$C$8:$ALN$8,A921))</f>
        <v/>
      </c>
      <c r="L921" s="46" t="str">
        <f t="shared" si="14"/>
        <v/>
      </c>
      <c r="M921" s="47"/>
      <c r="N921" s="55"/>
      <c r="O921" s="59"/>
      <c r="P921" s="43"/>
      <c r="Q921" s="14"/>
    </row>
    <row r="922" spans="1:17" ht="36.700000000000003" customHeight="1" x14ac:dyDescent="0.25">
      <c r="A922" s="277"/>
      <c r="B922" s="33"/>
      <c r="C922" s="11"/>
      <c r="D922" s="11"/>
      <c r="E922" s="36"/>
      <c r="F922" s="11"/>
      <c r="G922" s="11"/>
      <c r="H922" s="11"/>
      <c r="I922" s="24"/>
      <c r="J922" s="51"/>
      <c r="K922" s="46" t="str">
        <f>IF(SUMIFS('Base facturation'!$C$59:$ALN$59,'Base facturation'!$C$8:$ALN$8,A922)=0,"",SUMIFS('Base facturation'!$C$59:$ALN$59,'Base facturation'!$C$8:$ALN$8,A922))</f>
        <v/>
      </c>
      <c r="L922" s="46" t="str">
        <f t="shared" si="14"/>
        <v/>
      </c>
      <c r="M922" s="47"/>
      <c r="N922" s="55"/>
      <c r="O922" s="59"/>
      <c r="P922" s="43"/>
      <c r="Q922" s="14"/>
    </row>
    <row r="923" spans="1:17" ht="36.700000000000003" customHeight="1" x14ac:dyDescent="0.25">
      <c r="A923" s="277"/>
      <c r="B923" s="33"/>
      <c r="C923" s="11"/>
      <c r="D923" s="11"/>
      <c r="E923" s="36"/>
      <c r="F923" s="11"/>
      <c r="G923" s="11"/>
      <c r="H923" s="11"/>
      <c r="I923" s="24"/>
      <c r="J923" s="51"/>
      <c r="K923" s="46" t="str">
        <f>IF(SUMIFS('Base facturation'!$C$59:$ALN$59,'Base facturation'!$C$8:$ALN$8,A923)=0,"",SUMIFS('Base facturation'!$C$59:$ALN$59,'Base facturation'!$C$8:$ALN$8,A923))</f>
        <v/>
      </c>
      <c r="L923" s="46" t="str">
        <f t="shared" si="14"/>
        <v/>
      </c>
      <c r="M923" s="47"/>
      <c r="N923" s="55"/>
      <c r="O923" s="59"/>
      <c r="P923" s="43"/>
      <c r="Q923" s="14"/>
    </row>
    <row r="924" spans="1:17" ht="36.700000000000003" customHeight="1" x14ac:dyDescent="0.25">
      <c r="A924" s="277"/>
      <c r="B924" s="33"/>
      <c r="C924" s="11"/>
      <c r="D924" s="11"/>
      <c r="E924" s="36"/>
      <c r="F924" s="11"/>
      <c r="G924" s="11"/>
      <c r="H924" s="11"/>
      <c r="I924" s="24"/>
      <c r="J924" s="51"/>
      <c r="K924" s="46" t="str">
        <f>IF(SUMIFS('Base facturation'!$C$59:$ALN$59,'Base facturation'!$C$8:$ALN$8,A924)=0,"",SUMIFS('Base facturation'!$C$59:$ALN$59,'Base facturation'!$C$8:$ALN$8,A924))</f>
        <v/>
      </c>
      <c r="L924" s="46" t="str">
        <f t="shared" si="14"/>
        <v/>
      </c>
      <c r="M924" s="47"/>
      <c r="N924" s="55"/>
      <c r="O924" s="59"/>
      <c r="P924" s="43"/>
      <c r="Q924" s="14"/>
    </row>
    <row r="925" spans="1:17" ht="36.700000000000003" customHeight="1" x14ac:dyDescent="0.25">
      <c r="A925" s="277"/>
      <c r="B925" s="33"/>
      <c r="C925" s="11"/>
      <c r="D925" s="11"/>
      <c r="E925" s="36"/>
      <c r="F925" s="11"/>
      <c r="G925" s="11"/>
      <c r="H925" s="11"/>
      <c r="I925" s="24"/>
      <c r="J925" s="51"/>
      <c r="K925" s="46" t="str">
        <f>IF(SUMIFS('Base facturation'!$C$59:$ALN$59,'Base facturation'!$C$8:$ALN$8,A925)=0,"",SUMIFS('Base facturation'!$C$59:$ALN$59,'Base facturation'!$C$8:$ALN$8,A925))</f>
        <v/>
      </c>
      <c r="L925" s="46" t="str">
        <f t="shared" si="14"/>
        <v/>
      </c>
      <c r="M925" s="47"/>
      <c r="N925" s="55"/>
      <c r="O925" s="59"/>
      <c r="P925" s="43"/>
      <c r="Q925" s="14"/>
    </row>
    <row r="926" spans="1:17" ht="36.700000000000003" customHeight="1" x14ac:dyDescent="0.25">
      <c r="A926" s="277"/>
      <c r="B926" s="33"/>
      <c r="C926" s="11"/>
      <c r="D926" s="11"/>
      <c r="E926" s="36"/>
      <c r="F926" s="11"/>
      <c r="G926" s="11"/>
      <c r="H926" s="11"/>
      <c r="I926" s="24"/>
      <c r="J926" s="51"/>
      <c r="K926" s="46" t="str">
        <f>IF(SUMIFS('Base facturation'!$C$59:$ALN$59,'Base facturation'!$C$8:$ALN$8,A926)=0,"",SUMIFS('Base facturation'!$C$59:$ALN$59,'Base facturation'!$C$8:$ALN$8,A926))</f>
        <v/>
      </c>
      <c r="L926" s="46" t="str">
        <f t="shared" si="14"/>
        <v/>
      </c>
      <c r="M926" s="47"/>
      <c r="N926" s="55"/>
      <c r="O926" s="59"/>
      <c r="P926" s="43"/>
      <c r="Q926" s="14"/>
    </row>
    <row r="927" spans="1:17" ht="36.700000000000003" customHeight="1" x14ac:dyDescent="0.25">
      <c r="A927" s="277"/>
      <c r="B927" s="33"/>
      <c r="C927" s="11"/>
      <c r="D927" s="11"/>
      <c r="E927" s="36"/>
      <c r="F927" s="11"/>
      <c r="G927" s="11"/>
      <c r="H927" s="11"/>
      <c r="I927" s="24"/>
      <c r="J927" s="51"/>
      <c r="K927" s="46" t="str">
        <f>IF(SUMIFS('Base facturation'!$C$59:$ALN$59,'Base facturation'!$C$8:$ALN$8,A927)=0,"",SUMIFS('Base facturation'!$C$59:$ALN$59,'Base facturation'!$C$8:$ALN$8,A927))</f>
        <v/>
      </c>
      <c r="L927" s="46" t="str">
        <f t="shared" si="14"/>
        <v/>
      </c>
      <c r="M927" s="47"/>
      <c r="N927" s="55"/>
      <c r="O927" s="59"/>
      <c r="P927" s="43"/>
      <c r="Q927" s="14"/>
    </row>
    <row r="928" spans="1:17" ht="36.700000000000003" customHeight="1" x14ac:dyDescent="0.25">
      <c r="A928" s="277"/>
      <c r="B928" s="33"/>
      <c r="C928" s="11"/>
      <c r="D928" s="11"/>
      <c r="E928" s="36"/>
      <c r="F928" s="11"/>
      <c r="G928" s="11"/>
      <c r="H928" s="11"/>
      <c r="I928" s="24"/>
      <c r="J928" s="51"/>
      <c r="K928" s="46" t="str">
        <f>IF(SUMIFS('Base facturation'!$C$59:$ALN$59,'Base facturation'!$C$8:$ALN$8,A928)=0,"",SUMIFS('Base facturation'!$C$59:$ALN$59,'Base facturation'!$C$8:$ALN$8,A928))</f>
        <v/>
      </c>
      <c r="L928" s="46" t="str">
        <f t="shared" si="14"/>
        <v/>
      </c>
      <c r="M928" s="47"/>
      <c r="N928" s="55"/>
      <c r="O928" s="59"/>
      <c r="P928" s="43"/>
      <c r="Q928" s="14"/>
    </row>
    <row r="929" spans="1:17" ht="36.700000000000003" customHeight="1" x14ac:dyDescent="0.25">
      <c r="A929" s="277"/>
      <c r="B929" s="33"/>
      <c r="C929" s="11"/>
      <c r="D929" s="11"/>
      <c r="E929" s="36"/>
      <c r="F929" s="11"/>
      <c r="G929" s="11"/>
      <c r="H929" s="11"/>
      <c r="I929" s="24"/>
      <c r="J929" s="51"/>
      <c r="K929" s="46" t="str">
        <f>IF(SUMIFS('Base facturation'!$C$59:$ALN$59,'Base facturation'!$C$8:$ALN$8,A929)=0,"",SUMIFS('Base facturation'!$C$59:$ALN$59,'Base facturation'!$C$8:$ALN$8,A929))</f>
        <v/>
      </c>
      <c r="L929" s="46" t="str">
        <f t="shared" si="14"/>
        <v/>
      </c>
      <c r="M929" s="47"/>
      <c r="N929" s="55"/>
      <c r="O929" s="59"/>
      <c r="P929" s="43"/>
      <c r="Q929" s="14"/>
    </row>
    <row r="930" spans="1:17" ht="36.700000000000003" customHeight="1" x14ac:dyDescent="0.25">
      <c r="A930" s="277"/>
      <c r="B930" s="33"/>
      <c r="C930" s="11"/>
      <c r="D930" s="11"/>
      <c r="E930" s="36"/>
      <c r="F930" s="11"/>
      <c r="G930" s="11"/>
      <c r="H930" s="11"/>
      <c r="I930" s="24"/>
      <c r="J930" s="51"/>
      <c r="K930" s="46" t="str">
        <f>IF(SUMIFS('Base facturation'!$C$59:$ALN$59,'Base facturation'!$C$8:$ALN$8,A930)=0,"",SUMIFS('Base facturation'!$C$59:$ALN$59,'Base facturation'!$C$8:$ALN$8,A930))</f>
        <v/>
      </c>
      <c r="L930" s="46" t="str">
        <f t="shared" si="14"/>
        <v/>
      </c>
      <c r="M930" s="47"/>
      <c r="N930" s="55"/>
      <c r="O930" s="59"/>
      <c r="P930" s="43"/>
      <c r="Q930" s="14"/>
    </row>
    <row r="931" spans="1:17" ht="36.700000000000003" customHeight="1" x14ac:dyDescent="0.25">
      <c r="A931" s="277"/>
      <c r="B931" s="33"/>
      <c r="C931" s="11"/>
      <c r="D931" s="11"/>
      <c r="E931" s="36"/>
      <c r="F931" s="11"/>
      <c r="G931" s="11"/>
      <c r="H931" s="11"/>
      <c r="I931" s="24"/>
      <c r="J931" s="51"/>
      <c r="K931" s="46" t="str">
        <f>IF(SUMIFS('Base facturation'!$C$59:$ALN$59,'Base facturation'!$C$8:$ALN$8,A931)=0,"",SUMIFS('Base facturation'!$C$59:$ALN$59,'Base facturation'!$C$8:$ALN$8,A931))</f>
        <v/>
      </c>
      <c r="L931" s="46" t="str">
        <f t="shared" si="14"/>
        <v/>
      </c>
      <c r="M931" s="47"/>
      <c r="N931" s="55"/>
      <c r="O931" s="59"/>
      <c r="P931" s="43"/>
      <c r="Q931" s="14"/>
    </row>
    <row r="932" spans="1:17" ht="36.700000000000003" customHeight="1" x14ac:dyDescent="0.25">
      <c r="A932" s="277"/>
      <c r="B932" s="33"/>
      <c r="C932" s="11"/>
      <c r="D932" s="11"/>
      <c r="E932" s="36"/>
      <c r="F932" s="11"/>
      <c r="G932" s="11"/>
      <c r="H932" s="11"/>
      <c r="I932" s="24"/>
      <c r="J932" s="51"/>
      <c r="K932" s="46" t="str">
        <f>IF(SUMIFS('Base facturation'!$C$59:$ALN$59,'Base facturation'!$C$8:$ALN$8,A932)=0,"",SUMIFS('Base facturation'!$C$59:$ALN$59,'Base facturation'!$C$8:$ALN$8,A932))</f>
        <v/>
      </c>
      <c r="L932" s="46" t="str">
        <f t="shared" si="14"/>
        <v/>
      </c>
      <c r="M932" s="47"/>
      <c r="N932" s="55"/>
      <c r="O932" s="59"/>
      <c r="P932" s="43"/>
      <c r="Q932" s="14"/>
    </row>
    <row r="933" spans="1:17" ht="36.700000000000003" customHeight="1" x14ac:dyDescent="0.25">
      <c r="A933" s="277"/>
      <c r="B933" s="33"/>
      <c r="C933" s="11"/>
      <c r="D933" s="11"/>
      <c r="E933" s="36"/>
      <c r="F933" s="11"/>
      <c r="G933" s="11"/>
      <c r="H933" s="11"/>
      <c r="I933" s="24"/>
      <c r="J933" s="51"/>
      <c r="K933" s="46" t="str">
        <f>IF(SUMIFS('Base facturation'!$C$59:$ALN$59,'Base facturation'!$C$8:$ALN$8,A933)=0,"",SUMIFS('Base facturation'!$C$59:$ALN$59,'Base facturation'!$C$8:$ALN$8,A933))</f>
        <v/>
      </c>
      <c r="L933" s="46" t="str">
        <f t="shared" si="14"/>
        <v/>
      </c>
      <c r="M933" s="47"/>
      <c r="N933" s="55"/>
      <c r="O933" s="59"/>
      <c r="P933" s="43"/>
      <c r="Q933" s="14"/>
    </row>
    <row r="934" spans="1:17" ht="36.700000000000003" customHeight="1" x14ac:dyDescent="0.25">
      <c r="A934" s="277"/>
      <c r="B934" s="33"/>
      <c r="C934" s="11"/>
      <c r="D934" s="11"/>
      <c r="E934" s="36"/>
      <c r="F934" s="11"/>
      <c r="G934" s="11"/>
      <c r="H934" s="11"/>
      <c r="I934" s="24"/>
      <c r="J934" s="51"/>
      <c r="K934" s="46" t="str">
        <f>IF(SUMIFS('Base facturation'!$C$59:$ALN$59,'Base facturation'!$C$8:$ALN$8,A934)=0,"",SUMIFS('Base facturation'!$C$59:$ALN$59,'Base facturation'!$C$8:$ALN$8,A934))</f>
        <v/>
      </c>
      <c r="L934" s="46" t="str">
        <f t="shared" si="14"/>
        <v/>
      </c>
      <c r="M934" s="47"/>
      <c r="N934" s="55"/>
      <c r="O934" s="59"/>
      <c r="P934" s="43"/>
      <c r="Q934" s="14"/>
    </row>
    <row r="935" spans="1:17" ht="36.700000000000003" customHeight="1" x14ac:dyDescent="0.25">
      <c r="A935" s="277"/>
      <c r="B935" s="33"/>
      <c r="C935" s="11"/>
      <c r="D935" s="11"/>
      <c r="E935" s="36"/>
      <c r="F935" s="11"/>
      <c r="G935" s="11"/>
      <c r="H935" s="11"/>
      <c r="I935" s="24"/>
      <c r="J935" s="51"/>
      <c r="K935" s="46" t="str">
        <f>IF(SUMIFS('Base facturation'!$C$59:$ALN$59,'Base facturation'!$C$8:$ALN$8,A935)=0,"",SUMIFS('Base facturation'!$C$59:$ALN$59,'Base facturation'!$C$8:$ALN$8,A935))</f>
        <v/>
      </c>
      <c r="L935" s="46" t="str">
        <f t="shared" si="14"/>
        <v/>
      </c>
      <c r="M935" s="47"/>
      <c r="N935" s="55"/>
      <c r="O935" s="59"/>
      <c r="P935" s="43"/>
      <c r="Q935" s="14"/>
    </row>
    <row r="936" spans="1:17" ht="36.700000000000003" customHeight="1" x14ac:dyDescent="0.25">
      <c r="A936" s="277"/>
      <c r="B936" s="33"/>
      <c r="C936" s="11"/>
      <c r="D936" s="11"/>
      <c r="E936" s="36"/>
      <c r="F936" s="11"/>
      <c r="G936" s="11"/>
      <c r="H936" s="11"/>
      <c r="I936" s="24"/>
      <c r="J936" s="51"/>
      <c r="K936" s="46" t="str">
        <f>IF(SUMIFS('Base facturation'!$C$59:$ALN$59,'Base facturation'!$C$8:$ALN$8,A936)=0,"",SUMIFS('Base facturation'!$C$59:$ALN$59,'Base facturation'!$C$8:$ALN$8,A936))</f>
        <v/>
      </c>
      <c r="L936" s="46" t="str">
        <f t="shared" si="14"/>
        <v/>
      </c>
      <c r="M936" s="47"/>
      <c r="N936" s="55"/>
      <c r="O936" s="59"/>
      <c r="P936" s="43"/>
      <c r="Q936" s="14"/>
    </row>
    <row r="937" spans="1:17" ht="36.700000000000003" customHeight="1" x14ac:dyDescent="0.25">
      <c r="A937" s="277"/>
      <c r="B937" s="33"/>
      <c r="C937" s="11"/>
      <c r="D937" s="11"/>
      <c r="E937" s="36"/>
      <c r="F937" s="11"/>
      <c r="G937" s="11"/>
      <c r="H937" s="11"/>
      <c r="I937" s="24"/>
      <c r="J937" s="51"/>
      <c r="K937" s="46" t="str">
        <f>IF(SUMIFS('Base facturation'!$C$59:$ALN$59,'Base facturation'!$C$8:$ALN$8,A937)=0,"",SUMIFS('Base facturation'!$C$59:$ALN$59,'Base facturation'!$C$8:$ALN$8,A937))</f>
        <v/>
      </c>
      <c r="L937" s="46" t="str">
        <f t="shared" si="14"/>
        <v/>
      </c>
      <c r="M937" s="47"/>
      <c r="N937" s="55"/>
      <c r="O937" s="59"/>
      <c r="P937" s="43"/>
      <c r="Q937" s="14"/>
    </row>
    <row r="938" spans="1:17" ht="36.700000000000003" customHeight="1" x14ac:dyDescent="0.25">
      <c r="A938" s="277"/>
      <c r="B938" s="33"/>
      <c r="C938" s="11"/>
      <c r="D938" s="11"/>
      <c r="E938" s="36"/>
      <c r="F938" s="11"/>
      <c r="G938" s="11"/>
      <c r="H938" s="11"/>
      <c r="I938" s="24"/>
      <c r="J938" s="51"/>
      <c r="K938" s="46" t="str">
        <f>IF(SUMIFS('Base facturation'!$C$59:$ALN$59,'Base facturation'!$C$8:$ALN$8,A938)=0,"",SUMIFS('Base facturation'!$C$59:$ALN$59,'Base facturation'!$C$8:$ALN$8,A938))</f>
        <v/>
      </c>
      <c r="L938" s="46" t="str">
        <f t="shared" si="14"/>
        <v/>
      </c>
      <c r="M938" s="47"/>
      <c r="N938" s="55"/>
      <c r="O938" s="59"/>
      <c r="P938" s="43"/>
      <c r="Q938" s="14"/>
    </row>
    <row r="939" spans="1:17" ht="36.700000000000003" customHeight="1" x14ac:dyDescent="0.25">
      <c r="A939" s="277"/>
      <c r="B939" s="33"/>
      <c r="C939" s="11"/>
      <c r="D939" s="11"/>
      <c r="E939" s="36"/>
      <c r="F939" s="11"/>
      <c r="G939" s="11"/>
      <c r="H939" s="11"/>
      <c r="I939" s="24"/>
      <c r="J939" s="51"/>
      <c r="K939" s="46" t="str">
        <f>IF(SUMIFS('Base facturation'!$C$59:$ALN$59,'Base facturation'!$C$8:$ALN$8,A939)=0,"",SUMIFS('Base facturation'!$C$59:$ALN$59,'Base facturation'!$C$8:$ALN$8,A939))</f>
        <v/>
      </c>
      <c r="L939" s="46" t="str">
        <f t="shared" si="14"/>
        <v/>
      </c>
      <c r="M939" s="47"/>
      <c r="N939" s="55"/>
      <c r="O939" s="59"/>
      <c r="P939" s="43"/>
      <c r="Q939" s="14"/>
    </row>
    <row r="940" spans="1:17" ht="36.700000000000003" customHeight="1" x14ac:dyDescent="0.25">
      <c r="A940" s="277"/>
      <c r="B940" s="33"/>
      <c r="C940" s="11"/>
      <c r="D940" s="11"/>
      <c r="E940" s="36"/>
      <c r="F940" s="11"/>
      <c r="G940" s="11"/>
      <c r="H940" s="11"/>
      <c r="I940" s="24"/>
      <c r="J940" s="51"/>
      <c r="K940" s="46" t="str">
        <f>IF(SUMIFS('Base facturation'!$C$59:$ALN$59,'Base facturation'!$C$8:$ALN$8,A940)=0,"",SUMIFS('Base facturation'!$C$59:$ALN$59,'Base facturation'!$C$8:$ALN$8,A940))</f>
        <v/>
      </c>
      <c r="L940" s="46" t="str">
        <f t="shared" si="14"/>
        <v/>
      </c>
      <c r="M940" s="47"/>
      <c r="N940" s="55"/>
      <c r="O940" s="59"/>
      <c r="P940" s="43"/>
      <c r="Q940" s="14"/>
    </row>
    <row r="941" spans="1:17" ht="36.700000000000003" customHeight="1" x14ac:dyDescent="0.25">
      <c r="A941" s="277"/>
      <c r="B941" s="33"/>
      <c r="C941" s="11"/>
      <c r="D941" s="11"/>
      <c r="E941" s="36"/>
      <c r="F941" s="11"/>
      <c r="G941" s="11"/>
      <c r="H941" s="11"/>
      <c r="I941" s="24"/>
      <c r="J941" s="51"/>
      <c r="K941" s="46" t="str">
        <f>IF(SUMIFS('Base facturation'!$C$59:$ALN$59,'Base facturation'!$C$8:$ALN$8,A941)=0,"",SUMIFS('Base facturation'!$C$59:$ALN$59,'Base facturation'!$C$8:$ALN$8,A941))</f>
        <v/>
      </c>
      <c r="L941" s="46" t="str">
        <f t="shared" si="14"/>
        <v/>
      </c>
      <c r="M941" s="47"/>
      <c r="N941" s="55"/>
      <c r="O941" s="59"/>
      <c r="P941" s="43"/>
      <c r="Q941" s="14"/>
    </row>
    <row r="942" spans="1:17" ht="36.700000000000003" customHeight="1" x14ac:dyDescent="0.25">
      <c r="A942" s="277"/>
      <c r="B942" s="33"/>
      <c r="C942" s="11"/>
      <c r="D942" s="11"/>
      <c r="E942" s="36"/>
      <c r="F942" s="11"/>
      <c r="G942" s="11"/>
      <c r="H942" s="11"/>
      <c r="I942" s="24"/>
      <c r="J942" s="51"/>
      <c r="K942" s="46" t="str">
        <f>IF(SUMIFS('Base facturation'!$C$59:$ALN$59,'Base facturation'!$C$8:$ALN$8,A942)=0,"",SUMIFS('Base facturation'!$C$59:$ALN$59,'Base facturation'!$C$8:$ALN$8,A942))</f>
        <v/>
      </c>
      <c r="L942" s="46" t="str">
        <f t="shared" si="14"/>
        <v/>
      </c>
      <c r="M942" s="47"/>
      <c r="N942" s="55"/>
      <c r="O942" s="59"/>
      <c r="P942" s="43"/>
      <c r="Q942" s="14"/>
    </row>
    <row r="943" spans="1:17" ht="36.700000000000003" customHeight="1" x14ac:dyDescent="0.25">
      <c r="A943" s="277"/>
      <c r="B943" s="33"/>
      <c r="C943" s="11"/>
      <c r="D943" s="11"/>
      <c r="E943" s="36"/>
      <c r="F943" s="11"/>
      <c r="G943" s="11"/>
      <c r="H943" s="11"/>
      <c r="I943" s="24"/>
      <c r="J943" s="51"/>
      <c r="K943" s="46" t="str">
        <f>IF(SUMIFS('Base facturation'!$C$59:$ALN$59,'Base facturation'!$C$8:$ALN$8,A943)=0,"",SUMIFS('Base facturation'!$C$59:$ALN$59,'Base facturation'!$C$8:$ALN$8,A943))</f>
        <v/>
      </c>
      <c r="L943" s="46" t="str">
        <f t="shared" si="14"/>
        <v/>
      </c>
      <c r="M943" s="47"/>
      <c r="N943" s="55"/>
      <c r="O943" s="59"/>
      <c r="P943" s="43"/>
      <c r="Q943" s="14"/>
    </row>
    <row r="944" spans="1:17" ht="36.700000000000003" customHeight="1" x14ac:dyDescent="0.25">
      <c r="A944" s="277"/>
      <c r="B944" s="33"/>
      <c r="C944" s="11"/>
      <c r="D944" s="11"/>
      <c r="E944" s="36"/>
      <c r="F944" s="11"/>
      <c r="G944" s="11"/>
      <c r="H944" s="11"/>
      <c r="I944" s="24"/>
      <c r="J944" s="51"/>
      <c r="K944" s="46" t="str">
        <f>IF(SUMIFS('Base facturation'!$C$59:$ALN$59,'Base facturation'!$C$8:$ALN$8,A944)=0,"",SUMIFS('Base facturation'!$C$59:$ALN$59,'Base facturation'!$C$8:$ALN$8,A944))</f>
        <v/>
      </c>
      <c r="L944" s="46" t="str">
        <f t="shared" si="14"/>
        <v/>
      </c>
      <c r="M944" s="47"/>
      <c r="N944" s="55"/>
      <c r="O944" s="59"/>
      <c r="P944" s="43"/>
      <c r="Q944" s="14"/>
    </row>
    <row r="945" spans="1:17" ht="36.700000000000003" customHeight="1" x14ac:dyDescent="0.25">
      <c r="A945" s="277"/>
      <c r="B945" s="33"/>
      <c r="C945" s="11"/>
      <c r="D945" s="11"/>
      <c r="E945" s="36"/>
      <c r="F945" s="11"/>
      <c r="G945" s="11"/>
      <c r="H945" s="11"/>
      <c r="I945" s="24"/>
      <c r="J945" s="51"/>
      <c r="K945" s="46" t="str">
        <f>IF(SUMIFS('Base facturation'!$C$59:$ALN$59,'Base facturation'!$C$8:$ALN$8,A945)=0,"",SUMIFS('Base facturation'!$C$59:$ALN$59,'Base facturation'!$C$8:$ALN$8,A945))</f>
        <v/>
      </c>
      <c r="L945" s="46" t="str">
        <f t="shared" si="14"/>
        <v/>
      </c>
      <c r="M945" s="47"/>
      <c r="N945" s="55"/>
      <c r="O945" s="59"/>
      <c r="P945" s="43"/>
      <c r="Q945" s="14"/>
    </row>
    <row r="946" spans="1:17" ht="36.700000000000003" customHeight="1" x14ac:dyDescent="0.25">
      <c r="A946" s="277"/>
      <c r="B946" s="33"/>
      <c r="C946" s="11"/>
      <c r="D946" s="11"/>
      <c r="E946" s="36"/>
      <c r="F946" s="11"/>
      <c r="G946" s="11"/>
      <c r="H946" s="11"/>
      <c r="I946" s="24"/>
      <c r="J946" s="51"/>
      <c r="K946" s="46" t="str">
        <f>IF(SUMIFS('Base facturation'!$C$59:$ALN$59,'Base facturation'!$C$8:$ALN$8,A946)=0,"",SUMIFS('Base facturation'!$C$59:$ALN$59,'Base facturation'!$C$8:$ALN$8,A946))</f>
        <v/>
      </c>
      <c r="L946" s="46" t="str">
        <f t="shared" si="14"/>
        <v/>
      </c>
      <c r="M946" s="47"/>
      <c r="N946" s="55"/>
      <c r="O946" s="59"/>
      <c r="P946" s="43"/>
      <c r="Q946" s="14"/>
    </row>
    <row r="947" spans="1:17" ht="36.700000000000003" customHeight="1" x14ac:dyDescent="0.25">
      <c r="A947" s="277"/>
      <c r="B947" s="33"/>
      <c r="C947" s="11"/>
      <c r="D947" s="11"/>
      <c r="E947" s="36"/>
      <c r="F947" s="11"/>
      <c r="G947" s="11"/>
      <c r="H947" s="11"/>
      <c r="I947" s="24"/>
      <c r="J947" s="51"/>
      <c r="K947" s="46" t="str">
        <f>IF(SUMIFS('Base facturation'!$C$59:$ALN$59,'Base facturation'!$C$8:$ALN$8,A947)=0,"",SUMIFS('Base facturation'!$C$59:$ALN$59,'Base facturation'!$C$8:$ALN$8,A947))</f>
        <v/>
      </c>
      <c r="L947" s="46" t="str">
        <f t="shared" si="14"/>
        <v/>
      </c>
      <c r="M947" s="47"/>
      <c r="N947" s="55"/>
      <c r="O947" s="59"/>
      <c r="P947" s="43"/>
      <c r="Q947" s="14"/>
    </row>
    <row r="948" spans="1:17" ht="36.700000000000003" customHeight="1" x14ac:dyDescent="0.25">
      <c r="A948" s="277"/>
      <c r="B948" s="33"/>
      <c r="C948" s="11"/>
      <c r="D948" s="11"/>
      <c r="E948" s="36"/>
      <c r="F948" s="11"/>
      <c r="G948" s="11"/>
      <c r="H948" s="11"/>
      <c r="I948" s="24"/>
      <c r="J948" s="51"/>
      <c r="K948" s="46" t="str">
        <f>IF(SUMIFS('Base facturation'!$C$59:$ALN$59,'Base facturation'!$C$8:$ALN$8,A948)=0,"",SUMIFS('Base facturation'!$C$59:$ALN$59,'Base facturation'!$C$8:$ALN$8,A948))</f>
        <v/>
      </c>
      <c r="L948" s="46" t="str">
        <f t="shared" si="14"/>
        <v/>
      </c>
      <c r="M948" s="47"/>
      <c r="N948" s="55"/>
      <c r="O948" s="59"/>
      <c r="P948" s="43"/>
      <c r="Q948" s="14"/>
    </row>
    <row r="949" spans="1:17" ht="36.700000000000003" customHeight="1" x14ac:dyDescent="0.25">
      <c r="A949" s="277"/>
      <c r="B949" s="33"/>
      <c r="C949" s="11"/>
      <c r="D949" s="11"/>
      <c r="E949" s="36"/>
      <c r="F949" s="11"/>
      <c r="G949" s="11"/>
      <c r="H949" s="11"/>
      <c r="I949" s="24"/>
      <c r="J949" s="51"/>
      <c r="K949" s="46" t="str">
        <f>IF(SUMIFS('Base facturation'!$C$59:$ALN$59,'Base facturation'!$C$8:$ALN$8,A949)=0,"",SUMIFS('Base facturation'!$C$59:$ALN$59,'Base facturation'!$C$8:$ALN$8,A949))</f>
        <v/>
      </c>
      <c r="L949" s="46" t="str">
        <f t="shared" si="14"/>
        <v/>
      </c>
      <c r="M949" s="47"/>
      <c r="N949" s="55"/>
      <c r="O949" s="59"/>
      <c r="P949" s="43"/>
      <c r="Q949" s="14"/>
    </row>
    <row r="950" spans="1:17" ht="36.700000000000003" customHeight="1" x14ac:dyDescent="0.25">
      <c r="A950" s="277"/>
      <c r="B950" s="33"/>
      <c r="C950" s="11"/>
      <c r="D950" s="11"/>
      <c r="E950" s="36"/>
      <c r="F950" s="11"/>
      <c r="G950" s="11"/>
      <c r="H950" s="11"/>
      <c r="I950" s="24"/>
      <c r="J950" s="51"/>
      <c r="K950" s="46" t="str">
        <f>IF(SUMIFS('Base facturation'!$C$59:$ALN$59,'Base facturation'!$C$8:$ALN$8,A950)=0,"",SUMIFS('Base facturation'!$C$59:$ALN$59,'Base facturation'!$C$8:$ALN$8,A950))</f>
        <v/>
      </c>
      <c r="L950" s="46" t="str">
        <f t="shared" si="14"/>
        <v/>
      </c>
      <c r="M950" s="47"/>
      <c r="N950" s="55"/>
      <c r="O950" s="59"/>
      <c r="P950" s="43"/>
      <c r="Q950" s="14"/>
    </row>
    <row r="951" spans="1:17" ht="36.700000000000003" customHeight="1" x14ac:dyDescent="0.25">
      <c r="A951" s="277"/>
      <c r="B951" s="33"/>
      <c r="C951" s="11"/>
      <c r="D951" s="11"/>
      <c r="E951" s="36"/>
      <c r="F951" s="11"/>
      <c r="G951" s="11"/>
      <c r="H951" s="11"/>
      <c r="I951" s="24"/>
      <c r="J951" s="51"/>
      <c r="K951" s="46" t="str">
        <f>IF(SUMIFS('Base facturation'!$C$59:$ALN$59,'Base facturation'!$C$8:$ALN$8,A951)=0,"",SUMIFS('Base facturation'!$C$59:$ALN$59,'Base facturation'!$C$8:$ALN$8,A951))</f>
        <v/>
      </c>
      <c r="L951" s="46" t="str">
        <f t="shared" si="14"/>
        <v/>
      </c>
      <c r="M951" s="47"/>
      <c r="N951" s="55"/>
      <c r="O951" s="59"/>
      <c r="P951" s="43"/>
      <c r="Q951" s="14"/>
    </row>
    <row r="952" spans="1:17" ht="36.700000000000003" customHeight="1" x14ac:dyDescent="0.25">
      <c r="A952" s="277"/>
      <c r="B952" s="33"/>
      <c r="C952" s="11"/>
      <c r="D952" s="11"/>
      <c r="E952" s="36"/>
      <c r="F952" s="11"/>
      <c r="G952" s="11"/>
      <c r="H952" s="11"/>
      <c r="I952" s="24"/>
      <c r="J952" s="51"/>
      <c r="K952" s="46" t="str">
        <f>IF(SUMIFS('Base facturation'!$C$59:$ALN$59,'Base facturation'!$C$8:$ALN$8,A952)=0,"",SUMIFS('Base facturation'!$C$59:$ALN$59,'Base facturation'!$C$8:$ALN$8,A952))</f>
        <v/>
      </c>
      <c r="L952" s="46" t="str">
        <f t="shared" si="14"/>
        <v/>
      </c>
      <c r="M952" s="47"/>
      <c r="N952" s="55"/>
      <c r="O952" s="59"/>
      <c r="P952" s="43"/>
      <c r="Q952" s="14"/>
    </row>
    <row r="953" spans="1:17" ht="36.700000000000003" customHeight="1" x14ac:dyDescent="0.25">
      <c r="A953" s="277"/>
      <c r="B953" s="33"/>
      <c r="C953" s="11"/>
      <c r="D953" s="11"/>
      <c r="E953" s="36"/>
      <c r="F953" s="11"/>
      <c r="G953" s="11"/>
      <c r="H953" s="11"/>
      <c r="I953" s="24"/>
      <c r="J953" s="51"/>
      <c r="K953" s="46" t="str">
        <f>IF(SUMIFS('Base facturation'!$C$59:$ALN$59,'Base facturation'!$C$8:$ALN$8,A953)=0,"",SUMIFS('Base facturation'!$C$59:$ALN$59,'Base facturation'!$C$8:$ALN$8,A953))</f>
        <v/>
      </c>
      <c r="L953" s="46" t="str">
        <f t="shared" si="14"/>
        <v/>
      </c>
      <c r="M953" s="47"/>
      <c r="N953" s="55"/>
      <c r="O953" s="59"/>
      <c r="P953" s="43"/>
      <c r="Q953" s="14"/>
    </row>
    <row r="954" spans="1:17" ht="36.700000000000003" customHeight="1" x14ac:dyDescent="0.25">
      <c r="A954" s="277"/>
      <c r="B954" s="33"/>
      <c r="C954" s="11"/>
      <c r="D954" s="11"/>
      <c r="E954" s="36"/>
      <c r="F954" s="11"/>
      <c r="G954" s="11"/>
      <c r="H954" s="11"/>
      <c r="I954" s="24"/>
      <c r="J954" s="51"/>
      <c r="K954" s="46" t="str">
        <f>IF(SUMIFS('Base facturation'!$C$59:$ALN$59,'Base facturation'!$C$8:$ALN$8,A954)=0,"",SUMIFS('Base facturation'!$C$59:$ALN$59,'Base facturation'!$C$8:$ALN$8,A954))</f>
        <v/>
      </c>
      <c r="L954" s="46" t="str">
        <f t="shared" si="14"/>
        <v/>
      </c>
      <c r="M954" s="47"/>
      <c r="N954" s="55"/>
      <c r="O954" s="59"/>
      <c r="P954" s="43"/>
      <c r="Q954" s="14"/>
    </row>
    <row r="955" spans="1:17" ht="36.700000000000003" customHeight="1" x14ac:dyDescent="0.25">
      <c r="A955" s="277"/>
      <c r="B955" s="33"/>
      <c r="C955" s="11"/>
      <c r="D955" s="11"/>
      <c r="E955" s="36"/>
      <c r="F955" s="11"/>
      <c r="G955" s="11"/>
      <c r="H955" s="11"/>
      <c r="I955" s="24"/>
      <c r="J955" s="51"/>
      <c r="K955" s="46" t="str">
        <f>IF(SUMIFS('Base facturation'!$C$59:$ALN$59,'Base facturation'!$C$8:$ALN$8,A955)=0,"",SUMIFS('Base facturation'!$C$59:$ALN$59,'Base facturation'!$C$8:$ALN$8,A955))</f>
        <v/>
      </c>
      <c r="L955" s="46" t="str">
        <f t="shared" si="14"/>
        <v/>
      </c>
      <c r="M955" s="47"/>
      <c r="N955" s="55"/>
      <c r="O955" s="59"/>
      <c r="P955" s="43"/>
      <c r="Q955" s="14"/>
    </row>
    <row r="956" spans="1:17" ht="36.700000000000003" customHeight="1" x14ac:dyDescent="0.25">
      <c r="A956" s="277"/>
      <c r="B956" s="33"/>
      <c r="C956" s="11"/>
      <c r="D956" s="11"/>
      <c r="E956" s="36"/>
      <c r="F956" s="11"/>
      <c r="G956" s="11"/>
      <c r="H956" s="11"/>
      <c r="I956" s="24"/>
      <c r="J956" s="51"/>
      <c r="K956" s="46" t="str">
        <f>IF(SUMIFS('Base facturation'!$C$59:$ALN$59,'Base facturation'!$C$8:$ALN$8,A956)=0,"",SUMIFS('Base facturation'!$C$59:$ALN$59,'Base facturation'!$C$8:$ALN$8,A956))</f>
        <v/>
      </c>
      <c r="L956" s="46" t="str">
        <f t="shared" si="14"/>
        <v/>
      </c>
      <c r="M956" s="47"/>
      <c r="N956" s="55"/>
      <c r="O956" s="59"/>
      <c r="P956" s="43"/>
      <c r="Q956" s="14"/>
    </row>
    <row r="957" spans="1:17" ht="36.700000000000003" customHeight="1" x14ac:dyDescent="0.25">
      <c r="A957" s="277"/>
      <c r="B957" s="33"/>
      <c r="C957" s="11"/>
      <c r="D957" s="11"/>
      <c r="E957" s="36"/>
      <c r="F957" s="11"/>
      <c r="G957" s="11"/>
      <c r="H957" s="11"/>
      <c r="I957" s="24"/>
      <c r="J957" s="51"/>
      <c r="K957" s="46" t="str">
        <f>IF(SUMIFS('Base facturation'!$C$59:$ALN$59,'Base facturation'!$C$8:$ALN$8,A957)=0,"",SUMIFS('Base facturation'!$C$59:$ALN$59,'Base facturation'!$C$8:$ALN$8,A957))</f>
        <v/>
      </c>
      <c r="L957" s="46" t="str">
        <f t="shared" si="14"/>
        <v/>
      </c>
      <c r="M957" s="47"/>
      <c r="N957" s="55"/>
      <c r="O957" s="59"/>
      <c r="P957" s="43"/>
      <c r="Q957" s="14"/>
    </row>
    <row r="958" spans="1:17" ht="36.700000000000003" customHeight="1" x14ac:dyDescent="0.25">
      <c r="A958" s="277"/>
      <c r="B958" s="33"/>
      <c r="C958" s="11"/>
      <c r="D958" s="11"/>
      <c r="E958" s="36"/>
      <c r="F958" s="11"/>
      <c r="G958" s="11"/>
      <c r="H958" s="11"/>
      <c r="I958" s="24"/>
      <c r="J958" s="51"/>
      <c r="K958" s="46" t="str">
        <f>IF(SUMIFS('Base facturation'!$C$59:$ALN$59,'Base facturation'!$C$8:$ALN$8,A958)=0,"",SUMIFS('Base facturation'!$C$59:$ALN$59,'Base facturation'!$C$8:$ALN$8,A958))</f>
        <v/>
      </c>
      <c r="L958" s="46" t="str">
        <f t="shared" si="14"/>
        <v/>
      </c>
      <c r="M958" s="47"/>
      <c r="N958" s="55"/>
      <c r="O958" s="59"/>
      <c r="P958" s="43"/>
      <c r="Q958" s="14"/>
    </row>
    <row r="959" spans="1:17" ht="36.700000000000003" customHeight="1" x14ac:dyDescent="0.25">
      <c r="A959" s="277"/>
      <c r="B959" s="33"/>
      <c r="C959" s="11"/>
      <c r="D959" s="11"/>
      <c r="E959" s="36"/>
      <c r="F959" s="11"/>
      <c r="G959" s="11"/>
      <c r="H959" s="11"/>
      <c r="I959" s="24"/>
      <c r="J959" s="51"/>
      <c r="K959" s="46" t="str">
        <f>IF(SUMIFS('Base facturation'!$C$59:$ALN$59,'Base facturation'!$C$8:$ALN$8,A959)=0,"",SUMIFS('Base facturation'!$C$59:$ALN$59,'Base facturation'!$C$8:$ALN$8,A959))</f>
        <v/>
      </c>
      <c r="L959" s="46" t="str">
        <f t="shared" si="14"/>
        <v/>
      </c>
      <c r="M959" s="47"/>
      <c r="N959" s="55"/>
      <c r="O959" s="59"/>
      <c r="P959" s="43"/>
      <c r="Q959" s="14"/>
    </row>
    <row r="960" spans="1:17" ht="36.700000000000003" customHeight="1" x14ac:dyDescent="0.25">
      <c r="A960" s="277"/>
      <c r="B960" s="33"/>
      <c r="C960" s="11"/>
      <c r="D960" s="11"/>
      <c r="E960" s="36"/>
      <c r="F960" s="11"/>
      <c r="G960" s="11"/>
      <c r="H960" s="11"/>
      <c r="I960" s="24"/>
      <c r="J960" s="51"/>
      <c r="K960" s="46" t="str">
        <f>IF(SUMIFS('Base facturation'!$C$59:$ALN$59,'Base facturation'!$C$8:$ALN$8,A960)=0,"",SUMIFS('Base facturation'!$C$59:$ALN$59,'Base facturation'!$C$8:$ALN$8,A960))</f>
        <v/>
      </c>
      <c r="L960" s="46" t="str">
        <f t="shared" si="14"/>
        <v/>
      </c>
      <c r="M960" s="47"/>
      <c r="N960" s="55"/>
      <c r="O960" s="59"/>
      <c r="P960" s="43"/>
      <c r="Q960" s="14"/>
    </row>
    <row r="961" spans="1:17" ht="36.700000000000003" customHeight="1" x14ac:dyDescent="0.25">
      <c r="A961" s="277"/>
      <c r="B961" s="33"/>
      <c r="C961" s="11"/>
      <c r="D961" s="11"/>
      <c r="E961" s="36"/>
      <c r="F961" s="11"/>
      <c r="G961" s="11"/>
      <c r="H961" s="11"/>
      <c r="I961" s="24"/>
      <c r="J961" s="51"/>
      <c r="K961" s="46" t="str">
        <f>IF(SUMIFS('Base facturation'!$C$59:$ALN$59,'Base facturation'!$C$8:$ALN$8,A961)=0,"",SUMIFS('Base facturation'!$C$59:$ALN$59,'Base facturation'!$C$8:$ALN$8,A961))</f>
        <v/>
      </c>
      <c r="L961" s="46" t="str">
        <f t="shared" si="14"/>
        <v/>
      </c>
      <c r="M961" s="47"/>
      <c r="N961" s="55"/>
      <c r="O961" s="59"/>
      <c r="P961" s="43"/>
      <c r="Q961" s="14"/>
    </row>
    <row r="962" spans="1:17" ht="36.700000000000003" customHeight="1" x14ac:dyDescent="0.25">
      <c r="A962" s="277"/>
      <c r="B962" s="33"/>
      <c r="C962" s="11"/>
      <c r="D962" s="11"/>
      <c r="E962" s="36"/>
      <c r="F962" s="11"/>
      <c r="G962" s="11"/>
      <c r="H962" s="11"/>
      <c r="I962" s="24"/>
      <c r="J962" s="51"/>
      <c r="K962" s="46" t="str">
        <f>IF(SUMIFS('Base facturation'!$C$59:$ALN$59,'Base facturation'!$C$8:$ALN$8,A962)=0,"",SUMIFS('Base facturation'!$C$59:$ALN$59,'Base facturation'!$C$8:$ALN$8,A962))</f>
        <v/>
      </c>
      <c r="L962" s="46" t="str">
        <f t="shared" si="14"/>
        <v/>
      </c>
      <c r="M962" s="47"/>
      <c r="N962" s="55"/>
      <c r="O962" s="59"/>
      <c r="P962" s="43"/>
      <c r="Q962" s="14"/>
    </row>
    <row r="963" spans="1:17" ht="36.700000000000003" customHeight="1" x14ac:dyDescent="0.25">
      <c r="A963" s="277"/>
      <c r="B963" s="33"/>
      <c r="C963" s="11"/>
      <c r="D963" s="11"/>
      <c r="E963" s="36"/>
      <c r="F963" s="11"/>
      <c r="G963" s="11"/>
      <c r="H963" s="11"/>
      <c r="I963" s="24"/>
      <c r="J963" s="51"/>
      <c r="K963" s="46" t="str">
        <f>IF(SUMIFS('Base facturation'!$C$59:$ALN$59,'Base facturation'!$C$8:$ALN$8,A963)=0,"",SUMIFS('Base facturation'!$C$59:$ALN$59,'Base facturation'!$C$8:$ALN$8,A963))</f>
        <v/>
      </c>
      <c r="L963" s="46" t="str">
        <f t="shared" si="14"/>
        <v/>
      </c>
      <c r="M963" s="47"/>
      <c r="N963" s="55"/>
      <c r="O963" s="59"/>
      <c r="P963" s="43"/>
      <c r="Q963" s="14"/>
    </row>
    <row r="964" spans="1:17" ht="36.700000000000003" customHeight="1" x14ac:dyDescent="0.25">
      <c r="A964" s="277"/>
      <c r="B964" s="33"/>
      <c r="C964" s="11"/>
      <c r="D964" s="11"/>
      <c r="E964" s="36"/>
      <c r="F964" s="11"/>
      <c r="G964" s="11"/>
      <c r="H964" s="11"/>
      <c r="I964" s="24"/>
      <c r="J964" s="51"/>
      <c r="K964" s="46" t="str">
        <f>IF(SUMIFS('Base facturation'!$C$59:$ALN$59,'Base facturation'!$C$8:$ALN$8,A964)=0,"",SUMIFS('Base facturation'!$C$59:$ALN$59,'Base facturation'!$C$8:$ALN$8,A964))</f>
        <v/>
      </c>
      <c r="L964" s="46" t="str">
        <f t="shared" si="14"/>
        <v/>
      </c>
      <c r="M964" s="47"/>
      <c r="N964" s="55"/>
      <c r="O964" s="59"/>
      <c r="P964" s="43"/>
      <c r="Q964" s="14"/>
    </row>
    <row r="965" spans="1:17" ht="36.700000000000003" customHeight="1" x14ac:dyDescent="0.25">
      <c r="A965" s="277"/>
      <c r="B965" s="33"/>
      <c r="C965" s="11"/>
      <c r="D965" s="11"/>
      <c r="E965" s="36"/>
      <c r="F965" s="11"/>
      <c r="G965" s="11"/>
      <c r="H965" s="11"/>
      <c r="I965" s="24"/>
      <c r="J965" s="51"/>
      <c r="K965" s="46" t="str">
        <f>IF(SUMIFS('Base facturation'!$C$59:$ALN$59,'Base facturation'!$C$8:$ALN$8,A965)=0,"",SUMIFS('Base facturation'!$C$59:$ALN$59,'Base facturation'!$C$8:$ALN$8,A965))</f>
        <v/>
      </c>
      <c r="L965" s="46" t="str">
        <f t="shared" si="14"/>
        <v/>
      </c>
      <c r="M965" s="47"/>
      <c r="N965" s="55"/>
      <c r="O965" s="59"/>
      <c r="P965" s="43"/>
      <c r="Q965" s="14"/>
    </row>
    <row r="966" spans="1:17" ht="36.700000000000003" customHeight="1" x14ac:dyDescent="0.25">
      <c r="A966" s="277"/>
      <c r="B966" s="33"/>
      <c r="C966" s="11"/>
      <c r="D966" s="11"/>
      <c r="E966" s="36"/>
      <c r="F966" s="11"/>
      <c r="G966" s="11"/>
      <c r="H966" s="11"/>
      <c r="I966" s="24"/>
      <c r="J966" s="51"/>
      <c r="K966" s="46" t="str">
        <f>IF(SUMIFS('Base facturation'!$C$59:$ALN$59,'Base facturation'!$C$8:$ALN$8,A966)=0,"",SUMIFS('Base facturation'!$C$59:$ALN$59,'Base facturation'!$C$8:$ALN$8,A966))</f>
        <v/>
      </c>
      <c r="L966" s="46" t="str">
        <f t="shared" si="14"/>
        <v/>
      </c>
      <c r="M966" s="47"/>
      <c r="N966" s="55"/>
      <c r="O966" s="59"/>
      <c r="P966" s="43"/>
      <c r="Q966" s="14"/>
    </row>
    <row r="967" spans="1:17" ht="36.700000000000003" customHeight="1" x14ac:dyDescent="0.25">
      <c r="A967" s="277"/>
      <c r="B967" s="33"/>
      <c r="C967" s="11"/>
      <c r="D967" s="11"/>
      <c r="E967" s="36"/>
      <c r="F967" s="11"/>
      <c r="G967" s="11"/>
      <c r="H967" s="11"/>
      <c r="I967" s="24"/>
      <c r="J967" s="51"/>
      <c r="K967" s="46" t="str">
        <f>IF(SUMIFS('Base facturation'!$C$59:$ALN$59,'Base facturation'!$C$8:$ALN$8,A967)=0,"",SUMIFS('Base facturation'!$C$59:$ALN$59,'Base facturation'!$C$8:$ALN$8,A967))</f>
        <v/>
      </c>
      <c r="L967" s="46" t="str">
        <f t="shared" si="14"/>
        <v/>
      </c>
      <c r="M967" s="47"/>
      <c r="N967" s="55"/>
      <c r="O967" s="59"/>
      <c r="P967" s="43"/>
      <c r="Q967" s="14"/>
    </row>
    <row r="968" spans="1:17" ht="36.700000000000003" customHeight="1" x14ac:dyDescent="0.25">
      <c r="A968" s="277"/>
      <c r="B968" s="33"/>
      <c r="C968" s="11"/>
      <c r="D968" s="11"/>
      <c r="E968" s="36"/>
      <c r="F968" s="11"/>
      <c r="G968" s="11"/>
      <c r="H968" s="11"/>
      <c r="I968" s="24"/>
      <c r="J968" s="51"/>
      <c r="K968" s="46" t="str">
        <f>IF(SUMIFS('Base facturation'!$C$59:$ALN$59,'Base facturation'!$C$8:$ALN$8,A968)=0,"",SUMIFS('Base facturation'!$C$59:$ALN$59,'Base facturation'!$C$8:$ALN$8,A968))</f>
        <v/>
      </c>
      <c r="L968" s="46" t="str">
        <f t="shared" ref="L968:L1031" si="15">IF(ISBLANK(J968),"",J968-K968)</f>
        <v/>
      </c>
      <c r="M968" s="47"/>
      <c r="N968" s="55"/>
      <c r="O968" s="59"/>
      <c r="P968" s="43"/>
      <c r="Q968" s="14"/>
    </row>
    <row r="969" spans="1:17" ht="36.700000000000003" customHeight="1" x14ac:dyDescent="0.25">
      <c r="A969" s="277"/>
      <c r="B969" s="33"/>
      <c r="C969" s="11"/>
      <c r="D969" s="11"/>
      <c r="E969" s="36"/>
      <c r="F969" s="11"/>
      <c r="G969" s="11"/>
      <c r="H969" s="11"/>
      <c r="I969" s="24"/>
      <c r="J969" s="51"/>
      <c r="K969" s="46" t="str">
        <f>IF(SUMIFS('Base facturation'!$C$59:$ALN$59,'Base facturation'!$C$8:$ALN$8,A969)=0,"",SUMIFS('Base facturation'!$C$59:$ALN$59,'Base facturation'!$C$8:$ALN$8,A969))</f>
        <v/>
      </c>
      <c r="L969" s="46" t="str">
        <f t="shared" si="15"/>
        <v/>
      </c>
      <c r="M969" s="47"/>
      <c r="N969" s="55"/>
      <c r="O969" s="59"/>
      <c r="P969" s="43"/>
      <c r="Q969" s="14"/>
    </row>
    <row r="970" spans="1:17" ht="36.700000000000003" customHeight="1" x14ac:dyDescent="0.25">
      <c r="A970" s="277"/>
      <c r="B970" s="33"/>
      <c r="C970" s="11"/>
      <c r="D970" s="11"/>
      <c r="E970" s="36"/>
      <c r="F970" s="11"/>
      <c r="G970" s="11"/>
      <c r="H970" s="11"/>
      <c r="I970" s="24"/>
      <c r="J970" s="51"/>
      <c r="K970" s="46" t="str">
        <f>IF(SUMIFS('Base facturation'!$C$59:$ALN$59,'Base facturation'!$C$8:$ALN$8,A970)=0,"",SUMIFS('Base facturation'!$C$59:$ALN$59,'Base facturation'!$C$8:$ALN$8,A970))</f>
        <v/>
      </c>
      <c r="L970" s="46" t="str">
        <f t="shared" si="15"/>
        <v/>
      </c>
      <c r="M970" s="47"/>
      <c r="N970" s="55"/>
      <c r="O970" s="59"/>
      <c r="P970" s="43"/>
      <c r="Q970" s="14"/>
    </row>
    <row r="971" spans="1:17" ht="36.700000000000003" customHeight="1" x14ac:dyDescent="0.25">
      <c r="A971" s="277"/>
      <c r="B971" s="33"/>
      <c r="C971" s="11"/>
      <c r="D971" s="11"/>
      <c r="E971" s="36"/>
      <c r="F971" s="11"/>
      <c r="G971" s="11"/>
      <c r="H971" s="11"/>
      <c r="I971" s="24"/>
      <c r="J971" s="51"/>
      <c r="K971" s="46" t="str">
        <f>IF(SUMIFS('Base facturation'!$C$59:$ALN$59,'Base facturation'!$C$8:$ALN$8,A971)=0,"",SUMIFS('Base facturation'!$C$59:$ALN$59,'Base facturation'!$C$8:$ALN$8,A971))</f>
        <v/>
      </c>
      <c r="L971" s="46" t="str">
        <f t="shared" si="15"/>
        <v/>
      </c>
      <c r="M971" s="47"/>
      <c r="N971" s="55"/>
      <c r="O971" s="59"/>
      <c r="P971" s="43"/>
      <c r="Q971" s="14"/>
    </row>
    <row r="972" spans="1:17" ht="36.700000000000003" customHeight="1" x14ac:dyDescent="0.25">
      <c r="A972" s="277"/>
      <c r="B972" s="33"/>
      <c r="C972" s="11"/>
      <c r="D972" s="11"/>
      <c r="E972" s="36"/>
      <c r="F972" s="11"/>
      <c r="G972" s="11"/>
      <c r="H972" s="11"/>
      <c r="I972" s="24"/>
      <c r="J972" s="51"/>
      <c r="K972" s="46" t="str">
        <f>IF(SUMIFS('Base facturation'!$C$59:$ALN$59,'Base facturation'!$C$8:$ALN$8,A972)=0,"",SUMIFS('Base facturation'!$C$59:$ALN$59,'Base facturation'!$C$8:$ALN$8,A972))</f>
        <v/>
      </c>
      <c r="L972" s="46" t="str">
        <f t="shared" si="15"/>
        <v/>
      </c>
      <c r="M972" s="47"/>
      <c r="N972" s="55"/>
      <c r="O972" s="59"/>
      <c r="P972" s="43"/>
      <c r="Q972" s="14"/>
    </row>
    <row r="973" spans="1:17" ht="36.700000000000003" customHeight="1" x14ac:dyDescent="0.25">
      <c r="A973" s="277"/>
      <c r="B973" s="33"/>
      <c r="C973" s="11"/>
      <c r="D973" s="11"/>
      <c r="E973" s="36"/>
      <c r="F973" s="11"/>
      <c r="G973" s="11"/>
      <c r="H973" s="11"/>
      <c r="I973" s="24"/>
      <c r="J973" s="51"/>
      <c r="K973" s="46" t="str">
        <f>IF(SUMIFS('Base facturation'!$C$59:$ALN$59,'Base facturation'!$C$8:$ALN$8,A973)=0,"",SUMIFS('Base facturation'!$C$59:$ALN$59,'Base facturation'!$C$8:$ALN$8,A973))</f>
        <v/>
      </c>
      <c r="L973" s="46" t="str">
        <f t="shared" si="15"/>
        <v/>
      </c>
      <c r="M973" s="47"/>
      <c r="N973" s="55"/>
      <c r="O973" s="59"/>
      <c r="P973" s="43"/>
      <c r="Q973" s="14"/>
    </row>
    <row r="974" spans="1:17" ht="36.700000000000003" customHeight="1" x14ac:dyDescent="0.25">
      <c r="A974" s="277"/>
      <c r="B974" s="33"/>
      <c r="C974" s="11"/>
      <c r="D974" s="11"/>
      <c r="E974" s="36"/>
      <c r="F974" s="11"/>
      <c r="G974" s="11"/>
      <c r="H974" s="11"/>
      <c r="I974" s="24"/>
      <c r="J974" s="51"/>
      <c r="K974" s="46" t="str">
        <f>IF(SUMIFS('Base facturation'!$C$59:$ALN$59,'Base facturation'!$C$8:$ALN$8,A974)=0,"",SUMIFS('Base facturation'!$C$59:$ALN$59,'Base facturation'!$C$8:$ALN$8,A974))</f>
        <v/>
      </c>
      <c r="L974" s="46" t="str">
        <f t="shared" si="15"/>
        <v/>
      </c>
      <c r="M974" s="47"/>
      <c r="N974" s="55"/>
      <c r="O974" s="59"/>
      <c r="P974" s="43"/>
      <c r="Q974" s="14"/>
    </row>
    <row r="975" spans="1:17" ht="36.700000000000003" customHeight="1" x14ac:dyDescent="0.25">
      <c r="A975" s="277"/>
      <c r="B975" s="33"/>
      <c r="C975" s="11"/>
      <c r="D975" s="11"/>
      <c r="E975" s="36"/>
      <c r="F975" s="11"/>
      <c r="G975" s="11"/>
      <c r="H975" s="11"/>
      <c r="I975" s="24"/>
      <c r="J975" s="51"/>
      <c r="K975" s="46" t="str">
        <f>IF(SUMIFS('Base facturation'!$C$59:$ALN$59,'Base facturation'!$C$8:$ALN$8,A975)=0,"",SUMIFS('Base facturation'!$C$59:$ALN$59,'Base facturation'!$C$8:$ALN$8,A975))</f>
        <v/>
      </c>
      <c r="L975" s="46" t="str">
        <f t="shared" si="15"/>
        <v/>
      </c>
      <c r="M975" s="47"/>
      <c r="N975" s="55"/>
      <c r="O975" s="59"/>
      <c r="P975" s="43"/>
      <c r="Q975" s="14"/>
    </row>
    <row r="976" spans="1:17" ht="36.700000000000003" customHeight="1" x14ac:dyDescent="0.25">
      <c r="A976" s="277"/>
      <c r="B976" s="33"/>
      <c r="C976" s="11"/>
      <c r="D976" s="11"/>
      <c r="E976" s="36"/>
      <c r="F976" s="11"/>
      <c r="G976" s="11"/>
      <c r="H976" s="11"/>
      <c r="I976" s="24"/>
      <c r="J976" s="51"/>
      <c r="K976" s="46" t="str">
        <f>IF(SUMIFS('Base facturation'!$C$59:$ALN$59,'Base facturation'!$C$8:$ALN$8,A976)=0,"",SUMIFS('Base facturation'!$C$59:$ALN$59,'Base facturation'!$C$8:$ALN$8,A976))</f>
        <v/>
      </c>
      <c r="L976" s="46" t="str">
        <f t="shared" si="15"/>
        <v/>
      </c>
      <c r="M976" s="47"/>
      <c r="N976" s="55"/>
      <c r="O976" s="59"/>
      <c r="P976" s="43"/>
      <c r="Q976" s="14"/>
    </row>
    <row r="977" spans="1:17" ht="36.700000000000003" customHeight="1" x14ac:dyDescent="0.25">
      <c r="A977" s="277"/>
      <c r="B977" s="33"/>
      <c r="C977" s="11"/>
      <c r="D977" s="11"/>
      <c r="E977" s="36"/>
      <c r="F977" s="11"/>
      <c r="G977" s="11"/>
      <c r="H977" s="11"/>
      <c r="I977" s="24"/>
      <c r="J977" s="51"/>
      <c r="K977" s="46" t="str">
        <f>IF(SUMIFS('Base facturation'!$C$59:$ALN$59,'Base facturation'!$C$8:$ALN$8,A977)=0,"",SUMIFS('Base facturation'!$C$59:$ALN$59,'Base facturation'!$C$8:$ALN$8,A977))</f>
        <v/>
      </c>
      <c r="L977" s="46" t="str">
        <f t="shared" si="15"/>
        <v/>
      </c>
      <c r="M977" s="47"/>
      <c r="N977" s="55"/>
      <c r="O977" s="59"/>
      <c r="P977" s="43"/>
      <c r="Q977" s="14"/>
    </row>
    <row r="978" spans="1:17" ht="36.700000000000003" customHeight="1" x14ac:dyDescent="0.25">
      <c r="A978" s="277"/>
      <c r="B978" s="33"/>
      <c r="C978" s="11"/>
      <c r="D978" s="11"/>
      <c r="E978" s="36"/>
      <c r="F978" s="11"/>
      <c r="G978" s="11"/>
      <c r="H978" s="11"/>
      <c r="I978" s="24"/>
      <c r="J978" s="51"/>
      <c r="K978" s="46" t="str">
        <f>IF(SUMIFS('Base facturation'!$C$59:$ALN$59,'Base facturation'!$C$8:$ALN$8,A978)=0,"",SUMIFS('Base facturation'!$C$59:$ALN$59,'Base facturation'!$C$8:$ALN$8,A978))</f>
        <v/>
      </c>
      <c r="L978" s="46" t="str">
        <f t="shared" si="15"/>
        <v/>
      </c>
      <c r="M978" s="47"/>
      <c r="N978" s="55"/>
      <c r="O978" s="59"/>
      <c r="P978" s="43"/>
      <c r="Q978" s="14"/>
    </row>
    <row r="979" spans="1:17" ht="36.700000000000003" customHeight="1" x14ac:dyDescent="0.25">
      <c r="A979" s="277"/>
      <c r="B979" s="33"/>
      <c r="C979" s="11"/>
      <c r="D979" s="11"/>
      <c r="E979" s="36"/>
      <c r="F979" s="11"/>
      <c r="G979" s="11"/>
      <c r="H979" s="11"/>
      <c r="I979" s="24"/>
      <c r="J979" s="51"/>
      <c r="K979" s="46" t="str">
        <f>IF(SUMIFS('Base facturation'!$C$59:$ALN$59,'Base facturation'!$C$8:$ALN$8,A979)=0,"",SUMIFS('Base facturation'!$C$59:$ALN$59,'Base facturation'!$C$8:$ALN$8,A979))</f>
        <v/>
      </c>
      <c r="L979" s="46" t="str">
        <f t="shared" si="15"/>
        <v/>
      </c>
      <c r="M979" s="47"/>
      <c r="N979" s="55"/>
      <c r="O979" s="59"/>
      <c r="P979" s="43"/>
      <c r="Q979" s="14"/>
    </row>
    <row r="980" spans="1:17" ht="36.700000000000003" customHeight="1" x14ac:dyDescent="0.25">
      <c r="A980" s="277"/>
      <c r="B980" s="33"/>
      <c r="C980" s="11"/>
      <c r="D980" s="11"/>
      <c r="E980" s="36"/>
      <c r="F980" s="11"/>
      <c r="G980" s="11"/>
      <c r="H980" s="11"/>
      <c r="I980" s="24"/>
      <c r="J980" s="51"/>
      <c r="K980" s="46" t="str">
        <f>IF(SUMIFS('Base facturation'!$C$59:$ALN$59,'Base facturation'!$C$8:$ALN$8,A980)=0,"",SUMIFS('Base facturation'!$C$59:$ALN$59,'Base facturation'!$C$8:$ALN$8,A980))</f>
        <v/>
      </c>
      <c r="L980" s="46" t="str">
        <f t="shared" si="15"/>
        <v/>
      </c>
      <c r="M980" s="47"/>
      <c r="N980" s="55"/>
      <c r="O980" s="59"/>
      <c r="P980" s="43"/>
      <c r="Q980" s="14"/>
    </row>
    <row r="981" spans="1:17" ht="36.700000000000003" customHeight="1" x14ac:dyDescent="0.25">
      <c r="A981" s="277"/>
      <c r="B981" s="33"/>
      <c r="C981" s="11"/>
      <c r="D981" s="11"/>
      <c r="E981" s="36"/>
      <c r="F981" s="11"/>
      <c r="G981" s="11"/>
      <c r="H981" s="11"/>
      <c r="I981" s="24"/>
      <c r="J981" s="51"/>
      <c r="K981" s="46" t="str">
        <f>IF(SUMIFS('Base facturation'!$C$59:$ALN$59,'Base facturation'!$C$8:$ALN$8,A981)=0,"",SUMIFS('Base facturation'!$C$59:$ALN$59,'Base facturation'!$C$8:$ALN$8,A981))</f>
        <v/>
      </c>
      <c r="L981" s="46" t="str">
        <f t="shared" si="15"/>
        <v/>
      </c>
      <c r="M981" s="47"/>
      <c r="N981" s="55"/>
      <c r="O981" s="59"/>
      <c r="P981" s="43"/>
      <c r="Q981" s="14"/>
    </row>
    <row r="982" spans="1:17" ht="36.700000000000003" customHeight="1" x14ac:dyDescent="0.25">
      <c r="A982" s="277"/>
      <c r="B982" s="33"/>
      <c r="C982" s="11"/>
      <c r="D982" s="11"/>
      <c r="E982" s="36"/>
      <c r="F982" s="11"/>
      <c r="G982" s="11"/>
      <c r="H982" s="11"/>
      <c r="I982" s="24"/>
      <c r="J982" s="51"/>
      <c r="K982" s="46" t="str">
        <f>IF(SUMIFS('Base facturation'!$C$59:$ALN$59,'Base facturation'!$C$8:$ALN$8,A982)=0,"",SUMIFS('Base facturation'!$C$59:$ALN$59,'Base facturation'!$C$8:$ALN$8,A982))</f>
        <v/>
      </c>
      <c r="L982" s="46" t="str">
        <f t="shared" si="15"/>
        <v/>
      </c>
      <c r="M982" s="47"/>
      <c r="N982" s="55"/>
      <c r="O982" s="59"/>
      <c r="P982" s="43"/>
      <c r="Q982" s="14"/>
    </row>
    <row r="983" spans="1:17" ht="36.700000000000003" customHeight="1" x14ac:dyDescent="0.25">
      <c r="A983" s="277"/>
      <c r="B983" s="33"/>
      <c r="C983" s="11"/>
      <c r="D983" s="11"/>
      <c r="E983" s="36"/>
      <c r="F983" s="11"/>
      <c r="G983" s="11"/>
      <c r="H983" s="11"/>
      <c r="I983" s="24"/>
      <c r="J983" s="51"/>
      <c r="K983" s="46" t="str">
        <f>IF(SUMIFS('Base facturation'!$C$59:$ALN$59,'Base facturation'!$C$8:$ALN$8,A983)=0,"",SUMIFS('Base facturation'!$C$59:$ALN$59,'Base facturation'!$C$8:$ALN$8,A983))</f>
        <v/>
      </c>
      <c r="L983" s="46" t="str">
        <f t="shared" si="15"/>
        <v/>
      </c>
      <c r="M983" s="47"/>
      <c r="N983" s="55"/>
      <c r="O983" s="59"/>
      <c r="P983" s="43"/>
      <c r="Q983" s="14"/>
    </row>
    <row r="984" spans="1:17" ht="36.700000000000003" customHeight="1" x14ac:dyDescent="0.25">
      <c r="A984" s="277"/>
      <c r="B984" s="33"/>
      <c r="C984" s="11"/>
      <c r="D984" s="11"/>
      <c r="E984" s="36"/>
      <c r="F984" s="11"/>
      <c r="G984" s="11"/>
      <c r="H984" s="11"/>
      <c r="I984" s="24"/>
      <c r="J984" s="51"/>
      <c r="K984" s="46" t="str">
        <f>IF(SUMIFS('Base facturation'!$C$59:$ALN$59,'Base facturation'!$C$8:$ALN$8,A984)=0,"",SUMIFS('Base facturation'!$C$59:$ALN$59,'Base facturation'!$C$8:$ALN$8,A984))</f>
        <v/>
      </c>
      <c r="L984" s="46" t="str">
        <f t="shared" si="15"/>
        <v/>
      </c>
      <c r="M984" s="47"/>
      <c r="N984" s="55"/>
      <c r="O984" s="59"/>
      <c r="P984" s="43"/>
      <c r="Q984" s="14"/>
    </row>
    <row r="985" spans="1:17" ht="36.700000000000003" customHeight="1" x14ac:dyDescent="0.25">
      <c r="A985" s="277"/>
      <c r="B985" s="33"/>
      <c r="C985" s="11"/>
      <c r="D985" s="11"/>
      <c r="E985" s="36"/>
      <c r="F985" s="11"/>
      <c r="G985" s="11"/>
      <c r="H985" s="11"/>
      <c r="I985" s="24"/>
      <c r="J985" s="51"/>
      <c r="K985" s="46" t="str">
        <f>IF(SUMIFS('Base facturation'!$C$59:$ALN$59,'Base facturation'!$C$8:$ALN$8,A985)=0,"",SUMIFS('Base facturation'!$C$59:$ALN$59,'Base facturation'!$C$8:$ALN$8,A985))</f>
        <v/>
      </c>
      <c r="L985" s="46" t="str">
        <f t="shared" si="15"/>
        <v/>
      </c>
      <c r="M985" s="47"/>
      <c r="N985" s="55"/>
      <c r="O985" s="59"/>
      <c r="P985" s="43"/>
      <c r="Q985" s="14"/>
    </row>
    <row r="986" spans="1:17" ht="36.700000000000003" customHeight="1" x14ac:dyDescent="0.25">
      <c r="A986" s="277"/>
      <c r="B986" s="33"/>
      <c r="C986" s="11"/>
      <c r="D986" s="11"/>
      <c r="E986" s="36"/>
      <c r="F986" s="11"/>
      <c r="G986" s="11"/>
      <c r="H986" s="11"/>
      <c r="I986" s="24"/>
      <c r="J986" s="51"/>
      <c r="K986" s="46" t="str">
        <f>IF(SUMIFS('Base facturation'!$C$59:$ALN$59,'Base facturation'!$C$8:$ALN$8,A986)=0,"",SUMIFS('Base facturation'!$C$59:$ALN$59,'Base facturation'!$C$8:$ALN$8,A986))</f>
        <v/>
      </c>
      <c r="L986" s="46" t="str">
        <f t="shared" si="15"/>
        <v/>
      </c>
      <c r="M986" s="47"/>
      <c r="N986" s="55"/>
      <c r="O986" s="59"/>
      <c r="P986" s="43"/>
      <c r="Q986" s="14"/>
    </row>
    <row r="987" spans="1:17" ht="36.700000000000003" customHeight="1" x14ac:dyDescent="0.25">
      <c r="A987" s="277"/>
      <c r="B987" s="33"/>
      <c r="C987" s="11"/>
      <c r="D987" s="11"/>
      <c r="E987" s="36"/>
      <c r="F987" s="11"/>
      <c r="G987" s="11"/>
      <c r="H987" s="11"/>
      <c r="I987" s="24"/>
      <c r="J987" s="51"/>
      <c r="K987" s="46" t="str">
        <f>IF(SUMIFS('Base facturation'!$C$59:$ALN$59,'Base facturation'!$C$8:$ALN$8,A987)=0,"",SUMIFS('Base facturation'!$C$59:$ALN$59,'Base facturation'!$C$8:$ALN$8,A987))</f>
        <v/>
      </c>
      <c r="L987" s="46" t="str">
        <f t="shared" si="15"/>
        <v/>
      </c>
      <c r="M987" s="47"/>
      <c r="N987" s="55"/>
      <c r="O987" s="59"/>
      <c r="P987" s="43"/>
      <c r="Q987" s="14"/>
    </row>
    <row r="988" spans="1:17" ht="36.700000000000003" customHeight="1" x14ac:dyDescent="0.25">
      <c r="A988" s="277"/>
      <c r="B988" s="33"/>
      <c r="C988" s="11"/>
      <c r="D988" s="11"/>
      <c r="E988" s="36"/>
      <c r="F988" s="11"/>
      <c r="G988" s="11"/>
      <c r="H988" s="11"/>
      <c r="I988" s="24"/>
      <c r="J988" s="51"/>
      <c r="K988" s="46" t="str">
        <f>IF(SUMIFS('Base facturation'!$C$59:$ALN$59,'Base facturation'!$C$8:$ALN$8,A988)=0,"",SUMIFS('Base facturation'!$C$59:$ALN$59,'Base facturation'!$C$8:$ALN$8,A988))</f>
        <v/>
      </c>
      <c r="L988" s="46" t="str">
        <f t="shared" si="15"/>
        <v/>
      </c>
      <c r="M988" s="47"/>
      <c r="N988" s="55"/>
      <c r="O988" s="59"/>
      <c r="P988" s="43"/>
      <c r="Q988" s="14"/>
    </row>
    <row r="989" spans="1:17" ht="36.700000000000003" customHeight="1" x14ac:dyDescent="0.25">
      <c r="A989" s="277"/>
      <c r="B989" s="33"/>
      <c r="C989" s="11"/>
      <c r="D989" s="11"/>
      <c r="E989" s="36"/>
      <c r="F989" s="11"/>
      <c r="G989" s="11"/>
      <c r="H989" s="11"/>
      <c r="I989" s="24"/>
      <c r="J989" s="51"/>
      <c r="K989" s="46" t="str">
        <f>IF(SUMIFS('Base facturation'!$C$59:$ALN$59,'Base facturation'!$C$8:$ALN$8,A989)=0,"",SUMIFS('Base facturation'!$C$59:$ALN$59,'Base facturation'!$C$8:$ALN$8,A989))</f>
        <v/>
      </c>
      <c r="L989" s="46" t="str">
        <f t="shared" si="15"/>
        <v/>
      </c>
      <c r="M989" s="47"/>
      <c r="N989" s="55"/>
      <c r="O989" s="59"/>
      <c r="P989" s="43"/>
      <c r="Q989" s="14"/>
    </row>
    <row r="990" spans="1:17" ht="36.700000000000003" customHeight="1" x14ac:dyDescent="0.25">
      <c r="A990" s="277"/>
      <c r="B990" s="33"/>
      <c r="C990" s="11"/>
      <c r="D990" s="11"/>
      <c r="E990" s="36"/>
      <c r="F990" s="11"/>
      <c r="G990" s="11"/>
      <c r="H990" s="11"/>
      <c r="I990" s="24"/>
      <c r="J990" s="51"/>
      <c r="K990" s="46" t="str">
        <f>IF(SUMIFS('Base facturation'!$C$59:$ALN$59,'Base facturation'!$C$8:$ALN$8,A990)=0,"",SUMIFS('Base facturation'!$C$59:$ALN$59,'Base facturation'!$C$8:$ALN$8,A990))</f>
        <v/>
      </c>
      <c r="L990" s="46" t="str">
        <f t="shared" si="15"/>
        <v/>
      </c>
      <c r="M990" s="47"/>
      <c r="N990" s="55"/>
      <c r="O990" s="59"/>
      <c r="P990" s="43"/>
      <c r="Q990" s="14"/>
    </row>
    <row r="991" spans="1:17" ht="36.700000000000003" customHeight="1" x14ac:dyDescent="0.25">
      <c r="A991" s="277"/>
      <c r="B991" s="33"/>
      <c r="C991" s="11"/>
      <c r="D991" s="11"/>
      <c r="E991" s="36"/>
      <c r="F991" s="11"/>
      <c r="G991" s="11"/>
      <c r="H991" s="11"/>
      <c r="I991" s="24"/>
      <c r="J991" s="51"/>
      <c r="K991" s="46" t="str">
        <f>IF(SUMIFS('Base facturation'!$C$59:$ALN$59,'Base facturation'!$C$8:$ALN$8,A991)=0,"",SUMIFS('Base facturation'!$C$59:$ALN$59,'Base facturation'!$C$8:$ALN$8,A991))</f>
        <v/>
      </c>
      <c r="L991" s="46" t="str">
        <f t="shared" si="15"/>
        <v/>
      </c>
      <c r="M991" s="47"/>
      <c r="N991" s="55"/>
      <c r="O991" s="59"/>
      <c r="P991" s="43"/>
      <c r="Q991" s="14"/>
    </row>
    <row r="992" spans="1:17" ht="36.700000000000003" customHeight="1" x14ac:dyDescent="0.25">
      <c r="A992" s="277"/>
      <c r="B992" s="33"/>
      <c r="C992" s="11"/>
      <c r="D992" s="11"/>
      <c r="E992" s="36"/>
      <c r="F992" s="11"/>
      <c r="G992" s="11"/>
      <c r="H992" s="11"/>
      <c r="I992" s="24"/>
      <c r="J992" s="51"/>
      <c r="K992" s="46" t="str">
        <f>IF(SUMIFS('Base facturation'!$C$59:$ALN$59,'Base facturation'!$C$8:$ALN$8,A992)=0,"",SUMIFS('Base facturation'!$C$59:$ALN$59,'Base facturation'!$C$8:$ALN$8,A992))</f>
        <v/>
      </c>
      <c r="L992" s="46" t="str">
        <f t="shared" si="15"/>
        <v/>
      </c>
      <c r="M992" s="47"/>
      <c r="N992" s="55"/>
      <c r="O992" s="59"/>
      <c r="P992" s="43"/>
      <c r="Q992" s="14"/>
    </row>
    <row r="993" spans="1:17" ht="36.700000000000003" customHeight="1" x14ac:dyDescent="0.25">
      <c r="A993" s="277"/>
      <c r="B993" s="33"/>
      <c r="C993" s="11"/>
      <c r="D993" s="11"/>
      <c r="E993" s="36"/>
      <c r="F993" s="11"/>
      <c r="G993" s="11"/>
      <c r="H993" s="11"/>
      <c r="I993" s="24"/>
      <c r="J993" s="51"/>
      <c r="K993" s="46" t="str">
        <f>IF(SUMIFS('Base facturation'!$C$59:$ALN$59,'Base facturation'!$C$8:$ALN$8,A993)=0,"",SUMIFS('Base facturation'!$C$59:$ALN$59,'Base facturation'!$C$8:$ALN$8,A993))</f>
        <v/>
      </c>
      <c r="L993" s="46" t="str">
        <f t="shared" si="15"/>
        <v/>
      </c>
      <c r="M993" s="47"/>
      <c r="N993" s="55"/>
      <c r="O993" s="59"/>
      <c r="P993" s="43"/>
      <c r="Q993" s="14"/>
    </row>
    <row r="994" spans="1:17" ht="36.700000000000003" customHeight="1" x14ac:dyDescent="0.25">
      <c r="A994" s="277"/>
      <c r="B994" s="33"/>
      <c r="C994" s="11"/>
      <c r="D994" s="11"/>
      <c r="E994" s="36"/>
      <c r="F994" s="11"/>
      <c r="G994" s="11"/>
      <c r="H994" s="11"/>
      <c r="I994" s="24"/>
      <c r="J994" s="51"/>
      <c r="K994" s="46" t="str">
        <f>IF(SUMIFS('Base facturation'!$C$59:$ALN$59,'Base facturation'!$C$8:$ALN$8,A994)=0,"",SUMIFS('Base facturation'!$C$59:$ALN$59,'Base facturation'!$C$8:$ALN$8,A994))</f>
        <v/>
      </c>
      <c r="L994" s="46" t="str">
        <f t="shared" si="15"/>
        <v/>
      </c>
      <c r="M994" s="47"/>
      <c r="N994" s="55"/>
      <c r="O994" s="59"/>
      <c r="P994" s="43"/>
      <c r="Q994" s="14"/>
    </row>
    <row r="995" spans="1:17" ht="36.700000000000003" customHeight="1" x14ac:dyDescent="0.25">
      <c r="A995" s="277"/>
      <c r="B995" s="33"/>
      <c r="C995" s="11"/>
      <c r="D995" s="11"/>
      <c r="E995" s="36"/>
      <c r="F995" s="11"/>
      <c r="G995" s="11"/>
      <c r="H995" s="11"/>
      <c r="I995" s="24"/>
      <c r="J995" s="51"/>
      <c r="K995" s="46" t="str">
        <f>IF(SUMIFS('Base facturation'!$C$59:$ALN$59,'Base facturation'!$C$8:$ALN$8,A995)=0,"",SUMIFS('Base facturation'!$C$59:$ALN$59,'Base facturation'!$C$8:$ALN$8,A995))</f>
        <v/>
      </c>
      <c r="L995" s="46" t="str">
        <f t="shared" si="15"/>
        <v/>
      </c>
      <c r="M995" s="47"/>
      <c r="N995" s="55"/>
      <c r="O995" s="59"/>
      <c r="P995" s="43"/>
      <c r="Q995" s="14"/>
    </row>
    <row r="996" spans="1:17" ht="36.700000000000003" customHeight="1" x14ac:dyDescent="0.25">
      <c r="A996" s="277"/>
      <c r="B996" s="33"/>
      <c r="C996" s="11"/>
      <c r="D996" s="11"/>
      <c r="E996" s="36"/>
      <c r="F996" s="11"/>
      <c r="G996" s="11"/>
      <c r="H996" s="11"/>
      <c r="I996" s="24"/>
      <c r="J996" s="51"/>
      <c r="K996" s="46" t="str">
        <f>IF(SUMIFS('Base facturation'!$C$59:$ALN$59,'Base facturation'!$C$8:$ALN$8,A996)=0,"",SUMIFS('Base facturation'!$C$59:$ALN$59,'Base facturation'!$C$8:$ALN$8,A996))</f>
        <v/>
      </c>
      <c r="L996" s="46" t="str">
        <f t="shared" si="15"/>
        <v/>
      </c>
      <c r="M996" s="47"/>
      <c r="N996" s="55"/>
      <c r="O996" s="59"/>
      <c r="P996" s="43"/>
      <c r="Q996" s="14"/>
    </row>
    <row r="997" spans="1:17" ht="36.700000000000003" customHeight="1" x14ac:dyDescent="0.25">
      <c r="A997" s="277"/>
      <c r="B997" s="33"/>
      <c r="C997" s="11"/>
      <c r="D997" s="11"/>
      <c r="E997" s="36"/>
      <c r="F997" s="11"/>
      <c r="G997" s="11"/>
      <c r="H997" s="11"/>
      <c r="I997" s="24"/>
      <c r="J997" s="51"/>
      <c r="K997" s="46" t="str">
        <f>IF(SUMIFS('Base facturation'!$C$59:$ALN$59,'Base facturation'!$C$8:$ALN$8,A997)=0,"",SUMIFS('Base facturation'!$C$59:$ALN$59,'Base facturation'!$C$8:$ALN$8,A997))</f>
        <v/>
      </c>
      <c r="L997" s="46" t="str">
        <f t="shared" si="15"/>
        <v/>
      </c>
      <c r="M997" s="47"/>
      <c r="N997" s="55"/>
      <c r="O997" s="59"/>
      <c r="P997" s="43"/>
      <c r="Q997" s="14"/>
    </row>
    <row r="998" spans="1:17" ht="36.700000000000003" customHeight="1" x14ac:dyDescent="0.25">
      <c r="A998" s="277"/>
      <c r="B998" s="33"/>
      <c r="C998" s="11"/>
      <c r="D998" s="11"/>
      <c r="E998" s="36"/>
      <c r="F998" s="11"/>
      <c r="G998" s="11"/>
      <c r="H998" s="11"/>
      <c r="I998" s="24"/>
      <c r="J998" s="51"/>
      <c r="K998" s="46" t="str">
        <f>IF(SUMIFS('Base facturation'!$C$59:$ALN$59,'Base facturation'!$C$8:$ALN$8,A998)=0,"",SUMIFS('Base facturation'!$C$59:$ALN$59,'Base facturation'!$C$8:$ALN$8,A998))</f>
        <v/>
      </c>
      <c r="L998" s="46" t="str">
        <f t="shared" si="15"/>
        <v/>
      </c>
      <c r="M998" s="47"/>
      <c r="N998" s="55"/>
      <c r="O998" s="59"/>
      <c r="P998" s="43"/>
      <c r="Q998" s="14"/>
    </row>
    <row r="999" spans="1:17" ht="36.700000000000003" customHeight="1" x14ac:dyDescent="0.25">
      <c r="A999" s="277"/>
      <c r="B999" s="33"/>
      <c r="C999" s="11"/>
      <c r="D999" s="11"/>
      <c r="E999" s="36"/>
      <c r="F999" s="11"/>
      <c r="G999" s="11"/>
      <c r="H999" s="11"/>
      <c r="I999" s="24"/>
      <c r="J999" s="51"/>
      <c r="K999" s="46" t="str">
        <f>IF(SUMIFS('Base facturation'!$C$59:$ALN$59,'Base facturation'!$C$8:$ALN$8,A999)=0,"",SUMIFS('Base facturation'!$C$59:$ALN$59,'Base facturation'!$C$8:$ALN$8,A999))</f>
        <v/>
      </c>
      <c r="L999" s="46" t="str">
        <f t="shared" si="15"/>
        <v/>
      </c>
      <c r="M999" s="47"/>
      <c r="N999" s="55"/>
      <c r="O999" s="59"/>
      <c r="P999" s="43"/>
      <c r="Q999" s="14"/>
    </row>
    <row r="1000" spans="1:17" ht="36.700000000000003" customHeight="1" x14ac:dyDescent="0.25">
      <c r="A1000" s="277"/>
      <c r="B1000" s="33"/>
      <c r="C1000" s="11"/>
      <c r="D1000" s="11"/>
      <c r="E1000" s="36"/>
      <c r="F1000" s="11"/>
      <c r="G1000" s="11"/>
      <c r="H1000" s="11"/>
      <c r="I1000" s="24"/>
      <c r="J1000" s="51"/>
      <c r="K1000" s="46" t="str">
        <f>IF(SUMIFS('Base facturation'!$C$59:$ALN$59,'Base facturation'!$C$8:$ALN$8,A1000)=0,"",SUMIFS('Base facturation'!$C$59:$ALN$59,'Base facturation'!$C$8:$ALN$8,A1000))</f>
        <v/>
      </c>
      <c r="L1000" s="46" t="str">
        <f t="shared" si="15"/>
        <v/>
      </c>
      <c r="M1000" s="47"/>
      <c r="N1000" s="55"/>
      <c r="O1000" s="59"/>
      <c r="P1000" s="43"/>
      <c r="Q1000" s="14"/>
    </row>
    <row r="1001" spans="1:17" ht="36.700000000000003" customHeight="1" x14ac:dyDescent="0.25">
      <c r="A1001" s="277"/>
      <c r="B1001" s="33"/>
      <c r="C1001" s="11"/>
      <c r="D1001" s="11"/>
      <c r="E1001" s="36"/>
      <c r="F1001" s="11"/>
      <c r="G1001" s="11"/>
      <c r="H1001" s="11"/>
      <c r="I1001" s="24"/>
      <c r="J1001" s="51"/>
      <c r="K1001" s="46" t="str">
        <f>IF(SUMIFS('Base facturation'!$C$59:$ALN$59,'Base facturation'!$C$8:$ALN$8,A1001)=0,"",SUMIFS('Base facturation'!$C$59:$ALN$59,'Base facturation'!$C$8:$ALN$8,A1001))</f>
        <v/>
      </c>
      <c r="L1001" s="46" t="str">
        <f t="shared" si="15"/>
        <v/>
      </c>
      <c r="M1001" s="47"/>
      <c r="N1001" s="55"/>
      <c r="O1001" s="59"/>
      <c r="P1001" s="43"/>
      <c r="Q1001" s="14"/>
    </row>
    <row r="1002" spans="1:17" ht="36.700000000000003" customHeight="1" x14ac:dyDescent="0.25">
      <c r="A1002" s="277"/>
      <c r="B1002" s="33"/>
      <c r="C1002" s="11"/>
      <c r="D1002" s="11"/>
      <c r="E1002" s="36"/>
      <c r="F1002" s="11"/>
      <c r="G1002" s="11"/>
      <c r="H1002" s="11"/>
      <c r="I1002" s="24"/>
      <c r="J1002" s="51"/>
      <c r="K1002" s="46" t="str">
        <f>IF(SUMIFS('Base facturation'!$C$59:$ALN$59,'Base facturation'!$C$8:$ALN$8,A1002)=0,"",SUMIFS('Base facturation'!$C$59:$ALN$59,'Base facturation'!$C$8:$ALN$8,A1002))</f>
        <v/>
      </c>
      <c r="L1002" s="46" t="str">
        <f t="shared" si="15"/>
        <v/>
      </c>
      <c r="M1002" s="47"/>
      <c r="N1002" s="55"/>
      <c r="O1002" s="59"/>
      <c r="P1002" s="43"/>
      <c r="Q1002" s="14"/>
    </row>
    <row r="1003" spans="1:17" ht="36.700000000000003" customHeight="1" x14ac:dyDescent="0.25">
      <c r="A1003" s="277"/>
      <c r="B1003" s="33"/>
      <c r="C1003" s="11"/>
      <c r="D1003" s="11"/>
      <c r="E1003" s="36"/>
      <c r="F1003" s="11"/>
      <c r="G1003" s="11"/>
      <c r="H1003" s="11"/>
      <c r="I1003" s="24"/>
      <c r="J1003" s="51"/>
      <c r="K1003" s="46" t="str">
        <f>IF(SUMIFS('Base facturation'!$C$59:$ALN$59,'Base facturation'!$C$8:$ALN$8,A1003)=0,"",SUMIFS('Base facturation'!$C$59:$ALN$59,'Base facturation'!$C$8:$ALN$8,A1003))</f>
        <v/>
      </c>
      <c r="L1003" s="46" t="str">
        <f t="shared" si="15"/>
        <v/>
      </c>
      <c r="M1003" s="47"/>
      <c r="N1003" s="55"/>
      <c r="O1003" s="59"/>
      <c r="P1003" s="43"/>
      <c r="Q1003" s="14"/>
    </row>
    <row r="1004" spans="1:17" ht="36.700000000000003" customHeight="1" x14ac:dyDescent="0.25">
      <c r="A1004" s="277"/>
      <c r="B1004" s="33"/>
      <c r="C1004" s="11"/>
      <c r="D1004" s="11"/>
      <c r="E1004" s="36"/>
      <c r="F1004" s="11"/>
      <c r="G1004" s="11"/>
      <c r="H1004" s="11"/>
      <c r="I1004" s="24"/>
      <c r="J1004" s="51"/>
      <c r="K1004" s="46" t="str">
        <f>IF(SUMIFS('Base facturation'!$C$59:$ALN$59,'Base facturation'!$C$8:$ALN$8,A1004)=0,"",SUMIFS('Base facturation'!$C$59:$ALN$59,'Base facturation'!$C$8:$ALN$8,A1004))</f>
        <v/>
      </c>
      <c r="L1004" s="46" t="str">
        <f t="shared" si="15"/>
        <v/>
      </c>
      <c r="M1004" s="47"/>
      <c r="N1004" s="55"/>
      <c r="O1004" s="59"/>
      <c r="P1004" s="43"/>
      <c r="Q1004" s="14"/>
    </row>
    <row r="1005" spans="1:17" ht="36.700000000000003" customHeight="1" x14ac:dyDescent="0.25">
      <c r="A1005" s="277"/>
      <c r="B1005" s="33"/>
      <c r="C1005" s="11"/>
      <c r="D1005" s="11"/>
      <c r="E1005" s="36"/>
      <c r="F1005" s="11"/>
      <c r="G1005" s="11"/>
      <c r="H1005" s="11"/>
      <c r="I1005" s="24"/>
      <c r="J1005" s="51"/>
      <c r="K1005" s="46" t="str">
        <f>IF(SUMIFS('Base facturation'!$C$59:$ALN$59,'Base facturation'!$C$8:$ALN$8,A1005)=0,"",SUMIFS('Base facturation'!$C$59:$ALN$59,'Base facturation'!$C$8:$ALN$8,A1005))</f>
        <v/>
      </c>
      <c r="L1005" s="46" t="str">
        <f t="shared" si="15"/>
        <v/>
      </c>
      <c r="M1005" s="47"/>
      <c r="N1005" s="55"/>
      <c r="O1005" s="59"/>
      <c r="P1005" s="43"/>
      <c r="Q1005" s="14"/>
    </row>
    <row r="1006" spans="1:17" ht="36.700000000000003" customHeight="1" x14ac:dyDescent="0.25">
      <c r="A1006" s="277"/>
      <c r="B1006" s="33"/>
      <c r="C1006" s="11"/>
      <c r="D1006" s="11"/>
      <c r="E1006" s="36"/>
      <c r="F1006" s="11"/>
      <c r="G1006" s="11"/>
      <c r="H1006" s="11"/>
      <c r="I1006" s="24"/>
      <c r="J1006" s="51"/>
      <c r="K1006" s="46" t="str">
        <f>IF(SUMIFS('Base facturation'!$C$59:$ALN$59,'Base facturation'!$C$8:$ALN$8,A1006)=0,"",SUMIFS('Base facturation'!$C$59:$ALN$59,'Base facturation'!$C$8:$ALN$8,A1006))</f>
        <v/>
      </c>
      <c r="L1006" s="46" t="str">
        <f t="shared" si="15"/>
        <v/>
      </c>
      <c r="M1006" s="47"/>
      <c r="N1006" s="55"/>
      <c r="O1006" s="59"/>
      <c r="P1006" s="43"/>
      <c r="Q1006" s="14"/>
    </row>
    <row r="1007" spans="1:17" ht="36.700000000000003" customHeight="1" x14ac:dyDescent="0.25">
      <c r="A1007" s="277"/>
      <c r="B1007" s="33"/>
      <c r="C1007" s="11"/>
      <c r="D1007" s="11"/>
      <c r="E1007" s="36"/>
      <c r="F1007" s="11"/>
      <c r="G1007" s="11"/>
      <c r="H1007" s="11"/>
      <c r="I1007" s="24"/>
      <c r="J1007" s="51"/>
      <c r="K1007" s="46" t="str">
        <f>IF(SUMIFS('Base facturation'!$C$59:$ALN$59,'Base facturation'!$C$8:$ALN$8,A1007)=0,"",SUMIFS('Base facturation'!$C$59:$ALN$59,'Base facturation'!$C$8:$ALN$8,A1007))</f>
        <v/>
      </c>
      <c r="L1007" s="46" t="str">
        <f t="shared" si="15"/>
        <v/>
      </c>
      <c r="M1007" s="47"/>
      <c r="N1007" s="55"/>
      <c r="O1007" s="59"/>
      <c r="P1007" s="43"/>
      <c r="Q1007" s="14"/>
    </row>
    <row r="1008" spans="1:17" ht="36.700000000000003" customHeight="1" x14ac:dyDescent="0.25">
      <c r="A1008" s="277"/>
      <c r="B1008" s="33"/>
      <c r="C1008" s="11"/>
      <c r="D1008" s="11"/>
      <c r="E1008" s="36"/>
      <c r="F1008" s="11"/>
      <c r="G1008" s="11"/>
      <c r="H1008" s="11"/>
      <c r="I1008" s="24"/>
      <c r="J1008" s="51"/>
      <c r="K1008" s="46" t="str">
        <f>IF(SUMIFS('Base facturation'!$C$59:$ALN$59,'Base facturation'!$C$8:$ALN$8,A1008)=0,"",SUMIFS('Base facturation'!$C$59:$ALN$59,'Base facturation'!$C$8:$ALN$8,A1008))</f>
        <v/>
      </c>
      <c r="L1008" s="46" t="str">
        <f t="shared" si="15"/>
        <v/>
      </c>
      <c r="M1008" s="47"/>
      <c r="N1008" s="55"/>
      <c r="O1008" s="59"/>
      <c r="P1008" s="43"/>
      <c r="Q1008" s="14"/>
    </row>
    <row r="1009" spans="1:17" ht="36.700000000000003" customHeight="1" x14ac:dyDescent="0.25">
      <c r="A1009" s="277"/>
      <c r="B1009" s="33"/>
      <c r="C1009" s="11"/>
      <c r="D1009" s="11"/>
      <c r="E1009" s="36"/>
      <c r="F1009" s="11"/>
      <c r="G1009" s="11"/>
      <c r="H1009" s="11"/>
      <c r="I1009" s="24"/>
      <c r="J1009" s="51"/>
      <c r="K1009" s="46" t="str">
        <f>IF(SUMIFS('Base facturation'!$C$59:$ALN$59,'Base facturation'!$C$8:$ALN$8,A1009)=0,"",SUMIFS('Base facturation'!$C$59:$ALN$59,'Base facturation'!$C$8:$ALN$8,A1009))</f>
        <v/>
      </c>
      <c r="L1009" s="46" t="str">
        <f t="shared" si="15"/>
        <v/>
      </c>
      <c r="M1009" s="47"/>
      <c r="N1009" s="55"/>
      <c r="O1009" s="59"/>
      <c r="P1009" s="43"/>
      <c r="Q1009" s="14"/>
    </row>
    <row r="1010" spans="1:17" ht="36.700000000000003" customHeight="1" x14ac:dyDescent="0.25">
      <c r="A1010" s="277"/>
      <c r="B1010" s="33"/>
      <c r="C1010" s="11"/>
      <c r="D1010" s="11"/>
      <c r="E1010" s="36"/>
      <c r="F1010" s="11"/>
      <c r="G1010" s="11"/>
      <c r="H1010" s="11"/>
      <c r="I1010" s="24"/>
      <c r="J1010" s="51"/>
      <c r="K1010" s="46" t="str">
        <f>IF(SUMIFS('Base facturation'!$C$59:$ALN$59,'Base facturation'!$C$8:$ALN$8,A1010)=0,"",SUMIFS('Base facturation'!$C$59:$ALN$59,'Base facturation'!$C$8:$ALN$8,A1010))</f>
        <v/>
      </c>
      <c r="L1010" s="46" t="str">
        <f t="shared" si="15"/>
        <v/>
      </c>
      <c r="M1010" s="47"/>
      <c r="N1010" s="55"/>
      <c r="O1010" s="59"/>
      <c r="P1010" s="43"/>
      <c r="Q1010" s="14"/>
    </row>
    <row r="1011" spans="1:17" ht="36.700000000000003" customHeight="1" x14ac:dyDescent="0.25">
      <c r="A1011" s="277"/>
      <c r="B1011" s="33"/>
      <c r="C1011" s="11"/>
      <c r="D1011" s="11"/>
      <c r="E1011" s="36"/>
      <c r="F1011" s="11"/>
      <c r="G1011" s="11"/>
      <c r="H1011" s="11"/>
      <c r="I1011" s="24"/>
      <c r="J1011" s="51"/>
      <c r="K1011" s="46" t="str">
        <f>IF(SUMIFS('Base facturation'!$C$59:$ALN$59,'Base facturation'!$C$8:$ALN$8,A1011)=0,"",SUMIFS('Base facturation'!$C$59:$ALN$59,'Base facturation'!$C$8:$ALN$8,A1011))</f>
        <v/>
      </c>
      <c r="L1011" s="46" t="str">
        <f t="shared" si="15"/>
        <v/>
      </c>
      <c r="M1011" s="47"/>
      <c r="N1011" s="55"/>
      <c r="O1011" s="59"/>
      <c r="P1011" s="43"/>
      <c r="Q1011" s="14"/>
    </row>
    <row r="1012" spans="1:17" ht="36.700000000000003" customHeight="1" x14ac:dyDescent="0.25">
      <c r="A1012" s="277"/>
      <c r="B1012" s="33"/>
      <c r="C1012" s="11"/>
      <c r="D1012" s="11"/>
      <c r="E1012" s="36"/>
      <c r="F1012" s="11"/>
      <c r="G1012" s="11"/>
      <c r="H1012" s="11"/>
      <c r="I1012" s="24"/>
      <c r="J1012" s="51"/>
      <c r="K1012" s="46" t="str">
        <f>IF(SUMIFS('Base facturation'!$C$59:$ALN$59,'Base facturation'!$C$8:$ALN$8,A1012)=0,"",SUMIFS('Base facturation'!$C$59:$ALN$59,'Base facturation'!$C$8:$ALN$8,A1012))</f>
        <v/>
      </c>
      <c r="L1012" s="46" t="str">
        <f t="shared" si="15"/>
        <v/>
      </c>
      <c r="M1012" s="47"/>
      <c r="N1012" s="55"/>
      <c r="O1012" s="59"/>
      <c r="P1012" s="43"/>
      <c r="Q1012" s="14"/>
    </row>
    <row r="1013" spans="1:17" ht="36.700000000000003" customHeight="1" x14ac:dyDescent="0.25">
      <c r="A1013" s="277"/>
      <c r="B1013" s="33"/>
      <c r="C1013" s="11"/>
      <c r="D1013" s="11"/>
      <c r="E1013" s="36"/>
      <c r="F1013" s="11"/>
      <c r="G1013" s="11"/>
      <c r="H1013" s="11"/>
      <c r="I1013" s="24"/>
      <c r="J1013" s="51"/>
      <c r="K1013" s="46" t="str">
        <f>IF(SUMIFS('Base facturation'!$C$59:$ALN$59,'Base facturation'!$C$8:$ALN$8,A1013)=0,"",SUMIFS('Base facturation'!$C$59:$ALN$59,'Base facturation'!$C$8:$ALN$8,A1013))</f>
        <v/>
      </c>
      <c r="L1013" s="46" t="str">
        <f t="shared" si="15"/>
        <v/>
      </c>
      <c r="M1013" s="47"/>
      <c r="N1013" s="55"/>
      <c r="O1013" s="59"/>
      <c r="P1013" s="43"/>
      <c r="Q1013" s="14"/>
    </row>
    <row r="1014" spans="1:17" ht="36.700000000000003" customHeight="1" x14ac:dyDescent="0.25">
      <c r="A1014" s="277"/>
      <c r="B1014" s="33"/>
      <c r="C1014" s="11"/>
      <c r="D1014" s="11"/>
      <c r="E1014" s="36"/>
      <c r="F1014" s="11"/>
      <c r="G1014" s="11"/>
      <c r="H1014" s="11"/>
      <c r="I1014" s="24"/>
      <c r="J1014" s="51"/>
      <c r="K1014" s="46" t="str">
        <f>IF(SUMIFS('Base facturation'!$C$59:$ALN$59,'Base facturation'!$C$8:$ALN$8,A1014)=0,"",SUMIFS('Base facturation'!$C$59:$ALN$59,'Base facturation'!$C$8:$ALN$8,A1014))</f>
        <v/>
      </c>
      <c r="L1014" s="46" t="str">
        <f t="shared" si="15"/>
        <v/>
      </c>
      <c r="M1014" s="47"/>
      <c r="N1014" s="55"/>
      <c r="O1014" s="59"/>
      <c r="P1014" s="43"/>
      <c r="Q1014" s="14"/>
    </row>
    <row r="1015" spans="1:17" ht="36.700000000000003" customHeight="1" x14ac:dyDescent="0.25">
      <c r="A1015" s="277"/>
      <c r="B1015" s="33"/>
      <c r="C1015" s="11"/>
      <c r="D1015" s="11"/>
      <c r="E1015" s="36"/>
      <c r="F1015" s="11"/>
      <c r="G1015" s="11"/>
      <c r="H1015" s="11"/>
      <c r="I1015" s="24"/>
      <c r="J1015" s="51"/>
      <c r="K1015" s="46" t="str">
        <f>IF(SUMIFS('Base facturation'!$C$59:$ALN$59,'Base facturation'!$C$8:$ALN$8,A1015)=0,"",SUMIFS('Base facturation'!$C$59:$ALN$59,'Base facturation'!$C$8:$ALN$8,A1015))</f>
        <v/>
      </c>
      <c r="L1015" s="46" t="str">
        <f t="shared" si="15"/>
        <v/>
      </c>
      <c r="M1015" s="47"/>
      <c r="N1015" s="55"/>
      <c r="O1015" s="59"/>
      <c r="P1015" s="43"/>
      <c r="Q1015" s="14"/>
    </row>
    <row r="1016" spans="1:17" ht="36.700000000000003" customHeight="1" x14ac:dyDescent="0.25">
      <c r="A1016" s="277"/>
      <c r="B1016" s="33"/>
      <c r="C1016" s="11"/>
      <c r="D1016" s="11"/>
      <c r="E1016" s="36"/>
      <c r="F1016" s="11"/>
      <c r="G1016" s="11"/>
      <c r="H1016" s="11"/>
      <c r="I1016" s="24"/>
      <c r="J1016" s="51"/>
      <c r="K1016" s="46" t="str">
        <f>IF(SUMIFS('Base facturation'!$C$59:$ALN$59,'Base facturation'!$C$8:$ALN$8,A1016)=0,"",SUMIFS('Base facturation'!$C$59:$ALN$59,'Base facturation'!$C$8:$ALN$8,A1016))</f>
        <v/>
      </c>
      <c r="L1016" s="46" t="str">
        <f t="shared" si="15"/>
        <v/>
      </c>
      <c r="M1016" s="47"/>
      <c r="N1016" s="55"/>
      <c r="O1016" s="59"/>
      <c r="P1016" s="43"/>
      <c r="Q1016" s="14"/>
    </row>
    <row r="1017" spans="1:17" ht="36.700000000000003" customHeight="1" x14ac:dyDescent="0.25">
      <c r="A1017" s="277"/>
      <c r="B1017" s="33"/>
      <c r="C1017" s="11"/>
      <c r="D1017" s="11"/>
      <c r="E1017" s="36"/>
      <c r="F1017" s="11"/>
      <c r="G1017" s="11"/>
      <c r="H1017" s="11"/>
      <c r="I1017" s="24"/>
      <c r="J1017" s="51"/>
      <c r="K1017" s="46" t="str">
        <f>IF(SUMIFS('Base facturation'!$C$59:$ALN$59,'Base facturation'!$C$8:$ALN$8,A1017)=0,"",SUMIFS('Base facturation'!$C$59:$ALN$59,'Base facturation'!$C$8:$ALN$8,A1017))</f>
        <v/>
      </c>
      <c r="L1017" s="46" t="str">
        <f t="shared" si="15"/>
        <v/>
      </c>
      <c r="M1017" s="47"/>
      <c r="N1017" s="55"/>
      <c r="O1017" s="59"/>
      <c r="P1017" s="43"/>
      <c r="Q1017" s="14"/>
    </row>
    <row r="1018" spans="1:17" ht="36.700000000000003" customHeight="1" x14ac:dyDescent="0.25">
      <c r="A1018" s="277"/>
      <c r="B1018" s="33"/>
      <c r="C1018" s="11"/>
      <c r="D1018" s="11"/>
      <c r="E1018" s="36"/>
      <c r="F1018" s="11"/>
      <c r="G1018" s="11"/>
      <c r="H1018" s="11"/>
      <c r="I1018" s="24"/>
      <c r="J1018" s="51"/>
      <c r="K1018" s="46" t="str">
        <f>IF(SUMIFS('Base facturation'!$C$59:$ALN$59,'Base facturation'!$C$8:$ALN$8,A1018)=0,"",SUMIFS('Base facturation'!$C$59:$ALN$59,'Base facturation'!$C$8:$ALN$8,A1018))</f>
        <v/>
      </c>
      <c r="L1018" s="46" t="str">
        <f t="shared" si="15"/>
        <v/>
      </c>
      <c r="M1018" s="47"/>
      <c r="N1018" s="55"/>
      <c r="O1018" s="59"/>
      <c r="P1018" s="43"/>
      <c r="Q1018" s="14"/>
    </row>
    <row r="1019" spans="1:17" ht="36.700000000000003" customHeight="1" x14ac:dyDescent="0.25">
      <c r="A1019" s="277"/>
      <c r="B1019" s="33"/>
      <c r="C1019" s="11"/>
      <c r="D1019" s="11"/>
      <c r="E1019" s="36"/>
      <c r="F1019" s="11"/>
      <c r="G1019" s="11"/>
      <c r="H1019" s="11"/>
      <c r="I1019" s="24"/>
      <c r="J1019" s="51"/>
      <c r="K1019" s="46" t="str">
        <f>IF(SUMIFS('Base facturation'!$C$59:$ALN$59,'Base facturation'!$C$8:$ALN$8,A1019)=0,"",SUMIFS('Base facturation'!$C$59:$ALN$59,'Base facturation'!$C$8:$ALN$8,A1019))</f>
        <v/>
      </c>
      <c r="L1019" s="46" t="str">
        <f t="shared" si="15"/>
        <v/>
      </c>
      <c r="M1019" s="47"/>
      <c r="N1019" s="55"/>
      <c r="O1019" s="59"/>
      <c r="P1019" s="43"/>
      <c r="Q1019" s="14"/>
    </row>
    <row r="1020" spans="1:17" ht="36.700000000000003" customHeight="1" x14ac:dyDescent="0.25">
      <c r="A1020" s="277"/>
      <c r="B1020" s="33"/>
      <c r="C1020" s="11"/>
      <c r="D1020" s="11"/>
      <c r="E1020" s="36"/>
      <c r="F1020" s="11"/>
      <c r="G1020" s="11"/>
      <c r="H1020" s="11"/>
      <c r="I1020" s="24"/>
      <c r="J1020" s="51"/>
      <c r="K1020" s="46" t="str">
        <f>IF(SUMIFS('Base facturation'!$C$59:$ALN$59,'Base facturation'!$C$8:$ALN$8,A1020)=0,"",SUMIFS('Base facturation'!$C$59:$ALN$59,'Base facturation'!$C$8:$ALN$8,A1020))</f>
        <v/>
      </c>
      <c r="L1020" s="46" t="str">
        <f t="shared" si="15"/>
        <v/>
      </c>
      <c r="M1020" s="47"/>
      <c r="N1020" s="55"/>
      <c r="O1020" s="59"/>
      <c r="P1020" s="43"/>
      <c r="Q1020" s="14"/>
    </row>
    <row r="1021" spans="1:17" ht="36.700000000000003" customHeight="1" x14ac:dyDescent="0.25">
      <c r="A1021" s="277"/>
      <c r="B1021" s="33"/>
      <c r="C1021" s="11"/>
      <c r="D1021" s="11"/>
      <c r="E1021" s="36"/>
      <c r="F1021" s="11"/>
      <c r="G1021" s="11"/>
      <c r="H1021" s="11"/>
      <c r="I1021" s="24"/>
      <c r="J1021" s="51"/>
      <c r="K1021" s="46" t="str">
        <f>IF(SUMIFS('Base facturation'!$C$59:$ALN$59,'Base facturation'!$C$8:$ALN$8,A1021)=0,"",SUMIFS('Base facturation'!$C$59:$ALN$59,'Base facturation'!$C$8:$ALN$8,A1021))</f>
        <v/>
      </c>
      <c r="L1021" s="46" t="str">
        <f t="shared" si="15"/>
        <v/>
      </c>
      <c r="M1021" s="47"/>
      <c r="N1021" s="55"/>
      <c r="O1021" s="59"/>
      <c r="P1021" s="43"/>
      <c r="Q1021" s="14"/>
    </row>
    <row r="1022" spans="1:17" ht="36.700000000000003" customHeight="1" x14ac:dyDescent="0.25">
      <c r="A1022" s="277"/>
      <c r="B1022" s="33"/>
      <c r="C1022" s="11"/>
      <c r="D1022" s="11"/>
      <c r="E1022" s="36"/>
      <c r="F1022" s="11"/>
      <c r="G1022" s="11"/>
      <c r="H1022" s="11"/>
      <c r="I1022" s="24"/>
      <c r="J1022" s="51"/>
      <c r="K1022" s="46" t="str">
        <f>IF(SUMIFS('Base facturation'!$C$59:$ALN$59,'Base facturation'!$C$8:$ALN$8,A1022)=0,"",SUMIFS('Base facturation'!$C$59:$ALN$59,'Base facturation'!$C$8:$ALN$8,A1022))</f>
        <v/>
      </c>
      <c r="L1022" s="46" t="str">
        <f t="shared" si="15"/>
        <v/>
      </c>
      <c r="M1022" s="47"/>
      <c r="N1022" s="55"/>
      <c r="O1022" s="59"/>
      <c r="P1022" s="43"/>
      <c r="Q1022" s="14"/>
    </row>
    <row r="1023" spans="1:17" ht="36.700000000000003" customHeight="1" x14ac:dyDescent="0.25">
      <c r="A1023" s="277"/>
      <c r="B1023" s="33"/>
      <c r="C1023" s="11"/>
      <c r="D1023" s="11"/>
      <c r="E1023" s="36"/>
      <c r="F1023" s="11"/>
      <c r="G1023" s="11"/>
      <c r="H1023" s="11"/>
      <c r="I1023" s="24"/>
      <c r="J1023" s="51"/>
      <c r="K1023" s="46" t="str">
        <f>IF(SUMIFS('Base facturation'!$C$59:$ALN$59,'Base facturation'!$C$8:$ALN$8,A1023)=0,"",SUMIFS('Base facturation'!$C$59:$ALN$59,'Base facturation'!$C$8:$ALN$8,A1023))</f>
        <v/>
      </c>
      <c r="L1023" s="46" t="str">
        <f t="shared" si="15"/>
        <v/>
      </c>
      <c r="M1023" s="47"/>
      <c r="N1023" s="55"/>
      <c r="O1023" s="59"/>
      <c r="P1023" s="43"/>
      <c r="Q1023" s="14"/>
    </row>
    <row r="1024" spans="1:17" ht="36.700000000000003" customHeight="1" x14ac:dyDescent="0.25">
      <c r="A1024" s="277"/>
      <c r="B1024" s="33"/>
      <c r="C1024" s="11"/>
      <c r="D1024" s="11"/>
      <c r="E1024" s="36"/>
      <c r="F1024" s="11"/>
      <c r="G1024" s="11"/>
      <c r="H1024" s="11"/>
      <c r="I1024" s="24"/>
      <c r="J1024" s="51"/>
      <c r="K1024" s="46" t="str">
        <f>IF(SUMIFS('Base facturation'!$C$59:$ALN$59,'Base facturation'!$C$8:$ALN$8,A1024)=0,"",SUMIFS('Base facturation'!$C$59:$ALN$59,'Base facturation'!$C$8:$ALN$8,A1024))</f>
        <v/>
      </c>
      <c r="L1024" s="46" t="str">
        <f t="shared" si="15"/>
        <v/>
      </c>
      <c r="M1024" s="47"/>
      <c r="N1024" s="55"/>
      <c r="O1024" s="59"/>
      <c r="P1024" s="43"/>
      <c r="Q1024" s="14"/>
    </row>
    <row r="1025" spans="1:17" ht="36.700000000000003" customHeight="1" x14ac:dyDescent="0.25">
      <c r="A1025" s="277"/>
      <c r="B1025" s="33"/>
      <c r="C1025" s="11"/>
      <c r="D1025" s="11"/>
      <c r="E1025" s="36"/>
      <c r="F1025" s="11"/>
      <c r="G1025" s="11"/>
      <c r="H1025" s="11"/>
      <c r="I1025" s="24"/>
      <c r="J1025" s="51"/>
      <c r="K1025" s="46" t="str">
        <f>IF(SUMIFS('Base facturation'!$C$59:$ALN$59,'Base facturation'!$C$8:$ALN$8,A1025)=0,"",SUMIFS('Base facturation'!$C$59:$ALN$59,'Base facturation'!$C$8:$ALN$8,A1025))</f>
        <v/>
      </c>
      <c r="L1025" s="46" t="str">
        <f t="shared" si="15"/>
        <v/>
      </c>
      <c r="M1025" s="47"/>
      <c r="N1025" s="55"/>
      <c r="O1025" s="59"/>
      <c r="P1025" s="43"/>
      <c r="Q1025" s="14"/>
    </row>
    <row r="1026" spans="1:17" ht="36.700000000000003" customHeight="1" x14ac:dyDescent="0.25">
      <c r="A1026" s="277"/>
      <c r="B1026" s="33"/>
      <c r="C1026" s="11"/>
      <c r="D1026" s="11"/>
      <c r="E1026" s="36"/>
      <c r="F1026" s="11"/>
      <c r="G1026" s="11"/>
      <c r="H1026" s="11"/>
      <c r="I1026" s="24"/>
      <c r="J1026" s="51"/>
      <c r="K1026" s="46" t="str">
        <f>IF(SUMIFS('Base facturation'!$C$59:$ALN$59,'Base facturation'!$C$8:$ALN$8,A1026)=0,"",SUMIFS('Base facturation'!$C$59:$ALN$59,'Base facturation'!$C$8:$ALN$8,A1026))</f>
        <v/>
      </c>
      <c r="L1026" s="46" t="str">
        <f t="shared" si="15"/>
        <v/>
      </c>
      <c r="M1026" s="47"/>
      <c r="N1026" s="55"/>
      <c r="O1026" s="59"/>
      <c r="P1026" s="43"/>
      <c r="Q1026" s="14"/>
    </row>
    <row r="1027" spans="1:17" ht="36.700000000000003" customHeight="1" x14ac:dyDescent="0.25">
      <c r="A1027" s="277"/>
      <c r="B1027" s="33"/>
      <c r="C1027" s="11"/>
      <c r="D1027" s="11"/>
      <c r="E1027" s="36"/>
      <c r="F1027" s="11"/>
      <c r="G1027" s="11"/>
      <c r="H1027" s="11"/>
      <c r="I1027" s="24"/>
      <c r="J1027" s="51"/>
      <c r="K1027" s="46" t="str">
        <f>IF(SUMIFS('Base facturation'!$C$59:$ALN$59,'Base facturation'!$C$8:$ALN$8,A1027)=0,"",SUMIFS('Base facturation'!$C$59:$ALN$59,'Base facturation'!$C$8:$ALN$8,A1027))</f>
        <v/>
      </c>
      <c r="L1027" s="46" t="str">
        <f t="shared" si="15"/>
        <v/>
      </c>
      <c r="M1027" s="47"/>
      <c r="N1027" s="55"/>
      <c r="O1027" s="59"/>
      <c r="P1027" s="43"/>
      <c r="Q1027" s="14"/>
    </row>
    <row r="1028" spans="1:17" ht="36.700000000000003" customHeight="1" x14ac:dyDescent="0.25">
      <c r="A1028" s="277"/>
      <c r="B1028" s="33"/>
      <c r="C1028" s="11"/>
      <c r="D1028" s="11"/>
      <c r="E1028" s="36"/>
      <c r="F1028" s="11"/>
      <c r="G1028" s="11"/>
      <c r="H1028" s="11"/>
      <c r="I1028" s="24"/>
      <c r="J1028" s="51"/>
      <c r="K1028" s="46" t="str">
        <f>IF(SUMIFS('Base facturation'!$C$59:$ALN$59,'Base facturation'!$C$8:$ALN$8,A1028)=0,"",SUMIFS('Base facturation'!$C$59:$ALN$59,'Base facturation'!$C$8:$ALN$8,A1028))</f>
        <v/>
      </c>
      <c r="L1028" s="46" t="str">
        <f t="shared" si="15"/>
        <v/>
      </c>
      <c r="M1028" s="47"/>
      <c r="N1028" s="55"/>
      <c r="O1028" s="59"/>
      <c r="P1028" s="43"/>
      <c r="Q1028" s="14"/>
    </row>
    <row r="1029" spans="1:17" ht="36.700000000000003" customHeight="1" x14ac:dyDescent="0.25">
      <c r="A1029" s="277"/>
      <c r="B1029" s="33"/>
      <c r="C1029" s="11"/>
      <c r="D1029" s="11"/>
      <c r="E1029" s="36"/>
      <c r="F1029" s="11"/>
      <c r="G1029" s="11"/>
      <c r="H1029" s="11"/>
      <c r="I1029" s="24"/>
      <c r="J1029" s="51"/>
      <c r="K1029" s="46" t="str">
        <f>IF(SUMIFS('Base facturation'!$C$59:$ALN$59,'Base facturation'!$C$8:$ALN$8,A1029)=0,"",SUMIFS('Base facturation'!$C$59:$ALN$59,'Base facturation'!$C$8:$ALN$8,A1029))</f>
        <v/>
      </c>
      <c r="L1029" s="46" t="str">
        <f t="shared" si="15"/>
        <v/>
      </c>
      <c r="M1029" s="47"/>
      <c r="N1029" s="55"/>
      <c r="O1029" s="59"/>
      <c r="P1029" s="43"/>
      <c r="Q1029" s="14"/>
    </row>
    <row r="1030" spans="1:17" ht="36.700000000000003" customHeight="1" x14ac:dyDescent="0.25">
      <c r="A1030" s="277"/>
      <c r="B1030" s="33"/>
      <c r="C1030" s="11"/>
      <c r="D1030" s="11"/>
      <c r="E1030" s="36"/>
      <c r="F1030" s="11"/>
      <c r="G1030" s="11"/>
      <c r="H1030" s="11"/>
      <c r="I1030" s="24"/>
      <c r="J1030" s="51"/>
      <c r="K1030" s="46" t="str">
        <f>IF(SUMIFS('Base facturation'!$C$59:$ALN$59,'Base facturation'!$C$8:$ALN$8,A1030)=0,"",SUMIFS('Base facturation'!$C$59:$ALN$59,'Base facturation'!$C$8:$ALN$8,A1030))</f>
        <v/>
      </c>
      <c r="L1030" s="46" t="str">
        <f t="shared" si="15"/>
        <v/>
      </c>
      <c r="M1030" s="47"/>
      <c r="N1030" s="55"/>
      <c r="O1030" s="59"/>
      <c r="P1030" s="43"/>
      <c r="Q1030" s="14"/>
    </row>
    <row r="1031" spans="1:17" ht="36.700000000000003" customHeight="1" x14ac:dyDescent="0.25">
      <c r="A1031" s="277"/>
      <c r="B1031" s="33"/>
      <c r="C1031" s="11"/>
      <c r="D1031" s="11"/>
      <c r="E1031" s="36"/>
      <c r="F1031" s="11"/>
      <c r="G1031" s="11"/>
      <c r="H1031" s="11"/>
      <c r="I1031" s="24"/>
      <c r="J1031" s="51"/>
      <c r="K1031" s="46" t="str">
        <f>IF(SUMIFS('Base facturation'!$C$59:$ALN$59,'Base facturation'!$C$8:$ALN$8,A1031)=0,"",SUMIFS('Base facturation'!$C$59:$ALN$59,'Base facturation'!$C$8:$ALN$8,A1031))</f>
        <v/>
      </c>
      <c r="L1031" s="46" t="str">
        <f t="shared" si="15"/>
        <v/>
      </c>
      <c r="M1031" s="47"/>
      <c r="N1031" s="55"/>
      <c r="O1031" s="59"/>
      <c r="P1031" s="43"/>
      <c r="Q1031" s="14"/>
    </row>
    <row r="1032" spans="1:17" ht="36.700000000000003" customHeight="1" x14ac:dyDescent="0.25">
      <c r="A1032" s="277"/>
      <c r="B1032" s="33"/>
      <c r="C1032" s="11"/>
      <c r="D1032" s="11"/>
      <c r="E1032" s="36"/>
      <c r="F1032" s="11"/>
      <c r="G1032" s="11"/>
      <c r="H1032" s="11"/>
      <c r="I1032" s="24"/>
      <c r="J1032" s="51"/>
      <c r="K1032" s="46" t="str">
        <f>IF(SUMIFS('Base facturation'!$C$59:$ALN$59,'Base facturation'!$C$8:$ALN$8,A1032)=0,"",SUMIFS('Base facturation'!$C$59:$ALN$59,'Base facturation'!$C$8:$ALN$8,A1032))</f>
        <v/>
      </c>
      <c r="L1032" s="46" t="str">
        <f t="shared" ref="L1032:L1095" si="16">IF(ISBLANK(J1032),"",J1032-K1032)</f>
        <v/>
      </c>
      <c r="M1032" s="47"/>
      <c r="N1032" s="55"/>
      <c r="O1032" s="59"/>
      <c r="P1032" s="43"/>
      <c r="Q1032" s="14"/>
    </row>
    <row r="1033" spans="1:17" ht="36.700000000000003" customHeight="1" x14ac:dyDescent="0.25">
      <c r="A1033" s="277"/>
      <c r="B1033" s="33"/>
      <c r="C1033" s="11"/>
      <c r="D1033" s="11"/>
      <c r="E1033" s="36"/>
      <c r="F1033" s="11"/>
      <c r="G1033" s="11"/>
      <c r="H1033" s="11"/>
      <c r="I1033" s="24"/>
      <c r="J1033" s="51"/>
      <c r="K1033" s="46" t="str">
        <f>IF(SUMIFS('Base facturation'!$C$59:$ALN$59,'Base facturation'!$C$8:$ALN$8,A1033)=0,"",SUMIFS('Base facturation'!$C$59:$ALN$59,'Base facturation'!$C$8:$ALN$8,A1033))</f>
        <v/>
      </c>
      <c r="L1033" s="46" t="str">
        <f t="shared" si="16"/>
        <v/>
      </c>
      <c r="M1033" s="47"/>
      <c r="N1033" s="55"/>
      <c r="O1033" s="59"/>
      <c r="P1033" s="43"/>
      <c r="Q1033" s="14"/>
    </row>
    <row r="1034" spans="1:17" ht="36.700000000000003" customHeight="1" x14ac:dyDescent="0.25">
      <c r="A1034" s="277"/>
      <c r="B1034" s="33"/>
      <c r="C1034" s="11"/>
      <c r="D1034" s="11"/>
      <c r="E1034" s="36"/>
      <c r="F1034" s="11"/>
      <c r="G1034" s="11"/>
      <c r="H1034" s="11"/>
      <c r="I1034" s="24"/>
      <c r="J1034" s="51"/>
      <c r="K1034" s="46" t="str">
        <f>IF(SUMIFS('Base facturation'!$C$59:$ALN$59,'Base facturation'!$C$8:$ALN$8,A1034)=0,"",SUMIFS('Base facturation'!$C$59:$ALN$59,'Base facturation'!$C$8:$ALN$8,A1034))</f>
        <v/>
      </c>
      <c r="L1034" s="46" t="str">
        <f t="shared" si="16"/>
        <v/>
      </c>
      <c r="M1034" s="47"/>
      <c r="N1034" s="55"/>
      <c r="O1034" s="59"/>
      <c r="P1034" s="43"/>
      <c r="Q1034" s="14"/>
    </row>
    <row r="1035" spans="1:17" ht="36.700000000000003" customHeight="1" x14ac:dyDescent="0.25">
      <c r="A1035" s="277"/>
      <c r="B1035" s="33"/>
      <c r="C1035" s="11"/>
      <c r="D1035" s="11"/>
      <c r="E1035" s="36"/>
      <c r="F1035" s="11"/>
      <c r="G1035" s="11"/>
      <c r="H1035" s="11"/>
      <c r="I1035" s="24"/>
      <c r="J1035" s="51"/>
      <c r="K1035" s="46" t="str">
        <f>IF(SUMIFS('Base facturation'!$C$59:$ALN$59,'Base facturation'!$C$8:$ALN$8,A1035)=0,"",SUMIFS('Base facturation'!$C$59:$ALN$59,'Base facturation'!$C$8:$ALN$8,A1035))</f>
        <v/>
      </c>
      <c r="L1035" s="46" t="str">
        <f t="shared" si="16"/>
        <v/>
      </c>
      <c r="M1035" s="47"/>
      <c r="N1035" s="55"/>
      <c r="O1035" s="59"/>
      <c r="P1035" s="43"/>
      <c r="Q1035" s="14"/>
    </row>
    <row r="1036" spans="1:17" ht="36.700000000000003" customHeight="1" x14ac:dyDescent="0.25">
      <c r="A1036" s="277"/>
      <c r="B1036" s="33"/>
      <c r="C1036" s="11"/>
      <c r="D1036" s="11"/>
      <c r="E1036" s="36"/>
      <c r="F1036" s="11"/>
      <c r="G1036" s="11"/>
      <c r="H1036" s="11"/>
      <c r="I1036" s="24"/>
      <c r="J1036" s="51"/>
      <c r="K1036" s="46" t="str">
        <f>IF(SUMIFS('Base facturation'!$C$59:$ALN$59,'Base facturation'!$C$8:$ALN$8,A1036)=0,"",SUMIFS('Base facturation'!$C$59:$ALN$59,'Base facturation'!$C$8:$ALN$8,A1036))</f>
        <v/>
      </c>
      <c r="L1036" s="46" t="str">
        <f t="shared" si="16"/>
        <v/>
      </c>
      <c r="M1036" s="47"/>
      <c r="N1036" s="55"/>
      <c r="O1036" s="59"/>
      <c r="P1036" s="43"/>
      <c r="Q1036" s="14"/>
    </row>
    <row r="1037" spans="1:17" ht="36.700000000000003" customHeight="1" x14ac:dyDescent="0.25">
      <c r="A1037" s="277"/>
      <c r="B1037" s="33"/>
      <c r="C1037" s="11"/>
      <c r="D1037" s="11"/>
      <c r="E1037" s="36"/>
      <c r="F1037" s="11"/>
      <c r="G1037" s="11"/>
      <c r="H1037" s="11"/>
      <c r="I1037" s="24"/>
      <c r="J1037" s="51"/>
      <c r="K1037" s="46" t="str">
        <f>IF(SUMIFS('Base facturation'!$C$59:$ALN$59,'Base facturation'!$C$8:$ALN$8,A1037)=0,"",SUMIFS('Base facturation'!$C$59:$ALN$59,'Base facturation'!$C$8:$ALN$8,A1037))</f>
        <v/>
      </c>
      <c r="L1037" s="46" t="str">
        <f t="shared" si="16"/>
        <v/>
      </c>
      <c r="M1037" s="47"/>
      <c r="N1037" s="55"/>
      <c r="O1037" s="59"/>
      <c r="P1037" s="43"/>
      <c r="Q1037" s="14"/>
    </row>
    <row r="1038" spans="1:17" ht="36.700000000000003" customHeight="1" x14ac:dyDescent="0.25">
      <c r="A1038" s="277"/>
      <c r="B1038" s="33"/>
      <c r="C1038" s="11"/>
      <c r="D1038" s="11"/>
      <c r="E1038" s="36"/>
      <c r="F1038" s="11"/>
      <c r="G1038" s="11"/>
      <c r="H1038" s="11"/>
      <c r="I1038" s="24"/>
      <c r="J1038" s="51"/>
      <c r="K1038" s="46" t="str">
        <f>IF(SUMIFS('Base facturation'!$C$59:$ALN$59,'Base facturation'!$C$8:$ALN$8,A1038)=0,"",SUMIFS('Base facturation'!$C$59:$ALN$59,'Base facturation'!$C$8:$ALN$8,A1038))</f>
        <v/>
      </c>
      <c r="L1038" s="46" t="str">
        <f t="shared" si="16"/>
        <v/>
      </c>
      <c r="M1038" s="47"/>
      <c r="N1038" s="55"/>
      <c r="O1038" s="59"/>
      <c r="P1038" s="43"/>
      <c r="Q1038" s="14"/>
    </row>
    <row r="1039" spans="1:17" ht="36.700000000000003" customHeight="1" x14ac:dyDescent="0.25">
      <c r="A1039" s="277"/>
      <c r="B1039" s="33"/>
      <c r="C1039" s="11"/>
      <c r="D1039" s="11"/>
      <c r="E1039" s="36"/>
      <c r="F1039" s="11"/>
      <c r="G1039" s="11"/>
      <c r="H1039" s="11"/>
      <c r="I1039" s="24"/>
      <c r="J1039" s="51"/>
      <c r="K1039" s="46" t="str">
        <f>IF(SUMIFS('Base facturation'!$C$59:$ALN$59,'Base facturation'!$C$8:$ALN$8,A1039)=0,"",SUMIFS('Base facturation'!$C$59:$ALN$59,'Base facturation'!$C$8:$ALN$8,A1039))</f>
        <v/>
      </c>
      <c r="L1039" s="46" t="str">
        <f t="shared" si="16"/>
        <v/>
      </c>
      <c r="M1039" s="47"/>
      <c r="N1039" s="55"/>
      <c r="O1039" s="59"/>
      <c r="P1039" s="43"/>
      <c r="Q1039" s="14"/>
    </row>
    <row r="1040" spans="1:17" ht="36.700000000000003" customHeight="1" x14ac:dyDescent="0.25">
      <c r="A1040" s="277"/>
      <c r="B1040" s="33"/>
      <c r="C1040" s="11"/>
      <c r="D1040" s="11"/>
      <c r="E1040" s="36"/>
      <c r="F1040" s="11"/>
      <c r="G1040" s="11"/>
      <c r="H1040" s="11"/>
      <c r="I1040" s="24"/>
      <c r="J1040" s="51"/>
      <c r="K1040" s="46" t="str">
        <f>IF(SUMIFS('Base facturation'!$C$59:$ALN$59,'Base facturation'!$C$8:$ALN$8,A1040)=0,"",SUMIFS('Base facturation'!$C$59:$ALN$59,'Base facturation'!$C$8:$ALN$8,A1040))</f>
        <v/>
      </c>
      <c r="L1040" s="46" t="str">
        <f t="shared" si="16"/>
        <v/>
      </c>
      <c r="M1040" s="47"/>
      <c r="N1040" s="55"/>
      <c r="O1040" s="59"/>
      <c r="P1040" s="43"/>
      <c r="Q1040" s="14"/>
    </row>
    <row r="1041" spans="1:17" ht="36.700000000000003" customHeight="1" x14ac:dyDescent="0.25">
      <c r="A1041" s="277"/>
      <c r="B1041" s="33"/>
      <c r="C1041" s="11"/>
      <c r="D1041" s="11"/>
      <c r="E1041" s="36"/>
      <c r="F1041" s="11"/>
      <c r="G1041" s="11"/>
      <c r="H1041" s="11"/>
      <c r="I1041" s="24"/>
      <c r="J1041" s="51"/>
      <c r="K1041" s="46" t="str">
        <f>IF(SUMIFS('Base facturation'!$C$59:$ALN$59,'Base facturation'!$C$8:$ALN$8,A1041)=0,"",SUMIFS('Base facturation'!$C$59:$ALN$59,'Base facturation'!$C$8:$ALN$8,A1041))</f>
        <v/>
      </c>
      <c r="L1041" s="46" t="str">
        <f t="shared" si="16"/>
        <v/>
      </c>
      <c r="M1041" s="47"/>
      <c r="N1041" s="55"/>
      <c r="O1041" s="59"/>
      <c r="P1041" s="43"/>
      <c r="Q1041" s="14"/>
    </row>
    <row r="1042" spans="1:17" ht="36.700000000000003" customHeight="1" x14ac:dyDescent="0.25">
      <c r="A1042" s="277"/>
      <c r="B1042" s="33"/>
      <c r="C1042" s="11"/>
      <c r="D1042" s="11"/>
      <c r="E1042" s="36"/>
      <c r="F1042" s="11"/>
      <c r="G1042" s="11"/>
      <c r="H1042" s="11"/>
      <c r="I1042" s="24"/>
      <c r="J1042" s="51"/>
      <c r="K1042" s="46" t="str">
        <f>IF(SUMIFS('Base facturation'!$C$59:$ALN$59,'Base facturation'!$C$8:$ALN$8,A1042)=0,"",SUMIFS('Base facturation'!$C$59:$ALN$59,'Base facturation'!$C$8:$ALN$8,A1042))</f>
        <v/>
      </c>
      <c r="L1042" s="46" t="str">
        <f t="shared" si="16"/>
        <v/>
      </c>
      <c r="M1042" s="47"/>
      <c r="N1042" s="55"/>
      <c r="O1042" s="59"/>
      <c r="P1042" s="43"/>
      <c r="Q1042" s="14"/>
    </row>
    <row r="1043" spans="1:17" ht="36.700000000000003" customHeight="1" x14ac:dyDescent="0.25">
      <c r="A1043" s="277"/>
      <c r="B1043" s="33"/>
      <c r="C1043" s="11"/>
      <c r="D1043" s="11"/>
      <c r="E1043" s="36"/>
      <c r="F1043" s="11"/>
      <c r="G1043" s="11"/>
      <c r="H1043" s="11"/>
      <c r="I1043" s="24"/>
      <c r="J1043" s="51"/>
      <c r="K1043" s="46" t="str">
        <f>IF(SUMIFS('Base facturation'!$C$59:$ALN$59,'Base facturation'!$C$8:$ALN$8,A1043)=0,"",SUMIFS('Base facturation'!$C$59:$ALN$59,'Base facturation'!$C$8:$ALN$8,A1043))</f>
        <v/>
      </c>
      <c r="L1043" s="46" t="str">
        <f t="shared" si="16"/>
        <v/>
      </c>
      <c r="M1043" s="47"/>
      <c r="N1043" s="55"/>
      <c r="O1043" s="59"/>
      <c r="P1043" s="43"/>
      <c r="Q1043" s="14"/>
    </row>
    <row r="1044" spans="1:17" ht="36.700000000000003" customHeight="1" x14ac:dyDescent="0.25">
      <c r="A1044" s="277"/>
      <c r="B1044" s="33"/>
      <c r="C1044" s="11"/>
      <c r="D1044" s="11"/>
      <c r="E1044" s="36"/>
      <c r="F1044" s="11"/>
      <c r="G1044" s="11"/>
      <c r="H1044" s="11"/>
      <c r="I1044" s="24"/>
      <c r="J1044" s="51"/>
      <c r="K1044" s="46" t="str">
        <f>IF(SUMIFS('Base facturation'!$C$59:$ALN$59,'Base facturation'!$C$8:$ALN$8,A1044)=0,"",SUMIFS('Base facturation'!$C$59:$ALN$59,'Base facturation'!$C$8:$ALN$8,A1044))</f>
        <v/>
      </c>
      <c r="L1044" s="46" t="str">
        <f t="shared" si="16"/>
        <v/>
      </c>
      <c r="M1044" s="47"/>
      <c r="N1044" s="55"/>
      <c r="O1044" s="59"/>
      <c r="P1044" s="43"/>
      <c r="Q1044" s="14"/>
    </row>
    <row r="1045" spans="1:17" ht="36.700000000000003" customHeight="1" x14ac:dyDescent="0.25">
      <c r="A1045" s="277"/>
      <c r="B1045" s="33"/>
      <c r="C1045" s="11"/>
      <c r="D1045" s="11"/>
      <c r="E1045" s="36"/>
      <c r="F1045" s="11"/>
      <c r="G1045" s="11"/>
      <c r="H1045" s="11"/>
      <c r="I1045" s="24"/>
      <c r="J1045" s="51"/>
      <c r="K1045" s="46" t="str">
        <f>IF(SUMIFS('Base facturation'!$C$59:$ALN$59,'Base facturation'!$C$8:$ALN$8,A1045)=0,"",SUMIFS('Base facturation'!$C$59:$ALN$59,'Base facturation'!$C$8:$ALN$8,A1045))</f>
        <v/>
      </c>
      <c r="L1045" s="46" t="str">
        <f t="shared" si="16"/>
        <v/>
      </c>
      <c r="M1045" s="47"/>
      <c r="N1045" s="55"/>
      <c r="O1045" s="59"/>
      <c r="P1045" s="43"/>
      <c r="Q1045" s="14"/>
    </row>
    <row r="1046" spans="1:17" ht="36.700000000000003" customHeight="1" x14ac:dyDescent="0.25">
      <c r="A1046" s="277"/>
      <c r="B1046" s="33"/>
      <c r="C1046" s="11"/>
      <c r="D1046" s="11"/>
      <c r="E1046" s="36"/>
      <c r="F1046" s="11"/>
      <c r="G1046" s="11"/>
      <c r="H1046" s="11"/>
      <c r="I1046" s="24"/>
      <c r="J1046" s="51"/>
      <c r="K1046" s="46" t="str">
        <f>IF(SUMIFS('Base facturation'!$C$59:$ALN$59,'Base facturation'!$C$8:$ALN$8,A1046)=0,"",SUMIFS('Base facturation'!$C$59:$ALN$59,'Base facturation'!$C$8:$ALN$8,A1046))</f>
        <v/>
      </c>
      <c r="L1046" s="46" t="str">
        <f t="shared" si="16"/>
        <v/>
      </c>
      <c r="M1046" s="47"/>
      <c r="N1046" s="55"/>
      <c r="O1046" s="59"/>
      <c r="P1046" s="43"/>
      <c r="Q1046" s="14"/>
    </row>
    <row r="1047" spans="1:17" ht="36.700000000000003" customHeight="1" x14ac:dyDescent="0.25">
      <c r="A1047" s="277"/>
      <c r="B1047" s="33"/>
      <c r="C1047" s="11"/>
      <c r="D1047" s="11"/>
      <c r="E1047" s="36"/>
      <c r="F1047" s="11"/>
      <c r="G1047" s="11"/>
      <c r="H1047" s="11"/>
      <c r="I1047" s="24"/>
      <c r="J1047" s="51"/>
      <c r="K1047" s="46" t="str">
        <f>IF(SUMIFS('Base facturation'!$C$59:$ALN$59,'Base facturation'!$C$8:$ALN$8,A1047)=0,"",SUMIFS('Base facturation'!$C$59:$ALN$59,'Base facturation'!$C$8:$ALN$8,A1047))</f>
        <v/>
      </c>
      <c r="L1047" s="46" t="str">
        <f t="shared" si="16"/>
        <v/>
      </c>
      <c r="M1047" s="47"/>
      <c r="N1047" s="55"/>
      <c r="O1047" s="59"/>
      <c r="P1047" s="43"/>
      <c r="Q1047" s="14"/>
    </row>
    <row r="1048" spans="1:17" ht="36.700000000000003" customHeight="1" x14ac:dyDescent="0.25">
      <c r="A1048" s="277"/>
      <c r="B1048" s="33"/>
      <c r="C1048" s="11"/>
      <c r="D1048" s="11"/>
      <c r="E1048" s="36"/>
      <c r="F1048" s="11"/>
      <c r="G1048" s="11"/>
      <c r="H1048" s="11"/>
      <c r="I1048" s="24"/>
      <c r="J1048" s="51"/>
      <c r="K1048" s="46" t="str">
        <f>IF(SUMIFS('Base facturation'!$C$59:$ALN$59,'Base facturation'!$C$8:$ALN$8,A1048)=0,"",SUMIFS('Base facturation'!$C$59:$ALN$59,'Base facturation'!$C$8:$ALN$8,A1048))</f>
        <v/>
      </c>
      <c r="L1048" s="46" t="str">
        <f t="shared" si="16"/>
        <v/>
      </c>
      <c r="M1048" s="47"/>
      <c r="N1048" s="55"/>
      <c r="O1048" s="59"/>
      <c r="P1048" s="43"/>
      <c r="Q1048" s="14"/>
    </row>
    <row r="1049" spans="1:17" ht="36.700000000000003" customHeight="1" x14ac:dyDescent="0.25">
      <c r="A1049" s="277"/>
      <c r="B1049" s="33"/>
      <c r="C1049" s="11"/>
      <c r="D1049" s="11"/>
      <c r="E1049" s="36"/>
      <c r="F1049" s="11"/>
      <c r="G1049" s="11"/>
      <c r="H1049" s="11"/>
      <c r="I1049" s="24"/>
      <c r="J1049" s="51"/>
      <c r="K1049" s="46" t="str">
        <f>IF(SUMIFS('Base facturation'!$C$59:$ALN$59,'Base facturation'!$C$8:$ALN$8,A1049)=0,"",SUMIFS('Base facturation'!$C$59:$ALN$59,'Base facturation'!$C$8:$ALN$8,A1049))</f>
        <v/>
      </c>
      <c r="L1049" s="46" t="str">
        <f t="shared" si="16"/>
        <v/>
      </c>
      <c r="M1049" s="47"/>
      <c r="N1049" s="55"/>
      <c r="O1049" s="59"/>
      <c r="P1049" s="43"/>
      <c r="Q1049" s="14"/>
    </row>
    <row r="1050" spans="1:17" ht="36.700000000000003" customHeight="1" x14ac:dyDescent="0.25">
      <c r="A1050" s="277"/>
      <c r="B1050" s="33"/>
      <c r="C1050" s="11"/>
      <c r="D1050" s="11"/>
      <c r="E1050" s="36"/>
      <c r="F1050" s="11"/>
      <c r="G1050" s="11"/>
      <c r="H1050" s="11"/>
      <c r="I1050" s="24"/>
      <c r="J1050" s="51"/>
      <c r="K1050" s="46" t="str">
        <f>IF(SUMIFS('Base facturation'!$C$59:$ALN$59,'Base facturation'!$C$8:$ALN$8,A1050)=0,"",SUMIFS('Base facturation'!$C$59:$ALN$59,'Base facturation'!$C$8:$ALN$8,A1050))</f>
        <v/>
      </c>
      <c r="L1050" s="46" t="str">
        <f t="shared" si="16"/>
        <v/>
      </c>
      <c r="M1050" s="47"/>
      <c r="N1050" s="55"/>
      <c r="O1050" s="59"/>
      <c r="P1050" s="43"/>
      <c r="Q1050" s="14"/>
    </row>
    <row r="1051" spans="1:17" ht="36.700000000000003" customHeight="1" x14ac:dyDescent="0.25">
      <c r="A1051" s="277"/>
      <c r="B1051" s="33"/>
      <c r="C1051" s="11"/>
      <c r="D1051" s="11"/>
      <c r="E1051" s="36"/>
      <c r="F1051" s="11"/>
      <c r="G1051" s="11"/>
      <c r="H1051" s="11"/>
      <c r="I1051" s="24"/>
      <c r="J1051" s="51"/>
      <c r="K1051" s="46" t="str">
        <f>IF(SUMIFS('Base facturation'!$C$59:$ALN$59,'Base facturation'!$C$8:$ALN$8,A1051)=0,"",SUMIFS('Base facturation'!$C$59:$ALN$59,'Base facturation'!$C$8:$ALN$8,A1051))</f>
        <v/>
      </c>
      <c r="L1051" s="46" t="str">
        <f t="shared" si="16"/>
        <v/>
      </c>
      <c r="M1051" s="47"/>
      <c r="N1051" s="55"/>
      <c r="O1051" s="59"/>
      <c r="P1051" s="43"/>
      <c r="Q1051" s="14"/>
    </row>
    <row r="1052" spans="1:17" ht="36.700000000000003" customHeight="1" x14ac:dyDescent="0.25">
      <c r="A1052" s="277"/>
      <c r="B1052" s="33"/>
      <c r="C1052" s="11"/>
      <c r="D1052" s="11"/>
      <c r="E1052" s="36"/>
      <c r="F1052" s="11"/>
      <c r="G1052" s="11"/>
      <c r="H1052" s="11"/>
      <c r="I1052" s="24"/>
      <c r="J1052" s="51"/>
      <c r="K1052" s="46" t="str">
        <f>IF(SUMIFS('Base facturation'!$C$59:$ALN$59,'Base facturation'!$C$8:$ALN$8,A1052)=0,"",SUMIFS('Base facturation'!$C$59:$ALN$59,'Base facturation'!$C$8:$ALN$8,A1052))</f>
        <v/>
      </c>
      <c r="L1052" s="46" t="str">
        <f t="shared" si="16"/>
        <v/>
      </c>
      <c r="M1052" s="47"/>
      <c r="N1052" s="55"/>
      <c r="O1052" s="59"/>
      <c r="P1052" s="43"/>
      <c r="Q1052" s="14"/>
    </row>
    <row r="1053" spans="1:17" ht="36.700000000000003" customHeight="1" x14ac:dyDescent="0.25">
      <c r="A1053" s="277"/>
      <c r="B1053" s="33"/>
      <c r="C1053" s="11"/>
      <c r="D1053" s="11"/>
      <c r="E1053" s="36"/>
      <c r="F1053" s="11"/>
      <c r="G1053" s="11"/>
      <c r="H1053" s="11"/>
      <c r="I1053" s="24"/>
      <c r="J1053" s="51"/>
      <c r="K1053" s="46" t="str">
        <f>IF(SUMIFS('Base facturation'!$C$59:$ALN$59,'Base facturation'!$C$8:$ALN$8,A1053)=0,"",SUMIFS('Base facturation'!$C$59:$ALN$59,'Base facturation'!$C$8:$ALN$8,A1053))</f>
        <v/>
      </c>
      <c r="L1053" s="46" t="str">
        <f t="shared" si="16"/>
        <v/>
      </c>
      <c r="M1053" s="47"/>
      <c r="N1053" s="55"/>
      <c r="O1053" s="59"/>
      <c r="P1053" s="43"/>
      <c r="Q1053" s="14"/>
    </row>
    <row r="1054" spans="1:17" ht="36.700000000000003" customHeight="1" x14ac:dyDescent="0.25">
      <c r="A1054" s="277"/>
      <c r="B1054" s="33"/>
      <c r="C1054" s="11"/>
      <c r="D1054" s="11"/>
      <c r="E1054" s="36"/>
      <c r="F1054" s="11"/>
      <c r="G1054" s="11"/>
      <c r="H1054" s="11"/>
      <c r="I1054" s="24"/>
      <c r="J1054" s="51"/>
      <c r="K1054" s="46" t="str">
        <f>IF(SUMIFS('Base facturation'!$C$59:$ALN$59,'Base facturation'!$C$8:$ALN$8,A1054)=0,"",SUMIFS('Base facturation'!$C$59:$ALN$59,'Base facturation'!$C$8:$ALN$8,A1054))</f>
        <v/>
      </c>
      <c r="L1054" s="46" t="str">
        <f t="shared" si="16"/>
        <v/>
      </c>
      <c r="M1054" s="47"/>
      <c r="N1054" s="55"/>
      <c r="O1054" s="59"/>
      <c r="P1054" s="43"/>
      <c r="Q1054" s="14"/>
    </row>
    <row r="1055" spans="1:17" ht="36.700000000000003" customHeight="1" x14ac:dyDescent="0.25">
      <c r="A1055" s="277"/>
      <c r="B1055" s="33"/>
      <c r="C1055" s="11"/>
      <c r="D1055" s="11"/>
      <c r="E1055" s="36"/>
      <c r="F1055" s="11"/>
      <c r="G1055" s="11"/>
      <c r="H1055" s="11"/>
      <c r="I1055" s="24"/>
      <c r="J1055" s="51"/>
      <c r="K1055" s="46" t="str">
        <f>IF(SUMIFS('Base facturation'!$C$59:$ALN$59,'Base facturation'!$C$8:$ALN$8,A1055)=0,"",SUMIFS('Base facturation'!$C$59:$ALN$59,'Base facturation'!$C$8:$ALN$8,A1055))</f>
        <v/>
      </c>
      <c r="L1055" s="46" t="str">
        <f t="shared" si="16"/>
        <v/>
      </c>
      <c r="M1055" s="47"/>
      <c r="N1055" s="55"/>
      <c r="O1055" s="59"/>
      <c r="P1055" s="43"/>
      <c r="Q1055" s="14"/>
    </row>
    <row r="1056" spans="1:17" ht="36.700000000000003" customHeight="1" x14ac:dyDescent="0.25">
      <c r="A1056" s="277"/>
      <c r="B1056" s="33"/>
      <c r="C1056" s="11"/>
      <c r="D1056" s="11"/>
      <c r="E1056" s="36"/>
      <c r="F1056" s="11"/>
      <c r="G1056" s="11"/>
      <c r="H1056" s="11"/>
      <c r="I1056" s="24"/>
      <c r="J1056" s="51"/>
      <c r="K1056" s="46" t="str">
        <f>IF(SUMIFS('Base facturation'!$C$59:$ALN$59,'Base facturation'!$C$8:$ALN$8,A1056)=0,"",SUMIFS('Base facturation'!$C$59:$ALN$59,'Base facturation'!$C$8:$ALN$8,A1056))</f>
        <v/>
      </c>
      <c r="L1056" s="46" t="str">
        <f t="shared" si="16"/>
        <v/>
      </c>
      <c r="M1056" s="47"/>
      <c r="N1056" s="55"/>
      <c r="O1056" s="59"/>
      <c r="P1056" s="43"/>
      <c r="Q1056" s="14"/>
    </row>
    <row r="1057" spans="1:17" ht="36.700000000000003" customHeight="1" x14ac:dyDescent="0.25">
      <c r="A1057" s="277"/>
      <c r="B1057" s="33"/>
      <c r="C1057" s="11"/>
      <c r="D1057" s="11"/>
      <c r="E1057" s="36"/>
      <c r="F1057" s="11"/>
      <c r="G1057" s="11"/>
      <c r="H1057" s="11"/>
      <c r="I1057" s="24"/>
      <c r="J1057" s="51"/>
      <c r="K1057" s="46" t="str">
        <f>IF(SUMIFS('Base facturation'!$C$59:$ALN$59,'Base facturation'!$C$8:$ALN$8,A1057)=0,"",SUMIFS('Base facturation'!$C$59:$ALN$59,'Base facturation'!$C$8:$ALN$8,A1057))</f>
        <v/>
      </c>
      <c r="L1057" s="46" t="str">
        <f t="shared" si="16"/>
        <v/>
      </c>
      <c r="M1057" s="47"/>
      <c r="N1057" s="55"/>
      <c r="O1057" s="59"/>
      <c r="P1057" s="43"/>
      <c r="Q1057" s="14"/>
    </row>
    <row r="1058" spans="1:17" ht="36.700000000000003" customHeight="1" x14ac:dyDescent="0.25">
      <c r="A1058" s="277"/>
      <c r="B1058" s="33"/>
      <c r="C1058" s="11"/>
      <c r="D1058" s="11"/>
      <c r="E1058" s="36"/>
      <c r="F1058" s="11"/>
      <c r="G1058" s="11"/>
      <c r="H1058" s="11"/>
      <c r="I1058" s="24"/>
      <c r="J1058" s="51"/>
      <c r="K1058" s="46" t="str">
        <f>IF(SUMIFS('Base facturation'!$C$59:$ALN$59,'Base facturation'!$C$8:$ALN$8,A1058)=0,"",SUMIFS('Base facturation'!$C$59:$ALN$59,'Base facturation'!$C$8:$ALN$8,A1058))</f>
        <v/>
      </c>
      <c r="L1058" s="46" t="str">
        <f t="shared" si="16"/>
        <v/>
      </c>
      <c r="M1058" s="47"/>
      <c r="N1058" s="55"/>
      <c r="O1058" s="59"/>
      <c r="P1058" s="43"/>
      <c r="Q1058" s="14"/>
    </row>
    <row r="1059" spans="1:17" ht="36.700000000000003" customHeight="1" x14ac:dyDescent="0.25">
      <c r="A1059" s="277"/>
      <c r="B1059" s="33"/>
      <c r="C1059" s="11"/>
      <c r="D1059" s="11"/>
      <c r="E1059" s="36"/>
      <c r="F1059" s="11"/>
      <c r="G1059" s="11"/>
      <c r="H1059" s="11"/>
      <c r="I1059" s="24"/>
      <c r="J1059" s="51"/>
      <c r="K1059" s="46" t="str">
        <f>IF(SUMIFS('Base facturation'!$C$59:$ALN$59,'Base facturation'!$C$8:$ALN$8,A1059)=0,"",SUMIFS('Base facturation'!$C$59:$ALN$59,'Base facturation'!$C$8:$ALN$8,A1059))</f>
        <v/>
      </c>
      <c r="L1059" s="46" t="str">
        <f t="shared" si="16"/>
        <v/>
      </c>
      <c r="M1059" s="47"/>
      <c r="N1059" s="55"/>
      <c r="O1059" s="59"/>
      <c r="P1059" s="43"/>
      <c r="Q1059" s="14"/>
    </row>
    <row r="1060" spans="1:17" ht="36.700000000000003" customHeight="1" x14ac:dyDescent="0.25">
      <c r="A1060" s="277"/>
      <c r="B1060" s="33"/>
      <c r="C1060" s="11"/>
      <c r="D1060" s="11"/>
      <c r="E1060" s="36"/>
      <c r="F1060" s="11"/>
      <c r="G1060" s="11"/>
      <c r="H1060" s="11"/>
      <c r="I1060" s="24"/>
      <c r="J1060" s="51"/>
      <c r="K1060" s="46" t="str">
        <f>IF(SUMIFS('Base facturation'!$C$59:$ALN$59,'Base facturation'!$C$8:$ALN$8,A1060)=0,"",SUMIFS('Base facturation'!$C$59:$ALN$59,'Base facturation'!$C$8:$ALN$8,A1060))</f>
        <v/>
      </c>
      <c r="L1060" s="46" t="str">
        <f t="shared" si="16"/>
        <v/>
      </c>
      <c r="M1060" s="47"/>
      <c r="N1060" s="55"/>
      <c r="O1060" s="59"/>
      <c r="P1060" s="43"/>
      <c r="Q1060" s="14"/>
    </row>
    <row r="1061" spans="1:17" ht="36.700000000000003" customHeight="1" x14ac:dyDescent="0.25">
      <c r="A1061" s="277"/>
      <c r="B1061" s="33"/>
      <c r="C1061" s="11"/>
      <c r="D1061" s="11"/>
      <c r="E1061" s="36"/>
      <c r="F1061" s="11"/>
      <c r="G1061" s="11"/>
      <c r="H1061" s="11"/>
      <c r="I1061" s="24"/>
      <c r="J1061" s="51"/>
      <c r="K1061" s="46" t="str">
        <f>IF(SUMIFS('Base facturation'!$C$59:$ALN$59,'Base facturation'!$C$8:$ALN$8,A1061)=0,"",SUMIFS('Base facturation'!$C$59:$ALN$59,'Base facturation'!$C$8:$ALN$8,A1061))</f>
        <v/>
      </c>
      <c r="L1061" s="46" t="str">
        <f t="shared" si="16"/>
        <v/>
      </c>
      <c r="M1061" s="47"/>
      <c r="N1061" s="55"/>
      <c r="O1061" s="59"/>
      <c r="P1061" s="43"/>
      <c r="Q1061" s="14"/>
    </row>
    <row r="1062" spans="1:17" ht="36.700000000000003" customHeight="1" x14ac:dyDescent="0.25">
      <c r="A1062" s="277"/>
      <c r="B1062" s="33"/>
      <c r="C1062" s="11"/>
      <c r="D1062" s="11"/>
      <c r="E1062" s="36"/>
      <c r="F1062" s="11"/>
      <c r="G1062" s="11"/>
      <c r="H1062" s="11"/>
      <c r="I1062" s="24"/>
      <c r="J1062" s="51"/>
      <c r="K1062" s="46" t="str">
        <f>IF(SUMIFS('Base facturation'!$C$59:$ALN$59,'Base facturation'!$C$8:$ALN$8,A1062)=0,"",SUMIFS('Base facturation'!$C$59:$ALN$59,'Base facturation'!$C$8:$ALN$8,A1062))</f>
        <v/>
      </c>
      <c r="L1062" s="46" t="str">
        <f t="shared" si="16"/>
        <v/>
      </c>
      <c r="M1062" s="47"/>
      <c r="N1062" s="55"/>
      <c r="O1062" s="59"/>
      <c r="P1062" s="43"/>
      <c r="Q1062" s="14"/>
    </row>
    <row r="1063" spans="1:17" ht="36.700000000000003" customHeight="1" x14ac:dyDescent="0.25">
      <c r="A1063" s="277"/>
      <c r="B1063" s="33"/>
      <c r="C1063" s="11"/>
      <c r="D1063" s="11"/>
      <c r="E1063" s="36"/>
      <c r="F1063" s="11"/>
      <c r="G1063" s="11"/>
      <c r="H1063" s="11"/>
      <c r="I1063" s="24"/>
      <c r="J1063" s="51"/>
      <c r="K1063" s="46" t="str">
        <f>IF(SUMIFS('Base facturation'!$C$59:$ALN$59,'Base facturation'!$C$8:$ALN$8,A1063)=0,"",SUMIFS('Base facturation'!$C$59:$ALN$59,'Base facturation'!$C$8:$ALN$8,A1063))</f>
        <v/>
      </c>
      <c r="L1063" s="46" t="str">
        <f t="shared" si="16"/>
        <v/>
      </c>
      <c r="M1063" s="47"/>
      <c r="N1063" s="55"/>
      <c r="O1063" s="59"/>
      <c r="P1063" s="43"/>
      <c r="Q1063" s="14"/>
    </row>
    <row r="1064" spans="1:17" ht="36.700000000000003" customHeight="1" x14ac:dyDescent="0.25">
      <c r="A1064" s="277"/>
      <c r="B1064" s="33"/>
      <c r="C1064" s="11"/>
      <c r="D1064" s="11"/>
      <c r="E1064" s="36"/>
      <c r="F1064" s="11"/>
      <c r="G1064" s="11"/>
      <c r="H1064" s="11"/>
      <c r="I1064" s="24"/>
      <c r="J1064" s="51"/>
      <c r="K1064" s="46" t="str">
        <f>IF(SUMIFS('Base facturation'!$C$59:$ALN$59,'Base facturation'!$C$8:$ALN$8,A1064)=0,"",SUMIFS('Base facturation'!$C$59:$ALN$59,'Base facturation'!$C$8:$ALN$8,A1064))</f>
        <v/>
      </c>
      <c r="L1064" s="46" t="str">
        <f t="shared" si="16"/>
        <v/>
      </c>
      <c r="M1064" s="47"/>
      <c r="N1064" s="55"/>
      <c r="O1064" s="59"/>
      <c r="P1064" s="43"/>
      <c r="Q1064" s="14"/>
    </row>
    <row r="1065" spans="1:17" ht="36.700000000000003" customHeight="1" x14ac:dyDescent="0.25">
      <c r="A1065" s="277"/>
      <c r="B1065" s="33"/>
      <c r="C1065" s="11"/>
      <c r="D1065" s="11"/>
      <c r="E1065" s="36"/>
      <c r="F1065" s="11"/>
      <c r="G1065" s="11"/>
      <c r="H1065" s="11"/>
      <c r="I1065" s="24"/>
      <c r="J1065" s="51"/>
      <c r="K1065" s="46" t="str">
        <f>IF(SUMIFS('Base facturation'!$C$59:$ALN$59,'Base facturation'!$C$8:$ALN$8,A1065)=0,"",SUMIFS('Base facturation'!$C$59:$ALN$59,'Base facturation'!$C$8:$ALN$8,A1065))</f>
        <v/>
      </c>
      <c r="L1065" s="46" t="str">
        <f t="shared" si="16"/>
        <v/>
      </c>
      <c r="M1065" s="47"/>
      <c r="N1065" s="55"/>
      <c r="O1065" s="59"/>
      <c r="P1065" s="43"/>
      <c r="Q1065" s="14"/>
    </row>
    <row r="1066" spans="1:17" ht="36.700000000000003" customHeight="1" x14ac:dyDescent="0.25">
      <c r="A1066" s="277"/>
      <c r="B1066" s="33"/>
      <c r="C1066" s="11"/>
      <c r="D1066" s="11"/>
      <c r="E1066" s="36"/>
      <c r="F1066" s="11"/>
      <c r="G1066" s="11"/>
      <c r="H1066" s="11"/>
      <c r="I1066" s="24"/>
      <c r="J1066" s="51"/>
      <c r="K1066" s="46" t="str">
        <f>IF(SUMIFS('Base facturation'!$C$59:$ALN$59,'Base facturation'!$C$8:$ALN$8,A1066)=0,"",SUMIFS('Base facturation'!$C$59:$ALN$59,'Base facturation'!$C$8:$ALN$8,A1066))</f>
        <v/>
      </c>
      <c r="L1066" s="46" t="str">
        <f t="shared" si="16"/>
        <v/>
      </c>
      <c r="M1066" s="47"/>
      <c r="N1066" s="55"/>
      <c r="O1066" s="59"/>
      <c r="P1066" s="43"/>
      <c r="Q1066" s="14"/>
    </row>
    <row r="1067" spans="1:17" ht="36.700000000000003" customHeight="1" x14ac:dyDescent="0.25">
      <c r="A1067" s="277"/>
      <c r="B1067" s="33"/>
      <c r="C1067" s="11"/>
      <c r="D1067" s="11"/>
      <c r="E1067" s="36"/>
      <c r="F1067" s="11"/>
      <c r="G1067" s="11"/>
      <c r="H1067" s="11"/>
      <c r="I1067" s="24"/>
      <c r="J1067" s="51"/>
      <c r="K1067" s="46" t="str">
        <f>IF(SUMIFS('Base facturation'!$C$59:$ALN$59,'Base facturation'!$C$8:$ALN$8,A1067)=0,"",SUMIFS('Base facturation'!$C$59:$ALN$59,'Base facturation'!$C$8:$ALN$8,A1067))</f>
        <v/>
      </c>
      <c r="L1067" s="46" t="str">
        <f t="shared" si="16"/>
        <v/>
      </c>
      <c r="M1067" s="47"/>
      <c r="N1067" s="55"/>
      <c r="O1067" s="59"/>
      <c r="P1067" s="43"/>
      <c r="Q1067" s="14"/>
    </row>
    <row r="1068" spans="1:17" ht="36.700000000000003" customHeight="1" x14ac:dyDescent="0.25">
      <c r="A1068" s="277"/>
      <c r="B1068" s="33"/>
      <c r="C1068" s="11"/>
      <c r="D1068" s="11"/>
      <c r="E1068" s="36"/>
      <c r="F1068" s="11"/>
      <c r="G1068" s="11"/>
      <c r="H1068" s="11"/>
      <c r="I1068" s="24"/>
      <c r="J1068" s="51"/>
      <c r="K1068" s="46" t="str">
        <f>IF(SUMIFS('Base facturation'!$C$59:$ALN$59,'Base facturation'!$C$8:$ALN$8,A1068)=0,"",SUMIFS('Base facturation'!$C$59:$ALN$59,'Base facturation'!$C$8:$ALN$8,A1068))</f>
        <v/>
      </c>
      <c r="L1068" s="46" t="str">
        <f t="shared" si="16"/>
        <v/>
      </c>
      <c r="M1068" s="47"/>
      <c r="N1068" s="55"/>
      <c r="O1068" s="59"/>
      <c r="P1068" s="43"/>
      <c r="Q1068" s="14"/>
    </row>
    <row r="1069" spans="1:17" ht="36.700000000000003" customHeight="1" x14ac:dyDescent="0.25">
      <c r="A1069" s="277"/>
      <c r="B1069" s="33"/>
      <c r="C1069" s="11"/>
      <c r="D1069" s="11"/>
      <c r="E1069" s="36"/>
      <c r="F1069" s="11"/>
      <c r="G1069" s="11"/>
      <c r="H1069" s="11"/>
      <c r="I1069" s="24"/>
      <c r="J1069" s="51"/>
      <c r="K1069" s="46" t="str">
        <f>IF(SUMIFS('Base facturation'!$C$59:$ALN$59,'Base facturation'!$C$8:$ALN$8,A1069)=0,"",SUMIFS('Base facturation'!$C$59:$ALN$59,'Base facturation'!$C$8:$ALN$8,A1069))</f>
        <v/>
      </c>
      <c r="L1069" s="46" t="str">
        <f t="shared" si="16"/>
        <v/>
      </c>
      <c r="M1069" s="47"/>
      <c r="N1069" s="55"/>
      <c r="O1069" s="59"/>
      <c r="P1069" s="43"/>
      <c r="Q1069" s="14"/>
    </row>
    <row r="1070" spans="1:17" ht="36.700000000000003" customHeight="1" x14ac:dyDescent="0.25">
      <c r="A1070" s="277"/>
      <c r="B1070" s="33"/>
      <c r="C1070" s="11"/>
      <c r="D1070" s="11"/>
      <c r="E1070" s="36"/>
      <c r="F1070" s="11"/>
      <c r="G1070" s="11"/>
      <c r="H1070" s="11"/>
      <c r="I1070" s="24"/>
      <c r="J1070" s="51"/>
      <c r="K1070" s="46" t="str">
        <f>IF(SUMIFS('Base facturation'!$C$59:$ALN$59,'Base facturation'!$C$8:$ALN$8,A1070)=0,"",SUMIFS('Base facturation'!$C$59:$ALN$59,'Base facturation'!$C$8:$ALN$8,A1070))</f>
        <v/>
      </c>
      <c r="L1070" s="46" t="str">
        <f t="shared" si="16"/>
        <v/>
      </c>
      <c r="M1070" s="47"/>
      <c r="N1070" s="55"/>
      <c r="O1070" s="59"/>
      <c r="P1070" s="43"/>
      <c r="Q1070" s="14"/>
    </row>
    <row r="1071" spans="1:17" ht="36.700000000000003" customHeight="1" x14ac:dyDescent="0.25">
      <c r="A1071" s="277"/>
      <c r="B1071" s="33"/>
      <c r="C1071" s="11"/>
      <c r="D1071" s="11"/>
      <c r="E1071" s="36"/>
      <c r="F1071" s="11"/>
      <c r="G1071" s="11"/>
      <c r="H1071" s="11"/>
      <c r="I1071" s="24"/>
      <c r="J1071" s="51"/>
      <c r="K1071" s="46" t="str">
        <f>IF(SUMIFS('Base facturation'!$C$59:$ALN$59,'Base facturation'!$C$8:$ALN$8,A1071)=0,"",SUMIFS('Base facturation'!$C$59:$ALN$59,'Base facturation'!$C$8:$ALN$8,A1071))</f>
        <v/>
      </c>
      <c r="L1071" s="46" t="str">
        <f t="shared" si="16"/>
        <v/>
      </c>
      <c r="M1071" s="47"/>
      <c r="N1071" s="55"/>
      <c r="O1071" s="59"/>
      <c r="P1071" s="43"/>
      <c r="Q1071" s="14"/>
    </row>
    <row r="1072" spans="1:17" ht="36.700000000000003" customHeight="1" x14ac:dyDescent="0.25">
      <c r="A1072" s="277"/>
      <c r="B1072" s="33"/>
      <c r="C1072" s="11"/>
      <c r="D1072" s="11"/>
      <c r="E1072" s="36"/>
      <c r="F1072" s="11"/>
      <c r="G1072" s="11"/>
      <c r="H1072" s="11"/>
      <c r="I1072" s="24"/>
      <c r="J1072" s="51"/>
      <c r="K1072" s="46" t="str">
        <f>IF(SUMIFS('Base facturation'!$C$59:$ALN$59,'Base facturation'!$C$8:$ALN$8,A1072)=0,"",SUMIFS('Base facturation'!$C$59:$ALN$59,'Base facturation'!$C$8:$ALN$8,A1072))</f>
        <v/>
      </c>
      <c r="L1072" s="46" t="str">
        <f t="shared" si="16"/>
        <v/>
      </c>
      <c r="M1072" s="47"/>
      <c r="N1072" s="55"/>
      <c r="O1072" s="59"/>
      <c r="P1072" s="43"/>
      <c r="Q1072" s="14"/>
    </row>
    <row r="1073" spans="1:17" ht="36.700000000000003" customHeight="1" x14ac:dyDescent="0.25">
      <c r="A1073" s="277"/>
      <c r="B1073" s="33"/>
      <c r="C1073" s="11"/>
      <c r="D1073" s="11"/>
      <c r="E1073" s="36"/>
      <c r="F1073" s="11"/>
      <c r="G1073" s="11"/>
      <c r="H1073" s="11"/>
      <c r="I1073" s="24"/>
      <c r="J1073" s="51"/>
      <c r="K1073" s="46" t="str">
        <f>IF(SUMIFS('Base facturation'!$C$59:$ALN$59,'Base facturation'!$C$8:$ALN$8,A1073)=0,"",SUMIFS('Base facturation'!$C$59:$ALN$59,'Base facturation'!$C$8:$ALN$8,A1073))</f>
        <v/>
      </c>
      <c r="L1073" s="46" t="str">
        <f t="shared" si="16"/>
        <v/>
      </c>
      <c r="M1073" s="47"/>
      <c r="N1073" s="55"/>
      <c r="O1073" s="59"/>
      <c r="P1073" s="43"/>
      <c r="Q1073" s="14"/>
    </row>
    <row r="1074" spans="1:17" ht="36.700000000000003" customHeight="1" x14ac:dyDescent="0.25">
      <c r="A1074" s="277"/>
      <c r="B1074" s="33"/>
      <c r="C1074" s="11"/>
      <c r="D1074" s="11"/>
      <c r="E1074" s="36"/>
      <c r="F1074" s="11"/>
      <c r="G1074" s="11"/>
      <c r="H1074" s="11"/>
      <c r="I1074" s="24"/>
      <c r="J1074" s="51"/>
      <c r="K1074" s="46" t="str">
        <f>IF(SUMIFS('Base facturation'!$C$59:$ALN$59,'Base facturation'!$C$8:$ALN$8,A1074)=0,"",SUMIFS('Base facturation'!$C$59:$ALN$59,'Base facturation'!$C$8:$ALN$8,A1074))</f>
        <v/>
      </c>
      <c r="L1074" s="46" t="str">
        <f t="shared" si="16"/>
        <v/>
      </c>
      <c r="M1074" s="47"/>
      <c r="N1074" s="55"/>
      <c r="O1074" s="59"/>
      <c r="P1074" s="43"/>
      <c r="Q1074" s="14"/>
    </row>
    <row r="1075" spans="1:17" ht="36.700000000000003" customHeight="1" x14ac:dyDescent="0.25">
      <c r="A1075" s="277"/>
      <c r="B1075" s="33"/>
      <c r="C1075" s="11"/>
      <c r="D1075" s="11"/>
      <c r="E1075" s="36"/>
      <c r="F1075" s="11"/>
      <c r="G1075" s="11"/>
      <c r="H1075" s="11"/>
      <c r="I1075" s="24"/>
      <c r="J1075" s="51"/>
      <c r="K1075" s="46" t="str">
        <f>IF(SUMIFS('Base facturation'!$C$59:$ALN$59,'Base facturation'!$C$8:$ALN$8,A1075)=0,"",SUMIFS('Base facturation'!$C$59:$ALN$59,'Base facturation'!$C$8:$ALN$8,A1075))</f>
        <v/>
      </c>
      <c r="L1075" s="46" t="str">
        <f t="shared" si="16"/>
        <v/>
      </c>
      <c r="M1075" s="47"/>
      <c r="N1075" s="55"/>
      <c r="O1075" s="59"/>
      <c r="P1075" s="43"/>
      <c r="Q1075" s="14"/>
    </row>
    <row r="1076" spans="1:17" ht="36.700000000000003" customHeight="1" x14ac:dyDescent="0.25">
      <c r="A1076" s="277"/>
      <c r="B1076" s="33"/>
      <c r="C1076" s="11"/>
      <c r="D1076" s="11"/>
      <c r="E1076" s="36"/>
      <c r="F1076" s="11"/>
      <c r="G1076" s="11"/>
      <c r="H1076" s="11"/>
      <c r="I1076" s="24"/>
      <c r="J1076" s="51"/>
      <c r="K1076" s="46" t="str">
        <f>IF(SUMIFS('Base facturation'!$C$59:$ALN$59,'Base facturation'!$C$8:$ALN$8,A1076)=0,"",SUMIFS('Base facturation'!$C$59:$ALN$59,'Base facturation'!$C$8:$ALN$8,A1076))</f>
        <v/>
      </c>
      <c r="L1076" s="46" t="str">
        <f t="shared" si="16"/>
        <v/>
      </c>
      <c r="M1076" s="47"/>
      <c r="N1076" s="55"/>
      <c r="O1076" s="59"/>
      <c r="P1076" s="43"/>
      <c r="Q1076" s="14"/>
    </row>
    <row r="1077" spans="1:17" ht="36.700000000000003" customHeight="1" x14ac:dyDescent="0.25">
      <c r="A1077" s="277"/>
      <c r="B1077" s="33"/>
      <c r="C1077" s="11"/>
      <c r="D1077" s="11"/>
      <c r="E1077" s="36"/>
      <c r="F1077" s="11"/>
      <c r="G1077" s="11"/>
      <c r="H1077" s="11"/>
      <c r="I1077" s="24"/>
      <c r="J1077" s="51"/>
      <c r="K1077" s="46" t="str">
        <f>IF(SUMIFS('Base facturation'!$C$59:$ALN$59,'Base facturation'!$C$8:$ALN$8,A1077)=0,"",SUMIFS('Base facturation'!$C$59:$ALN$59,'Base facturation'!$C$8:$ALN$8,A1077))</f>
        <v/>
      </c>
      <c r="L1077" s="46" t="str">
        <f t="shared" si="16"/>
        <v/>
      </c>
      <c r="M1077" s="47"/>
      <c r="N1077" s="55"/>
      <c r="O1077" s="59"/>
      <c r="P1077" s="43"/>
      <c r="Q1077" s="14"/>
    </row>
    <row r="1078" spans="1:17" ht="36.700000000000003" customHeight="1" x14ac:dyDescent="0.25">
      <c r="A1078" s="277"/>
      <c r="B1078" s="33"/>
      <c r="C1078" s="11"/>
      <c r="D1078" s="11"/>
      <c r="E1078" s="36"/>
      <c r="F1078" s="11"/>
      <c r="G1078" s="11"/>
      <c r="H1078" s="11"/>
      <c r="I1078" s="24"/>
      <c r="J1078" s="51"/>
      <c r="K1078" s="46" t="str">
        <f>IF(SUMIFS('Base facturation'!$C$59:$ALN$59,'Base facturation'!$C$8:$ALN$8,A1078)=0,"",SUMIFS('Base facturation'!$C$59:$ALN$59,'Base facturation'!$C$8:$ALN$8,A1078))</f>
        <v/>
      </c>
      <c r="L1078" s="46" t="str">
        <f t="shared" si="16"/>
        <v/>
      </c>
      <c r="M1078" s="47"/>
      <c r="N1078" s="55"/>
      <c r="O1078" s="59"/>
      <c r="P1078" s="43"/>
      <c r="Q1078" s="14"/>
    </row>
    <row r="1079" spans="1:17" ht="36.700000000000003" customHeight="1" x14ac:dyDescent="0.25">
      <c r="A1079" s="277"/>
      <c r="B1079" s="33"/>
      <c r="C1079" s="11"/>
      <c r="D1079" s="11"/>
      <c r="E1079" s="36"/>
      <c r="F1079" s="11"/>
      <c r="G1079" s="11"/>
      <c r="H1079" s="11"/>
      <c r="I1079" s="24"/>
      <c r="J1079" s="51"/>
      <c r="K1079" s="46" t="str">
        <f>IF(SUMIFS('Base facturation'!$C$59:$ALN$59,'Base facturation'!$C$8:$ALN$8,A1079)=0,"",SUMIFS('Base facturation'!$C$59:$ALN$59,'Base facturation'!$C$8:$ALN$8,A1079))</f>
        <v/>
      </c>
      <c r="L1079" s="46" t="str">
        <f t="shared" si="16"/>
        <v/>
      </c>
      <c r="M1079" s="47"/>
      <c r="N1079" s="55"/>
      <c r="O1079" s="59"/>
      <c r="P1079" s="43"/>
      <c r="Q1079" s="14"/>
    </row>
    <row r="1080" spans="1:17" ht="36.700000000000003" customHeight="1" x14ac:dyDescent="0.25">
      <c r="A1080" s="277"/>
      <c r="B1080" s="33"/>
      <c r="C1080" s="11"/>
      <c r="D1080" s="11"/>
      <c r="E1080" s="36"/>
      <c r="F1080" s="11"/>
      <c r="G1080" s="11"/>
      <c r="H1080" s="11"/>
      <c r="I1080" s="24"/>
      <c r="J1080" s="51"/>
      <c r="K1080" s="46" t="str">
        <f>IF(SUMIFS('Base facturation'!$C$59:$ALN$59,'Base facturation'!$C$8:$ALN$8,A1080)=0,"",SUMIFS('Base facturation'!$C$59:$ALN$59,'Base facturation'!$C$8:$ALN$8,A1080))</f>
        <v/>
      </c>
      <c r="L1080" s="46" t="str">
        <f t="shared" si="16"/>
        <v/>
      </c>
      <c r="M1080" s="47"/>
      <c r="N1080" s="55"/>
      <c r="O1080" s="59"/>
      <c r="P1080" s="43"/>
      <c r="Q1080" s="14"/>
    </row>
    <row r="1081" spans="1:17" ht="36.700000000000003" customHeight="1" x14ac:dyDescent="0.25">
      <c r="A1081" s="277"/>
      <c r="B1081" s="33"/>
      <c r="C1081" s="11"/>
      <c r="D1081" s="11"/>
      <c r="E1081" s="36"/>
      <c r="F1081" s="11"/>
      <c r="G1081" s="11"/>
      <c r="H1081" s="11"/>
      <c r="I1081" s="24"/>
      <c r="J1081" s="51"/>
      <c r="K1081" s="46" t="str">
        <f>IF(SUMIFS('Base facturation'!$C$59:$ALN$59,'Base facturation'!$C$8:$ALN$8,A1081)=0,"",SUMIFS('Base facturation'!$C$59:$ALN$59,'Base facturation'!$C$8:$ALN$8,A1081))</f>
        <v/>
      </c>
      <c r="L1081" s="46" t="str">
        <f t="shared" si="16"/>
        <v/>
      </c>
      <c r="M1081" s="47"/>
      <c r="N1081" s="55"/>
      <c r="O1081" s="59"/>
      <c r="P1081" s="43"/>
      <c r="Q1081" s="14"/>
    </row>
    <row r="1082" spans="1:17" ht="36.700000000000003" customHeight="1" x14ac:dyDescent="0.25">
      <c r="A1082" s="277"/>
      <c r="B1082" s="33"/>
      <c r="C1082" s="11"/>
      <c r="D1082" s="11"/>
      <c r="E1082" s="36"/>
      <c r="F1082" s="11"/>
      <c r="G1082" s="11"/>
      <c r="H1082" s="11"/>
      <c r="I1082" s="24"/>
      <c r="J1082" s="51"/>
      <c r="K1082" s="46" t="str">
        <f>IF(SUMIFS('Base facturation'!$C$59:$ALN$59,'Base facturation'!$C$8:$ALN$8,A1082)=0,"",SUMIFS('Base facturation'!$C$59:$ALN$59,'Base facturation'!$C$8:$ALN$8,A1082))</f>
        <v/>
      </c>
      <c r="L1082" s="46" t="str">
        <f t="shared" si="16"/>
        <v/>
      </c>
      <c r="M1082" s="47"/>
      <c r="N1082" s="55"/>
      <c r="O1082" s="59"/>
      <c r="P1082" s="43"/>
      <c r="Q1082" s="14"/>
    </row>
    <row r="1083" spans="1:17" ht="36.700000000000003" customHeight="1" x14ac:dyDescent="0.25">
      <c r="A1083" s="277"/>
      <c r="B1083" s="33"/>
      <c r="C1083" s="11"/>
      <c r="D1083" s="11"/>
      <c r="E1083" s="36"/>
      <c r="F1083" s="11"/>
      <c r="G1083" s="11"/>
      <c r="H1083" s="11"/>
      <c r="I1083" s="24"/>
      <c r="J1083" s="51"/>
      <c r="K1083" s="46" t="str">
        <f>IF(SUMIFS('Base facturation'!$C$59:$ALN$59,'Base facturation'!$C$8:$ALN$8,A1083)=0,"",SUMIFS('Base facturation'!$C$59:$ALN$59,'Base facturation'!$C$8:$ALN$8,A1083))</f>
        <v/>
      </c>
      <c r="L1083" s="46" t="str">
        <f t="shared" si="16"/>
        <v/>
      </c>
      <c r="M1083" s="47"/>
      <c r="N1083" s="55"/>
      <c r="O1083" s="59"/>
      <c r="P1083" s="43"/>
      <c r="Q1083" s="14"/>
    </row>
    <row r="1084" spans="1:17" ht="36.700000000000003" customHeight="1" x14ac:dyDescent="0.25">
      <c r="A1084" s="277"/>
      <c r="B1084" s="33"/>
      <c r="C1084" s="11"/>
      <c r="D1084" s="11"/>
      <c r="E1084" s="36"/>
      <c r="F1084" s="11"/>
      <c r="G1084" s="11"/>
      <c r="H1084" s="11"/>
      <c r="I1084" s="24"/>
      <c r="J1084" s="51"/>
      <c r="K1084" s="46" t="str">
        <f>IF(SUMIFS('Base facturation'!$C$59:$ALN$59,'Base facturation'!$C$8:$ALN$8,A1084)=0,"",SUMIFS('Base facturation'!$C$59:$ALN$59,'Base facturation'!$C$8:$ALN$8,A1084))</f>
        <v/>
      </c>
      <c r="L1084" s="46" t="str">
        <f t="shared" si="16"/>
        <v/>
      </c>
      <c r="M1084" s="47"/>
      <c r="N1084" s="55"/>
      <c r="O1084" s="59"/>
      <c r="P1084" s="43"/>
      <c r="Q1084" s="14"/>
    </row>
    <row r="1085" spans="1:17" ht="36.700000000000003" customHeight="1" x14ac:dyDescent="0.25">
      <c r="A1085" s="277"/>
      <c r="B1085" s="33"/>
      <c r="C1085" s="11"/>
      <c r="D1085" s="11"/>
      <c r="E1085" s="36"/>
      <c r="F1085" s="11"/>
      <c r="G1085" s="11"/>
      <c r="H1085" s="11"/>
      <c r="I1085" s="24"/>
      <c r="J1085" s="51"/>
      <c r="K1085" s="46" t="str">
        <f>IF(SUMIFS('Base facturation'!$C$59:$ALN$59,'Base facturation'!$C$8:$ALN$8,A1085)=0,"",SUMIFS('Base facturation'!$C$59:$ALN$59,'Base facturation'!$C$8:$ALN$8,A1085))</f>
        <v/>
      </c>
      <c r="L1085" s="46" t="str">
        <f t="shared" si="16"/>
        <v/>
      </c>
      <c r="M1085" s="47"/>
      <c r="N1085" s="55"/>
      <c r="O1085" s="59"/>
      <c r="P1085" s="43"/>
      <c r="Q1085" s="14"/>
    </row>
    <row r="1086" spans="1:17" ht="36.700000000000003" customHeight="1" x14ac:dyDescent="0.25">
      <c r="A1086" s="277"/>
      <c r="B1086" s="33"/>
      <c r="C1086" s="11"/>
      <c r="D1086" s="11"/>
      <c r="E1086" s="36"/>
      <c r="F1086" s="11"/>
      <c r="G1086" s="11"/>
      <c r="H1086" s="11"/>
      <c r="I1086" s="24"/>
      <c r="J1086" s="51"/>
      <c r="K1086" s="46" t="str">
        <f>IF(SUMIFS('Base facturation'!$C$59:$ALN$59,'Base facturation'!$C$8:$ALN$8,A1086)=0,"",SUMIFS('Base facturation'!$C$59:$ALN$59,'Base facturation'!$C$8:$ALN$8,A1086))</f>
        <v/>
      </c>
      <c r="L1086" s="46" t="str">
        <f t="shared" si="16"/>
        <v/>
      </c>
      <c r="M1086" s="47"/>
      <c r="N1086" s="55"/>
      <c r="O1086" s="59"/>
      <c r="P1086" s="43"/>
      <c r="Q1086" s="14"/>
    </row>
    <row r="1087" spans="1:17" ht="36.700000000000003" customHeight="1" x14ac:dyDescent="0.25">
      <c r="A1087" s="277"/>
      <c r="B1087" s="33"/>
      <c r="C1087" s="11"/>
      <c r="D1087" s="11"/>
      <c r="E1087" s="36"/>
      <c r="F1087" s="11"/>
      <c r="G1087" s="11"/>
      <c r="H1087" s="11"/>
      <c r="I1087" s="24"/>
      <c r="J1087" s="51"/>
      <c r="K1087" s="46" t="str">
        <f>IF(SUMIFS('Base facturation'!$C$59:$ALN$59,'Base facturation'!$C$8:$ALN$8,A1087)=0,"",SUMIFS('Base facturation'!$C$59:$ALN$59,'Base facturation'!$C$8:$ALN$8,A1087))</f>
        <v/>
      </c>
      <c r="L1087" s="46" t="str">
        <f t="shared" si="16"/>
        <v/>
      </c>
      <c r="M1087" s="47"/>
      <c r="N1087" s="55"/>
      <c r="O1087" s="59"/>
      <c r="P1087" s="43"/>
      <c r="Q1087" s="14"/>
    </row>
    <row r="1088" spans="1:17" ht="36.700000000000003" customHeight="1" x14ac:dyDescent="0.25">
      <c r="A1088" s="277"/>
      <c r="B1088" s="33"/>
      <c r="C1088" s="11"/>
      <c r="D1088" s="11"/>
      <c r="E1088" s="36"/>
      <c r="F1088" s="11"/>
      <c r="G1088" s="11"/>
      <c r="H1088" s="11"/>
      <c r="I1088" s="24"/>
      <c r="J1088" s="51"/>
      <c r="K1088" s="46" t="str">
        <f>IF(SUMIFS('Base facturation'!$C$59:$ALN$59,'Base facturation'!$C$8:$ALN$8,A1088)=0,"",SUMIFS('Base facturation'!$C$59:$ALN$59,'Base facturation'!$C$8:$ALN$8,A1088))</f>
        <v/>
      </c>
      <c r="L1088" s="46" t="str">
        <f t="shared" si="16"/>
        <v/>
      </c>
      <c r="M1088" s="47"/>
      <c r="N1088" s="55"/>
      <c r="O1088" s="59"/>
      <c r="P1088" s="43"/>
      <c r="Q1088" s="14"/>
    </row>
    <row r="1089" spans="1:17" ht="36.700000000000003" customHeight="1" x14ac:dyDescent="0.25">
      <c r="A1089" s="277"/>
      <c r="B1089" s="33"/>
      <c r="C1089" s="11"/>
      <c r="D1089" s="11"/>
      <c r="E1089" s="36"/>
      <c r="F1089" s="11"/>
      <c r="G1089" s="11"/>
      <c r="H1089" s="11"/>
      <c r="I1089" s="24"/>
      <c r="J1089" s="51"/>
      <c r="K1089" s="46" t="str">
        <f>IF(SUMIFS('Base facturation'!$C$59:$ALN$59,'Base facturation'!$C$8:$ALN$8,A1089)=0,"",SUMIFS('Base facturation'!$C$59:$ALN$59,'Base facturation'!$C$8:$ALN$8,A1089))</f>
        <v/>
      </c>
      <c r="L1089" s="46" t="str">
        <f t="shared" si="16"/>
        <v/>
      </c>
      <c r="M1089" s="47"/>
      <c r="N1089" s="55"/>
      <c r="O1089" s="59"/>
      <c r="P1089" s="43"/>
      <c r="Q1089" s="14"/>
    </row>
    <row r="1090" spans="1:17" ht="36.700000000000003" customHeight="1" x14ac:dyDescent="0.25">
      <c r="A1090" s="277"/>
      <c r="B1090" s="33"/>
      <c r="C1090" s="11"/>
      <c r="D1090" s="11"/>
      <c r="E1090" s="36"/>
      <c r="F1090" s="11"/>
      <c r="G1090" s="11"/>
      <c r="H1090" s="11"/>
      <c r="I1090" s="24"/>
      <c r="J1090" s="51"/>
      <c r="K1090" s="46" t="str">
        <f>IF(SUMIFS('Base facturation'!$C$59:$ALN$59,'Base facturation'!$C$8:$ALN$8,A1090)=0,"",SUMIFS('Base facturation'!$C$59:$ALN$59,'Base facturation'!$C$8:$ALN$8,A1090))</f>
        <v/>
      </c>
      <c r="L1090" s="46" t="str">
        <f t="shared" si="16"/>
        <v/>
      </c>
      <c r="M1090" s="47"/>
      <c r="N1090" s="55"/>
      <c r="O1090" s="59"/>
      <c r="P1090" s="43"/>
      <c r="Q1090" s="14"/>
    </row>
    <row r="1091" spans="1:17" ht="36.700000000000003" customHeight="1" x14ac:dyDescent="0.25">
      <c r="A1091" s="277"/>
      <c r="B1091" s="33"/>
      <c r="C1091" s="11"/>
      <c r="D1091" s="11"/>
      <c r="E1091" s="36"/>
      <c r="F1091" s="11"/>
      <c r="G1091" s="11"/>
      <c r="H1091" s="11"/>
      <c r="I1091" s="24"/>
      <c r="J1091" s="51"/>
      <c r="K1091" s="46" t="str">
        <f>IF(SUMIFS('Base facturation'!$C$59:$ALN$59,'Base facturation'!$C$8:$ALN$8,A1091)=0,"",SUMIFS('Base facturation'!$C$59:$ALN$59,'Base facturation'!$C$8:$ALN$8,A1091))</f>
        <v/>
      </c>
      <c r="L1091" s="46" t="str">
        <f t="shared" si="16"/>
        <v/>
      </c>
      <c r="M1091" s="47"/>
      <c r="N1091" s="55"/>
      <c r="O1091" s="59"/>
      <c r="P1091" s="43"/>
      <c r="Q1091" s="14"/>
    </row>
    <row r="1092" spans="1:17" ht="36.700000000000003" customHeight="1" x14ac:dyDescent="0.25">
      <c r="A1092" s="277"/>
      <c r="B1092" s="33"/>
      <c r="C1092" s="11"/>
      <c r="D1092" s="11"/>
      <c r="E1092" s="36"/>
      <c r="F1092" s="11"/>
      <c r="G1092" s="11"/>
      <c r="H1092" s="11"/>
      <c r="I1092" s="24"/>
      <c r="J1092" s="51"/>
      <c r="K1092" s="46" t="str">
        <f>IF(SUMIFS('Base facturation'!$C$59:$ALN$59,'Base facturation'!$C$8:$ALN$8,A1092)=0,"",SUMIFS('Base facturation'!$C$59:$ALN$59,'Base facturation'!$C$8:$ALN$8,A1092))</f>
        <v/>
      </c>
      <c r="L1092" s="46" t="str">
        <f t="shared" si="16"/>
        <v/>
      </c>
      <c r="M1092" s="47"/>
      <c r="N1092" s="55"/>
      <c r="O1092" s="59"/>
      <c r="P1092" s="43"/>
      <c r="Q1092" s="14"/>
    </row>
    <row r="1093" spans="1:17" ht="36.700000000000003" customHeight="1" x14ac:dyDescent="0.25">
      <c r="A1093" s="277"/>
      <c r="B1093" s="33"/>
      <c r="C1093" s="11"/>
      <c r="D1093" s="11"/>
      <c r="E1093" s="36"/>
      <c r="F1093" s="11"/>
      <c r="G1093" s="11"/>
      <c r="H1093" s="11"/>
      <c r="I1093" s="24"/>
      <c r="J1093" s="51"/>
      <c r="K1093" s="46" t="str">
        <f>IF(SUMIFS('Base facturation'!$C$59:$ALN$59,'Base facturation'!$C$8:$ALN$8,A1093)=0,"",SUMIFS('Base facturation'!$C$59:$ALN$59,'Base facturation'!$C$8:$ALN$8,A1093))</f>
        <v/>
      </c>
      <c r="L1093" s="46" t="str">
        <f t="shared" si="16"/>
        <v/>
      </c>
      <c r="M1093" s="47"/>
      <c r="N1093" s="55"/>
      <c r="O1093" s="59"/>
      <c r="P1093" s="43"/>
      <c r="Q1093" s="14"/>
    </row>
    <row r="1094" spans="1:17" ht="36.700000000000003" customHeight="1" x14ac:dyDescent="0.25">
      <c r="A1094" s="277"/>
      <c r="B1094" s="33"/>
      <c r="C1094" s="11"/>
      <c r="D1094" s="11"/>
      <c r="E1094" s="36"/>
      <c r="F1094" s="11"/>
      <c r="G1094" s="11"/>
      <c r="H1094" s="11"/>
      <c r="I1094" s="24"/>
      <c r="J1094" s="51"/>
      <c r="K1094" s="46" t="str">
        <f>IF(SUMIFS('Base facturation'!$C$59:$ALN$59,'Base facturation'!$C$8:$ALN$8,A1094)=0,"",SUMIFS('Base facturation'!$C$59:$ALN$59,'Base facturation'!$C$8:$ALN$8,A1094))</f>
        <v/>
      </c>
      <c r="L1094" s="46" t="str">
        <f t="shared" si="16"/>
        <v/>
      </c>
      <c r="M1094" s="47"/>
      <c r="N1094" s="55"/>
      <c r="O1094" s="59"/>
      <c r="P1094" s="43"/>
      <c r="Q1094" s="14"/>
    </row>
    <row r="1095" spans="1:17" ht="36.700000000000003" customHeight="1" x14ac:dyDescent="0.25">
      <c r="A1095" s="277"/>
      <c r="B1095" s="33"/>
      <c r="C1095" s="11"/>
      <c r="D1095" s="11"/>
      <c r="E1095" s="36"/>
      <c r="F1095" s="11"/>
      <c r="G1095" s="11"/>
      <c r="H1095" s="11"/>
      <c r="I1095" s="24"/>
      <c r="J1095" s="51"/>
      <c r="K1095" s="46" t="str">
        <f>IF(SUMIFS('Base facturation'!$C$59:$ALN$59,'Base facturation'!$C$8:$ALN$8,A1095)=0,"",SUMIFS('Base facturation'!$C$59:$ALN$59,'Base facturation'!$C$8:$ALN$8,A1095))</f>
        <v/>
      </c>
      <c r="L1095" s="46" t="str">
        <f t="shared" si="16"/>
        <v/>
      </c>
      <c r="M1095" s="47"/>
      <c r="N1095" s="55"/>
      <c r="O1095" s="59"/>
      <c r="P1095" s="43"/>
      <c r="Q1095" s="14"/>
    </row>
    <row r="1096" spans="1:17" ht="36.700000000000003" customHeight="1" x14ac:dyDescent="0.25">
      <c r="A1096" s="277"/>
      <c r="B1096" s="33"/>
      <c r="C1096" s="11"/>
      <c r="D1096" s="11"/>
      <c r="E1096" s="36"/>
      <c r="F1096" s="11"/>
      <c r="G1096" s="11"/>
      <c r="H1096" s="11"/>
      <c r="I1096" s="24"/>
      <c r="J1096" s="51"/>
      <c r="K1096" s="46" t="str">
        <f>IF(SUMIFS('Base facturation'!$C$59:$ALN$59,'Base facturation'!$C$8:$ALN$8,A1096)=0,"",SUMIFS('Base facturation'!$C$59:$ALN$59,'Base facturation'!$C$8:$ALN$8,A1096))</f>
        <v/>
      </c>
      <c r="L1096" s="46" t="str">
        <f t="shared" ref="L1096:L1159" si="17">IF(ISBLANK(J1096),"",J1096-K1096)</f>
        <v/>
      </c>
      <c r="M1096" s="47"/>
      <c r="N1096" s="55"/>
      <c r="O1096" s="59"/>
      <c r="P1096" s="43"/>
      <c r="Q1096" s="14"/>
    </row>
    <row r="1097" spans="1:17" ht="36.700000000000003" customHeight="1" x14ac:dyDescent="0.25">
      <c r="A1097" s="277"/>
      <c r="B1097" s="33"/>
      <c r="C1097" s="11"/>
      <c r="D1097" s="11"/>
      <c r="E1097" s="36"/>
      <c r="F1097" s="11"/>
      <c r="G1097" s="11"/>
      <c r="H1097" s="11"/>
      <c r="I1097" s="24"/>
      <c r="J1097" s="51"/>
      <c r="K1097" s="46" t="str">
        <f>IF(SUMIFS('Base facturation'!$C$59:$ALN$59,'Base facturation'!$C$8:$ALN$8,A1097)=0,"",SUMIFS('Base facturation'!$C$59:$ALN$59,'Base facturation'!$C$8:$ALN$8,A1097))</f>
        <v/>
      </c>
      <c r="L1097" s="46" t="str">
        <f t="shared" si="17"/>
        <v/>
      </c>
      <c r="M1097" s="47"/>
      <c r="N1097" s="55"/>
      <c r="O1097" s="59"/>
      <c r="P1097" s="43"/>
      <c r="Q1097" s="14"/>
    </row>
    <row r="1098" spans="1:17" ht="36.700000000000003" customHeight="1" x14ac:dyDescent="0.25">
      <c r="A1098" s="277"/>
      <c r="B1098" s="33"/>
      <c r="C1098" s="11"/>
      <c r="D1098" s="11"/>
      <c r="E1098" s="36"/>
      <c r="F1098" s="11"/>
      <c r="G1098" s="11"/>
      <c r="H1098" s="11"/>
      <c r="I1098" s="24"/>
      <c r="J1098" s="51"/>
      <c r="K1098" s="46" t="str">
        <f>IF(SUMIFS('Base facturation'!$C$59:$ALN$59,'Base facturation'!$C$8:$ALN$8,A1098)=0,"",SUMIFS('Base facturation'!$C$59:$ALN$59,'Base facturation'!$C$8:$ALN$8,A1098))</f>
        <v/>
      </c>
      <c r="L1098" s="46" t="str">
        <f t="shared" si="17"/>
        <v/>
      </c>
      <c r="M1098" s="47"/>
      <c r="N1098" s="55"/>
      <c r="O1098" s="59"/>
      <c r="P1098" s="43"/>
      <c r="Q1098" s="14"/>
    </row>
    <row r="1099" spans="1:17" ht="36.700000000000003" customHeight="1" x14ac:dyDescent="0.25">
      <c r="A1099" s="277"/>
      <c r="B1099" s="33"/>
      <c r="C1099" s="11"/>
      <c r="D1099" s="11"/>
      <c r="E1099" s="36"/>
      <c r="F1099" s="11"/>
      <c r="G1099" s="11"/>
      <c r="H1099" s="11"/>
      <c r="I1099" s="24"/>
      <c r="J1099" s="51"/>
      <c r="K1099" s="46" t="str">
        <f>IF(SUMIFS('Base facturation'!$C$59:$ALN$59,'Base facturation'!$C$8:$ALN$8,A1099)=0,"",SUMIFS('Base facturation'!$C$59:$ALN$59,'Base facturation'!$C$8:$ALN$8,A1099))</f>
        <v/>
      </c>
      <c r="L1099" s="46" t="str">
        <f t="shared" si="17"/>
        <v/>
      </c>
      <c r="M1099" s="47"/>
      <c r="N1099" s="55"/>
      <c r="O1099" s="59"/>
      <c r="P1099" s="43"/>
      <c r="Q1099" s="14"/>
    </row>
    <row r="1100" spans="1:17" ht="36.700000000000003" customHeight="1" x14ac:dyDescent="0.25">
      <c r="A1100" s="277"/>
      <c r="B1100" s="33"/>
      <c r="C1100" s="11"/>
      <c r="D1100" s="11"/>
      <c r="E1100" s="36"/>
      <c r="F1100" s="11"/>
      <c r="G1100" s="11"/>
      <c r="H1100" s="11"/>
      <c r="I1100" s="24"/>
      <c r="J1100" s="51"/>
      <c r="K1100" s="46" t="str">
        <f>IF(SUMIFS('Base facturation'!$C$59:$ALN$59,'Base facturation'!$C$8:$ALN$8,A1100)=0,"",SUMIFS('Base facturation'!$C$59:$ALN$59,'Base facturation'!$C$8:$ALN$8,A1100))</f>
        <v/>
      </c>
      <c r="L1100" s="46" t="str">
        <f t="shared" si="17"/>
        <v/>
      </c>
      <c r="M1100" s="47"/>
      <c r="N1100" s="55"/>
      <c r="O1100" s="59"/>
      <c r="P1100" s="43"/>
      <c r="Q1100" s="14"/>
    </row>
    <row r="1101" spans="1:17" ht="36.700000000000003" customHeight="1" x14ac:dyDescent="0.25">
      <c r="A1101" s="277"/>
      <c r="B1101" s="33"/>
      <c r="C1101" s="11"/>
      <c r="D1101" s="11"/>
      <c r="E1101" s="36"/>
      <c r="F1101" s="11"/>
      <c r="G1101" s="11"/>
      <c r="H1101" s="11"/>
      <c r="I1101" s="24"/>
      <c r="J1101" s="51"/>
      <c r="K1101" s="46" t="str">
        <f>IF(SUMIFS('Base facturation'!$C$59:$ALN$59,'Base facturation'!$C$8:$ALN$8,A1101)=0,"",SUMIFS('Base facturation'!$C$59:$ALN$59,'Base facturation'!$C$8:$ALN$8,A1101))</f>
        <v/>
      </c>
      <c r="L1101" s="46" t="str">
        <f t="shared" si="17"/>
        <v/>
      </c>
      <c r="M1101" s="47"/>
      <c r="N1101" s="55"/>
      <c r="O1101" s="59"/>
      <c r="P1101" s="43"/>
      <c r="Q1101" s="14"/>
    </row>
    <row r="1102" spans="1:17" ht="36.700000000000003" customHeight="1" x14ac:dyDescent="0.25">
      <c r="A1102" s="277"/>
      <c r="B1102" s="33"/>
      <c r="C1102" s="11"/>
      <c r="D1102" s="11"/>
      <c r="E1102" s="36"/>
      <c r="F1102" s="11"/>
      <c r="G1102" s="11"/>
      <c r="H1102" s="11"/>
      <c r="I1102" s="24"/>
      <c r="J1102" s="51"/>
      <c r="K1102" s="46" t="str">
        <f>IF(SUMIFS('Base facturation'!$C$59:$ALN$59,'Base facturation'!$C$8:$ALN$8,A1102)=0,"",SUMIFS('Base facturation'!$C$59:$ALN$59,'Base facturation'!$C$8:$ALN$8,A1102))</f>
        <v/>
      </c>
      <c r="L1102" s="46" t="str">
        <f t="shared" si="17"/>
        <v/>
      </c>
      <c r="M1102" s="47"/>
      <c r="N1102" s="55"/>
      <c r="O1102" s="59"/>
      <c r="P1102" s="43"/>
      <c r="Q1102" s="14"/>
    </row>
    <row r="1103" spans="1:17" ht="36.700000000000003" customHeight="1" x14ac:dyDescent="0.25">
      <c r="A1103" s="277"/>
      <c r="B1103" s="33"/>
      <c r="C1103" s="11"/>
      <c r="D1103" s="11"/>
      <c r="E1103" s="36"/>
      <c r="F1103" s="11"/>
      <c r="G1103" s="11"/>
      <c r="H1103" s="11"/>
      <c r="I1103" s="24"/>
      <c r="J1103" s="51"/>
      <c r="K1103" s="46" t="str">
        <f>IF(SUMIFS('Base facturation'!$C$59:$ALN$59,'Base facturation'!$C$8:$ALN$8,A1103)=0,"",SUMIFS('Base facturation'!$C$59:$ALN$59,'Base facturation'!$C$8:$ALN$8,A1103))</f>
        <v/>
      </c>
      <c r="L1103" s="46" t="str">
        <f t="shared" si="17"/>
        <v/>
      </c>
      <c r="M1103" s="47"/>
      <c r="N1103" s="55"/>
      <c r="O1103" s="59"/>
      <c r="P1103" s="43"/>
      <c r="Q1103" s="14"/>
    </row>
    <row r="1104" spans="1:17" ht="36.700000000000003" customHeight="1" x14ac:dyDescent="0.25">
      <c r="A1104" s="277"/>
      <c r="B1104" s="33"/>
      <c r="C1104" s="11"/>
      <c r="D1104" s="11"/>
      <c r="E1104" s="36"/>
      <c r="F1104" s="11"/>
      <c r="G1104" s="11"/>
      <c r="H1104" s="11"/>
      <c r="I1104" s="24"/>
      <c r="J1104" s="51"/>
      <c r="K1104" s="46" t="str">
        <f>IF(SUMIFS('Base facturation'!$C$59:$ALN$59,'Base facturation'!$C$8:$ALN$8,A1104)=0,"",SUMIFS('Base facturation'!$C$59:$ALN$59,'Base facturation'!$C$8:$ALN$8,A1104))</f>
        <v/>
      </c>
      <c r="L1104" s="46" t="str">
        <f t="shared" si="17"/>
        <v/>
      </c>
      <c r="M1104" s="47"/>
      <c r="N1104" s="55"/>
      <c r="O1104" s="59"/>
      <c r="P1104" s="43"/>
      <c r="Q1104" s="14"/>
    </row>
    <row r="1105" spans="1:17" ht="36.700000000000003" customHeight="1" x14ac:dyDescent="0.25">
      <c r="A1105" s="277"/>
      <c r="B1105" s="33"/>
      <c r="C1105" s="11"/>
      <c r="D1105" s="11"/>
      <c r="E1105" s="36"/>
      <c r="F1105" s="11"/>
      <c r="G1105" s="11"/>
      <c r="H1105" s="11"/>
      <c r="I1105" s="24"/>
      <c r="J1105" s="51"/>
      <c r="K1105" s="46" t="str">
        <f>IF(SUMIFS('Base facturation'!$C$59:$ALN$59,'Base facturation'!$C$8:$ALN$8,A1105)=0,"",SUMIFS('Base facturation'!$C$59:$ALN$59,'Base facturation'!$C$8:$ALN$8,A1105))</f>
        <v/>
      </c>
      <c r="L1105" s="46" t="str">
        <f t="shared" si="17"/>
        <v/>
      </c>
      <c r="M1105" s="47"/>
      <c r="N1105" s="55"/>
      <c r="O1105" s="59"/>
      <c r="P1105" s="43"/>
      <c r="Q1105" s="14"/>
    </row>
    <row r="1106" spans="1:17" ht="36.700000000000003" customHeight="1" x14ac:dyDescent="0.25">
      <c r="A1106" s="277"/>
      <c r="B1106" s="33"/>
      <c r="C1106" s="11"/>
      <c r="D1106" s="11"/>
      <c r="E1106" s="36"/>
      <c r="F1106" s="11"/>
      <c r="G1106" s="11"/>
      <c r="H1106" s="11"/>
      <c r="I1106" s="24"/>
      <c r="J1106" s="51"/>
      <c r="K1106" s="46" t="str">
        <f>IF(SUMIFS('Base facturation'!$C$59:$ALN$59,'Base facturation'!$C$8:$ALN$8,A1106)=0,"",SUMIFS('Base facturation'!$C$59:$ALN$59,'Base facturation'!$C$8:$ALN$8,A1106))</f>
        <v/>
      </c>
      <c r="L1106" s="46" t="str">
        <f t="shared" si="17"/>
        <v/>
      </c>
      <c r="M1106" s="47"/>
      <c r="N1106" s="55"/>
      <c r="O1106" s="59"/>
      <c r="P1106" s="43"/>
      <c r="Q1106" s="14"/>
    </row>
    <row r="1107" spans="1:17" ht="36.700000000000003" customHeight="1" x14ac:dyDescent="0.25">
      <c r="A1107" s="277"/>
      <c r="B1107" s="33"/>
      <c r="C1107" s="11"/>
      <c r="D1107" s="11"/>
      <c r="E1107" s="36"/>
      <c r="F1107" s="11"/>
      <c r="G1107" s="11"/>
      <c r="H1107" s="11"/>
      <c r="I1107" s="24"/>
      <c r="J1107" s="51"/>
      <c r="K1107" s="46" t="str">
        <f>IF(SUMIFS('Base facturation'!$C$59:$ALN$59,'Base facturation'!$C$8:$ALN$8,A1107)=0,"",SUMIFS('Base facturation'!$C$59:$ALN$59,'Base facturation'!$C$8:$ALN$8,A1107))</f>
        <v/>
      </c>
      <c r="L1107" s="46" t="str">
        <f t="shared" si="17"/>
        <v/>
      </c>
      <c r="M1107" s="47"/>
      <c r="N1107" s="55"/>
      <c r="O1107" s="59"/>
      <c r="P1107" s="43"/>
      <c r="Q1107" s="14"/>
    </row>
    <row r="1108" spans="1:17" ht="36.700000000000003" customHeight="1" x14ac:dyDescent="0.25">
      <c r="A1108" s="277"/>
      <c r="B1108" s="33"/>
      <c r="C1108" s="11"/>
      <c r="D1108" s="11"/>
      <c r="E1108" s="36"/>
      <c r="F1108" s="11"/>
      <c r="G1108" s="11"/>
      <c r="H1108" s="11"/>
      <c r="I1108" s="24"/>
      <c r="J1108" s="51"/>
      <c r="K1108" s="46" t="str">
        <f>IF(SUMIFS('Base facturation'!$C$59:$ALN$59,'Base facturation'!$C$8:$ALN$8,A1108)=0,"",SUMIFS('Base facturation'!$C$59:$ALN$59,'Base facturation'!$C$8:$ALN$8,A1108))</f>
        <v/>
      </c>
      <c r="L1108" s="46" t="str">
        <f t="shared" si="17"/>
        <v/>
      </c>
      <c r="M1108" s="47"/>
      <c r="N1108" s="55"/>
      <c r="O1108" s="59"/>
      <c r="P1108" s="43"/>
      <c r="Q1108" s="14"/>
    </row>
    <row r="1109" spans="1:17" ht="36.700000000000003" customHeight="1" x14ac:dyDescent="0.25">
      <c r="A1109" s="277"/>
      <c r="B1109" s="33"/>
      <c r="C1109" s="11"/>
      <c r="D1109" s="11"/>
      <c r="E1109" s="36"/>
      <c r="F1109" s="11"/>
      <c r="G1109" s="11"/>
      <c r="H1109" s="11"/>
      <c r="I1109" s="24"/>
      <c r="J1109" s="51"/>
      <c r="K1109" s="46" t="str">
        <f>IF(SUMIFS('Base facturation'!$C$59:$ALN$59,'Base facturation'!$C$8:$ALN$8,A1109)=0,"",SUMIFS('Base facturation'!$C$59:$ALN$59,'Base facturation'!$C$8:$ALN$8,A1109))</f>
        <v/>
      </c>
      <c r="L1109" s="46" t="str">
        <f t="shared" si="17"/>
        <v/>
      </c>
      <c r="M1109" s="47"/>
      <c r="N1109" s="55"/>
      <c r="O1109" s="59"/>
      <c r="P1109" s="43"/>
      <c r="Q1109" s="14"/>
    </row>
    <row r="1110" spans="1:17" ht="36.700000000000003" customHeight="1" x14ac:dyDescent="0.25">
      <c r="A1110" s="277"/>
      <c r="B1110" s="33"/>
      <c r="C1110" s="11"/>
      <c r="D1110" s="11"/>
      <c r="E1110" s="36"/>
      <c r="F1110" s="11"/>
      <c r="G1110" s="11"/>
      <c r="H1110" s="11"/>
      <c r="I1110" s="24"/>
      <c r="J1110" s="51"/>
      <c r="K1110" s="46" t="str">
        <f>IF(SUMIFS('Base facturation'!$C$59:$ALN$59,'Base facturation'!$C$8:$ALN$8,A1110)=0,"",SUMIFS('Base facturation'!$C$59:$ALN$59,'Base facturation'!$C$8:$ALN$8,A1110))</f>
        <v/>
      </c>
      <c r="L1110" s="46" t="str">
        <f t="shared" si="17"/>
        <v/>
      </c>
      <c r="M1110" s="47"/>
      <c r="N1110" s="55"/>
      <c r="O1110" s="59"/>
      <c r="P1110" s="43"/>
      <c r="Q1110" s="14"/>
    </row>
    <row r="1111" spans="1:17" ht="36.700000000000003" customHeight="1" x14ac:dyDescent="0.25">
      <c r="A1111" s="277"/>
      <c r="B1111" s="33"/>
      <c r="C1111" s="11"/>
      <c r="D1111" s="11"/>
      <c r="E1111" s="36"/>
      <c r="F1111" s="11"/>
      <c r="G1111" s="11"/>
      <c r="H1111" s="11"/>
      <c r="I1111" s="24"/>
      <c r="J1111" s="51"/>
      <c r="K1111" s="46" t="str">
        <f>IF(SUMIFS('Base facturation'!$C$59:$ALN$59,'Base facturation'!$C$8:$ALN$8,A1111)=0,"",SUMIFS('Base facturation'!$C$59:$ALN$59,'Base facturation'!$C$8:$ALN$8,A1111))</f>
        <v/>
      </c>
      <c r="L1111" s="46" t="str">
        <f t="shared" si="17"/>
        <v/>
      </c>
      <c r="M1111" s="47"/>
      <c r="N1111" s="55"/>
      <c r="O1111" s="59"/>
      <c r="P1111" s="43"/>
      <c r="Q1111" s="14"/>
    </row>
    <row r="1112" spans="1:17" ht="36.700000000000003" customHeight="1" x14ac:dyDescent="0.25">
      <c r="A1112" s="277"/>
      <c r="B1112" s="33"/>
      <c r="C1112" s="11"/>
      <c r="D1112" s="11"/>
      <c r="E1112" s="36"/>
      <c r="F1112" s="11"/>
      <c r="G1112" s="11"/>
      <c r="H1112" s="11"/>
      <c r="I1112" s="24"/>
      <c r="J1112" s="51"/>
      <c r="K1112" s="46" t="str">
        <f>IF(SUMIFS('Base facturation'!$C$59:$ALN$59,'Base facturation'!$C$8:$ALN$8,A1112)=0,"",SUMIFS('Base facturation'!$C$59:$ALN$59,'Base facturation'!$C$8:$ALN$8,A1112))</f>
        <v/>
      </c>
      <c r="L1112" s="46" t="str">
        <f t="shared" si="17"/>
        <v/>
      </c>
      <c r="M1112" s="47"/>
      <c r="N1112" s="55"/>
      <c r="O1112" s="59"/>
      <c r="P1112" s="43"/>
      <c r="Q1112" s="14"/>
    </row>
    <row r="1113" spans="1:17" ht="36.700000000000003" customHeight="1" x14ac:dyDescent="0.25">
      <c r="A1113" s="277"/>
      <c r="B1113" s="33"/>
      <c r="C1113" s="11"/>
      <c r="D1113" s="11"/>
      <c r="E1113" s="36"/>
      <c r="F1113" s="11"/>
      <c r="G1113" s="11"/>
      <c r="H1113" s="11"/>
      <c r="I1113" s="24"/>
      <c r="J1113" s="51"/>
      <c r="K1113" s="46" t="str">
        <f>IF(SUMIFS('Base facturation'!$C$59:$ALN$59,'Base facturation'!$C$8:$ALN$8,A1113)=0,"",SUMIFS('Base facturation'!$C$59:$ALN$59,'Base facturation'!$C$8:$ALN$8,A1113))</f>
        <v/>
      </c>
      <c r="L1113" s="46" t="str">
        <f t="shared" si="17"/>
        <v/>
      </c>
      <c r="M1113" s="47"/>
      <c r="N1113" s="55"/>
      <c r="O1113" s="59"/>
      <c r="P1113" s="43"/>
      <c r="Q1113" s="14"/>
    </row>
    <row r="1114" spans="1:17" ht="36.700000000000003" customHeight="1" x14ac:dyDescent="0.25">
      <c r="A1114" s="277"/>
      <c r="B1114" s="33"/>
      <c r="C1114" s="11"/>
      <c r="D1114" s="11"/>
      <c r="E1114" s="36"/>
      <c r="F1114" s="11"/>
      <c r="G1114" s="11"/>
      <c r="H1114" s="11"/>
      <c r="I1114" s="24"/>
      <c r="J1114" s="51"/>
      <c r="K1114" s="46" t="str">
        <f>IF(SUMIFS('Base facturation'!$C$59:$ALN$59,'Base facturation'!$C$8:$ALN$8,A1114)=0,"",SUMIFS('Base facturation'!$C$59:$ALN$59,'Base facturation'!$C$8:$ALN$8,A1114))</f>
        <v/>
      </c>
      <c r="L1114" s="46" t="str">
        <f t="shared" si="17"/>
        <v/>
      </c>
      <c r="M1114" s="47"/>
      <c r="N1114" s="55"/>
      <c r="O1114" s="59"/>
      <c r="P1114" s="43"/>
      <c r="Q1114" s="14"/>
    </row>
    <row r="1115" spans="1:17" ht="36.700000000000003" customHeight="1" x14ac:dyDescent="0.25">
      <c r="A1115" s="277"/>
      <c r="B1115" s="33"/>
      <c r="C1115" s="11"/>
      <c r="D1115" s="11"/>
      <c r="E1115" s="36"/>
      <c r="F1115" s="11"/>
      <c r="G1115" s="11"/>
      <c r="H1115" s="11"/>
      <c r="I1115" s="24"/>
      <c r="J1115" s="51"/>
      <c r="K1115" s="46" t="str">
        <f>IF(SUMIFS('Base facturation'!$C$59:$ALN$59,'Base facturation'!$C$8:$ALN$8,A1115)=0,"",SUMIFS('Base facturation'!$C$59:$ALN$59,'Base facturation'!$C$8:$ALN$8,A1115))</f>
        <v/>
      </c>
      <c r="L1115" s="46" t="str">
        <f t="shared" si="17"/>
        <v/>
      </c>
      <c r="M1115" s="47"/>
      <c r="N1115" s="55"/>
      <c r="O1115" s="59"/>
      <c r="P1115" s="43"/>
      <c r="Q1115" s="14"/>
    </row>
    <row r="1116" spans="1:17" ht="36.700000000000003" customHeight="1" x14ac:dyDescent="0.25">
      <c r="A1116" s="277"/>
      <c r="B1116" s="33"/>
      <c r="C1116" s="11"/>
      <c r="D1116" s="11"/>
      <c r="E1116" s="36"/>
      <c r="F1116" s="11"/>
      <c r="G1116" s="11"/>
      <c r="H1116" s="11"/>
      <c r="I1116" s="24"/>
      <c r="J1116" s="51"/>
      <c r="K1116" s="46" t="str">
        <f>IF(SUMIFS('Base facturation'!$C$59:$ALN$59,'Base facturation'!$C$8:$ALN$8,A1116)=0,"",SUMIFS('Base facturation'!$C$59:$ALN$59,'Base facturation'!$C$8:$ALN$8,A1116))</f>
        <v/>
      </c>
      <c r="L1116" s="46" t="str">
        <f t="shared" si="17"/>
        <v/>
      </c>
      <c r="M1116" s="47"/>
      <c r="N1116" s="55"/>
      <c r="O1116" s="59"/>
      <c r="P1116" s="43"/>
      <c r="Q1116" s="14"/>
    </row>
    <row r="1117" spans="1:17" ht="36.700000000000003" customHeight="1" x14ac:dyDescent="0.25">
      <c r="A1117" s="277"/>
      <c r="B1117" s="33"/>
      <c r="C1117" s="11"/>
      <c r="D1117" s="11"/>
      <c r="E1117" s="36"/>
      <c r="F1117" s="11"/>
      <c r="G1117" s="11"/>
      <c r="H1117" s="11"/>
      <c r="I1117" s="24"/>
      <c r="J1117" s="51"/>
      <c r="K1117" s="46" t="str">
        <f>IF(SUMIFS('Base facturation'!$C$59:$ALN$59,'Base facturation'!$C$8:$ALN$8,A1117)=0,"",SUMIFS('Base facturation'!$C$59:$ALN$59,'Base facturation'!$C$8:$ALN$8,A1117))</f>
        <v/>
      </c>
      <c r="L1117" s="46" t="str">
        <f t="shared" si="17"/>
        <v/>
      </c>
      <c r="M1117" s="47"/>
      <c r="N1117" s="55"/>
      <c r="O1117" s="59"/>
      <c r="P1117" s="43"/>
      <c r="Q1117" s="14"/>
    </row>
    <row r="1118" spans="1:17" ht="36.700000000000003" customHeight="1" x14ac:dyDescent="0.25">
      <c r="A1118" s="277"/>
      <c r="B1118" s="33"/>
      <c r="C1118" s="11"/>
      <c r="D1118" s="11"/>
      <c r="E1118" s="36"/>
      <c r="F1118" s="11"/>
      <c r="G1118" s="11"/>
      <c r="H1118" s="11"/>
      <c r="I1118" s="24"/>
      <c r="J1118" s="51"/>
      <c r="K1118" s="46" t="str">
        <f>IF(SUMIFS('Base facturation'!$C$59:$ALN$59,'Base facturation'!$C$8:$ALN$8,A1118)=0,"",SUMIFS('Base facturation'!$C$59:$ALN$59,'Base facturation'!$C$8:$ALN$8,A1118))</f>
        <v/>
      </c>
      <c r="L1118" s="46" t="str">
        <f t="shared" si="17"/>
        <v/>
      </c>
      <c r="M1118" s="47"/>
      <c r="N1118" s="55"/>
      <c r="O1118" s="59"/>
      <c r="P1118" s="43"/>
      <c r="Q1118" s="14"/>
    </row>
    <row r="1119" spans="1:17" ht="36.700000000000003" customHeight="1" x14ac:dyDescent="0.25">
      <c r="A1119" s="277"/>
      <c r="B1119" s="33"/>
      <c r="C1119" s="11"/>
      <c r="D1119" s="11"/>
      <c r="E1119" s="36"/>
      <c r="F1119" s="11"/>
      <c r="G1119" s="11"/>
      <c r="H1119" s="11"/>
      <c r="I1119" s="24"/>
      <c r="J1119" s="51"/>
      <c r="K1119" s="46" t="str">
        <f>IF(SUMIFS('Base facturation'!$C$59:$ALN$59,'Base facturation'!$C$8:$ALN$8,A1119)=0,"",SUMIFS('Base facturation'!$C$59:$ALN$59,'Base facturation'!$C$8:$ALN$8,A1119))</f>
        <v/>
      </c>
      <c r="L1119" s="46" t="str">
        <f t="shared" si="17"/>
        <v/>
      </c>
      <c r="M1119" s="47"/>
      <c r="N1119" s="55"/>
      <c r="O1119" s="59"/>
      <c r="P1119" s="43"/>
      <c r="Q1119" s="14"/>
    </row>
    <row r="1120" spans="1:17" ht="36.700000000000003" customHeight="1" x14ac:dyDescent="0.25">
      <c r="A1120" s="277"/>
      <c r="B1120" s="33"/>
      <c r="C1120" s="11"/>
      <c r="D1120" s="11"/>
      <c r="E1120" s="36"/>
      <c r="F1120" s="11"/>
      <c r="G1120" s="11"/>
      <c r="H1120" s="11"/>
      <c r="I1120" s="24"/>
      <c r="J1120" s="51"/>
      <c r="K1120" s="46" t="str">
        <f>IF(SUMIFS('Base facturation'!$C$59:$ALN$59,'Base facturation'!$C$8:$ALN$8,A1120)=0,"",SUMIFS('Base facturation'!$C$59:$ALN$59,'Base facturation'!$C$8:$ALN$8,A1120))</f>
        <v/>
      </c>
      <c r="L1120" s="46" t="str">
        <f t="shared" si="17"/>
        <v/>
      </c>
      <c r="M1120" s="47"/>
      <c r="N1120" s="55"/>
      <c r="O1120" s="59"/>
      <c r="P1120" s="43"/>
      <c r="Q1120" s="14"/>
    </row>
    <row r="1121" spans="1:17" ht="36.700000000000003" customHeight="1" x14ac:dyDescent="0.25">
      <c r="A1121" s="277"/>
      <c r="B1121" s="33"/>
      <c r="C1121" s="11"/>
      <c r="D1121" s="11"/>
      <c r="E1121" s="36"/>
      <c r="F1121" s="11"/>
      <c r="G1121" s="11"/>
      <c r="H1121" s="11"/>
      <c r="I1121" s="24"/>
      <c r="J1121" s="51"/>
      <c r="K1121" s="46" t="str">
        <f>IF(SUMIFS('Base facturation'!$C$59:$ALN$59,'Base facturation'!$C$8:$ALN$8,A1121)=0,"",SUMIFS('Base facturation'!$C$59:$ALN$59,'Base facturation'!$C$8:$ALN$8,A1121))</f>
        <v/>
      </c>
      <c r="L1121" s="46" t="str">
        <f t="shared" si="17"/>
        <v/>
      </c>
      <c r="M1121" s="47"/>
      <c r="N1121" s="55"/>
      <c r="O1121" s="59"/>
      <c r="P1121" s="43"/>
      <c r="Q1121" s="14"/>
    </row>
    <row r="1122" spans="1:17" ht="36.700000000000003" customHeight="1" x14ac:dyDescent="0.25">
      <c r="A1122" s="277"/>
      <c r="B1122" s="33"/>
      <c r="C1122" s="11"/>
      <c r="D1122" s="11"/>
      <c r="E1122" s="36"/>
      <c r="F1122" s="11"/>
      <c r="G1122" s="11"/>
      <c r="H1122" s="11"/>
      <c r="I1122" s="24"/>
      <c r="J1122" s="51"/>
      <c r="K1122" s="46" t="str">
        <f>IF(SUMIFS('Base facturation'!$C$59:$ALN$59,'Base facturation'!$C$8:$ALN$8,A1122)=0,"",SUMIFS('Base facturation'!$C$59:$ALN$59,'Base facturation'!$C$8:$ALN$8,A1122))</f>
        <v/>
      </c>
      <c r="L1122" s="46" t="str">
        <f t="shared" si="17"/>
        <v/>
      </c>
      <c r="M1122" s="47"/>
      <c r="N1122" s="55"/>
      <c r="O1122" s="59"/>
      <c r="P1122" s="43"/>
      <c r="Q1122" s="14"/>
    </row>
    <row r="1123" spans="1:17" ht="36.700000000000003" customHeight="1" x14ac:dyDescent="0.25">
      <c r="A1123" s="277"/>
      <c r="B1123" s="33"/>
      <c r="C1123" s="11"/>
      <c r="D1123" s="11"/>
      <c r="E1123" s="36"/>
      <c r="F1123" s="11"/>
      <c r="G1123" s="11"/>
      <c r="H1123" s="11"/>
      <c r="I1123" s="24"/>
      <c r="J1123" s="51"/>
      <c r="K1123" s="46" t="str">
        <f>IF(SUMIFS('Base facturation'!$C$59:$ALN$59,'Base facturation'!$C$8:$ALN$8,A1123)=0,"",SUMIFS('Base facturation'!$C$59:$ALN$59,'Base facturation'!$C$8:$ALN$8,A1123))</f>
        <v/>
      </c>
      <c r="L1123" s="46" t="str">
        <f t="shared" si="17"/>
        <v/>
      </c>
      <c r="M1123" s="47"/>
      <c r="N1123" s="55"/>
      <c r="O1123" s="59"/>
      <c r="P1123" s="43"/>
      <c r="Q1123" s="14"/>
    </row>
    <row r="1124" spans="1:17" ht="36.700000000000003" customHeight="1" x14ac:dyDescent="0.25">
      <c r="A1124" s="277"/>
      <c r="B1124" s="33"/>
      <c r="C1124" s="11"/>
      <c r="D1124" s="11"/>
      <c r="E1124" s="36"/>
      <c r="F1124" s="11"/>
      <c r="G1124" s="11"/>
      <c r="H1124" s="11"/>
      <c r="I1124" s="24"/>
      <c r="J1124" s="51"/>
      <c r="K1124" s="46" t="str">
        <f>IF(SUMIFS('Base facturation'!$C$59:$ALN$59,'Base facturation'!$C$8:$ALN$8,A1124)=0,"",SUMIFS('Base facturation'!$C$59:$ALN$59,'Base facturation'!$C$8:$ALN$8,A1124))</f>
        <v/>
      </c>
      <c r="L1124" s="46" t="str">
        <f t="shared" si="17"/>
        <v/>
      </c>
      <c r="M1124" s="47"/>
      <c r="N1124" s="55"/>
      <c r="O1124" s="59"/>
      <c r="P1124" s="43"/>
      <c r="Q1124" s="14"/>
    </row>
    <row r="1125" spans="1:17" ht="36.700000000000003" customHeight="1" x14ac:dyDescent="0.25">
      <c r="A1125" s="277"/>
      <c r="B1125" s="33"/>
      <c r="C1125" s="11"/>
      <c r="D1125" s="11"/>
      <c r="E1125" s="36"/>
      <c r="F1125" s="11"/>
      <c r="G1125" s="11"/>
      <c r="H1125" s="11"/>
      <c r="I1125" s="24"/>
      <c r="J1125" s="51"/>
      <c r="K1125" s="46" t="str">
        <f>IF(SUMIFS('Base facturation'!$C$59:$ALN$59,'Base facturation'!$C$8:$ALN$8,A1125)=0,"",SUMIFS('Base facturation'!$C$59:$ALN$59,'Base facturation'!$C$8:$ALN$8,A1125))</f>
        <v/>
      </c>
      <c r="L1125" s="46" t="str">
        <f t="shared" si="17"/>
        <v/>
      </c>
      <c r="M1125" s="47"/>
      <c r="N1125" s="55"/>
      <c r="O1125" s="59"/>
      <c r="P1125" s="43"/>
      <c r="Q1125" s="14"/>
    </row>
    <row r="1126" spans="1:17" ht="36.700000000000003" customHeight="1" x14ac:dyDescent="0.25">
      <c r="A1126" s="277"/>
      <c r="B1126" s="33"/>
      <c r="C1126" s="11"/>
      <c r="D1126" s="11"/>
      <c r="E1126" s="36"/>
      <c r="F1126" s="11"/>
      <c r="G1126" s="11"/>
      <c r="H1126" s="11"/>
      <c r="I1126" s="24"/>
      <c r="J1126" s="51"/>
      <c r="K1126" s="46" t="str">
        <f>IF(SUMIFS('Base facturation'!$C$59:$ALN$59,'Base facturation'!$C$8:$ALN$8,A1126)=0,"",SUMIFS('Base facturation'!$C$59:$ALN$59,'Base facturation'!$C$8:$ALN$8,A1126))</f>
        <v/>
      </c>
      <c r="L1126" s="46" t="str">
        <f t="shared" si="17"/>
        <v/>
      </c>
      <c r="M1126" s="47"/>
      <c r="N1126" s="55"/>
      <c r="O1126" s="59"/>
      <c r="P1126" s="43"/>
      <c r="Q1126" s="14"/>
    </row>
    <row r="1127" spans="1:17" ht="36.700000000000003" customHeight="1" x14ac:dyDescent="0.25">
      <c r="A1127" s="277"/>
      <c r="B1127" s="33"/>
      <c r="C1127" s="11"/>
      <c r="D1127" s="11"/>
      <c r="E1127" s="36"/>
      <c r="F1127" s="11"/>
      <c r="G1127" s="11"/>
      <c r="H1127" s="11"/>
      <c r="I1127" s="24"/>
      <c r="J1127" s="51"/>
      <c r="K1127" s="46" t="str">
        <f>IF(SUMIFS('Base facturation'!$C$59:$ALN$59,'Base facturation'!$C$8:$ALN$8,A1127)=0,"",SUMIFS('Base facturation'!$C$59:$ALN$59,'Base facturation'!$C$8:$ALN$8,A1127))</f>
        <v/>
      </c>
      <c r="L1127" s="46" t="str">
        <f t="shared" si="17"/>
        <v/>
      </c>
      <c r="M1127" s="47"/>
      <c r="N1127" s="55"/>
      <c r="O1127" s="59"/>
      <c r="P1127" s="43"/>
      <c r="Q1127" s="14"/>
    </row>
    <row r="1128" spans="1:17" ht="36.700000000000003" customHeight="1" x14ac:dyDescent="0.25">
      <c r="A1128" s="277"/>
      <c r="B1128" s="33"/>
      <c r="C1128" s="11"/>
      <c r="D1128" s="11"/>
      <c r="E1128" s="36"/>
      <c r="F1128" s="11"/>
      <c r="G1128" s="11"/>
      <c r="H1128" s="11"/>
      <c r="I1128" s="24"/>
      <c r="J1128" s="51"/>
      <c r="K1128" s="46" t="str">
        <f>IF(SUMIFS('Base facturation'!$C$59:$ALN$59,'Base facturation'!$C$8:$ALN$8,A1128)=0,"",SUMIFS('Base facturation'!$C$59:$ALN$59,'Base facturation'!$C$8:$ALN$8,A1128))</f>
        <v/>
      </c>
      <c r="L1128" s="46" t="str">
        <f t="shared" si="17"/>
        <v/>
      </c>
      <c r="M1128" s="47"/>
      <c r="N1128" s="55"/>
      <c r="O1128" s="59"/>
      <c r="P1128" s="43"/>
      <c r="Q1128" s="14"/>
    </row>
    <row r="1129" spans="1:17" ht="36.700000000000003" customHeight="1" x14ac:dyDescent="0.25">
      <c r="A1129" s="277"/>
      <c r="B1129" s="33"/>
      <c r="C1129" s="11"/>
      <c r="D1129" s="11"/>
      <c r="E1129" s="36"/>
      <c r="F1129" s="11"/>
      <c r="G1129" s="11"/>
      <c r="H1129" s="11"/>
      <c r="I1129" s="24"/>
      <c r="J1129" s="51"/>
      <c r="K1129" s="46" t="str">
        <f>IF(SUMIFS('Base facturation'!$C$59:$ALN$59,'Base facturation'!$C$8:$ALN$8,A1129)=0,"",SUMIFS('Base facturation'!$C$59:$ALN$59,'Base facturation'!$C$8:$ALN$8,A1129))</f>
        <v/>
      </c>
      <c r="L1129" s="46" t="str">
        <f t="shared" si="17"/>
        <v/>
      </c>
      <c r="M1129" s="47"/>
      <c r="N1129" s="55"/>
      <c r="O1129" s="59"/>
      <c r="P1129" s="43"/>
      <c r="Q1129" s="14"/>
    </row>
    <row r="1130" spans="1:17" ht="36.700000000000003" customHeight="1" x14ac:dyDescent="0.25">
      <c r="A1130" s="277"/>
      <c r="B1130" s="33"/>
      <c r="C1130" s="11"/>
      <c r="D1130" s="11"/>
      <c r="E1130" s="36"/>
      <c r="F1130" s="11"/>
      <c r="G1130" s="11"/>
      <c r="H1130" s="11"/>
      <c r="I1130" s="24"/>
      <c r="J1130" s="51"/>
      <c r="K1130" s="46" t="str">
        <f>IF(SUMIFS('Base facturation'!$C$59:$ALN$59,'Base facturation'!$C$8:$ALN$8,A1130)=0,"",SUMIFS('Base facturation'!$C$59:$ALN$59,'Base facturation'!$C$8:$ALN$8,A1130))</f>
        <v/>
      </c>
      <c r="L1130" s="46" t="str">
        <f t="shared" si="17"/>
        <v/>
      </c>
      <c r="M1130" s="47"/>
      <c r="N1130" s="55"/>
      <c r="O1130" s="59"/>
      <c r="P1130" s="43"/>
      <c r="Q1130" s="14"/>
    </row>
    <row r="1131" spans="1:17" ht="36.700000000000003" customHeight="1" x14ac:dyDescent="0.25">
      <c r="A1131" s="277"/>
      <c r="B1131" s="33"/>
      <c r="C1131" s="11"/>
      <c r="D1131" s="11"/>
      <c r="E1131" s="36"/>
      <c r="F1131" s="11"/>
      <c r="G1131" s="11"/>
      <c r="H1131" s="11"/>
      <c r="I1131" s="24"/>
      <c r="J1131" s="51"/>
      <c r="K1131" s="46" t="str">
        <f>IF(SUMIFS('Base facturation'!$C$59:$ALN$59,'Base facturation'!$C$8:$ALN$8,A1131)=0,"",SUMIFS('Base facturation'!$C$59:$ALN$59,'Base facturation'!$C$8:$ALN$8,A1131))</f>
        <v/>
      </c>
      <c r="L1131" s="46" t="str">
        <f t="shared" si="17"/>
        <v/>
      </c>
      <c r="M1131" s="47"/>
      <c r="N1131" s="55"/>
      <c r="O1131" s="59"/>
      <c r="P1131" s="43"/>
      <c r="Q1131" s="14"/>
    </row>
    <row r="1132" spans="1:17" ht="36.700000000000003" customHeight="1" x14ac:dyDescent="0.25">
      <c r="A1132" s="277"/>
      <c r="B1132" s="33"/>
      <c r="C1132" s="11"/>
      <c r="D1132" s="11"/>
      <c r="E1132" s="36"/>
      <c r="F1132" s="11"/>
      <c r="G1132" s="11"/>
      <c r="H1132" s="11"/>
      <c r="I1132" s="24"/>
      <c r="J1132" s="51"/>
      <c r="K1132" s="46" t="str">
        <f>IF(SUMIFS('Base facturation'!$C$59:$ALN$59,'Base facturation'!$C$8:$ALN$8,A1132)=0,"",SUMIFS('Base facturation'!$C$59:$ALN$59,'Base facturation'!$C$8:$ALN$8,A1132))</f>
        <v/>
      </c>
      <c r="L1132" s="46" t="str">
        <f t="shared" si="17"/>
        <v/>
      </c>
      <c r="M1132" s="47"/>
      <c r="N1132" s="55"/>
      <c r="O1132" s="59"/>
      <c r="P1132" s="43"/>
      <c r="Q1132" s="14"/>
    </row>
    <row r="1133" spans="1:17" ht="36.700000000000003" customHeight="1" x14ac:dyDescent="0.25">
      <c r="A1133" s="277"/>
      <c r="B1133" s="33"/>
      <c r="C1133" s="11"/>
      <c r="D1133" s="11"/>
      <c r="E1133" s="36"/>
      <c r="F1133" s="11"/>
      <c r="G1133" s="11"/>
      <c r="H1133" s="11"/>
      <c r="I1133" s="24"/>
      <c r="J1133" s="51"/>
      <c r="K1133" s="46" t="str">
        <f>IF(SUMIFS('Base facturation'!$C$59:$ALN$59,'Base facturation'!$C$8:$ALN$8,A1133)=0,"",SUMIFS('Base facturation'!$C$59:$ALN$59,'Base facturation'!$C$8:$ALN$8,A1133))</f>
        <v/>
      </c>
      <c r="L1133" s="46" t="str">
        <f t="shared" si="17"/>
        <v/>
      </c>
      <c r="M1133" s="47"/>
      <c r="N1133" s="55"/>
      <c r="O1133" s="59"/>
      <c r="P1133" s="43"/>
      <c r="Q1133" s="14"/>
    </row>
    <row r="1134" spans="1:17" ht="36.700000000000003" customHeight="1" x14ac:dyDescent="0.25">
      <c r="A1134" s="277"/>
      <c r="B1134" s="33"/>
      <c r="C1134" s="11"/>
      <c r="D1134" s="11"/>
      <c r="E1134" s="36"/>
      <c r="F1134" s="11"/>
      <c r="G1134" s="11"/>
      <c r="H1134" s="11"/>
      <c r="I1134" s="24"/>
      <c r="J1134" s="51"/>
      <c r="K1134" s="46" t="str">
        <f>IF(SUMIFS('Base facturation'!$C$59:$ALN$59,'Base facturation'!$C$8:$ALN$8,A1134)=0,"",SUMIFS('Base facturation'!$C$59:$ALN$59,'Base facturation'!$C$8:$ALN$8,A1134))</f>
        <v/>
      </c>
      <c r="L1134" s="46" t="str">
        <f t="shared" si="17"/>
        <v/>
      </c>
      <c r="M1134" s="47"/>
      <c r="N1134" s="55"/>
      <c r="O1134" s="59"/>
      <c r="P1134" s="43"/>
      <c r="Q1134" s="14"/>
    </row>
    <row r="1135" spans="1:17" ht="36.700000000000003" customHeight="1" x14ac:dyDescent="0.25">
      <c r="A1135" s="277"/>
      <c r="B1135" s="33"/>
      <c r="C1135" s="11"/>
      <c r="D1135" s="11"/>
      <c r="E1135" s="36"/>
      <c r="F1135" s="11"/>
      <c r="G1135" s="11"/>
      <c r="H1135" s="11"/>
      <c r="I1135" s="24"/>
      <c r="J1135" s="51"/>
      <c r="K1135" s="46" t="str">
        <f>IF(SUMIFS('Base facturation'!$C$59:$ALN$59,'Base facturation'!$C$8:$ALN$8,A1135)=0,"",SUMIFS('Base facturation'!$C$59:$ALN$59,'Base facturation'!$C$8:$ALN$8,A1135))</f>
        <v/>
      </c>
      <c r="L1135" s="46" t="str">
        <f t="shared" si="17"/>
        <v/>
      </c>
      <c r="M1135" s="47"/>
      <c r="N1135" s="55"/>
      <c r="O1135" s="59"/>
      <c r="P1135" s="43"/>
      <c r="Q1135" s="14"/>
    </row>
    <row r="1136" spans="1:17" ht="36.700000000000003" customHeight="1" x14ac:dyDescent="0.25">
      <c r="A1136" s="277"/>
      <c r="B1136" s="33"/>
      <c r="C1136" s="11"/>
      <c r="D1136" s="11"/>
      <c r="E1136" s="36"/>
      <c r="F1136" s="11"/>
      <c r="G1136" s="11"/>
      <c r="H1136" s="11"/>
      <c r="I1136" s="24"/>
      <c r="J1136" s="51"/>
      <c r="K1136" s="46" t="str">
        <f>IF(SUMIFS('Base facturation'!$C$59:$ALN$59,'Base facturation'!$C$8:$ALN$8,A1136)=0,"",SUMIFS('Base facturation'!$C$59:$ALN$59,'Base facturation'!$C$8:$ALN$8,A1136))</f>
        <v/>
      </c>
      <c r="L1136" s="46" t="str">
        <f t="shared" si="17"/>
        <v/>
      </c>
      <c r="M1136" s="47"/>
      <c r="N1136" s="55"/>
      <c r="O1136" s="59"/>
      <c r="P1136" s="43"/>
      <c r="Q1136" s="14"/>
    </row>
    <row r="1137" spans="1:17" ht="36.700000000000003" customHeight="1" x14ac:dyDescent="0.25">
      <c r="A1137" s="277"/>
      <c r="B1137" s="33"/>
      <c r="C1137" s="11"/>
      <c r="D1137" s="11"/>
      <c r="E1137" s="36"/>
      <c r="F1137" s="11"/>
      <c r="G1137" s="11"/>
      <c r="H1137" s="11"/>
      <c r="I1137" s="24"/>
      <c r="J1137" s="51"/>
      <c r="K1137" s="46" t="str">
        <f>IF(SUMIFS('Base facturation'!$C$59:$ALN$59,'Base facturation'!$C$8:$ALN$8,A1137)=0,"",SUMIFS('Base facturation'!$C$59:$ALN$59,'Base facturation'!$C$8:$ALN$8,A1137))</f>
        <v/>
      </c>
      <c r="L1137" s="46" t="str">
        <f t="shared" si="17"/>
        <v/>
      </c>
      <c r="M1137" s="47"/>
      <c r="N1137" s="55"/>
      <c r="O1137" s="59"/>
      <c r="P1137" s="43"/>
      <c r="Q1137" s="14"/>
    </row>
    <row r="1138" spans="1:17" ht="36.700000000000003" customHeight="1" x14ac:dyDescent="0.25">
      <c r="A1138" s="277"/>
      <c r="B1138" s="33"/>
      <c r="C1138" s="11"/>
      <c r="D1138" s="11"/>
      <c r="E1138" s="36"/>
      <c r="F1138" s="11"/>
      <c r="G1138" s="11"/>
      <c r="H1138" s="11"/>
      <c r="I1138" s="24"/>
      <c r="J1138" s="51"/>
      <c r="K1138" s="46" t="str">
        <f>IF(SUMIFS('Base facturation'!$C$59:$ALN$59,'Base facturation'!$C$8:$ALN$8,A1138)=0,"",SUMIFS('Base facturation'!$C$59:$ALN$59,'Base facturation'!$C$8:$ALN$8,A1138))</f>
        <v/>
      </c>
      <c r="L1138" s="46" t="str">
        <f t="shared" si="17"/>
        <v/>
      </c>
      <c r="M1138" s="47"/>
      <c r="N1138" s="55"/>
      <c r="O1138" s="59"/>
      <c r="P1138" s="43"/>
      <c r="Q1138" s="14"/>
    </row>
    <row r="1139" spans="1:17" ht="36.700000000000003" customHeight="1" x14ac:dyDescent="0.25">
      <c r="A1139" s="277"/>
      <c r="B1139" s="33"/>
      <c r="C1139" s="11"/>
      <c r="D1139" s="11"/>
      <c r="E1139" s="36"/>
      <c r="F1139" s="11"/>
      <c r="G1139" s="11"/>
      <c r="H1139" s="11"/>
      <c r="I1139" s="24"/>
      <c r="J1139" s="51"/>
      <c r="K1139" s="46" t="str">
        <f>IF(SUMIFS('Base facturation'!$C$59:$ALN$59,'Base facturation'!$C$8:$ALN$8,A1139)=0,"",SUMIFS('Base facturation'!$C$59:$ALN$59,'Base facturation'!$C$8:$ALN$8,A1139))</f>
        <v/>
      </c>
      <c r="L1139" s="46" t="str">
        <f t="shared" si="17"/>
        <v/>
      </c>
      <c r="M1139" s="47"/>
      <c r="N1139" s="55"/>
      <c r="O1139" s="59"/>
      <c r="P1139" s="43"/>
      <c r="Q1139" s="14"/>
    </row>
    <row r="1140" spans="1:17" ht="36.700000000000003" customHeight="1" x14ac:dyDescent="0.25">
      <c r="A1140" s="277"/>
      <c r="B1140" s="33"/>
      <c r="C1140" s="11"/>
      <c r="D1140" s="11"/>
      <c r="E1140" s="36"/>
      <c r="F1140" s="11"/>
      <c r="G1140" s="11"/>
      <c r="H1140" s="11"/>
      <c r="I1140" s="24"/>
      <c r="J1140" s="51"/>
      <c r="K1140" s="46" t="str">
        <f>IF(SUMIFS('Base facturation'!$C$59:$ALN$59,'Base facturation'!$C$8:$ALN$8,A1140)=0,"",SUMIFS('Base facturation'!$C$59:$ALN$59,'Base facturation'!$C$8:$ALN$8,A1140))</f>
        <v/>
      </c>
      <c r="L1140" s="46" t="str">
        <f t="shared" si="17"/>
        <v/>
      </c>
      <c r="M1140" s="47"/>
      <c r="N1140" s="55"/>
      <c r="O1140" s="59"/>
      <c r="P1140" s="43"/>
      <c r="Q1140" s="14"/>
    </row>
    <row r="1141" spans="1:17" ht="36.700000000000003" customHeight="1" x14ac:dyDescent="0.25">
      <c r="A1141" s="277"/>
      <c r="B1141" s="33"/>
      <c r="C1141" s="11"/>
      <c r="D1141" s="11"/>
      <c r="E1141" s="36"/>
      <c r="F1141" s="11"/>
      <c r="G1141" s="11"/>
      <c r="H1141" s="11"/>
      <c r="I1141" s="24"/>
      <c r="J1141" s="51"/>
      <c r="K1141" s="46" t="str">
        <f>IF(SUMIFS('Base facturation'!$C$59:$ALN$59,'Base facturation'!$C$8:$ALN$8,A1141)=0,"",SUMIFS('Base facturation'!$C$59:$ALN$59,'Base facturation'!$C$8:$ALN$8,A1141))</f>
        <v/>
      </c>
      <c r="L1141" s="46" t="str">
        <f t="shared" si="17"/>
        <v/>
      </c>
      <c r="M1141" s="47"/>
      <c r="N1141" s="55"/>
      <c r="O1141" s="59"/>
      <c r="P1141" s="43"/>
      <c r="Q1141" s="14"/>
    </row>
    <row r="1142" spans="1:17" ht="36.700000000000003" customHeight="1" x14ac:dyDescent="0.25">
      <c r="A1142" s="277"/>
      <c r="B1142" s="33"/>
      <c r="C1142" s="11"/>
      <c r="D1142" s="11"/>
      <c r="E1142" s="36"/>
      <c r="F1142" s="11"/>
      <c r="G1142" s="11"/>
      <c r="H1142" s="11"/>
      <c r="I1142" s="24"/>
      <c r="J1142" s="51"/>
      <c r="K1142" s="46" t="str">
        <f>IF(SUMIFS('Base facturation'!$C$59:$ALN$59,'Base facturation'!$C$8:$ALN$8,A1142)=0,"",SUMIFS('Base facturation'!$C$59:$ALN$59,'Base facturation'!$C$8:$ALN$8,A1142))</f>
        <v/>
      </c>
      <c r="L1142" s="46" t="str">
        <f t="shared" si="17"/>
        <v/>
      </c>
      <c r="M1142" s="47"/>
      <c r="N1142" s="55"/>
      <c r="O1142" s="59"/>
      <c r="P1142" s="43"/>
      <c r="Q1142" s="14"/>
    </row>
    <row r="1143" spans="1:17" ht="36.700000000000003" customHeight="1" x14ac:dyDescent="0.25">
      <c r="A1143" s="277"/>
      <c r="B1143" s="33"/>
      <c r="C1143" s="11"/>
      <c r="D1143" s="11"/>
      <c r="E1143" s="36"/>
      <c r="F1143" s="11"/>
      <c r="G1143" s="11"/>
      <c r="H1143" s="11"/>
      <c r="I1143" s="24"/>
      <c r="J1143" s="51"/>
      <c r="K1143" s="46" t="str">
        <f>IF(SUMIFS('Base facturation'!$C$59:$ALN$59,'Base facturation'!$C$8:$ALN$8,A1143)=0,"",SUMIFS('Base facturation'!$C$59:$ALN$59,'Base facturation'!$C$8:$ALN$8,A1143))</f>
        <v/>
      </c>
      <c r="L1143" s="46" t="str">
        <f t="shared" si="17"/>
        <v/>
      </c>
      <c r="M1143" s="47"/>
      <c r="N1143" s="55"/>
      <c r="O1143" s="59"/>
      <c r="P1143" s="43"/>
      <c r="Q1143" s="14"/>
    </row>
    <row r="1144" spans="1:17" ht="36.700000000000003" customHeight="1" x14ac:dyDescent="0.25">
      <c r="A1144" s="277"/>
      <c r="B1144" s="33"/>
      <c r="C1144" s="11"/>
      <c r="D1144" s="11"/>
      <c r="E1144" s="36"/>
      <c r="F1144" s="11"/>
      <c r="G1144" s="11"/>
      <c r="H1144" s="11"/>
      <c r="I1144" s="24"/>
      <c r="J1144" s="51"/>
      <c r="K1144" s="46" t="str">
        <f>IF(SUMIFS('Base facturation'!$C$59:$ALN$59,'Base facturation'!$C$8:$ALN$8,A1144)=0,"",SUMIFS('Base facturation'!$C$59:$ALN$59,'Base facturation'!$C$8:$ALN$8,A1144))</f>
        <v/>
      </c>
      <c r="L1144" s="46" t="str">
        <f t="shared" si="17"/>
        <v/>
      </c>
      <c r="M1144" s="47"/>
      <c r="N1144" s="55"/>
      <c r="O1144" s="59"/>
      <c r="P1144" s="43"/>
      <c r="Q1144" s="14"/>
    </row>
    <row r="1145" spans="1:17" ht="36.700000000000003" customHeight="1" x14ac:dyDescent="0.25">
      <c r="A1145" s="277"/>
      <c r="B1145" s="33"/>
      <c r="C1145" s="11"/>
      <c r="D1145" s="11"/>
      <c r="E1145" s="36"/>
      <c r="F1145" s="11"/>
      <c r="G1145" s="11"/>
      <c r="H1145" s="11"/>
      <c r="I1145" s="24"/>
      <c r="J1145" s="51"/>
      <c r="K1145" s="46" t="str">
        <f>IF(SUMIFS('Base facturation'!$C$59:$ALN$59,'Base facturation'!$C$8:$ALN$8,A1145)=0,"",SUMIFS('Base facturation'!$C$59:$ALN$59,'Base facturation'!$C$8:$ALN$8,A1145))</f>
        <v/>
      </c>
      <c r="L1145" s="46" t="str">
        <f t="shared" si="17"/>
        <v/>
      </c>
      <c r="M1145" s="47"/>
      <c r="N1145" s="55"/>
      <c r="O1145" s="59"/>
      <c r="P1145" s="43"/>
      <c r="Q1145" s="14"/>
    </row>
    <row r="1146" spans="1:17" ht="36.700000000000003" customHeight="1" x14ac:dyDescent="0.25">
      <c r="A1146" s="277"/>
      <c r="B1146" s="33"/>
      <c r="C1146" s="11"/>
      <c r="D1146" s="11"/>
      <c r="E1146" s="36"/>
      <c r="F1146" s="11"/>
      <c r="G1146" s="11"/>
      <c r="H1146" s="11"/>
      <c r="I1146" s="24"/>
      <c r="J1146" s="51"/>
      <c r="K1146" s="46" t="str">
        <f>IF(SUMIFS('Base facturation'!$C$59:$ALN$59,'Base facturation'!$C$8:$ALN$8,A1146)=0,"",SUMIFS('Base facturation'!$C$59:$ALN$59,'Base facturation'!$C$8:$ALN$8,A1146))</f>
        <v/>
      </c>
      <c r="L1146" s="46" t="str">
        <f t="shared" si="17"/>
        <v/>
      </c>
      <c r="M1146" s="47"/>
      <c r="N1146" s="55"/>
      <c r="O1146" s="59"/>
      <c r="P1146" s="43"/>
      <c r="Q1146" s="14"/>
    </row>
    <row r="1147" spans="1:17" ht="36.700000000000003" customHeight="1" x14ac:dyDescent="0.25">
      <c r="A1147" s="277"/>
      <c r="B1147" s="33"/>
      <c r="C1147" s="11"/>
      <c r="D1147" s="11"/>
      <c r="E1147" s="36"/>
      <c r="F1147" s="11"/>
      <c r="G1147" s="11"/>
      <c r="H1147" s="11"/>
      <c r="I1147" s="24"/>
      <c r="J1147" s="51"/>
      <c r="K1147" s="46" t="str">
        <f>IF(SUMIFS('Base facturation'!$C$59:$ALN$59,'Base facturation'!$C$8:$ALN$8,A1147)=0,"",SUMIFS('Base facturation'!$C$59:$ALN$59,'Base facturation'!$C$8:$ALN$8,A1147))</f>
        <v/>
      </c>
      <c r="L1147" s="46" t="str">
        <f t="shared" si="17"/>
        <v/>
      </c>
      <c r="M1147" s="47"/>
      <c r="N1147" s="55"/>
      <c r="O1147" s="59"/>
      <c r="P1147" s="43"/>
      <c r="Q1147" s="14"/>
    </row>
    <row r="1148" spans="1:17" ht="36.700000000000003" customHeight="1" x14ac:dyDescent="0.25">
      <c r="A1148" s="277"/>
      <c r="B1148" s="33"/>
      <c r="C1148" s="11"/>
      <c r="D1148" s="11"/>
      <c r="E1148" s="36"/>
      <c r="F1148" s="11"/>
      <c r="G1148" s="11"/>
      <c r="H1148" s="11"/>
      <c r="I1148" s="24"/>
      <c r="J1148" s="51"/>
      <c r="K1148" s="46" t="str">
        <f>IF(SUMIFS('Base facturation'!$C$59:$ALN$59,'Base facturation'!$C$8:$ALN$8,A1148)=0,"",SUMIFS('Base facturation'!$C$59:$ALN$59,'Base facturation'!$C$8:$ALN$8,A1148))</f>
        <v/>
      </c>
      <c r="L1148" s="46" t="str">
        <f t="shared" si="17"/>
        <v/>
      </c>
      <c r="M1148" s="47"/>
      <c r="N1148" s="55"/>
      <c r="O1148" s="59"/>
      <c r="P1148" s="43"/>
      <c r="Q1148" s="14"/>
    </row>
    <row r="1149" spans="1:17" ht="36.700000000000003" customHeight="1" x14ac:dyDescent="0.25">
      <c r="A1149" s="277"/>
      <c r="B1149" s="33"/>
      <c r="C1149" s="11"/>
      <c r="D1149" s="11"/>
      <c r="E1149" s="36"/>
      <c r="F1149" s="11"/>
      <c r="G1149" s="11"/>
      <c r="H1149" s="11"/>
      <c r="I1149" s="24"/>
      <c r="J1149" s="51"/>
      <c r="K1149" s="46" t="str">
        <f>IF(SUMIFS('Base facturation'!$C$59:$ALN$59,'Base facturation'!$C$8:$ALN$8,A1149)=0,"",SUMIFS('Base facturation'!$C$59:$ALN$59,'Base facturation'!$C$8:$ALN$8,A1149))</f>
        <v/>
      </c>
      <c r="L1149" s="46" t="str">
        <f t="shared" si="17"/>
        <v/>
      </c>
      <c r="M1149" s="47"/>
      <c r="N1149" s="55"/>
      <c r="O1149" s="59"/>
      <c r="P1149" s="43"/>
      <c r="Q1149" s="14"/>
    </row>
    <row r="1150" spans="1:17" ht="36.700000000000003" customHeight="1" x14ac:dyDescent="0.25">
      <c r="A1150" s="277"/>
      <c r="B1150" s="33"/>
      <c r="C1150" s="11"/>
      <c r="D1150" s="11"/>
      <c r="E1150" s="36"/>
      <c r="F1150" s="11"/>
      <c r="G1150" s="11"/>
      <c r="H1150" s="11"/>
      <c r="I1150" s="24"/>
      <c r="J1150" s="51"/>
      <c r="K1150" s="46" t="str">
        <f>IF(SUMIFS('Base facturation'!$C$59:$ALN$59,'Base facturation'!$C$8:$ALN$8,A1150)=0,"",SUMIFS('Base facturation'!$C$59:$ALN$59,'Base facturation'!$C$8:$ALN$8,A1150))</f>
        <v/>
      </c>
      <c r="L1150" s="46" t="str">
        <f t="shared" si="17"/>
        <v/>
      </c>
      <c r="M1150" s="47"/>
      <c r="N1150" s="55"/>
      <c r="O1150" s="59"/>
      <c r="P1150" s="43"/>
      <c r="Q1150" s="14"/>
    </row>
    <row r="1151" spans="1:17" ht="36.700000000000003" customHeight="1" x14ac:dyDescent="0.25">
      <c r="A1151" s="277"/>
      <c r="B1151" s="33"/>
      <c r="C1151" s="11"/>
      <c r="D1151" s="11"/>
      <c r="E1151" s="36"/>
      <c r="F1151" s="11"/>
      <c r="G1151" s="11"/>
      <c r="H1151" s="11"/>
      <c r="I1151" s="24"/>
      <c r="J1151" s="51"/>
      <c r="K1151" s="46" t="str">
        <f>IF(SUMIFS('Base facturation'!$C$59:$ALN$59,'Base facturation'!$C$8:$ALN$8,A1151)=0,"",SUMIFS('Base facturation'!$C$59:$ALN$59,'Base facturation'!$C$8:$ALN$8,A1151))</f>
        <v/>
      </c>
      <c r="L1151" s="46" t="str">
        <f t="shared" si="17"/>
        <v/>
      </c>
      <c r="M1151" s="47"/>
      <c r="N1151" s="55"/>
      <c r="O1151" s="59"/>
      <c r="P1151" s="43"/>
      <c r="Q1151" s="14"/>
    </row>
    <row r="1152" spans="1:17" ht="36.700000000000003" customHeight="1" x14ac:dyDescent="0.25">
      <c r="A1152" s="277"/>
      <c r="B1152" s="33"/>
      <c r="C1152" s="11"/>
      <c r="D1152" s="11"/>
      <c r="E1152" s="36"/>
      <c r="F1152" s="11"/>
      <c r="G1152" s="11"/>
      <c r="H1152" s="11"/>
      <c r="I1152" s="24"/>
      <c r="J1152" s="51"/>
      <c r="K1152" s="46" t="str">
        <f>IF(SUMIFS('Base facturation'!$C$59:$ALN$59,'Base facturation'!$C$8:$ALN$8,A1152)=0,"",SUMIFS('Base facturation'!$C$59:$ALN$59,'Base facturation'!$C$8:$ALN$8,A1152))</f>
        <v/>
      </c>
      <c r="L1152" s="46" t="str">
        <f t="shared" si="17"/>
        <v/>
      </c>
      <c r="M1152" s="47"/>
      <c r="N1152" s="55"/>
      <c r="O1152" s="59"/>
      <c r="P1152" s="43"/>
      <c r="Q1152" s="14"/>
    </row>
    <row r="1153" spans="1:17" ht="36.700000000000003" customHeight="1" x14ac:dyDescent="0.25">
      <c r="A1153" s="277"/>
      <c r="B1153" s="33"/>
      <c r="C1153" s="11"/>
      <c r="D1153" s="11"/>
      <c r="E1153" s="36"/>
      <c r="F1153" s="11"/>
      <c r="G1153" s="11"/>
      <c r="H1153" s="11"/>
      <c r="I1153" s="24"/>
      <c r="J1153" s="51"/>
      <c r="K1153" s="46" t="str">
        <f>IF(SUMIFS('Base facturation'!$C$59:$ALN$59,'Base facturation'!$C$8:$ALN$8,A1153)=0,"",SUMIFS('Base facturation'!$C$59:$ALN$59,'Base facturation'!$C$8:$ALN$8,A1153))</f>
        <v/>
      </c>
      <c r="L1153" s="46" t="str">
        <f t="shared" si="17"/>
        <v/>
      </c>
      <c r="M1153" s="47"/>
      <c r="N1153" s="55"/>
      <c r="O1153" s="59"/>
      <c r="P1153" s="43"/>
      <c r="Q1153" s="14"/>
    </row>
    <row r="1154" spans="1:17" ht="36.700000000000003" customHeight="1" x14ac:dyDescent="0.25">
      <c r="A1154" s="277"/>
      <c r="B1154" s="33"/>
      <c r="C1154" s="11"/>
      <c r="D1154" s="11"/>
      <c r="E1154" s="36"/>
      <c r="F1154" s="11"/>
      <c r="G1154" s="11"/>
      <c r="H1154" s="11"/>
      <c r="I1154" s="24"/>
      <c r="J1154" s="51"/>
      <c r="K1154" s="46" t="str">
        <f>IF(SUMIFS('Base facturation'!$C$59:$ALN$59,'Base facturation'!$C$8:$ALN$8,A1154)=0,"",SUMIFS('Base facturation'!$C$59:$ALN$59,'Base facturation'!$C$8:$ALN$8,A1154))</f>
        <v/>
      </c>
      <c r="L1154" s="46" t="str">
        <f t="shared" si="17"/>
        <v/>
      </c>
      <c r="M1154" s="47"/>
      <c r="N1154" s="55"/>
      <c r="O1154" s="59"/>
      <c r="P1154" s="43"/>
      <c r="Q1154" s="14"/>
    </row>
    <row r="1155" spans="1:17" ht="36.700000000000003" customHeight="1" x14ac:dyDescent="0.25">
      <c r="A1155" s="277"/>
      <c r="B1155" s="33"/>
      <c r="C1155" s="11"/>
      <c r="D1155" s="11"/>
      <c r="E1155" s="36"/>
      <c r="F1155" s="11"/>
      <c r="G1155" s="11"/>
      <c r="H1155" s="11"/>
      <c r="I1155" s="24"/>
      <c r="J1155" s="51"/>
      <c r="K1155" s="46" t="str">
        <f>IF(SUMIFS('Base facturation'!$C$59:$ALN$59,'Base facturation'!$C$8:$ALN$8,A1155)=0,"",SUMIFS('Base facturation'!$C$59:$ALN$59,'Base facturation'!$C$8:$ALN$8,A1155))</f>
        <v/>
      </c>
      <c r="L1155" s="46" t="str">
        <f t="shared" si="17"/>
        <v/>
      </c>
      <c r="M1155" s="47"/>
      <c r="N1155" s="55"/>
      <c r="O1155" s="59"/>
      <c r="P1155" s="43"/>
      <c r="Q1155" s="14"/>
    </row>
    <row r="1156" spans="1:17" ht="36.700000000000003" customHeight="1" x14ac:dyDescent="0.25">
      <c r="A1156" s="277"/>
      <c r="B1156" s="33"/>
      <c r="C1156" s="11"/>
      <c r="D1156" s="11"/>
      <c r="E1156" s="36"/>
      <c r="F1156" s="11"/>
      <c r="G1156" s="11"/>
      <c r="H1156" s="11"/>
      <c r="I1156" s="24"/>
      <c r="J1156" s="51"/>
      <c r="K1156" s="46" t="str">
        <f>IF(SUMIFS('Base facturation'!$C$59:$ALN$59,'Base facturation'!$C$8:$ALN$8,A1156)=0,"",SUMIFS('Base facturation'!$C$59:$ALN$59,'Base facturation'!$C$8:$ALN$8,A1156))</f>
        <v/>
      </c>
      <c r="L1156" s="46" t="str">
        <f t="shared" si="17"/>
        <v/>
      </c>
      <c r="M1156" s="47"/>
      <c r="N1156" s="55"/>
      <c r="O1156" s="59"/>
      <c r="P1156" s="43"/>
      <c r="Q1156" s="14"/>
    </row>
    <row r="1157" spans="1:17" ht="36.700000000000003" customHeight="1" x14ac:dyDescent="0.25">
      <c r="A1157" s="277"/>
      <c r="B1157" s="33"/>
      <c r="C1157" s="11"/>
      <c r="D1157" s="11"/>
      <c r="E1157" s="36"/>
      <c r="F1157" s="11"/>
      <c r="G1157" s="11"/>
      <c r="H1157" s="11"/>
      <c r="I1157" s="24"/>
      <c r="J1157" s="51"/>
      <c r="K1157" s="46" t="str">
        <f>IF(SUMIFS('Base facturation'!$C$59:$ALN$59,'Base facturation'!$C$8:$ALN$8,A1157)=0,"",SUMIFS('Base facturation'!$C$59:$ALN$59,'Base facturation'!$C$8:$ALN$8,A1157))</f>
        <v/>
      </c>
      <c r="L1157" s="46" t="str">
        <f t="shared" si="17"/>
        <v/>
      </c>
      <c r="M1157" s="47"/>
      <c r="N1157" s="55"/>
      <c r="O1157" s="59"/>
      <c r="P1157" s="43"/>
      <c r="Q1157" s="14"/>
    </row>
    <row r="1158" spans="1:17" ht="36.700000000000003" customHeight="1" x14ac:dyDescent="0.25">
      <c r="A1158" s="277"/>
      <c r="B1158" s="33"/>
      <c r="C1158" s="11"/>
      <c r="D1158" s="11"/>
      <c r="E1158" s="36"/>
      <c r="F1158" s="11"/>
      <c r="G1158" s="11"/>
      <c r="H1158" s="11"/>
      <c r="I1158" s="24"/>
      <c r="J1158" s="51"/>
      <c r="K1158" s="46" t="str">
        <f>IF(SUMIFS('Base facturation'!$C$59:$ALN$59,'Base facturation'!$C$8:$ALN$8,A1158)=0,"",SUMIFS('Base facturation'!$C$59:$ALN$59,'Base facturation'!$C$8:$ALN$8,A1158))</f>
        <v/>
      </c>
      <c r="L1158" s="46" t="str">
        <f t="shared" si="17"/>
        <v/>
      </c>
      <c r="M1158" s="47"/>
      <c r="N1158" s="55"/>
      <c r="O1158" s="59"/>
      <c r="P1158" s="43"/>
      <c r="Q1158" s="14"/>
    </row>
    <row r="1159" spans="1:17" ht="36.700000000000003" customHeight="1" x14ac:dyDescent="0.25">
      <c r="A1159" s="277"/>
      <c r="B1159" s="33"/>
      <c r="C1159" s="11"/>
      <c r="D1159" s="11"/>
      <c r="E1159" s="36"/>
      <c r="F1159" s="11"/>
      <c r="G1159" s="11"/>
      <c r="H1159" s="11"/>
      <c r="I1159" s="24"/>
      <c r="J1159" s="51"/>
      <c r="K1159" s="46" t="str">
        <f>IF(SUMIFS('Base facturation'!$C$59:$ALN$59,'Base facturation'!$C$8:$ALN$8,A1159)=0,"",SUMIFS('Base facturation'!$C$59:$ALN$59,'Base facturation'!$C$8:$ALN$8,A1159))</f>
        <v/>
      </c>
      <c r="L1159" s="46" t="str">
        <f t="shared" si="17"/>
        <v/>
      </c>
      <c r="M1159" s="47"/>
      <c r="N1159" s="55"/>
      <c r="O1159" s="59"/>
      <c r="P1159" s="43"/>
      <c r="Q1159" s="14"/>
    </row>
    <row r="1160" spans="1:17" ht="36.700000000000003" customHeight="1" x14ac:dyDescent="0.25">
      <c r="A1160" s="277"/>
      <c r="B1160" s="33"/>
      <c r="C1160" s="11"/>
      <c r="D1160" s="11"/>
      <c r="E1160" s="36"/>
      <c r="F1160" s="11"/>
      <c r="G1160" s="11"/>
      <c r="H1160" s="11"/>
      <c r="I1160" s="24"/>
      <c r="J1160" s="51"/>
      <c r="K1160" s="46" t="str">
        <f>IF(SUMIFS('Base facturation'!$C$59:$ALN$59,'Base facturation'!$C$8:$ALN$8,A1160)=0,"",SUMIFS('Base facturation'!$C$59:$ALN$59,'Base facturation'!$C$8:$ALN$8,A1160))</f>
        <v/>
      </c>
      <c r="L1160" s="46" t="str">
        <f t="shared" ref="L1160:L1223" si="18">IF(ISBLANK(J1160),"",J1160-K1160)</f>
        <v/>
      </c>
      <c r="M1160" s="47"/>
      <c r="N1160" s="55"/>
      <c r="O1160" s="59"/>
      <c r="P1160" s="43"/>
      <c r="Q1160" s="14"/>
    </row>
    <row r="1161" spans="1:17" ht="36.700000000000003" customHeight="1" x14ac:dyDescent="0.25">
      <c r="A1161" s="277"/>
      <c r="B1161" s="33"/>
      <c r="C1161" s="11"/>
      <c r="D1161" s="11"/>
      <c r="E1161" s="36"/>
      <c r="F1161" s="11"/>
      <c r="G1161" s="11"/>
      <c r="H1161" s="11"/>
      <c r="I1161" s="24"/>
      <c r="J1161" s="51"/>
      <c r="K1161" s="46" t="str">
        <f>IF(SUMIFS('Base facturation'!$C$59:$ALN$59,'Base facturation'!$C$8:$ALN$8,A1161)=0,"",SUMIFS('Base facturation'!$C$59:$ALN$59,'Base facturation'!$C$8:$ALN$8,A1161))</f>
        <v/>
      </c>
      <c r="L1161" s="46" t="str">
        <f t="shared" si="18"/>
        <v/>
      </c>
      <c r="M1161" s="47"/>
      <c r="N1161" s="55"/>
      <c r="O1161" s="59"/>
      <c r="P1161" s="43"/>
      <c r="Q1161" s="14"/>
    </row>
    <row r="1162" spans="1:17" ht="36.700000000000003" customHeight="1" x14ac:dyDescent="0.25">
      <c r="A1162" s="277"/>
      <c r="B1162" s="33"/>
      <c r="C1162" s="11"/>
      <c r="D1162" s="11"/>
      <c r="E1162" s="36"/>
      <c r="F1162" s="11"/>
      <c r="G1162" s="11"/>
      <c r="H1162" s="11"/>
      <c r="I1162" s="24"/>
      <c r="J1162" s="51"/>
      <c r="K1162" s="46" t="str">
        <f>IF(SUMIFS('Base facturation'!$C$59:$ALN$59,'Base facturation'!$C$8:$ALN$8,A1162)=0,"",SUMIFS('Base facturation'!$C$59:$ALN$59,'Base facturation'!$C$8:$ALN$8,A1162))</f>
        <v/>
      </c>
      <c r="L1162" s="46" t="str">
        <f t="shared" si="18"/>
        <v/>
      </c>
      <c r="M1162" s="47"/>
      <c r="N1162" s="55"/>
      <c r="O1162" s="59"/>
      <c r="P1162" s="43"/>
      <c r="Q1162" s="14"/>
    </row>
    <row r="1163" spans="1:17" ht="36.700000000000003" customHeight="1" x14ac:dyDescent="0.25">
      <c r="A1163" s="277"/>
      <c r="B1163" s="33"/>
      <c r="C1163" s="11"/>
      <c r="D1163" s="11"/>
      <c r="E1163" s="36"/>
      <c r="F1163" s="11"/>
      <c r="G1163" s="11"/>
      <c r="H1163" s="11"/>
      <c r="I1163" s="24"/>
      <c r="J1163" s="51"/>
      <c r="K1163" s="46" t="str">
        <f>IF(SUMIFS('Base facturation'!$C$59:$ALN$59,'Base facturation'!$C$8:$ALN$8,A1163)=0,"",SUMIFS('Base facturation'!$C$59:$ALN$59,'Base facturation'!$C$8:$ALN$8,A1163))</f>
        <v/>
      </c>
      <c r="L1163" s="46" t="str">
        <f t="shared" si="18"/>
        <v/>
      </c>
      <c r="M1163" s="47"/>
      <c r="N1163" s="55"/>
      <c r="O1163" s="59"/>
      <c r="P1163" s="43"/>
      <c r="Q1163" s="14"/>
    </row>
    <row r="1164" spans="1:17" ht="36.700000000000003" customHeight="1" x14ac:dyDescent="0.25">
      <c r="A1164" s="277"/>
      <c r="B1164" s="33"/>
      <c r="C1164" s="11"/>
      <c r="D1164" s="11"/>
      <c r="E1164" s="36"/>
      <c r="F1164" s="11"/>
      <c r="G1164" s="11"/>
      <c r="H1164" s="11"/>
      <c r="I1164" s="24"/>
      <c r="J1164" s="51"/>
      <c r="K1164" s="46" t="str">
        <f>IF(SUMIFS('Base facturation'!$C$59:$ALN$59,'Base facturation'!$C$8:$ALN$8,A1164)=0,"",SUMIFS('Base facturation'!$C$59:$ALN$59,'Base facturation'!$C$8:$ALN$8,A1164))</f>
        <v/>
      </c>
      <c r="L1164" s="46" t="str">
        <f t="shared" si="18"/>
        <v/>
      </c>
      <c r="M1164" s="47"/>
      <c r="N1164" s="55"/>
      <c r="O1164" s="59"/>
      <c r="P1164" s="43"/>
      <c r="Q1164" s="14"/>
    </row>
    <row r="1165" spans="1:17" ht="36.700000000000003" customHeight="1" x14ac:dyDescent="0.25">
      <c r="A1165" s="277"/>
      <c r="B1165" s="33"/>
      <c r="C1165" s="11"/>
      <c r="D1165" s="11"/>
      <c r="E1165" s="36"/>
      <c r="F1165" s="11"/>
      <c r="G1165" s="11"/>
      <c r="H1165" s="11"/>
      <c r="I1165" s="24"/>
      <c r="J1165" s="51"/>
      <c r="K1165" s="46" t="str">
        <f>IF(SUMIFS('Base facturation'!$C$59:$ALN$59,'Base facturation'!$C$8:$ALN$8,A1165)=0,"",SUMIFS('Base facturation'!$C$59:$ALN$59,'Base facturation'!$C$8:$ALN$8,A1165))</f>
        <v/>
      </c>
      <c r="L1165" s="46" t="str">
        <f t="shared" si="18"/>
        <v/>
      </c>
      <c r="M1165" s="47"/>
      <c r="N1165" s="55"/>
      <c r="O1165" s="59"/>
      <c r="P1165" s="43"/>
      <c r="Q1165" s="14"/>
    </row>
    <row r="1166" spans="1:17" ht="36.700000000000003" customHeight="1" x14ac:dyDescent="0.25">
      <c r="A1166" s="277"/>
      <c r="B1166" s="33"/>
      <c r="C1166" s="11"/>
      <c r="D1166" s="11"/>
      <c r="E1166" s="36"/>
      <c r="F1166" s="11"/>
      <c r="G1166" s="11"/>
      <c r="H1166" s="11"/>
      <c r="I1166" s="24"/>
      <c r="J1166" s="51"/>
      <c r="K1166" s="46" t="str">
        <f>IF(SUMIFS('Base facturation'!$C$59:$ALN$59,'Base facturation'!$C$8:$ALN$8,A1166)=0,"",SUMIFS('Base facturation'!$C$59:$ALN$59,'Base facturation'!$C$8:$ALN$8,A1166))</f>
        <v/>
      </c>
      <c r="L1166" s="46" t="str">
        <f t="shared" si="18"/>
        <v/>
      </c>
      <c r="M1166" s="47"/>
      <c r="N1166" s="55"/>
      <c r="O1166" s="59"/>
      <c r="P1166" s="43"/>
      <c r="Q1166" s="14"/>
    </row>
    <row r="1167" spans="1:17" ht="36.700000000000003" customHeight="1" x14ac:dyDescent="0.25">
      <c r="A1167" s="277"/>
      <c r="B1167" s="33"/>
      <c r="C1167" s="11"/>
      <c r="D1167" s="11"/>
      <c r="E1167" s="36"/>
      <c r="F1167" s="11"/>
      <c r="G1167" s="11"/>
      <c r="H1167" s="11"/>
      <c r="I1167" s="24"/>
      <c r="J1167" s="51"/>
      <c r="K1167" s="46" t="str">
        <f>IF(SUMIFS('Base facturation'!$C$59:$ALN$59,'Base facturation'!$C$8:$ALN$8,A1167)=0,"",SUMIFS('Base facturation'!$C$59:$ALN$59,'Base facturation'!$C$8:$ALN$8,A1167))</f>
        <v/>
      </c>
      <c r="L1167" s="46" t="str">
        <f t="shared" si="18"/>
        <v/>
      </c>
      <c r="M1167" s="47"/>
      <c r="N1167" s="55"/>
      <c r="O1167" s="59"/>
      <c r="P1167" s="43"/>
      <c r="Q1167" s="14"/>
    </row>
    <row r="1168" spans="1:17" ht="36.700000000000003" customHeight="1" x14ac:dyDescent="0.25">
      <c r="A1168" s="277"/>
      <c r="B1168" s="33"/>
      <c r="C1168" s="11"/>
      <c r="D1168" s="11"/>
      <c r="E1168" s="36"/>
      <c r="F1168" s="11"/>
      <c r="G1168" s="11"/>
      <c r="H1168" s="11"/>
      <c r="I1168" s="24"/>
      <c r="J1168" s="51"/>
      <c r="K1168" s="46" t="str">
        <f>IF(SUMIFS('Base facturation'!$C$59:$ALN$59,'Base facturation'!$C$8:$ALN$8,A1168)=0,"",SUMIFS('Base facturation'!$C$59:$ALN$59,'Base facturation'!$C$8:$ALN$8,A1168))</f>
        <v/>
      </c>
      <c r="L1168" s="46" t="str">
        <f t="shared" si="18"/>
        <v/>
      </c>
      <c r="M1168" s="47"/>
      <c r="N1168" s="55"/>
      <c r="O1168" s="59"/>
      <c r="P1168" s="43"/>
      <c r="Q1168" s="14"/>
    </row>
    <row r="1169" spans="1:17" ht="36.700000000000003" customHeight="1" x14ac:dyDescent="0.25">
      <c r="A1169" s="277"/>
      <c r="B1169" s="33"/>
      <c r="C1169" s="11"/>
      <c r="D1169" s="11"/>
      <c r="E1169" s="36"/>
      <c r="F1169" s="11"/>
      <c r="G1169" s="11"/>
      <c r="H1169" s="11"/>
      <c r="I1169" s="24"/>
      <c r="J1169" s="51"/>
      <c r="K1169" s="46" t="str">
        <f>IF(SUMIFS('Base facturation'!$C$59:$ALN$59,'Base facturation'!$C$8:$ALN$8,A1169)=0,"",SUMIFS('Base facturation'!$C$59:$ALN$59,'Base facturation'!$C$8:$ALN$8,A1169))</f>
        <v/>
      </c>
      <c r="L1169" s="46" t="str">
        <f t="shared" si="18"/>
        <v/>
      </c>
      <c r="M1169" s="47"/>
      <c r="N1169" s="55"/>
      <c r="O1169" s="59"/>
      <c r="P1169" s="43"/>
      <c r="Q1169" s="14"/>
    </row>
    <row r="1170" spans="1:17" ht="36.700000000000003" customHeight="1" x14ac:dyDescent="0.25">
      <c r="A1170" s="277"/>
      <c r="B1170" s="33"/>
      <c r="C1170" s="11"/>
      <c r="D1170" s="11"/>
      <c r="E1170" s="36"/>
      <c r="F1170" s="11"/>
      <c r="G1170" s="11"/>
      <c r="H1170" s="11"/>
      <c r="I1170" s="24"/>
      <c r="J1170" s="51"/>
      <c r="K1170" s="46" t="str">
        <f>IF(SUMIFS('Base facturation'!$C$59:$ALN$59,'Base facturation'!$C$8:$ALN$8,A1170)=0,"",SUMIFS('Base facturation'!$C$59:$ALN$59,'Base facturation'!$C$8:$ALN$8,A1170))</f>
        <v/>
      </c>
      <c r="L1170" s="46" t="str">
        <f t="shared" si="18"/>
        <v/>
      </c>
      <c r="M1170" s="47"/>
      <c r="N1170" s="55"/>
      <c r="O1170" s="59"/>
      <c r="P1170" s="43"/>
      <c r="Q1170" s="14"/>
    </row>
    <row r="1171" spans="1:17" ht="36.700000000000003" customHeight="1" x14ac:dyDescent="0.25">
      <c r="A1171" s="277"/>
      <c r="B1171" s="33"/>
      <c r="C1171" s="11"/>
      <c r="D1171" s="11"/>
      <c r="E1171" s="36"/>
      <c r="F1171" s="11"/>
      <c r="G1171" s="11"/>
      <c r="H1171" s="11"/>
      <c r="I1171" s="24"/>
      <c r="J1171" s="51"/>
      <c r="K1171" s="46" t="str">
        <f>IF(SUMIFS('Base facturation'!$C$59:$ALN$59,'Base facturation'!$C$8:$ALN$8,A1171)=0,"",SUMIFS('Base facturation'!$C$59:$ALN$59,'Base facturation'!$C$8:$ALN$8,A1171))</f>
        <v/>
      </c>
      <c r="L1171" s="46" t="str">
        <f t="shared" si="18"/>
        <v/>
      </c>
      <c r="M1171" s="47"/>
      <c r="N1171" s="55"/>
      <c r="O1171" s="59"/>
      <c r="P1171" s="43"/>
      <c r="Q1171" s="14"/>
    </row>
    <row r="1172" spans="1:17" ht="36.700000000000003" customHeight="1" x14ac:dyDescent="0.25">
      <c r="A1172" s="277"/>
      <c r="B1172" s="33"/>
      <c r="C1172" s="11"/>
      <c r="D1172" s="11"/>
      <c r="E1172" s="36"/>
      <c r="F1172" s="11"/>
      <c r="G1172" s="11"/>
      <c r="H1172" s="11"/>
      <c r="I1172" s="24"/>
      <c r="J1172" s="51"/>
      <c r="K1172" s="46" t="str">
        <f>IF(SUMIFS('Base facturation'!$C$59:$ALN$59,'Base facturation'!$C$8:$ALN$8,A1172)=0,"",SUMIFS('Base facturation'!$C$59:$ALN$59,'Base facturation'!$C$8:$ALN$8,A1172))</f>
        <v/>
      </c>
      <c r="L1172" s="46" t="str">
        <f t="shared" si="18"/>
        <v/>
      </c>
      <c r="M1172" s="47"/>
      <c r="N1172" s="55"/>
      <c r="O1172" s="59"/>
      <c r="P1172" s="43"/>
      <c r="Q1172" s="14"/>
    </row>
    <row r="1173" spans="1:17" ht="36.700000000000003" customHeight="1" x14ac:dyDescent="0.25">
      <c r="A1173" s="277"/>
      <c r="B1173" s="33"/>
      <c r="C1173" s="11"/>
      <c r="D1173" s="11"/>
      <c r="E1173" s="36"/>
      <c r="F1173" s="11"/>
      <c r="G1173" s="11"/>
      <c r="H1173" s="11"/>
      <c r="I1173" s="24"/>
      <c r="J1173" s="51"/>
      <c r="K1173" s="46" t="str">
        <f>IF(SUMIFS('Base facturation'!$C$59:$ALN$59,'Base facturation'!$C$8:$ALN$8,A1173)=0,"",SUMIFS('Base facturation'!$C$59:$ALN$59,'Base facturation'!$C$8:$ALN$8,A1173))</f>
        <v/>
      </c>
      <c r="L1173" s="46" t="str">
        <f t="shared" si="18"/>
        <v/>
      </c>
      <c r="M1173" s="47"/>
      <c r="N1173" s="55"/>
      <c r="O1173" s="59"/>
      <c r="P1173" s="43"/>
      <c r="Q1173" s="14"/>
    </row>
    <row r="1174" spans="1:17" ht="36.700000000000003" customHeight="1" x14ac:dyDescent="0.25">
      <c r="A1174" s="277"/>
      <c r="B1174" s="33"/>
      <c r="C1174" s="11"/>
      <c r="D1174" s="11"/>
      <c r="E1174" s="36"/>
      <c r="F1174" s="11"/>
      <c r="G1174" s="11"/>
      <c r="H1174" s="11"/>
      <c r="I1174" s="24"/>
      <c r="J1174" s="51"/>
      <c r="K1174" s="46" t="str">
        <f>IF(SUMIFS('Base facturation'!$C$59:$ALN$59,'Base facturation'!$C$8:$ALN$8,A1174)=0,"",SUMIFS('Base facturation'!$C$59:$ALN$59,'Base facturation'!$C$8:$ALN$8,A1174))</f>
        <v/>
      </c>
      <c r="L1174" s="46" t="str">
        <f t="shared" si="18"/>
        <v/>
      </c>
      <c r="M1174" s="47"/>
      <c r="N1174" s="55"/>
      <c r="O1174" s="59"/>
      <c r="P1174" s="43"/>
      <c r="Q1174" s="14"/>
    </row>
    <row r="1175" spans="1:17" ht="36.700000000000003" customHeight="1" x14ac:dyDescent="0.25">
      <c r="A1175" s="277"/>
      <c r="B1175" s="33"/>
      <c r="C1175" s="11"/>
      <c r="D1175" s="11"/>
      <c r="E1175" s="36"/>
      <c r="F1175" s="11"/>
      <c r="G1175" s="11"/>
      <c r="H1175" s="11"/>
      <c r="I1175" s="24"/>
      <c r="J1175" s="51"/>
      <c r="K1175" s="46" t="str">
        <f>IF(SUMIFS('Base facturation'!$C$59:$ALN$59,'Base facturation'!$C$8:$ALN$8,A1175)=0,"",SUMIFS('Base facturation'!$C$59:$ALN$59,'Base facturation'!$C$8:$ALN$8,A1175))</f>
        <v/>
      </c>
      <c r="L1175" s="46" t="str">
        <f t="shared" si="18"/>
        <v/>
      </c>
      <c r="M1175" s="47"/>
      <c r="N1175" s="55"/>
      <c r="O1175" s="59"/>
      <c r="P1175" s="43"/>
      <c r="Q1175" s="14"/>
    </row>
    <row r="1176" spans="1:17" ht="36.700000000000003" customHeight="1" x14ac:dyDescent="0.25">
      <c r="A1176" s="277"/>
      <c r="B1176" s="33"/>
      <c r="C1176" s="11"/>
      <c r="D1176" s="11"/>
      <c r="E1176" s="36"/>
      <c r="F1176" s="11"/>
      <c r="G1176" s="11"/>
      <c r="H1176" s="11"/>
      <c r="I1176" s="24"/>
      <c r="J1176" s="51"/>
      <c r="K1176" s="46" t="str">
        <f>IF(SUMIFS('Base facturation'!$C$59:$ALN$59,'Base facturation'!$C$8:$ALN$8,A1176)=0,"",SUMIFS('Base facturation'!$C$59:$ALN$59,'Base facturation'!$C$8:$ALN$8,A1176))</f>
        <v/>
      </c>
      <c r="L1176" s="46" t="str">
        <f t="shared" si="18"/>
        <v/>
      </c>
      <c r="M1176" s="47"/>
      <c r="N1176" s="55"/>
      <c r="O1176" s="59"/>
      <c r="P1176" s="43"/>
      <c r="Q1176" s="14"/>
    </row>
    <row r="1177" spans="1:17" ht="36.700000000000003" customHeight="1" x14ac:dyDescent="0.25">
      <c r="A1177" s="277"/>
      <c r="B1177" s="33"/>
      <c r="C1177" s="11"/>
      <c r="D1177" s="11"/>
      <c r="E1177" s="36"/>
      <c r="F1177" s="11"/>
      <c r="G1177" s="11"/>
      <c r="H1177" s="11"/>
      <c r="I1177" s="24"/>
      <c r="J1177" s="51"/>
      <c r="K1177" s="46" t="str">
        <f>IF(SUMIFS('Base facturation'!$C$59:$ALN$59,'Base facturation'!$C$8:$ALN$8,A1177)=0,"",SUMIFS('Base facturation'!$C$59:$ALN$59,'Base facturation'!$C$8:$ALN$8,A1177))</f>
        <v/>
      </c>
      <c r="L1177" s="46" t="str">
        <f t="shared" si="18"/>
        <v/>
      </c>
      <c r="M1177" s="47"/>
      <c r="N1177" s="55"/>
      <c r="O1177" s="59"/>
      <c r="P1177" s="43"/>
      <c r="Q1177" s="14"/>
    </row>
    <row r="1178" spans="1:17" ht="36.700000000000003" customHeight="1" x14ac:dyDescent="0.25">
      <c r="A1178" s="277"/>
      <c r="B1178" s="33"/>
      <c r="C1178" s="11"/>
      <c r="D1178" s="11"/>
      <c r="E1178" s="36"/>
      <c r="F1178" s="11"/>
      <c r="G1178" s="11"/>
      <c r="H1178" s="11"/>
      <c r="I1178" s="24"/>
      <c r="J1178" s="51"/>
      <c r="K1178" s="46" t="str">
        <f>IF(SUMIFS('Base facturation'!$C$59:$ALN$59,'Base facturation'!$C$8:$ALN$8,A1178)=0,"",SUMIFS('Base facturation'!$C$59:$ALN$59,'Base facturation'!$C$8:$ALN$8,A1178))</f>
        <v/>
      </c>
      <c r="L1178" s="46" t="str">
        <f t="shared" si="18"/>
        <v/>
      </c>
      <c r="M1178" s="47"/>
      <c r="N1178" s="55"/>
      <c r="O1178" s="59"/>
      <c r="P1178" s="43"/>
      <c r="Q1178" s="14"/>
    </row>
    <row r="1179" spans="1:17" ht="36.700000000000003" customHeight="1" x14ac:dyDescent="0.25">
      <c r="A1179" s="277"/>
      <c r="B1179" s="33"/>
      <c r="C1179" s="11"/>
      <c r="D1179" s="11"/>
      <c r="E1179" s="36"/>
      <c r="F1179" s="11"/>
      <c r="G1179" s="11"/>
      <c r="H1179" s="11"/>
      <c r="I1179" s="24"/>
      <c r="J1179" s="51"/>
      <c r="K1179" s="46" t="str">
        <f>IF(SUMIFS('Base facturation'!$C$59:$ALN$59,'Base facturation'!$C$8:$ALN$8,A1179)=0,"",SUMIFS('Base facturation'!$C$59:$ALN$59,'Base facturation'!$C$8:$ALN$8,A1179))</f>
        <v/>
      </c>
      <c r="L1179" s="46" t="str">
        <f t="shared" si="18"/>
        <v/>
      </c>
      <c r="M1179" s="47"/>
      <c r="N1179" s="55"/>
      <c r="O1179" s="59"/>
      <c r="P1179" s="43"/>
      <c r="Q1179" s="14"/>
    </row>
    <row r="1180" spans="1:17" ht="36.700000000000003" customHeight="1" x14ac:dyDescent="0.25">
      <c r="A1180" s="277"/>
      <c r="B1180" s="33"/>
      <c r="C1180" s="11"/>
      <c r="D1180" s="11"/>
      <c r="E1180" s="36"/>
      <c r="F1180" s="11"/>
      <c r="G1180" s="11"/>
      <c r="H1180" s="11"/>
      <c r="I1180" s="24"/>
      <c r="J1180" s="51"/>
      <c r="K1180" s="46" t="str">
        <f>IF(SUMIFS('Base facturation'!$C$59:$ALN$59,'Base facturation'!$C$8:$ALN$8,A1180)=0,"",SUMIFS('Base facturation'!$C$59:$ALN$59,'Base facturation'!$C$8:$ALN$8,A1180))</f>
        <v/>
      </c>
      <c r="L1180" s="46" t="str">
        <f t="shared" si="18"/>
        <v/>
      </c>
      <c r="M1180" s="47"/>
      <c r="N1180" s="55"/>
      <c r="O1180" s="59"/>
      <c r="P1180" s="43"/>
      <c r="Q1180" s="14"/>
    </row>
    <row r="1181" spans="1:17" ht="36.700000000000003" customHeight="1" x14ac:dyDescent="0.25">
      <c r="A1181" s="277"/>
      <c r="B1181" s="33"/>
      <c r="C1181" s="11"/>
      <c r="D1181" s="11"/>
      <c r="E1181" s="36"/>
      <c r="F1181" s="11"/>
      <c r="G1181" s="11"/>
      <c r="H1181" s="11"/>
      <c r="I1181" s="24"/>
      <c r="J1181" s="51"/>
      <c r="K1181" s="46" t="str">
        <f>IF(SUMIFS('Base facturation'!$C$59:$ALN$59,'Base facturation'!$C$8:$ALN$8,A1181)=0,"",SUMIFS('Base facturation'!$C$59:$ALN$59,'Base facturation'!$C$8:$ALN$8,A1181))</f>
        <v/>
      </c>
      <c r="L1181" s="46" t="str">
        <f t="shared" si="18"/>
        <v/>
      </c>
      <c r="M1181" s="47"/>
      <c r="N1181" s="55"/>
      <c r="O1181" s="59"/>
      <c r="P1181" s="43"/>
      <c r="Q1181" s="14"/>
    </row>
    <row r="1182" spans="1:17" ht="36.700000000000003" customHeight="1" x14ac:dyDescent="0.25">
      <c r="A1182" s="277"/>
      <c r="B1182" s="33"/>
      <c r="C1182" s="11"/>
      <c r="D1182" s="11"/>
      <c r="E1182" s="36"/>
      <c r="F1182" s="11"/>
      <c r="G1182" s="11"/>
      <c r="H1182" s="11"/>
      <c r="I1182" s="24"/>
      <c r="J1182" s="51"/>
      <c r="K1182" s="46" t="str">
        <f>IF(SUMIFS('Base facturation'!$C$59:$ALN$59,'Base facturation'!$C$8:$ALN$8,A1182)=0,"",SUMIFS('Base facturation'!$C$59:$ALN$59,'Base facturation'!$C$8:$ALN$8,A1182))</f>
        <v/>
      </c>
      <c r="L1182" s="46" t="str">
        <f t="shared" si="18"/>
        <v/>
      </c>
      <c r="M1182" s="47"/>
      <c r="N1182" s="55"/>
      <c r="O1182" s="59"/>
      <c r="P1182" s="43"/>
      <c r="Q1182" s="14"/>
    </row>
    <row r="1183" spans="1:17" ht="36.700000000000003" customHeight="1" x14ac:dyDescent="0.25">
      <c r="A1183" s="277"/>
      <c r="B1183" s="33"/>
      <c r="C1183" s="11"/>
      <c r="D1183" s="11"/>
      <c r="E1183" s="36"/>
      <c r="F1183" s="11"/>
      <c r="G1183" s="11"/>
      <c r="H1183" s="11"/>
      <c r="I1183" s="24"/>
      <c r="J1183" s="51"/>
      <c r="K1183" s="46" t="str">
        <f>IF(SUMIFS('Base facturation'!$C$59:$ALN$59,'Base facturation'!$C$8:$ALN$8,A1183)=0,"",SUMIFS('Base facturation'!$C$59:$ALN$59,'Base facturation'!$C$8:$ALN$8,A1183))</f>
        <v/>
      </c>
      <c r="L1183" s="46" t="str">
        <f t="shared" si="18"/>
        <v/>
      </c>
      <c r="M1183" s="47"/>
      <c r="N1183" s="55"/>
      <c r="O1183" s="59"/>
      <c r="P1183" s="43"/>
      <c r="Q1183" s="14"/>
    </row>
    <row r="1184" spans="1:17" ht="36.700000000000003" customHeight="1" x14ac:dyDescent="0.25">
      <c r="A1184" s="277"/>
      <c r="B1184" s="33"/>
      <c r="C1184" s="11"/>
      <c r="D1184" s="11"/>
      <c r="E1184" s="36"/>
      <c r="F1184" s="11"/>
      <c r="G1184" s="11"/>
      <c r="H1184" s="11"/>
      <c r="I1184" s="24"/>
      <c r="J1184" s="51"/>
      <c r="K1184" s="46" t="str">
        <f>IF(SUMIFS('Base facturation'!$C$59:$ALN$59,'Base facturation'!$C$8:$ALN$8,A1184)=0,"",SUMIFS('Base facturation'!$C$59:$ALN$59,'Base facturation'!$C$8:$ALN$8,A1184))</f>
        <v/>
      </c>
      <c r="L1184" s="46" t="str">
        <f t="shared" si="18"/>
        <v/>
      </c>
      <c r="M1184" s="47"/>
      <c r="N1184" s="55"/>
      <c r="O1184" s="59"/>
      <c r="P1184" s="43"/>
      <c r="Q1184" s="14"/>
    </row>
    <row r="1185" spans="1:17" ht="36.700000000000003" customHeight="1" x14ac:dyDescent="0.25">
      <c r="A1185" s="277"/>
      <c r="B1185" s="33"/>
      <c r="C1185" s="11"/>
      <c r="D1185" s="11"/>
      <c r="E1185" s="36"/>
      <c r="F1185" s="11"/>
      <c r="G1185" s="11"/>
      <c r="H1185" s="11"/>
      <c r="I1185" s="24"/>
      <c r="J1185" s="51"/>
      <c r="K1185" s="46" t="str">
        <f>IF(SUMIFS('Base facturation'!$C$59:$ALN$59,'Base facturation'!$C$8:$ALN$8,A1185)=0,"",SUMIFS('Base facturation'!$C$59:$ALN$59,'Base facturation'!$C$8:$ALN$8,A1185))</f>
        <v/>
      </c>
      <c r="L1185" s="46" t="str">
        <f t="shared" si="18"/>
        <v/>
      </c>
      <c r="M1185" s="47"/>
      <c r="N1185" s="55"/>
      <c r="O1185" s="59"/>
      <c r="P1185" s="43"/>
      <c r="Q1185" s="14"/>
    </row>
    <row r="1186" spans="1:17" ht="36.700000000000003" customHeight="1" x14ac:dyDescent="0.25">
      <c r="A1186" s="277"/>
      <c r="B1186" s="33"/>
      <c r="C1186" s="11"/>
      <c r="D1186" s="11"/>
      <c r="E1186" s="36"/>
      <c r="F1186" s="11"/>
      <c r="G1186" s="11"/>
      <c r="H1186" s="11"/>
      <c r="I1186" s="24"/>
      <c r="J1186" s="51"/>
      <c r="K1186" s="46" t="str">
        <f>IF(SUMIFS('Base facturation'!$C$59:$ALN$59,'Base facturation'!$C$8:$ALN$8,A1186)=0,"",SUMIFS('Base facturation'!$C$59:$ALN$59,'Base facturation'!$C$8:$ALN$8,A1186))</f>
        <v/>
      </c>
      <c r="L1186" s="46" t="str">
        <f t="shared" si="18"/>
        <v/>
      </c>
      <c r="M1186" s="47"/>
      <c r="N1186" s="55"/>
      <c r="O1186" s="59"/>
      <c r="P1186" s="43"/>
      <c r="Q1186" s="14"/>
    </row>
    <row r="1187" spans="1:17" ht="36.700000000000003" customHeight="1" x14ac:dyDescent="0.25">
      <c r="A1187" s="277"/>
      <c r="B1187" s="33"/>
      <c r="C1187" s="11"/>
      <c r="D1187" s="11"/>
      <c r="E1187" s="36"/>
      <c r="F1187" s="11"/>
      <c r="G1187" s="11"/>
      <c r="H1187" s="11"/>
      <c r="I1187" s="24"/>
      <c r="J1187" s="51"/>
      <c r="K1187" s="46" t="str">
        <f>IF(SUMIFS('Base facturation'!$C$59:$ALN$59,'Base facturation'!$C$8:$ALN$8,A1187)=0,"",SUMIFS('Base facturation'!$C$59:$ALN$59,'Base facturation'!$C$8:$ALN$8,A1187))</f>
        <v/>
      </c>
      <c r="L1187" s="46" t="str">
        <f t="shared" si="18"/>
        <v/>
      </c>
      <c r="M1187" s="47"/>
      <c r="N1187" s="55"/>
      <c r="O1187" s="59"/>
      <c r="P1187" s="43"/>
      <c r="Q1187" s="14"/>
    </row>
    <row r="1188" spans="1:17" ht="36.700000000000003" customHeight="1" x14ac:dyDescent="0.25">
      <c r="A1188" s="277"/>
      <c r="B1188" s="33"/>
      <c r="C1188" s="11"/>
      <c r="D1188" s="11"/>
      <c r="E1188" s="36"/>
      <c r="F1188" s="11"/>
      <c r="G1188" s="11"/>
      <c r="H1188" s="11"/>
      <c r="I1188" s="24"/>
      <c r="J1188" s="51"/>
      <c r="K1188" s="46" t="str">
        <f>IF(SUMIFS('Base facturation'!$C$59:$ALN$59,'Base facturation'!$C$8:$ALN$8,A1188)=0,"",SUMIFS('Base facturation'!$C$59:$ALN$59,'Base facturation'!$C$8:$ALN$8,A1188))</f>
        <v/>
      </c>
      <c r="L1188" s="46" t="str">
        <f t="shared" si="18"/>
        <v/>
      </c>
      <c r="M1188" s="47"/>
      <c r="N1188" s="55"/>
      <c r="O1188" s="59"/>
      <c r="P1188" s="43"/>
      <c r="Q1188" s="14"/>
    </row>
    <row r="1189" spans="1:17" ht="36.700000000000003" customHeight="1" x14ac:dyDescent="0.25">
      <c r="A1189" s="277"/>
      <c r="B1189" s="33"/>
      <c r="C1189" s="11"/>
      <c r="D1189" s="11"/>
      <c r="E1189" s="36"/>
      <c r="F1189" s="11"/>
      <c r="G1189" s="11"/>
      <c r="H1189" s="11"/>
      <c r="I1189" s="24"/>
      <c r="J1189" s="51"/>
      <c r="K1189" s="46" t="str">
        <f>IF(SUMIFS('Base facturation'!$C$59:$ALN$59,'Base facturation'!$C$8:$ALN$8,A1189)=0,"",SUMIFS('Base facturation'!$C$59:$ALN$59,'Base facturation'!$C$8:$ALN$8,A1189))</f>
        <v/>
      </c>
      <c r="L1189" s="46" t="str">
        <f t="shared" si="18"/>
        <v/>
      </c>
      <c r="M1189" s="47"/>
      <c r="N1189" s="55"/>
      <c r="O1189" s="59"/>
      <c r="P1189" s="43"/>
      <c r="Q1189" s="14"/>
    </row>
    <row r="1190" spans="1:17" ht="36.700000000000003" customHeight="1" x14ac:dyDescent="0.25">
      <c r="A1190" s="277"/>
      <c r="B1190" s="33"/>
      <c r="C1190" s="11"/>
      <c r="D1190" s="11"/>
      <c r="E1190" s="36"/>
      <c r="F1190" s="11"/>
      <c r="G1190" s="11"/>
      <c r="H1190" s="11"/>
      <c r="I1190" s="24"/>
      <c r="J1190" s="51"/>
      <c r="K1190" s="46" t="str">
        <f>IF(SUMIFS('Base facturation'!$C$59:$ALN$59,'Base facturation'!$C$8:$ALN$8,A1190)=0,"",SUMIFS('Base facturation'!$C$59:$ALN$59,'Base facturation'!$C$8:$ALN$8,A1190))</f>
        <v/>
      </c>
      <c r="L1190" s="46" t="str">
        <f t="shared" si="18"/>
        <v/>
      </c>
      <c r="M1190" s="47"/>
      <c r="N1190" s="55"/>
      <c r="O1190" s="59"/>
      <c r="P1190" s="43"/>
      <c r="Q1190" s="14"/>
    </row>
    <row r="1191" spans="1:17" ht="36.700000000000003" customHeight="1" x14ac:dyDescent="0.25">
      <c r="A1191" s="277"/>
      <c r="B1191" s="33"/>
      <c r="C1191" s="11"/>
      <c r="D1191" s="11"/>
      <c r="E1191" s="36"/>
      <c r="F1191" s="11"/>
      <c r="G1191" s="11"/>
      <c r="H1191" s="11"/>
      <c r="I1191" s="24"/>
      <c r="J1191" s="51"/>
      <c r="K1191" s="46" t="str">
        <f>IF(SUMIFS('Base facturation'!$C$59:$ALN$59,'Base facturation'!$C$8:$ALN$8,A1191)=0,"",SUMIFS('Base facturation'!$C$59:$ALN$59,'Base facturation'!$C$8:$ALN$8,A1191))</f>
        <v/>
      </c>
      <c r="L1191" s="46" t="str">
        <f t="shared" si="18"/>
        <v/>
      </c>
      <c r="M1191" s="47"/>
      <c r="N1191" s="55"/>
      <c r="O1191" s="59"/>
      <c r="P1191" s="43"/>
      <c r="Q1191" s="14"/>
    </row>
    <row r="1192" spans="1:17" ht="36.700000000000003" customHeight="1" x14ac:dyDescent="0.25">
      <c r="A1192" s="277"/>
      <c r="B1192" s="33"/>
      <c r="C1192" s="11"/>
      <c r="D1192" s="11"/>
      <c r="E1192" s="36"/>
      <c r="F1192" s="11"/>
      <c r="G1192" s="11"/>
      <c r="H1192" s="11"/>
      <c r="I1192" s="24"/>
      <c r="J1192" s="51"/>
      <c r="K1192" s="46" t="str">
        <f>IF(SUMIFS('Base facturation'!$C$59:$ALN$59,'Base facturation'!$C$8:$ALN$8,A1192)=0,"",SUMIFS('Base facturation'!$C$59:$ALN$59,'Base facturation'!$C$8:$ALN$8,A1192))</f>
        <v/>
      </c>
      <c r="L1192" s="46" t="str">
        <f t="shared" si="18"/>
        <v/>
      </c>
      <c r="M1192" s="47"/>
      <c r="N1192" s="55"/>
      <c r="O1192" s="59"/>
      <c r="P1192" s="43"/>
      <c r="Q1192" s="14"/>
    </row>
    <row r="1193" spans="1:17" ht="36.700000000000003" customHeight="1" x14ac:dyDescent="0.25">
      <c r="A1193" s="277"/>
      <c r="B1193" s="33"/>
      <c r="C1193" s="11"/>
      <c r="D1193" s="11"/>
      <c r="E1193" s="36"/>
      <c r="F1193" s="11"/>
      <c r="G1193" s="11"/>
      <c r="H1193" s="11"/>
      <c r="I1193" s="24"/>
      <c r="J1193" s="51"/>
      <c r="K1193" s="46" t="str">
        <f>IF(SUMIFS('Base facturation'!$C$59:$ALN$59,'Base facturation'!$C$8:$ALN$8,A1193)=0,"",SUMIFS('Base facturation'!$C$59:$ALN$59,'Base facturation'!$C$8:$ALN$8,A1193))</f>
        <v/>
      </c>
      <c r="L1193" s="46" t="str">
        <f t="shared" si="18"/>
        <v/>
      </c>
      <c r="M1193" s="47"/>
      <c r="N1193" s="55"/>
      <c r="O1193" s="59"/>
      <c r="P1193" s="43"/>
      <c r="Q1193" s="14"/>
    </row>
    <row r="1194" spans="1:17" ht="36.700000000000003" customHeight="1" x14ac:dyDescent="0.25">
      <c r="A1194" s="277"/>
      <c r="B1194" s="33"/>
      <c r="C1194" s="11"/>
      <c r="D1194" s="11"/>
      <c r="E1194" s="36"/>
      <c r="F1194" s="11"/>
      <c r="G1194" s="11"/>
      <c r="H1194" s="11"/>
      <c r="I1194" s="24"/>
      <c r="J1194" s="51"/>
      <c r="K1194" s="46" t="str">
        <f>IF(SUMIFS('Base facturation'!$C$59:$ALN$59,'Base facturation'!$C$8:$ALN$8,A1194)=0,"",SUMIFS('Base facturation'!$C$59:$ALN$59,'Base facturation'!$C$8:$ALN$8,A1194))</f>
        <v/>
      </c>
      <c r="L1194" s="46" t="str">
        <f t="shared" si="18"/>
        <v/>
      </c>
      <c r="M1194" s="47"/>
      <c r="N1194" s="55"/>
      <c r="O1194" s="59"/>
      <c r="P1194" s="43"/>
      <c r="Q1194" s="14"/>
    </row>
    <row r="1195" spans="1:17" ht="36.700000000000003" customHeight="1" x14ac:dyDescent="0.25">
      <c r="A1195" s="277"/>
      <c r="B1195" s="33"/>
      <c r="C1195" s="11"/>
      <c r="D1195" s="11"/>
      <c r="E1195" s="36"/>
      <c r="F1195" s="11"/>
      <c r="G1195" s="11"/>
      <c r="H1195" s="11"/>
      <c r="I1195" s="24"/>
      <c r="J1195" s="51"/>
      <c r="K1195" s="46" t="str">
        <f>IF(SUMIFS('Base facturation'!$C$59:$ALN$59,'Base facturation'!$C$8:$ALN$8,A1195)=0,"",SUMIFS('Base facturation'!$C$59:$ALN$59,'Base facturation'!$C$8:$ALN$8,A1195))</f>
        <v/>
      </c>
      <c r="L1195" s="46" t="str">
        <f t="shared" si="18"/>
        <v/>
      </c>
      <c r="M1195" s="47"/>
      <c r="N1195" s="55"/>
      <c r="O1195" s="59"/>
      <c r="P1195" s="43"/>
      <c r="Q1195" s="14"/>
    </row>
    <row r="1196" spans="1:17" ht="36.700000000000003" customHeight="1" x14ac:dyDescent="0.25">
      <c r="A1196" s="277"/>
      <c r="B1196" s="33"/>
      <c r="C1196" s="11"/>
      <c r="D1196" s="11"/>
      <c r="E1196" s="36"/>
      <c r="F1196" s="11"/>
      <c r="G1196" s="11"/>
      <c r="H1196" s="11"/>
      <c r="I1196" s="24"/>
      <c r="J1196" s="51"/>
      <c r="K1196" s="46" t="str">
        <f>IF(SUMIFS('Base facturation'!$C$59:$ALN$59,'Base facturation'!$C$8:$ALN$8,A1196)=0,"",SUMIFS('Base facturation'!$C$59:$ALN$59,'Base facturation'!$C$8:$ALN$8,A1196))</f>
        <v/>
      </c>
      <c r="L1196" s="46" t="str">
        <f t="shared" si="18"/>
        <v/>
      </c>
      <c r="M1196" s="47"/>
      <c r="N1196" s="55"/>
      <c r="O1196" s="59"/>
      <c r="P1196" s="43"/>
      <c r="Q1196" s="14"/>
    </row>
    <row r="1197" spans="1:17" ht="36.700000000000003" customHeight="1" x14ac:dyDescent="0.25">
      <c r="A1197" s="277"/>
      <c r="B1197" s="33"/>
      <c r="C1197" s="11"/>
      <c r="D1197" s="11"/>
      <c r="E1197" s="36"/>
      <c r="F1197" s="11"/>
      <c r="G1197" s="11"/>
      <c r="H1197" s="11"/>
      <c r="I1197" s="24"/>
      <c r="J1197" s="51"/>
      <c r="K1197" s="46" t="str">
        <f>IF(SUMIFS('Base facturation'!$C$59:$ALN$59,'Base facturation'!$C$8:$ALN$8,A1197)=0,"",SUMIFS('Base facturation'!$C$59:$ALN$59,'Base facturation'!$C$8:$ALN$8,A1197))</f>
        <v/>
      </c>
      <c r="L1197" s="46" t="str">
        <f t="shared" si="18"/>
        <v/>
      </c>
      <c r="M1197" s="47"/>
      <c r="N1197" s="55"/>
      <c r="O1197" s="59"/>
      <c r="P1197" s="43"/>
      <c r="Q1197" s="14"/>
    </row>
    <row r="1198" spans="1:17" ht="36.700000000000003" customHeight="1" x14ac:dyDescent="0.25">
      <c r="A1198" s="277"/>
      <c r="B1198" s="33"/>
      <c r="C1198" s="11"/>
      <c r="D1198" s="11"/>
      <c r="E1198" s="36"/>
      <c r="F1198" s="11"/>
      <c r="G1198" s="11"/>
      <c r="H1198" s="11"/>
      <c r="I1198" s="24"/>
      <c r="J1198" s="51"/>
      <c r="K1198" s="46" t="str">
        <f>IF(SUMIFS('Base facturation'!$C$59:$ALN$59,'Base facturation'!$C$8:$ALN$8,A1198)=0,"",SUMIFS('Base facturation'!$C$59:$ALN$59,'Base facturation'!$C$8:$ALN$8,A1198))</f>
        <v/>
      </c>
      <c r="L1198" s="46" t="str">
        <f t="shared" si="18"/>
        <v/>
      </c>
      <c r="M1198" s="47"/>
      <c r="N1198" s="55"/>
      <c r="O1198" s="59"/>
      <c r="P1198" s="43"/>
      <c r="Q1198" s="14"/>
    </row>
    <row r="1199" spans="1:17" ht="36.700000000000003" customHeight="1" x14ac:dyDescent="0.25">
      <c r="A1199" s="277"/>
      <c r="B1199" s="33"/>
      <c r="C1199" s="11"/>
      <c r="D1199" s="11"/>
      <c r="E1199" s="36"/>
      <c r="F1199" s="11"/>
      <c r="G1199" s="11"/>
      <c r="H1199" s="11"/>
      <c r="I1199" s="24"/>
      <c r="J1199" s="51"/>
      <c r="K1199" s="46" t="str">
        <f>IF(SUMIFS('Base facturation'!$C$59:$ALN$59,'Base facturation'!$C$8:$ALN$8,A1199)=0,"",SUMIFS('Base facturation'!$C$59:$ALN$59,'Base facturation'!$C$8:$ALN$8,A1199))</f>
        <v/>
      </c>
      <c r="L1199" s="46" t="str">
        <f t="shared" si="18"/>
        <v/>
      </c>
      <c r="M1199" s="47"/>
      <c r="N1199" s="55"/>
      <c r="O1199" s="59"/>
      <c r="P1199" s="43"/>
      <c r="Q1199" s="14"/>
    </row>
    <row r="1200" spans="1:17" ht="36.700000000000003" customHeight="1" x14ac:dyDescent="0.25">
      <c r="A1200" s="277"/>
      <c r="B1200" s="33"/>
      <c r="C1200" s="11"/>
      <c r="D1200" s="11"/>
      <c r="E1200" s="36"/>
      <c r="F1200" s="11"/>
      <c r="G1200" s="11"/>
      <c r="H1200" s="11"/>
      <c r="I1200" s="24"/>
      <c r="J1200" s="51"/>
      <c r="K1200" s="46" t="str">
        <f>IF(SUMIFS('Base facturation'!$C$59:$ALN$59,'Base facturation'!$C$8:$ALN$8,A1200)=0,"",SUMIFS('Base facturation'!$C$59:$ALN$59,'Base facturation'!$C$8:$ALN$8,A1200))</f>
        <v/>
      </c>
      <c r="L1200" s="46" t="str">
        <f t="shared" si="18"/>
        <v/>
      </c>
      <c r="M1200" s="47"/>
      <c r="N1200" s="55"/>
      <c r="O1200" s="59"/>
      <c r="P1200" s="43"/>
      <c r="Q1200" s="14"/>
    </row>
    <row r="1201" spans="1:17" ht="36.700000000000003" customHeight="1" x14ac:dyDescent="0.25">
      <c r="A1201" s="277"/>
      <c r="B1201" s="33"/>
      <c r="C1201" s="11"/>
      <c r="D1201" s="11"/>
      <c r="E1201" s="36"/>
      <c r="F1201" s="11"/>
      <c r="G1201" s="11"/>
      <c r="H1201" s="11"/>
      <c r="I1201" s="24"/>
      <c r="J1201" s="51"/>
      <c r="K1201" s="46" t="str">
        <f>IF(SUMIFS('Base facturation'!$C$59:$ALN$59,'Base facturation'!$C$8:$ALN$8,A1201)=0,"",SUMIFS('Base facturation'!$C$59:$ALN$59,'Base facturation'!$C$8:$ALN$8,A1201))</f>
        <v/>
      </c>
      <c r="L1201" s="46" t="str">
        <f t="shared" si="18"/>
        <v/>
      </c>
      <c r="M1201" s="47"/>
      <c r="N1201" s="55"/>
      <c r="O1201" s="59"/>
      <c r="P1201" s="43"/>
      <c r="Q1201" s="14"/>
    </row>
    <row r="1202" spans="1:17" ht="36.700000000000003" customHeight="1" x14ac:dyDescent="0.25">
      <c r="A1202" s="277"/>
      <c r="B1202" s="33"/>
      <c r="C1202" s="11"/>
      <c r="D1202" s="11"/>
      <c r="E1202" s="36"/>
      <c r="F1202" s="11"/>
      <c r="G1202" s="11"/>
      <c r="H1202" s="11"/>
      <c r="I1202" s="24"/>
      <c r="J1202" s="51"/>
      <c r="K1202" s="46" t="str">
        <f>IF(SUMIFS('Base facturation'!$C$59:$ALN$59,'Base facturation'!$C$8:$ALN$8,A1202)=0,"",SUMIFS('Base facturation'!$C$59:$ALN$59,'Base facturation'!$C$8:$ALN$8,A1202))</f>
        <v/>
      </c>
      <c r="L1202" s="46" t="str">
        <f t="shared" si="18"/>
        <v/>
      </c>
      <c r="M1202" s="47"/>
      <c r="N1202" s="55"/>
      <c r="O1202" s="59"/>
      <c r="P1202" s="43"/>
      <c r="Q1202" s="14"/>
    </row>
    <row r="1203" spans="1:17" ht="36.700000000000003" customHeight="1" x14ac:dyDescent="0.25">
      <c r="A1203" s="277"/>
      <c r="B1203" s="33"/>
      <c r="C1203" s="11"/>
      <c r="D1203" s="11"/>
      <c r="E1203" s="36"/>
      <c r="F1203" s="11"/>
      <c r="G1203" s="11"/>
      <c r="H1203" s="11"/>
      <c r="I1203" s="24"/>
      <c r="J1203" s="51"/>
      <c r="K1203" s="46" t="str">
        <f>IF(SUMIFS('Base facturation'!$C$59:$ALN$59,'Base facturation'!$C$8:$ALN$8,A1203)=0,"",SUMIFS('Base facturation'!$C$59:$ALN$59,'Base facturation'!$C$8:$ALN$8,A1203))</f>
        <v/>
      </c>
      <c r="L1203" s="46" t="str">
        <f t="shared" si="18"/>
        <v/>
      </c>
      <c r="M1203" s="47"/>
      <c r="N1203" s="55"/>
      <c r="O1203" s="59"/>
      <c r="P1203" s="43"/>
      <c r="Q1203" s="14"/>
    </row>
    <row r="1204" spans="1:17" ht="36.700000000000003" customHeight="1" x14ac:dyDescent="0.25">
      <c r="A1204" s="277"/>
      <c r="B1204" s="33"/>
      <c r="C1204" s="11"/>
      <c r="D1204" s="11"/>
      <c r="E1204" s="36"/>
      <c r="F1204" s="11"/>
      <c r="G1204" s="11"/>
      <c r="H1204" s="11"/>
      <c r="I1204" s="24"/>
      <c r="J1204" s="51"/>
      <c r="K1204" s="46" t="str">
        <f>IF(SUMIFS('Base facturation'!$C$59:$ALN$59,'Base facturation'!$C$8:$ALN$8,A1204)=0,"",SUMIFS('Base facturation'!$C$59:$ALN$59,'Base facturation'!$C$8:$ALN$8,A1204))</f>
        <v/>
      </c>
      <c r="L1204" s="46" t="str">
        <f t="shared" si="18"/>
        <v/>
      </c>
      <c r="M1204" s="47"/>
      <c r="N1204" s="55"/>
      <c r="O1204" s="59"/>
      <c r="P1204" s="43"/>
      <c r="Q1204" s="14"/>
    </row>
    <row r="1205" spans="1:17" ht="36.700000000000003" customHeight="1" x14ac:dyDescent="0.25">
      <c r="A1205" s="277"/>
      <c r="B1205" s="33"/>
      <c r="C1205" s="11"/>
      <c r="D1205" s="11"/>
      <c r="E1205" s="36"/>
      <c r="F1205" s="11"/>
      <c r="G1205" s="11"/>
      <c r="H1205" s="11"/>
      <c r="I1205" s="24"/>
      <c r="J1205" s="51"/>
      <c r="K1205" s="46" t="str">
        <f>IF(SUMIFS('Base facturation'!$C$59:$ALN$59,'Base facturation'!$C$8:$ALN$8,A1205)=0,"",SUMIFS('Base facturation'!$C$59:$ALN$59,'Base facturation'!$C$8:$ALN$8,A1205))</f>
        <v/>
      </c>
      <c r="L1205" s="46" t="str">
        <f t="shared" si="18"/>
        <v/>
      </c>
      <c r="M1205" s="47"/>
      <c r="N1205" s="55"/>
      <c r="O1205" s="59"/>
      <c r="P1205" s="43"/>
      <c r="Q1205" s="14"/>
    </row>
    <row r="1206" spans="1:17" ht="36.700000000000003" customHeight="1" x14ac:dyDescent="0.25">
      <c r="A1206" s="277"/>
      <c r="B1206" s="33"/>
      <c r="C1206" s="11"/>
      <c r="D1206" s="11"/>
      <c r="E1206" s="36"/>
      <c r="F1206" s="11"/>
      <c r="G1206" s="11"/>
      <c r="H1206" s="11"/>
      <c r="I1206" s="24"/>
      <c r="J1206" s="51"/>
      <c r="K1206" s="46" t="str">
        <f>IF(SUMIFS('Base facturation'!$C$59:$ALN$59,'Base facturation'!$C$8:$ALN$8,A1206)=0,"",SUMIFS('Base facturation'!$C$59:$ALN$59,'Base facturation'!$C$8:$ALN$8,A1206))</f>
        <v/>
      </c>
      <c r="L1206" s="46" t="str">
        <f t="shared" si="18"/>
        <v/>
      </c>
      <c r="M1206" s="47"/>
      <c r="N1206" s="55"/>
      <c r="O1206" s="59"/>
      <c r="P1206" s="43"/>
      <c r="Q1206" s="14"/>
    </row>
    <row r="1207" spans="1:17" ht="36.700000000000003" customHeight="1" x14ac:dyDescent="0.25">
      <c r="A1207" s="277"/>
      <c r="B1207" s="33"/>
      <c r="C1207" s="11"/>
      <c r="D1207" s="11"/>
      <c r="E1207" s="36"/>
      <c r="F1207" s="11"/>
      <c r="G1207" s="11"/>
      <c r="H1207" s="11"/>
      <c r="I1207" s="24"/>
      <c r="J1207" s="51"/>
      <c r="K1207" s="46" t="str">
        <f>IF(SUMIFS('Base facturation'!$C$59:$ALN$59,'Base facturation'!$C$8:$ALN$8,A1207)=0,"",SUMIFS('Base facturation'!$C$59:$ALN$59,'Base facturation'!$C$8:$ALN$8,A1207))</f>
        <v/>
      </c>
      <c r="L1207" s="46" t="str">
        <f t="shared" si="18"/>
        <v/>
      </c>
      <c r="M1207" s="47"/>
      <c r="N1207" s="55"/>
      <c r="O1207" s="59"/>
      <c r="P1207" s="43"/>
      <c r="Q1207" s="14"/>
    </row>
    <row r="1208" spans="1:17" ht="36.700000000000003" customHeight="1" x14ac:dyDescent="0.25">
      <c r="A1208" s="277"/>
      <c r="B1208" s="33"/>
      <c r="C1208" s="11"/>
      <c r="D1208" s="11"/>
      <c r="E1208" s="36"/>
      <c r="F1208" s="11"/>
      <c r="G1208" s="11"/>
      <c r="H1208" s="11"/>
      <c r="I1208" s="24"/>
      <c r="J1208" s="51"/>
      <c r="K1208" s="46" t="str">
        <f>IF(SUMIFS('Base facturation'!$C$59:$ALN$59,'Base facturation'!$C$8:$ALN$8,A1208)=0,"",SUMIFS('Base facturation'!$C$59:$ALN$59,'Base facturation'!$C$8:$ALN$8,A1208))</f>
        <v/>
      </c>
      <c r="L1208" s="46" t="str">
        <f t="shared" si="18"/>
        <v/>
      </c>
      <c r="M1208" s="47"/>
      <c r="N1208" s="55"/>
      <c r="O1208" s="59"/>
      <c r="P1208" s="43"/>
      <c r="Q1208" s="14"/>
    </row>
    <row r="1209" spans="1:17" ht="36.700000000000003" customHeight="1" x14ac:dyDescent="0.25">
      <c r="A1209" s="277"/>
      <c r="B1209" s="33"/>
      <c r="C1209" s="11"/>
      <c r="D1209" s="11"/>
      <c r="E1209" s="36"/>
      <c r="F1209" s="11"/>
      <c r="G1209" s="11"/>
      <c r="H1209" s="11"/>
      <c r="I1209" s="24"/>
      <c r="J1209" s="51"/>
      <c r="K1209" s="46" t="str">
        <f>IF(SUMIFS('Base facturation'!$C$59:$ALN$59,'Base facturation'!$C$8:$ALN$8,A1209)=0,"",SUMIFS('Base facturation'!$C$59:$ALN$59,'Base facturation'!$C$8:$ALN$8,A1209))</f>
        <v/>
      </c>
      <c r="L1209" s="46" t="str">
        <f t="shared" si="18"/>
        <v/>
      </c>
      <c r="M1209" s="47"/>
      <c r="N1209" s="55"/>
      <c r="O1209" s="59"/>
      <c r="P1209" s="43"/>
      <c r="Q1209" s="14"/>
    </row>
    <row r="1210" spans="1:17" ht="36.700000000000003" customHeight="1" x14ac:dyDescent="0.25">
      <c r="A1210" s="277"/>
      <c r="B1210" s="33"/>
      <c r="C1210" s="11"/>
      <c r="D1210" s="11"/>
      <c r="E1210" s="36"/>
      <c r="F1210" s="11"/>
      <c r="G1210" s="11"/>
      <c r="H1210" s="11"/>
      <c r="I1210" s="24"/>
      <c r="J1210" s="51"/>
      <c r="K1210" s="46" t="str">
        <f>IF(SUMIFS('Base facturation'!$C$59:$ALN$59,'Base facturation'!$C$8:$ALN$8,A1210)=0,"",SUMIFS('Base facturation'!$C$59:$ALN$59,'Base facturation'!$C$8:$ALN$8,A1210))</f>
        <v/>
      </c>
      <c r="L1210" s="46" t="str">
        <f t="shared" si="18"/>
        <v/>
      </c>
      <c r="M1210" s="47"/>
      <c r="N1210" s="55"/>
      <c r="O1210" s="59"/>
      <c r="P1210" s="43"/>
      <c r="Q1210" s="14"/>
    </row>
    <row r="1211" spans="1:17" ht="36.700000000000003" customHeight="1" x14ac:dyDescent="0.25">
      <c r="A1211" s="277"/>
      <c r="B1211" s="33"/>
      <c r="C1211" s="11"/>
      <c r="D1211" s="11"/>
      <c r="E1211" s="36"/>
      <c r="F1211" s="11"/>
      <c r="G1211" s="11"/>
      <c r="H1211" s="11"/>
      <c r="I1211" s="24"/>
      <c r="J1211" s="51"/>
      <c r="K1211" s="46" t="str">
        <f>IF(SUMIFS('Base facturation'!$C$59:$ALN$59,'Base facturation'!$C$8:$ALN$8,A1211)=0,"",SUMIFS('Base facturation'!$C$59:$ALN$59,'Base facturation'!$C$8:$ALN$8,A1211))</f>
        <v/>
      </c>
      <c r="L1211" s="46" t="str">
        <f t="shared" si="18"/>
        <v/>
      </c>
      <c r="M1211" s="47"/>
      <c r="N1211" s="55"/>
      <c r="O1211" s="59"/>
      <c r="P1211" s="43"/>
      <c r="Q1211" s="14"/>
    </row>
    <row r="1212" spans="1:17" ht="36.700000000000003" customHeight="1" x14ac:dyDescent="0.25">
      <c r="A1212" s="277"/>
      <c r="B1212" s="33"/>
      <c r="C1212" s="11"/>
      <c r="D1212" s="11"/>
      <c r="E1212" s="36"/>
      <c r="F1212" s="11"/>
      <c r="G1212" s="11"/>
      <c r="H1212" s="11"/>
      <c r="I1212" s="24"/>
      <c r="J1212" s="51"/>
      <c r="K1212" s="46" t="str">
        <f>IF(SUMIFS('Base facturation'!$C$59:$ALN$59,'Base facturation'!$C$8:$ALN$8,A1212)=0,"",SUMIFS('Base facturation'!$C$59:$ALN$59,'Base facturation'!$C$8:$ALN$8,A1212))</f>
        <v/>
      </c>
      <c r="L1212" s="46" t="str">
        <f t="shared" si="18"/>
        <v/>
      </c>
      <c r="M1212" s="47"/>
      <c r="N1212" s="55"/>
      <c r="O1212" s="59"/>
      <c r="P1212" s="43"/>
      <c r="Q1212" s="14"/>
    </row>
    <row r="1213" spans="1:17" ht="36.700000000000003" customHeight="1" x14ac:dyDescent="0.25">
      <c r="A1213" s="277"/>
      <c r="B1213" s="33"/>
      <c r="C1213" s="11"/>
      <c r="D1213" s="11"/>
      <c r="E1213" s="36"/>
      <c r="F1213" s="11"/>
      <c r="G1213" s="11"/>
      <c r="H1213" s="11"/>
      <c r="I1213" s="24"/>
      <c r="J1213" s="51"/>
      <c r="K1213" s="46" t="str">
        <f>IF(SUMIFS('Base facturation'!$C$59:$ALN$59,'Base facturation'!$C$8:$ALN$8,A1213)=0,"",SUMIFS('Base facturation'!$C$59:$ALN$59,'Base facturation'!$C$8:$ALN$8,A1213))</f>
        <v/>
      </c>
      <c r="L1213" s="46" t="str">
        <f t="shared" si="18"/>
        <v/>
      </c>
      <c r="M1213" s="47"/>
      <c r="N1213" s="55"/>
      <c r="O1213" s="59"/>
      <c r="P1213" s="43"/>
      <c r="Q1213" s="14"/>
    </row>
    <row r="1214" spans="1:17" ht="36.700000000000003" customHeight="1" x14ac:dyDescent="0.25">
      <c r="A1214" s="277"/>
      <c r="B1214" s="33"/>
      <c r="C1214" s="11"/>
      <c r="D1214" s="11"/>
      <c r="E1214" s="36"/>
      <c r="F1214" s="11"/>
      <c r="G1214" s="11"/>
      <c r="H1214" s="11"/>
      <c r="I1214" s="24"/>
      <c r="J1214" s="51"/>
      <c r="K1214" s="46" t="str">
        <f>IF(SUMIFS('Base facturation'!$C$59:$ALN$59,'Base facturation'!$C$8:$ALN$8,A1214)=0,"",SUMIFS('Base facturation'!$C$59:$ALN$59,'Base facturation'!$C$8:$ALN$8,A1214))</f>
        <v/>
      </c>
      <c r="L1214" s="46" t="str">
        <f t="shared" si="18"/>
        <v/>
      </c>
      <c r="M1214" s="47"/>
      <c r="N1214" s="55"/>
      <c r="O1214" s="59"/>
      <c r="P1214" s="43"/>
      <c r="Q1214" s="14"/>
    </row>
    <row r="1215" spans="1:17" ht="36.700000000000003" customHeight="1" x14ac:dyDescent="0.25">
      <c r="A1215" s="277"/>
      <c r="B1215" s="33"/>
      <c r="C1215" s="11"/>
      <c r="D1215" s="11"/>
      <c r="E1215" s="36"/>
      <c r="F1215" s="11"/>
      <c r="G1215" s="11"/>
      <c r="H1215" s="11"/>
      <c r="I1215" s="24"/>
      <c r="J1215" s="51"/>
      <c r="K1215" s="46" t="str">
        <f>IF(SUMIFS('Base facturation'!$C$59:$ALN$59,'Base facturation'!$C$8:$ALN$8,A1215)=0,"",SUMIFS('Base facturation'!$C$59:$ALN$59,'Base facturation'!$C$8:$ALN$8,A1215))</f>
        <v/>
      </c>
      <c r="L1215" s="46" t="str">
        <f t="shared" si="18"/>
        <v/>
      </c>
      <c r="M1215" s="47"/>
      <c r="N1215" s="55"/>
      <c r="O1215" s="59"/>
      <c r="P1215" s="43"/>
      <c r="Q1215" s="14"/>
    </row>
    <row r="1216" spans="1:17" ht="36.700000000000003" customHeight="1" x14ac:dyDescent="0.25">
      <c r="A1216" s="277"/>
      <c r="B1216" s="33"/>
      <c r="C1216" s="11"/>
      <c r="D1216" s="11"/>
      <c r="E1216" s="36"/>
      <c r="F1216" s="11"/>
      <c r="G1216" s="11"/>
      <c r="H1216" s="11"/>
      <c r="I1216" s="24"/>
      <c r="J1216" s="51"/>
      <c r="K1216" s="46" t="str">
        <f>IF(SUMIFS('Base facturation'!$C$59:$ALN$59,'Base facturation'!$C$8:$ALN$8,A1216)=0,"",SUMIFS('Base facturation'!$C$59:$ALN$59,'Base facturation'!$C$8:$ALN$8,A1216))</f>
        <v/>
      </c>
      <c r="L1216" s="46" t="str">
        <f t="shared" si="18"/>
        <v/>
      </c>
      <c r="M1216" s="47"/>
      <c r="N1216" s="55"/>
      <c r="O1216" s="59"/>
      <c r="P1216" s="43"/>
      <c r="Q1216" s="14"/>
    </row>
    <row r="1217" spans="1:17" ht="36.700000000000003" customHeight="1" x14ac:dyDescent="0.25">
      <c r="A1217" s="277"/>
      <c r="B1217" s="33"/>
      <c r="C1217" s="11"/>
      <c r="D1217" s="11"/>
      <c r="E1217" s="36"/>
      <c r="F1217" s="11"/>
      <c r="G1217" s="11"/>
      <c r="H1217" s="11"/>
      <c r="I1217" s="24"/>
      <c r="J1217" s="51"/>
      <c r="K1217" s="46" t="str">
        <f>IF(SUMIFS('Base facturation'!$C$59:$ALN$59,'Base facturation'!$C$8:$ALN$8,A1217)=0,"",SUMIFS('Base facturation'!$C$59:$ALN$59,'Base facturation'!$C$8:$ALN$8,A1217))</f>
        <v/>
      </c>
      <c r="L1217" s="46" t="str">
        <f t="shared" si="18"/>
        <v/>
      </c>
      <c r="M1217" s="47"/>
      <c r="N1217" s="55"/>
      <c r="O1217" s="59"/>
      <c r="P1217" s="43"/>
      <c r="Q1217" s="14"/>
    </row>
    <row r="1218" spans="1:17" ht="36.700000000000003" customHeight="1" x14ac:dyDescent="0.25">
      <c r="A1218" s="277"/>
      <c r="B1218" s="33"/>
      <c r="C1218" s="11"/>
      <c r="D1218" s="11"/>
      <c r="E1218" s="36"/>
      <c r="F1218" s="11"/>
      <c r="G1218" s="11"/>
      <c r="H1218" s="11"/>
      <c r="I1218" s="24"/>
      <c r="J1218" s="51"/>
      <c r="K1218" s="46" t="str">
        <f>IF(SUMIFS('Base facturation'!$C$59:$ALN$59,'Base facturation'!$C$8:$ALN$8,A1218)=0,"",SUMIFS('Base facturation'!$C$59:$ALN$59,'Base facturation'!$C$8:$ALN$8,A1218))</f>
        <v/>
      </c>
      <c r="L1218" s="46" t="str">
        <f t="shared" si="18"/>
        <v/>
      </c>
      <c r="M1218" s="47"/>
      <c r="N1218" s="55"/>
      <c r="O1218" s="59"/>
      <c r="P1218" s="43"/>
      <c r="Q1218" s="14"/>
    </row>
    <row r="1219" spans="1:17" ht="36.700000000000003" customHeight="1" x14ac:dyDescent="0.25">
      <c r="A1219" s="277"/>
      <c r="B1219" s="33"/>
      <c r="C1219" s="11"/>
      <c r="D1219" s="11"/>
      <c r="E1219" s="36"/>
      <c r="F1219" s="11"/>
      <c r="G1219" s="11"/>
      <c r="H1219" s="11"/>
      <c r="I1219" s="24"/>
      <c r="J1219" s="51"/>
      <c r="K1219" s="46" t="str">
        <f>IF(SUMIFS('Base facturation'!$C$59:$ALN$59,'Base facturation'!$C$8:$ALN$8,A1219)=0,"",SUMIFS('Base facturation'!$C$59:$ALN$59,'Base facturation'!$C$8:$ALN$8,A1219))</f>
        <v/>
      </c>
      <c r="L1219" s="46" t="str">
        <f t="shared" si="18"/>
        <v/>
      </c>
      <c r="M1219" s="47"/>
      <c r="N1219" s="55"/>
      <c r="O1219" s="59"/>
      <c r="P1219" s="43"/>
      <c r="Q1219" s="14"/>
    </row>
    <row r="1220" spans="1:17" ht="36.700000000000003" customHeight="1" x14ac:dyDescent="0.25">
      <c r="A1220" s="277"/>
      <c r="B1220" s="33"/>
      <c r="C1220" s="11"/>
      <c r="D1220" s="11"/>
      <c r="E1220" s="36"/>
      <c r="F1220" s="11"/>
      <c r="G1220" s="11"/>
      <c r="H1220" s="11"/>
      <c r="I1220" s="24"/>
      <c r="J1220" s="51"/>
      <c r="K1220" s="46" t="str">
        <f>IF(SUMIFS('Base facturation'!$C$59:$ALN$59,'Base facturation'!$C$8:$ALN$8,A1220)=0,"",SUMIFS('Base facturation'!$C$59:$ALN$59,'Base facturation'!$C$8:$ALN$8,A1220))</f>
        <v/>
      </c>
      <c r="L1220" s="46" t="str">
        <f t="shared" si="18"/>
        <v/>
      </c>
      <c r="M1220" s="47"/>
      <c r="N1220" s="55"/>
      <c r="O1220" s="59"/>
      <c r="P1220" s="43"/>
      <c r="Q1220" s="14"/>
    </row>
    <row r="1221" spans="1:17" ht="36.700000000000003" customHeight="1" x14ac:dyDescent="0.25">
      <c r="A1221" s="277"/>
      <c r="B1221" s="33"/>
      <c r="C1221" s="11"/>
      <c r="D1221" s="11"/>
      <c r="E1221" s="36"/>
      <c r="F1221" s="11"/>
      <c r="G1221" s="11"/>
      <c r="H1221" s="11"/>
      <c r="I1221" s="24"/>
      <c r="J1221" s="51"/>
      <c r="K1221" s="46" t="str">
        <f>IF(SUMIFS('Base facturation'!$C$59:$ALN$59,'Base facturation'!$C$8:$ALN$8,A1221)=0,"",SUMIFS('Base facturation'!$C$59:$ALN$59,'Base facturation'!$C$8:$ALN$8,A1221))</f>
        <v/>
      </c>
      <c r="L1221" s="46" t="str">
        <f t="shared" si="18"/>
        <v/>
      </c>
      <c r="M1221" s="47"/>
      <c r="N1221" s="55"/>
      <c r="O1221" s="59"/>
      <c r="P1221" s="43"/>
      <c r="Q1221" s="14"/>
    </row>
    <row r="1222" spans="1:17" ht="36.700000000000003" customHeight="1" x14ac:dyDescent="0.25">
      <c r="A1222" s="277"/>
      <c r="B1222" s="33"/>
      <c r="C1222" s="11"/>
      <c r="D1222" s="11"/>
      <c r="E1222" s="36"/>
      <c r="F1222" s="11"/>
      <c r="G1222" s="11"/>
      <c r="H1222" s="11"/>
      <c r="I1222" s="24"/>
      <c r="J1222" s="51"/>
      <c r="K1222" s="46" t="str">
        <f>IF(SUMIFS('Base facturation'!$C$59:$ALN$59,'Base facturation'!$C$8:$ALN$8,A1222)=0,"",SUMIFS('Base facturation'!$C$59:$ALN$59,'Base facturation'!$C$8:$ALN$8,A1222))</f>
        <v/>
      </c>
      <c r="L1222" s="46" t="str">
        <f t="shared" si="18"/>
        <v/>
      </c>
      <c r="M1222" s="47"/>
      <c r="N1222" s="55"/>
      <c r="O1222" s="59"/>
      <c r="P1222" s="43"/>
      <c r="Q1222" s="14"/>
    </row>
    <row r="1223" spans="1:17" ht="36.700000000000003" customHeight="1" x14ac:dyDescent="0.25">
      <c r="A1223" s="277"/>
      <c r="B1223" s="33"/>
      <c r="C1223" s="11"/>
      <c r="D1223" s="11"/>
      <c r="E1223" s="36"/>
      <c r="F1223" s="11"/>
      <c r="G1223" s="11"/>
      <c r="H1223" s="11"/>
      <c r="I1223" s="24"/>
      <c r="J1223" s="51"/>
      <c r="K1223" s="46" t="str">
        <f>IF(SUMIFS('Base facturation'!$C$59:$ALN$59,'Base facturation'!$C$8:$ALN$8,A1223)=0,"",SUMIFS('Base facturation'!$C$59:$ALN$59,'Base facturation'!$C$8:$ALN$8,A1223))</f>
        <v/>
      </c>
      <c r="L1223" s="46" t="str">
        <f t="shared" si="18"/>
        <v/>
      </c>
      <c r="M1223" s="47"/>
      <c r="N1223" s="55"/>
      <c r="O1223" s="59"/>
      <c r="P1223" s="43"/>
      <c r="Q1223" s="14"/>
    </row>
    <row r="1224" spans="1:17" ht="36.700000000000003" customHeight="1" x14ac:dyDescent="0.25">
      <c r="A1224" s="277"/>
      <c r="B1224" s="33"/>
      <c r="C1224" s="11"/>
      <c r="D1224" s="11"/>
      <c r="E1224" s="36"/>
      <c r="F1224" s="11"/>
      <c r="G1224" s="11"/>
      <c r="H1224" s="11"/>
      <c r="I1224" s="24"/>
      <c r="J1224" s="51"/>
      <c r="K1224" s="46" t="str">
        <f>IF(SUMIFS('Base facturation'!$C$59:$ALN$59,'Base facturation'!$C$8:$ALN$8,A1224)=0,"",SUMIFS('Base facturation'!$C$59:$ALN$59,'Base facturation'!$C$8:$ALN$8,A1224))</f>
        <v/>
      </c>
      <c r="L1224" s="46" t="str">
        <f t="shared" ref="L1224:L1287" si="19">IF(ISBLANK(J1224),"",J1224-K1224)</f>
        <v/>
      </c>
      <c r="M1224" s="47"/>
      <c r="N1224" s="55"/>
      <c r="O1224" s="59"/>
      <c r="P1224" s="43"/>
      <c r="Q1224" s="14"/>
    </row>
    <row r="1225" spans="1:17" ht="36.700000000000003" customHeight="1" x14ac:dyDescent="0.25">
      <c r="A1225" s="277"/>
      <c r="B1225" s="33"/>
      <c r="C1225" s="11"/>
      <c r="D1225" s="11"/>
      <c r="E1225" s="36"/>
      <c r="F1225" s="11"/>
      <c r="G1225" s="11"/>
      <c r="H1225" s="11"/>
      <c r="I1225" s="24"/>
      <c r="J1225" s="51"/>
      <c r="K1225" s="46" t="str">
        <f>IF(SUMIFS('Base facturation'!$C$59:$ALN$59,'Base facturation'!$C$8:$ALN$8,A1225)=0,"",SUMIFS('Base facturation'!$C$59:$ALN$59,'Base facturation'!$C$8:$ALN$8,A1225))</f>
        <v/>
      </c>
      <c r="L1225" s="46" t="str">
        <f t="shared" si="19"/>
        <v/>
      </c>
      <c r="M1225" s="47"/>
      <c r="N1225" s="55"/>
      <c r="O1225" s="59"/>
      <c r="P1225" s="43"/>
      <c r="Q1225" s="14"/>
    </row>
    <row r="1226" spans="1:17" ht="36.700000000000003" customHeight="1" x14ac:dyDescent="0.25">
      <c r="A1226" s="277"/>
      <c r="B1226" s="33"/>
      <c r="C1226" s="11"/>
      <c r="D1226" s="11"/>
      <c r="E1226" s="36"/>
      <c r="F1226" s="11"/>
      <c r="G1226" s="11"/>
      <c r="H1226" s="11"/>
      <c r="I1226" s="24"/>
      <c r="J1226" s="51"/>
      <c r="K1226" s="46" t="str">
        <f>IF(SUMIFS('Base facturation'!$C$59:$ALN$59,'Base facturation'!$C$8:$ALN$8,A1226)=0,"",SUMIFS('Base facturation'!$C$59:$ALN$59,'Base facturation'!$C$8:$ALN$8,A1226))</f>
        <v/>
      </c>
      <c r="L1226" s="46" t="str">
        <f t="shared" si="19"/>
        <v/>
      </c>
      <c r="M1226" s="47"/>
      <c r="N1226" s="55"/>
      <c r="O1226" s="59"/>
      <c r="P1226" s="43"/>
      <c r="Q1226" s="14"/>
    </row>
    <row r="1227" spans="1:17" ht="36.700000000000003" customHeight="1" x14ac:dyDescent="0.25">
      <c r="A1227" s="277"/>
      <c r="B1227" s="33"/>
      <c r="C1227" s="11"/>
      <c r="D1227" s="11"/>
      <c r="E1227" s="36"/>
      <c r="F1227" s="11"/>
      <c r="G1227" s="11"/>
      <c r="H1227" s="11"/>
      <c r="I1227" s="24"/>
      <c r="J1227" s="51"/>
      <c r="K1227" s="46" t="str">
        <f>IF(SUMIFS('Base facturation'!$C$59:$ALN$59,'Base facturation'!$C$8:$ALN$8,A1227)=0,"",SUMIFS('Base facturation'!$C$59:$ALN$59,'Base facturation'!$C$8:$ALN$8,A1227))</f>
        <v/>
      </c>
      <c r="L1227" s="46" t="str">
        <f t="shared" si="19"/>
        <v/>
      </c>
      <c r="M1227" s="47"/>
      <c r="N1227" s="55"/>
      <c r="O1227" s="59"/>
      <c r="P1227" s="43"/>
      <c r="Q1227" s="14"/>
    </row>
    <row r="1228" spans="1:17" ht="36.700000000000003" customHeight="1" x14ac:dyDescent="0.25">
      <c r="A1228" s="277"/>
      <c r="B1228" s="33"/>
      <c r="C1228" s="11"/>
      <c r="D1228" s="11"/>
      <c r="E1228" s="36"/>
      <c r="F1228" s="11"/>
      <c r="G1228" s="11"/>
      <c r="H1228" s="11"/>
      <c r="I1228" s="24"/>
      <c r="J1228" s="51"/>
      <c r="K1228" s="46" t="str">
        <f>IF(SUMIFS('Base facturation'!$C$59:$ALN$59,'Base facturation'!$C$8:$ALN$8,A1228)=0,"",SUMIFS('Base facturation'!$C$59:$ALN$59,'Base facturation'!$C$8:$ALN$8,A1228))</f>
        <v/>
      </c>
      <c r="L1228" s="46" t="str">
        <f t="shared" si="19"/>
        <v/>
      </c>
      <c r="M1228" s="47"/>
      <c r="N1228" s="55"/>
      <c r="O1228" s="59"/>
      <c r="P1228" s="43"/>
      <c r="Q1228" s="14"/>
    </row>
    <row r="1229" spans="1:17" ht="36.700000000000003" customHeight="1" x14ac:dyDescent="0.25">
      <c r="A1229" s="277"/>
      <c r="B1229" s="33"/>
      <c r="C1229" s="11"/>
      <c r="D1229" s="11"/>
      <c r="E1229" s="36"/>
      <c r="F1229" s="11"/>
      <c r="G1229" s="11"/>
      <c r="H1229" s="11"/>
      <c r="I1229" s="24"/>
      <c r="J1229" s="51"/>
      <c r="K1229" s="46" t="str">
        <f>IF(SUMIFS('Base facturation'!$C$59:$ALN$59,'Base facturation'!$C$8:$ALN$8,A1229)=0,"",SUMIFS('Base facturation'!$C$59:$ALN$59,'Base facturation'!$C$8:$ALN$8,A1229))</f>
        <v/>
      </c>
      <c r="L1229" s="46" t="str">
        <f t="shared" si="19"/>
        <v/>
      </c>
      <c r="M1229" s="47"/>
      <c r="N1229" s="55"/>
      <c r="O1229" s="59"/>
      <c r="P1229" s="43"/>
      <c r="Q1229" s="14"/>
    </row>
    <row r="1230" spans="1:17" ht="36.700000000000003" customHeight="1" x14ac:dyDescent="0.25">
      <c r="A1230" s="277"/>
      <c r="B1230" s="33"/>
      <c r="C1230" s="11"/>
      <c r="D1230" s="11"/>
      <c r="E1230" s="36"/>
      <c r="F1230" s="11"/>
      <c r="G1230" s="11"/>
      <c r="H1230" s="11"/>
      <c r="I1230" s="24"/>
      <c r="J1230" s="51"/>
      <c r="K1230" s="46" t="str">
        <f>IF(SUMIFS('Base facturation'!$C$59:$ALN$59,'Base facturation'!$C$8:$ALN$8,A1230)=0,"",SUMIFS('Base facturation'!$C$59:$ALN$59,'Base facturation'!$C$8:$ALN$8,A1230))</f>
        <v/>
      </c>
      <c r="L1230" s="46" t="str">
        <f t="shared" si="19"/>
        <v/>
      </c>
      <c r="M1230" s="47"/>
      <c r="N1230" s="55"/>
      <c r="O1230" s="59"/>
      <c r="P1230" s="43"/>
      <c r="Q1230" s="14"/>
    </row>
    <row r="1231" spans="1:17" ht="36.700000000000003" customHeight="1" x14ac:dyDescent="0.25">
      <c r="A1231" s="277"/>
      <c r="B1231" s="33"/>
      <c r="C1231" s="11"/>
      <c r="D1231" s="11"/>
      <c r="E1231" s="36"/>
      <c r="F1231" s="11"/>
      <c r="G1231" s="11"/>
      <c r="H1231" s="11"/>
      <c r="I1231" s="24"/>
      <c r="J1231" s="51"/>
      <c r="K1231" s="46" t="str">
        <f>IF(SUMIFS('Base facturation'!$C$59:$ALN$59,'Base facturation'!$C$8:$ALN$8,A1231)=0,"",SUMIFS('Base facturation'!$C$59:$ALN$59,'Base facturation'!$C$8:$ALN$8,A1231))</f>
        <v/>
      </c>
      <c r="L1231" s="46" t="str">
        <f t="shared" si="19"/>
        <v/>
      </c>
      <c r="M1231" s="47"/>
      <c r="N1231" s="55"/>
      <c r="O1231" s="59"/>
      <c r="P1231" s="43"/>
      <c r="Q1231" s="14"/>
    </row>
    <row r="1232" spans="1:17" ht="36.700000000000003" customHeight="1" x14ac:dyDescent="0.25">
      <c r="A1232" s="277"/>
      <c r="B1232" s="33"/>
      <c r="C1232" s="11"/>
      <c r="D1232" s="11"/>
      <c r="E1232" s="36"/>
      <c r="F1232" s="11"/>
      <c r="G1232" s="11"/>
      <c r="H1232" s="11"/>
      <c r="I1232" s="24"/>
      <c r="J1232" s="51"/>
      <c r="K1232" s="46" t="str">
        <f>IF(SUMIFS('Base facturation'!$C$59:$ALN$59,'Base facturation'!$C$8:$ALN$8,A1232)=0,"",SUMIFS('Base facturation'!$C$59:$ALN$59,'Base facturation'!$C$8:$ALN$8,A1232))</f>
        <v/>
      </c>
      <c r="L1232" s="46" t="str">
        <f t="shared" si="19"/>
        <v/>
      </c>
      <c r="M1232" s="47"/>
      <c r="N1232" s="55"/>
      <c r="O1232" s="59"/>
      <c r="P1232" s="43"/>
      <c r="Q1232" s="14"/>
    </row>
    <row r="1233" spans="1:17" ht="36.700000000000003" customHeight="1" x14ac:dyDescent="0.25">
      <c r="A1233" s="277"/>
      <c r="B1233" s="33"/>
      <c r="C1233" s="11"/>
      <c r="D1233" s="11"/>
      <c r="E1233" s="36"/>
      <c r="F1233" s="11"/>
      <c r="G1233" s="11"/>
      <c r="H1233" s="11"/>
      <c r="I1233" s="24"/>
      <c r="J1233" s="51"/>
      <c r="K1233" s="46" t="str">
        <f>IF(SUMIFS('Base facturation'!$C$59:$ALN$59,'Base facturation'!$C$8:$ALN$8,A1233)=0,"",SUMIFS('Base facturation'!$C$59:$ALN$59,'Base facturation'!$C$8:$ALN$8,A1233))</f>
        <v/>
      </c>
      <c r="L1233" s="46" t="str">
        <f t="shared" si="19"/>
        <v/>
      </c>
      <c r="M1233" s="47"/>
      <c r="N1233" s="55"/>
      <c r="O1233" s="59"/>
      <c r="P1233" s="43"/>
      <c r="Q1233" s="14"/>
    </row>
    <row r="1234" spans="1:17" ht="36.700000000000003" customHeight="1" x14ac:dyDescent="0.25">
      <c r="A1234" s="277"/>
      <c r="B1234" s="33"/>
      <c r="C1234" s="11"/>
      <c r="D1234" s="11"/>
      <c r="E1234" s="36"/>
      <c r="F1234" s="11"/>
      <c r="G1234" s="11"/>
      <c r="H1234" s="11"/>
      <c r="I1234" s="24"/>
      <c r="J1234" s="51"/>
      <c r="K1234" s="46" t="str">
        <f>IF(SUMIFS('Base facturation'!$C$59:$ALN$59,'Base facturation'!$C$8:$ALN$8,A1234)=0,"",SUMIFS('Base facturation'!$C$59:$ALN$59,'Base facturation'!$C$8:$ALN$8,A1234))</f>
        <v/>
      </c>
      <c r="L1234" s="46" t="str">
        <f t="shared" si="19"/>
        <v/>
      </c>
      <c r="M1234" s="47"/>
      <c r="N1234" s="55"/>
      <c r="O1234" s="59"/>
      <c r="P1234" s="43"/>
      <c r="Q1234" s="14"/>
    </row>
    <row r="1235" spans="1:17" ht="36.700000000000003" customHeight="1" x14ac:dyDescent="0.25">
      <c r="A1235" s="277"/>
      <c r="B1235" s="33"/>
      <c r="C1235" s="11"/>
      <c r="D1235" s="11"/>
      <c r="E1235" s="36"/>
      <c r="F1235" s="11"/>
      <c r="G1235" s="11"/>
      <c r="H1235" s="11"/>
      <c r="I1235" s="24"/>
      <c r="J1235" s="51"/>
      <c r="K1235" s="46" t="str">
        <f>IF(SUMIFS('Base facturation'!$C$59:$ALN$59,'Base facturation'!$C$8:$ALN$8,A1235)=0,"",SUMIFS('Base facturation'!$C$59:$ALN$59,'Base facturation'!$C$8:$ALN$8,A1235))</f>
        <v/>
      </c>
      <c r="L1235" s="46" t="str">
        <f t="shared" si="19"/>
        <v/>
      </c>
      <c r="M1235" s="47"/>
      <c r="N1235" s="55"/>
      <c r="O1235" s="59"/>
      <c r="P1235" s="43"/>
      <c r="Q1235" s="14"/>
    </row>
    <row r="1236" spans="1:17" ht="36.700000000000003" customHeight="1" x14ac:dyDescent="0.25">
      <c r="A1236" s="277"/>
      <c r="B1236" s="33"/>
      <c r="C1236" s="11"/>
      <c r="D1236" s="11"/>
      <c r="E1236" s="36"/>
      <c r="F1236" s="11"/>
      <c r="G1236" s="11"/>
      <c r="H1236" s="11"/>
      <c r="I1236" s="24"/>
      <c r="J1236" s="51"/>
      <c r="K1236" s="46" t="str">
        <f>IF(SUMIFS('Base facturation'!$C$59:$ALN$59,'Base facturation'!$C$8:$ALN$8,A1236)=0,"",SUMIFS('Base facturation'!$C$59:$ALN$59,'Base facturation'!$C$8:$ALN$8,A1236))</f>
        <v/>
      </c>
      <c r="L1236" s="46" t="str">
        <f t="shared" si="19"/>
        <v/>
      </c>
      <c r="M1236" s="47"/>
      <c r="N1236" s="55"/>
      <c r="O1236" s="59"/>
      <c r="P1236" s="43"/>
      <c r="Q1236" s="14"/>
    </row>
    <row r="1237" spans="1:17" ht="36.700000000000003" customHeight="1" x14ac:dyDescent="0.25">
      <c r="A1237" s="277"/>
      <c r="B1237" s="33"/>
      <c r="C1237" s="11"/>
      <c r="D1237" s="11"/>
      <c r="E1237" s="36"/>
      <c r="F1237" s="11"/>
      <c r="G1237" s="11"/>
      <c r="H1237" s="11"/>
      <c r="I1237" s="24"/>
      <c r="J1237" s="51"/>
      <c r="K1237" s="46" t="str">
        <f>IF(SUMIFS('Base facturation'!$C$59:$ALN$59,'Base facturation'!$C$8:$ALN$8,A1237)=0,"",SUMIFS('Base facturation'!$C$59:$ALN$59,'Base facturation'!$C$8:$ALN$8,A1237))</f>
        <v/>
      </c>
      <c r="L1237" s="46" t="str">
        <f t="shared" si="19"/>
        <v/>
      </c>
      <c r="M1237" s="47"/>
      <c r="N1237" s="55"/>
      <c r="O1237" s="59"/>
      <c r="P1237" s="43"/>
      <c r="Q1237" s="14"/>
    </row>
    <row r="1238" spans="1:17" ht="36.700000000000003" customHeight="1" x14ac:dyDescent="0.25">
      <c r="A1238" s="277"/>
      <c r="B1238" s="33"/>
      <c r="C1238" s="11"/>
      <c r="D1238" s="11"/>
      <c r="E1238" s="36"/>
      <c r="F1238" s="11"/>
      <c r="G1238" s="11"/>
      <c r="H1238" s="11"/>
      <c r="I1238" s="24"/>
      <c r="J1238" s="51"/>
      <c r="K1238" s="46" t="str">
        <f>IF(SUMIFS('Base facturation'!$C$59:$ALN$59,'Base facturation'!$C$8:$ALN$8,A1238)=0,"",SUMIFS('Base facturation'!$C$59:$ALN$59,'Base facturation'!$C$8:$ALN$8,A1238))</f>
        <v/>
      </c>
      <c r="L1238" s="46" t="str">
        <f t="shared" si="19"/>
        <v/>
      </c>
      <c r="M1238" s="47"/>
      <c r="N1238" s="55"/>
      <c r="O1238" s="59"/>
      <c r="P1238" s="43"/>
      <c r="Q1238" s="14"/>
    </row>
    <row r="1239" spans="1:17" ht="36.700000000000003" customHeight="1" x14ac:dyDescent="0.25">
      <c r="A1239" s="277"/>
      <c r="B1239" s="33"/>
      <c r="C1239" s="11"/>
      <c r="D1239" s="11"/>
      <c r="E1239" s="36"/>
      <c r="F1239" s="11"/>
      <c r="G1239" s="11"/>
      <c r="H1239" s="11"/>
      <c r="I1239" s="24"/>
      <c r="J1239" s="51"/>
      <c r="K1239" s="46" t="str">
        <f>IF(SUMIFS('Base facturation'!$C$59:$ALN$59,'Base facturation'!$C$8:$ALN$8,A1239)=0,"",SUMIFS('Base facturation'!$C$59:$ALN$59,'Base facturation'!$C$8:$ALN$8,A1239))</f>
        <v/>
      </c>
      <c r="L1239" s="46" t="str">
        <f t="shared" si="19"/>
        <v/>
      </c>
      <c r="M1239" s="47"/>
      <c r="N1239" s="55"/>
      <c r="O1239" s="59"/>
      <c r="P1239" s="43"/>
      <c r="Q1239" s="14"/>
    </row>
    <row r="1240" spans="1:17" ht="36.700000000000003" customHeight="1" x14ac:dyDescent="0.25">
      <c r="A1240" s="277"/>
      <c r="B1240" s="33"/>
      <c r="C1240" s="11"/>
      <c r="D1240" s="11"/>
      <c r="E1240" s="36"/>
      <c r="F1240" s="11"/>
      <c r="G1240" s="11"/>
      <c r="H1240" s="11"/>
      <c r="I1240" s="24"/>
      <c r="J1240" s="51"/>
      <c r="K1240" s="46" t="str">
        <f>IF(SUMIFS('Base facturation'!$C$59:$ALN$59,'Base facturation'!$C$8:$ALN$8,A1240)=0,"",SUMIFS('Base facturation'!$C$59:$ALN$59,'Base facturation'!$C$8:$ALN$8,A1240))</f>
        <v/>
      </c>
      <c r="L1240" s="46" t="str">
        <f t="shared" si="19"/>
        <v/>
      </c>
      <c r="M1240" s="47"/>
      <c r="N1240" s="55"/>
      <c r="O1240" s="59"/>
      <c r="P1240" s="43"/>
      <c r="Q1240" s="14"/>
    </row>
    <row r="1241" spans="1:17" ht="36.700000000000003" customHeight="1" x14ac:dyDescent="0.25">
      <c r="A1241" s="277"/>
      <c r="B1241" s="33"/>
      <c r="C1241" s="11"/>
      <c r="D1241" s="11"/>
      <c r="E1241" s="36"/>
      <c r="F1241" s="11"/>
      <c r="G1241" s="11"/>
      <c r="H1241" s="11"/>
      <c r="I1241" s="24"/>
      <c r="J1241" s="51"/>
      <c r="K1241" s="46" t="str">
        <f>IF(SUMIFS('Base facturation'!$C$59:$ALN$59,'Base facturation'!$C$8:$ALN$8,A1241)=0,"",SUMIFS('Base facturation'!$C$59:$ALN$59,'Base facturation'!$C$8:$ALN$8,A1241))</f>
        <v/>
      </c>
      <c r="L1241" s="46" t="str">
        <f t="shared" si="19"/>
        <v/>
      </c>
      <c r="M1241" s="47"/>
      <c r="N1241" s="55"/>
      <c r="O1241" s="59"/>
      <c r="P1241" s="43"/>
      <c r="Q1241" s="14"/>
    </row>
    <row r="1242" spans="1:17" ht="36.700000000000003" customHeight="1" x14ac:dyDescent="0.25">
      <c r="A1242" s="277"/>
      <c r="B1242" s="33"/>
      <c r="C1242" s="11"/>
      <c r="D1242" s="11"/>
      <c r="E1242" s="36"/>
      <c r="F1242" s="11"/>
      <c r="G1242" s="11"/>
      <c r="H1242" s="11"/>
      <c r="I1242" s="24"/>
      <c r="J1242" s="51"/>
      <c r="K1242" s="46" t="str">
        <f>IF(SUMIFS('Base facturation'!$C$59:$ALN$59,'Base facturation'!$C$8:$ALN$8,A1242)=0,"",SUMIFS('Base facturation'!$C$59:$ALN$59,'Base facturation'!$C$8:$ALN$8,A1242))</f>
        <v/>
      </c>
      <c r="L1242" s="46" t="str">
        <f t="shared" si="19"/>
        <v/>
      </c>
      <c r="M1242" s="47"/>
      <c r="N1242" s="55"/>
      <c r="O1242" s="59"/>
      <c r="P1242" s="43"/>
      <c r="Q1242" s="14"/>
    </row>
    <row r="1243" spans="1:17" ht="36.700000000000003" customHeight="1" x14ac:dyDescent="0.25">
      <c r="A1243" s="277"/>
      <c r="B1243" s="33"/>
      <c r="C1243" s="11"/>
      <c r="D1243" s="11"/>
      <c r="E1243" s="36"/>
      <c r="F1243" s="11"/>
      <c r="G1243" s="11"/>
      <c r="H1243" s="11"/>
      <c r="I1243" s="24"/>
      <c r="J1243" s="51"/>
      <c r="K1243" s="46" t="str">
        <f>IF(SUMIFS('Base facturation'!$C$59:$ALN$59,'Base facturation'!$C$8:$ALN$8,A1243)=0,"",SUMIFS('Base facturation'!$C$59:$ALN$59,'Base facturation'!$C$8:$ALN$8,A1243))</f>
        <v/>
      </c>
      <c r="L1243" s="46" t="str">
        <f t="shared" si="19"/>
        <v/>
      </c>
      <c r="M1243" s="47"/>
      <c r="N1243" s="55"/>
      <c r="O1243" s="59"/>
      <c r="P1243" s="43"/>
      <c r="Q1243" s="14"/>
    </row>
    <row r="1244" spans="1:17" ht="36.700000000000003" customHeight="1" x14ac:dyDescent="0.25">
      <c r="A1244" s="277"/>
      <c r="B1244" s="33"/>
      <c r="C1244" s="11"/>
      <c r="D1244" s="11"/>
      <c r="E1244" s="36"/>
      <c r="F1244" s="11"/>
      <c r="G1244" s="11"/>
      <c r="H1244" s="11"/>
      <c r="I1244" s="24"/>
      <c r="J1244" s="51"/>
      <c r="K1244" s="46" t="str">
        <f>IF(SUMIFS('Base facturation'!$C$59:$ALN$59,'Base facturation'!$C$8:$ALN$8,A1244)=0,"",SUMIFS('Base facturation'!$C$59:$ALN$59,'Base facturation'!$C$8:$ALN$8,A1244))</f>
        <v/>
      </c>
      <c r="L1244" s="46" t="str">
        <f t="shared" si="19"/>
        <v/>
      </c>
      <c r="M1244" s="47"/>
      <c r="N1244" s="55"/>
      <c r="O1244" s="59"/>
      <c r="P1244" s="43"/>
      <c r="Q1244" s="14"/>
    </row>
    <row r="1245" spans="1:17" ht="36.700000000000003" customHeight="1" x14ac:dyDescent="0.25">
      <c r="A1245" s="277"/>
      <c r="B1245" s="33"/>
      <c r="C1245" s="11"/>
      <c r="D1245" s="11"/>
      <c r="E1245" s="36"/>
      <c r="F1245" s="11"/>
      <c r="G1245" s="11"/>
      <c r="H1245" s="11"/>
      <c r="I1245" s="24"/>
      <c r="J1245" s="51"/>
      <c r="K1245" s="46" t="str">
        <f>IF(SUMIFS('Base facturation'!$C$59:$ALN$59,'Base facturation'!$C$8:$ALN$8,A1245)=0,"",SUMIFS('Base facturation'!$C$59:$ALN$59,'Base facturation'!$C$8:$ALN$8,A1245))</f>
        <v/>
      </c>
      <c r="L1245" s="46" t="str">
        <f t="shared" si="19"/>
        <v/>
      </c>
      <c r="M1245" s="47"/>
      <c r="N1245" s="55"/>
      <c r="O1245" s="59"/>
      <c r="P1245" s="43"/>
      <c r="Q1245" s="14"/>
    </row>
    <row r="1246" spans="1:17" ht="36.700000000000003" customHeight="1" x14ac:dyDescent="0.25">
      <c r="A1246" s="277"/>
      <c r="B1246" s="33"/>
      <c r="C1246" s="11"/>
      <c r="D1246" s="11"/>
      <c r="E1246" s="36"/>
      <c r="F1246" s="11"/>
      <c r="G1246" s="11"/>
      <c r="H1246" s="11"/>
      <c r="I1246" s="24"/>
      <c r="J1246" s="51"/>
      <c r="K1246" s="46" t="str">
        <f>IF(SUMIFS('Base facturation'!$C$59:$ALN$59,'Base facturation'!$C$8:$ALN$8,A1246)=0,"",SUMIFS('Base facturation'!$C$59:$ALN$59,'Base facturation'!$C$8:$ALN$8,A1246))</f>
        <v/>
      </c>
      <c r="L1246" s="46" t="str">
        <f t="shared" si="19"/>
        <v/>
      </c>
      <c r="M1246" s="47"/>
      <c r="N1246" s="55"/>
      <c r="O1246" s="59"/>
      <c r="P1246" s="43"/>
      <c r="Q1246" s="14"/>
    </row>
    <row r="1247" spans="1:17" ht="36.700000000000003" customHeight="1" x14ac:dyDescent="0.25">
      <c r="A1247" s="277"/>
      <c r="B1247" s="33"/>
      <c r="C1247" s="11"/>
      <c r="D1247" s="11"/>
      <c r="E1247" s="36"/>
      <c r="F1247" s="11"/>
      <c r="G1247" s="11"/>
      <c r="H1247" s="11"/>
      <c r="I1247" s="24"/>
      <c r="J1247" s="51"/>
      <c r="K1247" s="46" t="str">
        <f>IF(SUMIFS('Base facturation'!$C$59:$ALN$59,'Base facturation'!$C$8:$ALN$8,A1247)=0,"",SUMIFS('Base facturation'!$C$59:$ALN$59,'Base facturation'!$C$8:$ALN$8,A1247))</f>
        <v/>
      </c>
      <c r="L1247" s="46" t="str">
        <f t="shared" si="19"/>
        <v/>
      </c>
      <c r="M1247" s="47"/>
      <c r="N1247" s="55"/>
      <c r="O1247" s="59"/>
      <c r="P1247" s="43"/>
      <c r="Q1247" s="14"/>
    </row>
    <row r="1248" spans="1:17" ht="36.700000000000003" customHeight="1" x14ac:dyDescent="0.25">
      <c r="A1248" s="277"/>
      <c r="B1248" s="33"/>
      <c r="C1248" s="11"/>
      <c r="D1248" s="11"/>
      <c r="E1248" s="36"/>
      <c r="F1248" s="11"/>
      <c r="G1248" s="11"/>
      <c r="H1248" s="11"/>
      <c r="I1248" s="24"/>
      <c r="J1248" s="51"/>
      <c r="K1248" s="46" t="str">
        <f>IF(SUMIFS('Base facturation'!$C$59:$ALN$59,'Base facturation'!$C$8:$ALN$8,A1248)=0,"",SUMIFS('Base facturation'!$C$59:$ALN$59,'Base facturation'!$C$8:$ALN$8,A1248))</f>
        <v/>
      </c>
      <c r="L1248" s="46" t="str">
        <f t="shared" si="19"/>
        <v/>
      </c>
      <c r="M1248" s="47"/>
      <c r="N1248" s="55"/>
      <c r="O1248" s="59"/>
      <c r="P1248" s="43"/>
      <c r="Q1248" s="14"/>
    </row>
    <row r="1249" spans="1:17" ht="36.700000000000003" customHeight="1" x14ac:dyDescent="0.25">
      <c r="A1249" s="277"/>
      <c r="B1249" s="33"/>
      <c r="C1249" s="11"/>
      <c r="D1249" s="11"/>
      <c r="E1249" s="36"/>
      <c r="F1249" s="11"/>
      <c r="G1249" s="11"/>
      <c r="H1249" s="11"/>
      <c r="I1249" s="24"/>
      <c r="J1249" s="51"/>
      <c r="K1249" s="46" t="str">
        <f>IF(SUMIFS('Base facturation'!$C$59:$ALN$59,'Base facturation'!$C$8:$ALN$8,A1249)=0,"",SUMIFS('Base facturation'!$C$59:$ALN$59,'Base facturation'!$C$8:$ALN$8,A1249))</f>
        <v/>
      </c>
      <c r="L1249" s="46" t="str">
        <f t="shared" si="19"/>
        <v/>
      </c>
      <c r="M1249" s="47"/>
      <c r="N1249" s="55"/>
      <c r="O1249" s="59"/>
      <c r="P1249" s="43"/>
      <c r="Q1249" s="14"/>
    </row>
    <row r="1250" spans="1:17" ht="36.700000000000003" customHeight="1" x14ac:dyDescent="0.25">
      <c r="A1250" s="277"/>
      <c r="B1250" s="33"/>
      <c r="C1250" s="11"/>
      <c r="D1250" s="11"/>
      <c r="E1250" s="36"/>
      <c r="F1250" s="11"/>
      <c r="G1250" s="11"/>
      <c r="H1250" s="11"/>
      <c r="I1250" s="24"/>
      <c r="J1250" s="51"/>
      <c r="K1250" s="46" t="str">
        <f>IF(SUMIFS('Base facturation'!$C$59:$ALN$59,'Base facturation'!$C$8:$ALN$8,A1250)=0,"",SUMIFS('Base facturation'!$C$59:$ALN$59,'Base facturation'!$C$8:$ALN$8,A1250))</f>
        <v/>
      </c>
      <c r="L1250" s="46" t="str">
        <f t="shared" si="19"/>
        <v/>
      </c>
      <c r="M1250" s="47"/>
      <c r="N1250" s="55"/>
      <c r="O1250" s="59"/>
      <c r="P1250" s="43"/>
      <c r="Q1250" s="14"/>
    </row>
    <row r="1251" spans="1:17" ht="36.700000000000003" customHeight="1" x14ac:dyDescent="0.25">
      <c r="A1251" s="277"/>
      <c r="B1251" s="33"/>
      <c r="C1251" s="11"/>
      <c r="D1251" s="11"/>
      <c r="E1251" s="36"/>
      <c r="F1251" s="11"/>
      <c r="G1251" s="11"/>
      <c r="H1251" s="11"/>
      <c r="I1251" s="24"/>
      <c r="J1251" s="51"/>
      <c r="K1251" s="46" t="str">
        <f>IF(SUMIFS('Base facturation'!$C$59:$ALN$59,'Base facturation'!$C$8:$ALN$8,A1251)=0,"",SUMIFS('Base facturation'!$C$59:$ALN$59,'Base facturation'!$C$8:$ALN$8,A1251))</f>
        <v/>
      </c>
      <c r="L1251" s="46" t="str">
        <f t="shared" si="19"/>
        <v/>
      </c>
      <c r="M1251" s="47"/>
      <c r="N1251" s="55"/>
      <c r="O1251" s="59"/>
      <c r="P1251" s="43"/>
      <c r="Q1251" s="14"/>
    </row>
    <row r="1252" spans="1:17" ht="36.700000000000003" customHeight="1" x14ac:dyDescent="0.25">
      <c r="A1252" s="277"/>
      <c r="B1252" s="33"/>
      <c r="C1252" s="11"/>
      <c r="D1252" s="11"/>
      <c r="E1252" s="36"/>
      <c r="F1252" s="11"/>
      <c r="G1252" s="11"/>
      <c r="H1252" s="11"/>
      <c r="I1252" s="24"/>
      <c r="J1252" s="51"/>
      <c r="K1252" s="46" t="str">
        <f>IF(SUMIFS('Base facturation'!$C$59:$ALN$59,'Base facturation'!$C$8:$ALN$8,A1252)=0,"",SUMIFS('Base facturation'!$C$59:$ALN$59,'Base facturation'!$C$8:$ALN$8,A1252))</f>
        <v/>
      </c>
      <c r="L1252" s="46" t="str">
        <f t="shared" si="19"/>
        <v/>
      </c>
      <c r="M1252" s="47"/>
      <c r="N1252" s="55"/>
      <c r="O1252" s="59"/>
      <c r="P1252" s="43"/>
      <c r="Q1252" s="14"/>
    </row>
    <row r="1253" spans="1:17" ht="36.700000000000003" customHeight="1" x14ac:dyDescent="0.25">
      <c r="A1253" s="277"/>
      <c r="B1253" s="33"/>
      <c r="C1253" s="11"/>
      <c r="D1253" s="11"/>
      <c r="E1253" s="36"/>
      <c r="F1253" s="11"/>
      <c r="G1253" s="11"/>
      <c r="H1253" s="11"/>
      <c r="I1253" s="24"/>
      <c r="J1253" s="51"/>
      <c r="K1253" s="46" t="str">
        <f>IF(SUMIFS('Base facturation'!$C$59:$ALN$59,'Base facturation'!$C$8:$ALN$8,A1253)=0,"",SUMIFS('Base facturation'!$C$59:$ALN$59,'Base facturation'!$C$8:$ALN$8,A1253))</f>
        <v/>
      </c>
      <c r="L1253" s="46" t="str">
        <f t="shared" si="19"/>
        <v/>
      </c>
      <c r="M1253" s="47"/>
      <c r="N1253" s="55"/>
      <c r="O1253" s="59"/>
      <c r="P1253" s="43"/>
      <c r="Q1253" s="14"/>
    </row>
    <row r="1254" spans="1:17" ht="36.700000000000003" customHeight="1" x14ac:dyDescent="0.25">
      <c r="A1254" s="277"/>
      <c r="B1254" s="33"/>
      <c r="C1254" s="11"/>
      <c r="D1254" s="11"/>
      <c r="E1254" s="36"/>
      <c r="F1254" s="11"/>
      <c r="G1254" s="11"/>
      <c r="H1254" s="11"/>
      <c r="I1254" s="24"/>
      <c r="J1254" s="51"/>
      <c r="K1254" s="46" t="str">
        <f>IF(SUMIFS('Base facturation'!$C$59:$ALN$59,'Base facturation'!$C$8:$ALN$8,A1254)=0,"",SUMIFS('Base facturation'!$C$59:$ALN$59,'Base facturation'!$C$8:$ALN$8,A1254))</f>
        <v/>
      </c>
      <c r="L1254" s="46" t="str">
        <f t="shared" si="19"/>
        <v/>
      </c>
      <c r="M1254" s="47"/>
      <c r="N1254" s="55"/>
      <c r="O1254" s="59"/>
      <c r="P1254" s="43"/>
      <c r="Q1254" s="14"/>
    </row>
    <row r="1255" spans="1:17" ht="36.700000000000003" customHeight="1" x14ac:dyDescent="0.25">
      <c r="A1255" s="277"/>
      <c r="B1255" s="33"/>
      <c r="C1255" s="11"/>
      <c r="D1255" s="11"/>
      <c r="E1255" s="36"/>
      <c r="F1255" s="11"/>
      <c r="G1255" s="11"/>
      <c r="H1255" s="11"/>
      <c r="I1255" s="24"/>
      <c r="J1255" s="51"/>
      <c r="K1255" s="46" t="str">
        <f>IF(SUMIFS('Base facturation'!$C$59:$ALN$59,'Base facturation'!$C$8:$ALN$8,A1255)=0,"",SUMIFS('Base facturation'!$C$59:$ALN$59,'Base facturation'!$C$8:$ALN$8,A1255))</f>
        <v/>
      </c>
      <c r="L1255" s="46" t="str">
        <f t="shared" si="19"/>
        <v/>
      </c>
      <c r="M1255" s="47"/>
      <c r="N1255" s="55"/>
      <c r="O1255" s="59"/>
      <c r="P1255" s="43"/>
      <c r="Q1255" s="14"/>
    </row>
    <row r="1256" spans="1:17" ht="36.700000000000003" customHeight="1" x14ac:dyDescent="0.25">
      <c r="A1256" s="277"/>
      <c r="B1256" s="33"/>
      <c r="C1256" s="11"/>
      <c r="D1256" s="11"/>
      <c r="E1256" s="36"/>
      <c r="F1256" s="11"/>
      <c r="G1256" s="11"/>
      <c r="H1256" s="11"/>
      <c r="I1256" s="24"/>
      <c r="J1256" s="51"/>
      <c r="K1256" s="46" t="str">
        <f>IF(SUMIFS('Base facturation'!$C$59:$ALN$59,'Base facturation'!$C$8:$ALN$8,A1256)=0,"",SUMIFS('Base facturation'!$C$59:$ALN$59,'Base facturation'!$C$8:$ALN$8,A1256))</f>
        <v/>
      </c>
      <c r="L1256" s="46" t="str">
        <f t="shared" si="19"/>
        <v/>
      </c>
      <c r="M1256" s="47"/>
      <c r="N1256" s="55"/>
      <c r="O1256" s="59"/>
      <c r="P1256" s="43"/>
      <c r="Q1256" s="14"/>
    </row>
    <row r="1257" spans="1:17" ht="36.700000000000003" customHeight="1" x14ac:dyDescent="0.25">
      <c r="A1257" s="277"/>
      <c r="B1257" s="33"/>
      <c r="C1257" s="11"/>
      <c r="D1257" s="11"/>
      <c r="E1257" s="36"/>
      <c r="F1257" s="11"/>
      <c r="G1257" s="11"/>
      <c r="H1257" s="11"/>
      <c r="I1257" s="24"/>
      <c r="J1257" s="51"/>
      <c r="K1257" s="46" t="str">
        <f>IF(SUMIFS('Base facturation'!$C$59:$ALN$59,'Base facturation'!$C$8:$ALN$8,A1257)=0,"",SUMIFS('Base facturation'!$C$59:$ALN$59,'Base facturation'!$C$8:$ALN$8,A1257))</f>
        <v/>
      </c>
      <c r="L1257" s="46" t="str">
        <f t="shared" si="19"/>
        <v/>
      </c>
      <c r="M1257" s="47"/>
      <c r="N1257" s="55"/>
      <c r="O1257" s="59"/>
      <c r="P1257" s="43"/>
      <c r="Q1257" s="14"/>
    </row>
    <row r="1258" spans="1:17" ht="36.700000000000003" customHeight="1" x14ac:dyDescent="0.25">
      <c r="A1258" s="277"/>
      <c r="B1258" s="33"/>
      <c r="C1258" s="11"/>
      <c r="D1258" s="11"/>
      <c r="E1258" s="36"/>
      <c r="F1258" s="11"/>
      <c r="G1258" s="11"/>
      <c r="H1258" s="11"/>
      <c r="I1258" s="24"/>
      <c r="J1258" s="51"/>
      <c r="K1258" s="46" t="str">
        <f>IF(SUMIFS('Base facturation'!$C$59:$ALN$59,'Base facturation'!$C$8:$ALN$8,A1258)=0,"",SUMIFS('Base facturation'!$C$59:$ALN$59,'Base facturation'!$C$8:$ALN$8,A1258))</f>
        <v/>
      </c>
      <c r="L1258" s="46" t="str">
        <f t="shared" si="19"/>
        <v/>
      </c>
      <c r="M1258" s="47"/>
      <c r="N1258" s="55"/>
      <c r="O1258" s="59"/>
      <c r="P1258" s="43"/>
      <c r="Q1258" s="14"/>
    </row>
    <row r="1259" spans="1:17" ht="36.700000000000003" customHeight="1" x14ac:dyDescent="0.25">
      <c r="A1259" s="277"/>
      <c r="B1259" s="33"/>
      <c r="C1259" s="11"/>
      <c r="D1259" s="11"/>
      <c r="E1259" s="36"/>
      <c r="F1259" s="11"/>
      <c r="G1259" s="11"/>
      <c r="H1259" s="11"/>
      <c r="I1259" s="24"/>
      <c r="J1259" s="51"/>
      <c r="K1259" s="46" t="str">
        <f>IF(SUMIFS('Base facturation'!$C$59:$ALN$59,'Base facturation'!$C$8:$ALN$8,A1259)=0,"",SUMIFS('Base facturation'!$C$59:$ALN$59,'Base facturation'!$C$8:$ALN$8,A1259))</f>
        <v/>
      </c>
      <c r="L1259" s="46" t="str">
        <f t="shared" si="19"/>
        <v/>
      </c>
      <c r="M1259" s="47"/>
      <c r="N1259" s="55"/>
      <c r="O1259" s="59"/>
      <c r="P1259" s="43"/>
      <c r="Q1259" s="14"/>
    </row>
    <row r="1260" spans="1:17" ht="36.700000000000003" customHeight="1" x14ac:dyDescent="0.25">
      <c r="A1260" s="277"/>
      <c r="B1260" s="33"/>
      <c r="C1260" s="11"/>
      <c r="D1260" s="11"/>
      <c r="E1260" s="36"/>
      <c r="F1260" s="11"/>
      <c r="G1260" s="11"/>
      <c r="H1260" s="11"/>
      <c r="I1260" s="24"/>
      <c r="J1260" s="51"/>
      <c r="K1260" s="46" t="str">
        <f>IF(SUMIFS('Base facturation'!$C$59:$ALN$59,'Base facturation'!$C$8:$ALN$8,A1260)=0,"",SUMIFS('Base facturation'!$C$59:$ALN$59,'Base facturation'!$C$8:$ALN$8,A1260))</f>
        <v/>
      </c>
      <c r="L1260" s="46" t="str">
        <f t="shared" si="19"/>
        <v/>
      </c>
      <c r="M1260" s="47"/>
      <c r="N1260" s="55"/>
      <c r="O1260" s="59"/>
      <c r="P1260" s="43"/>
      <c r="Q1260" s="14"/>
    </row>
    <row r="1261" spans="1:17" ht="36.700000000000003" customHeight="1" x14ac:dyDescent="0.25">
      <c r="A1261" s="277"/>
      <c r="B1261" s="33"/>
      <c r="C1261" s="11"/>
      <c r="D1261" s="11"/>
      <c r="E1261" s="36"/>
      <c r="F1261" s="11"/>
      <c r="G1261" s="11"/>
      <c r="H1261" s="11"/>
      <c r="I1261" s="24"/>
      <c r="J1261" s="51"/>
      <c r="K1261" s="46" t="str">
        <f>IF(SUMIFS('Base facturation'!$C$59:$ALN$59,'Base facturation'!$C$8:$ALN$8,A1261)=0,"",SUMIFS('Base facturation'!$C$59:$ALN$59,'Base facturation'!$C$8:$ALN$8,A1261))</f>
        <v/>
      </c>
      <c r="L1261" s="46" t="str">
        <f t="shared" si="19"/>
        <v/>
      </c>
      <c r="M1261" s="47"/>
      <c r="N1261" s="55"/>
      <c r="O1261" s="59"/>
      <c r="P1261" s="43"/>
      <c r="Q1261" s="14"/>
    </row>
    <row r="1262" spans="1:17" ht="36.700000000000003" customHeight="1" x14ac:dyDescent="0.25">
      <c r="A1262" s="277"/>
      <c r="B1262" s="33"/>
      <c r="C1262" s="11"/>
      <c r="D1262" s="11"/>
      <c r="E1262" s="36"/>
      <c r="F1262" s="11"/>
      <c r="G1262" s="11"/>
      <c r="H1262" s="11"/>
      <c r="I1262" s="24"/>
      <c r="J1262" s="51"/>
      <c r="K1262" s="46" t="str">
        <f>IF(SUMIFS('Base facturation'!$C$59:$ALN$59,'Base facturation'!$C$8:$ALN$8,A1262)=0,"",SUMIFS('Base facturation'!$C$59:$ALN$59,'Base facturation'!$C$8:$ALN$8,A1262))</f>
        <v/>
      </c>
      <c r="L1262" s="46" t="str">
        <f t="shared" si="19"/>
        <v/>
      </c>
      <c r="M1262" s="47"/>
      <c r="N1262" s="55"/>
      <c r="O1262" s="59"/>
      <c r="P1262" s="43"/>
      <c r="Q1262" s="14"/>
    </row>
    <row r="1263" spans="1:17" ht="36.700000000000003" customHeight="1" x14ac:dyDescent="0.25">
      <c r="A1263" s="277"/>
      <c r="B1263" s="33"/>
      <c r="C1263" s="11"/>
      <c r="D1263" s="11"/>
      <c r="E1263" s="36"/>
      <c r="F1263" s="11"/>
      <c r="G1263" s="11"/>
      <c r="H1263" s="11"/>
      <c r="I1263" s="24"/>
      <c r="J1263" s="51"/>
      <c r="K1263" s="46" t="str">
        <f>IF(SUMIFS('Base facturation'!$C$59:$ALN$59,'Base facturation'!$C$8:$ALN$8,A1263)=0,"",SUMIFS('Base facturation'!$C$59:$ALN$59,'Base facturation'!$C$8:$ALN$8,A1263))</f>
        <v/>
      </c>
      <c r="L1263" s="46" t="str">
        <f t="shared" si="19"/>
        <v/>
      </c>
      <c r="M1263" s="47"/>
      <c r="N1263" s="55"/>
      <c r="O1263" s="59"/>
      <c r="P1263" s="43"/>
      <c r="Q1263" s="14"/>
    </row>
    <row r="1264" spans="1:17" ht="36.700000000000003" customHeight="1" x14ac:dyDescent="0.25">
      <c r="A1264" s="277"/>
      <c r="B1264" s="33"/>
      <c r="C1264" s="11"/>
      <c r="D1264" s="11"/>
      <c r="E1264" s="36"/>
      <c r="F1264" s="11"/>
      <c r="G1264" s="11"/>
      <c r="H1264" s="11"/>
      <c r="I1264" s="24"/>
      <c r="J1264" s="51"/>
      <c r="K1264" s="46" t="str">
        <f>IF(SUMIFS('Base facturation'!$C$59:$ALN$59,'Base facturation'!$C$8:$ALN$8,A1264)=0,"",SUMIFS('Base facturation'!$C$59:$ALN$59,'Base facturation'!$C$8:$ALN$8,A1264))</f>
        <v/>
      </c>
      <c r="L1264" s="46" t="str">
        <f t="shared" si="19"/>
        <v/>
      </c>
      <c r="M1264" s="47"/>
      <c r="N1264" s="55"/>
      <c r="O1264" s="59"/>
      <c r="P1264" s="43"/>
      <c r="Q1264" s="14"/>
    </row>
    <row r="1265" spans="1:17" ht="36.700000000000003" customHeight="1" x14ac:dyDescent="0.25">
      <c r="A1265" s="277"/>
      <c r="B1265" s="33"/>
      <c r="C1265" s="11"/>
      <c r="D1265" s="11"/>
      <c r="E1265" s="36"/>
      <c r="F1265" s="11"/>
      <c r="G1265" s="11"/>
      <c r="H1265" s="11"/>
      <c r="I1265" s="24"/>
      <c r="J1265" s="51"/>
      <c r="K1265" s="46" t="str">
        <f>IF(SUMIFS('Base facturation'!$C$59:$ALN$59,'Base facturation'!$C$8:$ALN$8,A1265)=0,"",SUMIFS('Base facturation'!$C$59:$ALN$59,'Base facturation'!$C$8:$ALN$8,A1265))</f>
        <v/>
      </c>
      <c r="L1265" s="46" t="str">
        <f t="shared" si="19"/>
        <v/>
      </c>
      <c r="M1265" s="47"/>
      <c r="N1265" s="55"/>
      <c r="O1265" s="59"/>
      <c r="P1265" s="43"/>
      <c r="Q1265" s="14"/>
    </row>
    <row r="1266" spans="1:17" ht="36.700000000000003" customHeight="1" x14ac:dyDescent="0.25">
      <c r="A1266" s="277"/>
      <c r="B1266" s="33"/>
      <c r="C1266" s="11"/>
      <c r="D1266" s="11"/>
      <c r="E1266" s="36"/>
      <c r="F1266" s="11"/>
      <c r="G1266" s="11"/>
      <c r="H1266" s="11"/>
      <c r="I1266" s="24"/>
      <c r="J1266" s="51"/>
      <c r="K1266" s="46" t="str">
        <f>IF(SUMIFS('Base facturation'!$C$59:$ALN$59,'Base facturation'!$C$8:$ALN$8,A1266)=0,"",SUMIFS('Base facturation'!$C$59:$ALN$59,'Base facturation'!$C$8:$ALN$8,A1266))</f>
        <v/>
      </c>
      <c r="L1266" s="46" t="str">
        <f t="shared" si="19"/>
        <v/>
      </c>
      <c r="M1266" s="47"/>
      <c r="N1266" s="55"/>
      <c r="O1266" s="59"/>
      <c r="P1266" s="43"/>
      <c r="Q1266" s="14"/>
    </row>
    <row r="1267" spans="1:17" ht="36.700000000000003" customHeight="1" x14ac:dyDescent="0.25">
      <c r="A1267" s="277"/>
      <c r="B1267" s="33"/>
      <c r="C1267" s="11"/>
      <c r="D1267" s="11"/>
      <c r="E1267" s="36"/>
      <c r="F1267" s="11"/>
      <c r="G1267" s="11"/>
      <c r="H1267" s="11"/>
      <c r="I1267" s="24"/>
      <c r="J1267" s="51"/>
      <c r="K1267" s="46" t="str">
        <f>IF(SUMIFS('Base facturation'!$C$59:$ALN$59,'Base facturation'!$C$8:$ALN$8,A1267)=0,"",SUMIFS('Base facturation'!$C$59:$ALN$59,'Base facturation'!$C$8:$ALN$8,A1267))</f>
        <v/>
      </c>
      <c r="L1267" s="46" t="str">
        <f t="shared" si="19"/>
        <v/>
      </c>
      <c r="M1267" s="47"/>
      <c r="N1267" s="55"/>
      <c r="O1267" s="59"/>
      <c r="P1267" s="43"/>
      <c r="Q1267" s="14"/>
    </row>
    <row r="1268" spans="1:17" ht="36.700000000000003" customHeight="1" x14ac:dyDescent="0.25">
      <c r="A1268" s="277"/>
      <c r="B1268" s="33"/>
      <c r="C1268" s="11"/>
      <c r="D1268" s="11"/>
      <c r="E1268" s="36"/>
      <c r="F1268" s="11"/>
      <c r="G1268" s="11"/>
      <c r="H1268" s="11"/>
      <c r="I1268" s="24"/>
      <c r="J1268" s="51"/>
      <c r="K1268" s="46" t="str">
        <f>IF(SUMIFS('Base facturation'!$C$59:$ALN$59,'Base facturation'!$C$8:$ALN$8,A1268)=0,"",SUMIFS('Base facturation'!$C$59:$ALN$59,'Base facturation'!$C$8:$ALN$8,A1268))</f>
        <v/>
      </c>
      <c r="L1268" s="46" t="str">
        <f t="shared" si="19"/>
        <v/>
      </c>
      <c r="M1268" s="47"/>
      <c r="N1268" s="55"/>
      <c r="O1268" s="59"/>
      <c r="P1268" s="43"/>
      <c r="Q1268" s="14"/>
    </row>
    <row r="1269" spans="1:17" ht="36.700000000000003" customHeight="1" x14ac:dyDescent="0.25">
      <c r="A1269" s="277"/>
      <c r="B1269" s="33"/>
      <c r="C1269" s="11"/>
      <c r="D1269" s="11"/>
      <c r="E1269" s="36"/>
      <c r="F1269" s="11"/>
      <c r="G1269" s="11"/>
      <c r="H1269" s="11"/>
      <c r="I1269" s="24"/>
      <c r="J1269" s="51"/>
      <c r="K1269" s="46" t="str">
        <f>IF(SUMIFS('Base facturation'!$C$59:$ALN$59,'Base facturation'!$C$8:$ALN$8,A1269)=0,"",SUMIFS('Base facturation'!$C$59:$ALN$59,'Base facturation'!$C$8:$ALN$8,A1269))</f>
        <v/>
      </c>
      <c r="L1269" s="46" t="str">
        <f t="shared" si="19"/>
        <v/>
      </c>
      <c r="M1269" s="47"/>
      <c r="N1269" s="55"/>
      <c r="O1269" s="59"/>
      <c r="P1269" s="43"/>
      <c r="Q1269" s="14"/>
    </row>
    <row r="1270" spans="1:17" ht="36.700000000000003" customHeight="1" x14ac:dyDescent="0.25">
      <c r="A1270" s="277"/>
      <c r="B1270" s="33"/>
      <c r="C1270" s="11"/>
      <c r="D1270" s="11"/>
      <c r="E1270" s="36"/>
      <c r="F1270" s="11"/>
      <c r="G1270" s="11"/>
      <c r="H1270" s="11"/>
      <c r="I1270" s="24"/>
      <c r="J1270" s="51"/>
      <c r="K1270" s="46" t="str">
        <f>IF(SUMIFS('Base facturation'!$C$59:$ALN$59,'Base facturation'!$C$8:$ALN$8,A1270)=0,"",SUMIFS('Base facturation'!$C$59:$ALN$59,'Base facturation'!$C$8:$ALN$8,A1270))</f>
        <v/>
      </c>
      <c r="L1270" s="46" t="str">
        <f t="shared" si="19"/>
        <v/>
      </c>
      <c r="M1270" s="47"/>
      <c r="N1270" s="55"/>
      <c r="O1270" s="59"/>
      <c r="P1270" s="43"/>
      <c r="Q1270" s="14"/>
    </row>
    <row r="1271" spans="1:17" ht="36.700000000000003" customHeight="1" x14ac:dyDescent="0.25">
      <c r="A1271" s="277"/>
      <c r="B1271" s="33"/>
      <c r="C1271" s="11"/>
      <c r="D1271" s="11"/>
      <c r="E1271" s="36"/>
      <c r="F1271" s="11"/>
      <c r="G1271" s="11"/>
      <c r="H1271" s="11"/>
      <c r="I1271" s="24"/>
      <c r="J1271" s="51"/>
      <c r="K1271" s="46" t="str">
        <f>IF(SUMIFS('Base facturation'!$C$59:$ALN$59,'Base facturation'!$C$8:$ALN$8,A1271)=0,"",SUMIFS('Base facturation'!$C$59:$ALN$59,'Base facturation'!$C$8:$ALN$8,A1271))</f>
        <v/>
      </c>
      <c r="L1271" s="46" t="str">
        <f t="shared" si="19"/>
        <v/>
      </c>
      <c r="M1271" s="47"/>
      <c r="N1271" s="55"/>
      <c r="O1271" s="59"/>
      <c r="P1271" s="43"/>
      <c r="Q1271" s="14"/>
    </row>
    <row r="1272" spans="1:17" ht="36.700000000000003" customHeight="1" x14ac:dyDescent="0.25">
      <c r="A1272" s="277"/>
      <c r="B1272" s="33"/>
      <c r="C1272" s="11"/>
      <c r="D1272" s="11"/>
      <c r="E1272" s="36"/>
      <c r="F1272" s="11"/>
      <c r="G1272" s="11"/>
      <c r="H1272" s="11"/>
      <c r="I1272" s="24"/>
      <c r="J1272" s="51"/>
      <c r="K1272" s="46" t="str">
        <f>IF(SUMIFS('Base facturation'!$C$59:$ALN$59,'Base facturation'!$C$8:$ALN$8,A1272)=0,"",SUMIFS('Base facturation'!$C$59:$ALN$59,'Base facturation'!$C$8:$ALN$8,A1272))</f>
        <v/>
      </c>
      <c r="L1272" s="46" t="str">
        <f t="shared" si="19"/>
        <v/>
      </c>
      <c r="M1272" s="47"/>
      <c r="N1272" s="55"/>
      <c r="O1272" s="59"/>
      <c r="P1272" s="43"/>
      <c r="Q1272" s="14"/>
    </row>
    <row r="1273" spans="1:17" ht="36.700000000000003" customHeight="1" x14ac:dyDescent="0.25">
      <c r="A1273" s="277"/>
      <c r="B1273" s="33"/>
      <c r="C1273" s="11"/>
      <c r="D1273" s="11"/>
      <c r="E1273" s="36"/>
      <c r="F1273" s="11"/>
      <c r="G1273" s="11"/>
      <c r="H1273" s="11"/>
      <c r="I1273" s="24"/>
      <c r="J1273" s="51"/>
      <c r="K1273" s="46" t="str">
        <f>IF(SUMIFS('Base facturation'!$C$59:$ALN$59,'Base facturation'!$C$8:$ALN$8,A1273)=0,"",SUMIFS('Base facturation'!$C$59:$ALN$59,'Base facturation'!$C$8:$ALN$8,A1273))</f>
        <v/>
      </c>
      <c r="L1273" s="46" t="str">
        <f t="shared" si="19"/>
        <v/>
      </c>
      <c r="M1273" s="47"/>
      <c r="N1273" s="55"/>
      <c r="O1273" s="59"/>
      <c r="P1273" s="43"/>
      <c r="Q1273" s="14"/>
    </row>
    <row r="1274" spans="1:17" ht="36.700000000000003" customHeight="1" x14ac:dyDescent="0.25">
      <c r="A1274" s="277"/>
      <c r="B1274" s="33"/>
      <c r="C1274" s="11"/>
      <c r="D1274" s="11"/>
      <c r="E1274" s="36"/>
      <c r="F1274" s="11"/>
      <c r="G1274" s="11"/>
      <c r="H1274" s="11"/>
      <c r="I1274" s="24"/>
      <c r="J1274" s="51"/>
      <c r="K1274" s="46" t="str">
        <f>IF(SUMIFS('Base facturation'!$C$59:$ALN$59,'Base facturation'!$C$8:$ALN$8,A1274)=0,"",SUMIFS('Base facturation'!$C$59:$ALN$59,'Base facturation'!$C$8:$ALN$8,A1274))</f>
        <v/>
      </c>
      <c r="L1274" s="46" t="str">
        <f t="shared" si="19"/>
        <v/>
      </c>
      <c r="M1274" s="47"/>
      <c r="N1274" s="55"/>
      <c r="O1274" s="59"/>
      <c r="P1274" s="43"/>
      <c r="Q1274" s="14"/>
    </row>
    <row r="1275" spans="1:17" ht="36.700000000000003" customHeight="1" x14ac:dyDescent="0.25">
      <c r="A1275" s="277"/>
      <c r="B1275" s="33"/>
      <c r="C1275" s="11"/>
      <c r="D1275" s="11"/>
      <c r="E1275" s="36"/>
      <c r="F1275" s="11"/>
      <c r="G1275" s="11"/>
      <c r="H1275" s="11"/>
      <c r="I1275" s="24"/>
      <c r="J1275" s="51"/>
      <c r="K1275" s="46" t="str">
        <f>IF(SUMIFS('Base facturation'!$C$59:$ALN$59,'Base facturation'!$C$8:$ALN$8,A1275)=0,"",SUMIFS('Base facturation'!$C$59:$ALN$59,'Base facturation'!$C$8:$ALN$8,A1275))</f>
        <v/>
      </c>
      <c r="L1275" s="46" t="str">
        <f t="shared" si="19"/>
        <v/>
      </c>
      <c r="M1275" s="47"/>
      <c r="N1275" s="55"/>
      <c r="O1275" s="59"/>
      <c r="P1275" s="43"/>
      <c r="Q1275" s="14"/>
    </row>
    <row r="1276" spans="1:17" ht="36.700000000000003" customHeight="1" x14ac:dyDescent="0.25">
      <c r="A1276" s="277"/>
      <c r="B1276" s="33"/>
      <c r="C1276" s="11"/>
      <c r="D1276" s="11"/>
      <c r="E1276" s="36"/>
      <c r="F1276" s="11"/>
      <c r="G1276" s="11"/>
      <c r="H1276" s="11"/>
      <c r="I1276" s="24"/>
      <c r="J1276" s="51"/>
      <c r="K1276" s="46" t="str">
        <f>IF(SUMIFS('Base facturation'!$C$59:$ALN$59,'Base facturation'!$C$8:$ALN$8,A1276)=0,"",SUMIFS('Base facturation'!$C$59:$ALN$59,'Base facturation'!$C$8:$ALN$8,A1276))</f>
        <v/>
      </c>
      <c r="L1276" s="46" t="str">
        <f t="shared" si="19"/>
        <v/>
      </c>
      <c r="M1276" s="47"/>
      <c r="N1276" s="55"/>
      <c r="O1276" s="59"/>
      <c r="P1276" s="43"/>
      <c r="Q1276" s="14"/>
    </row>
    <row r="1277" spans="1:17" ht="36.700000000000003" customHeight="1" x14ac:dyDescent="0.25">
      <c r="A1277" s="277"/>
      <c r="B1277" s="33"/>
      <c r="C1277" s="11"/>
      <c r="D1277" s="11"/>
      <c r="E1277" s="36"/>
      <c r="F1277" s="11"/>
      <c r="G1277" s="11"/>
      <c r="H1277" s="11"/>
      <c r="I1277" s="24"/>
      <c r="J1277" s="51"/>
      <c r="K1277" s="46" t="str">
        <f>IF(SUMIFS('Base facturation'!$C$59:$ALN$59,'Base facturation'!$C$8:$ALN$8,A1277)=0,"",SUMIFS('Base facturation'!$C$59:$ALN$59,'Base facturation'!$C$8:$ALN$8,A1277))</f>
        <v/>
      </c>
      <c r="L1277" s="46" t="str">
        <f t="shared" si="19"/>
        <v/>
      </c>
      <c r="M1277" s="47"/>
      <c r="N1277" s="55"/>
      <c r="O1277" s="59"/>
      <c r="P1277" s="43"/>
      <c r="Q1277" s="14"/>
    </row>
    <row r="1278" spans="1:17" ht="36.700000000000003" customHeight="1" x14ac:dyDescent="0.25">
      <c r="A1278" s="277"/>
      <c r="B1278" s="33"/>
      <c r="C1278" s="11"/>
      <c r="D1278" s="11"/>
      <c r="E1278" s="36"/>
      <c r="F1278" s="11"/>
      <c r="G1278" s="11"/>
      <c r="H1278" s="11"/>
      <c r="I1278" s="24"/>
      <c r="J1278" s="51"/>
      <c r="K1278" s="46" t="str">
        <f>IF(SUMIFS('Base facturation'!$C$59:$ALN$59,'Base facturation'!$C$8:$ALN$8,A1278)=0,"",SUMIFS('Base facturation'!$C$59:$ALN$59,'Base facturation'!$C$8:$ALN$8,A1278))</f>
        <v/>
      </c>
      <c r="L1278" s="46" t="str">
        <f t="shared" si="19"/>
        <v/>
      </c>
      <c r="M1278" s="47"/>
      <c r="N1278" s="55"/>
      <c r="O1278" s="59"/>
      <c r="P1278" s="43"/>
      <c r="Q1278" s="14"/>
    </row>
    <row r="1279" spans="1:17" ht="36.700000000000003" customHeight="1" x14ac:dyDescent="0.25">
      <c r="A1279" s="277"/>
      <c r="B1279" s="33"/>
      <c r="C1279" s="11"/>
      <c r="D1279" s="11"/>
      <c r="E1279" s="36"/>
      <c r="F1279" s="11"/>
      <c r="G1279" s="11"/>
      <c r="H1279" s="11"/>
      <c r="I1279" s="24"/>
      <c r="J1279" s="51"/>
      <c r="K1279" s="46" t="str">
        <f>IF(SUMIFS('Base facturation'!$C$59:$ALN$59,'Base facturation'!$C$8:$ALN$8,A1279)=0,"",SUMIFS('Base facturation'!$C$59:$ALN$59,'Base facturation'!$C$8:$ALN$8,A1279))</f>
        <v/>
      </c>
      <c r="L1279" s="46" t="str">
        <f t="shared" si="19"/>
        <v/>
      </c>
      <c r="M1279" s="47"/>
      <c r="N1279" s="55"/>
      <c r="O1279" s="59"/>
      <c r="P1279" s="43"/>
      <c r="Q1279" s="14"/>
    </row>
    <row r="1280" spans="1:17" ht="36.700000000000003" customHeight="1" x14ac:dyDescent="0.25">
      <c r="A1280" s="277"/>
      <c r="B1280" s="33"/>
      <c r="C1280" s="11"/>
      <c r="D1280" s="11"/>
      <c r="E1280" s="36"/>
      <c r="F1280" s="11"/>
      <c r="G1280" s="11"/>
      <c r="H1280" s="11"/>
      <c r="I1280" s="24"/>
      <c r="J1280" s="51"/>
      <c r="K1280" s="46" t="str">
        <f>IF(SUMIFS('Base facturation'!$C$59:$ALN$59,'Base facturation'!$C$8:$ALN$8,A1280)=0,"",SUMIFS('Base facturation'!$C$59:$ALN$59,'Base facturation'!$C$8:$ALN$8,A1280))</f>
        <v/>
      </c>
      <c r="L1280" s="46" t="str">
        <f t="shared" si="19"/>
        <v/>
      </c>
      <c r="M1280" s="47"/>
      <c r="N1280" s="55"/>
      <c r="O1280" s="59"/>
      <c r="P1280" s="43"/>
      <c r="Q1280" s="14"/>
    </row>
    <row r="1281" spans="1:17" ht="36.700000000000003" customHeight="1" x14ac:dyDescent="0.25">
      <c r="A1281" s="277"/>
      <c r="B1281" s="33"/>
      <c r="C1281" s="11"/>
      <c r="D1281" s="11"/>
      <c r="E1281" s="36"/>
      <c r="F1281" s="11"/>
      <c r="G1281" s="11"/>
      <c r="H1281" s="11"/>
      <c r="I1281" s="24"/>
      <c r="J1281" s="51"/>
      <c r="K1281" s="46" t="str">
        <f>IF(SUMIFS('Base facturation'!$C$59:$ALN$59,'Base facturation'!$C$8:$ALN$8,A1281)=0,"",SUMIFS('Base facturation'!$C$59:$ALN$59,'Base facturation'!$C$8:$ALN$8,A1281))</f>
        <v/>
      </c>
      <c r="L1281" s="46" t="str">
        <f t="shared" si="19"/>
        <v/>
      </c>
      <c r="M1281" s="47"/>
      <c r="N1281" s="55"/>
      <c r="O1281" s="59"/>
      <c r="P1281" s="43"/>
      <c r="Q1281" s="14"/>
    </row>
    <row r="1282" spans="1:17" ht="36.700000000000003" customHeight="1" x14ac:dyDescent="0.25">
      <c r="A1282" s="277"/>
      <c r="B1282" s="33"/>
      <c r="C1282" s="11"/>
      <c r="D1282" s="11"/>
      <c r="E1282" s="36"/>
      <c r="F1282" s="11"/>
      <c r="G1282" s="11"/>
      <c r="H1282" s="11"/>
      <c r="I1282" s="24"/>
      <c r="J1282" s="51"/>
      <c r="K1282" s="46" t="str">
        <f>IF(SUMIFS('Base facturation'!$C$59:$ALN$59,'Base facturation'!$C$8:$ALN$8,A1282)=0,"",SUMIFS('Base facturation'!$C$59:$ALN$59,'Base facturation'!$C$8:$ALN$8,A1282))</f>
        <v/>
      </c>
      <c r="L1282" s="46" t="str">
        <f t="shared" si="19"/>
        <v/>
      </c>
      <c r="M1282" s="47"/>
      <c r="N1282" s="55"/>
      <c r="O1282" s="59"/>
      <c r="P1282" s="43"/>
      <c r="Q1282" s="14"/>
    </row>
    <row r="1283" spans="1:17" ht="36.700000000000003" customHeight="1" x14ac:dyDescent="0.25">
      <c r="A1283" s="277"/>
      <c r="B1283" s="33"/>
      <c r="C1283" s="11"/>
      <c r="D1283" s="11"/>
      <c r="E1283" s="36"/>
      <c r="F1283" s="11"/>
      <c r="G1283" s="11"/>
      <c r="H1283" s="11"/>
      <c r="I1283" s="24"/>
      <c r="J1283" s="51"/>
      <c r="K1283" s="46" t="str">
        <f>IF(SUMIFS('Base facturation'!$C$59:$ALN$59,'Base facturation'!$C$8:$ALN$8,A1283)=0,"",SUMIFS('Base facturation'!$C$59:$ALN$59,'Base facturation'!$C$8:$ALN$8,A1283))</f>
        <v/>
      </c>
      <c r="L1283" s="46" t="str">
        <f t="shared" si="19"/>
        <v/>
      </c>
      <c r="M1283" s="47"/>
      <c r="N1283" s="55"/>
      <c r="O1283" s="59"/>
      <c r="P1283" s="43"/>
      <c r="Q1283" s="14"/>
    </row>
    <row r="1284" spans="1:17" ht="36.700000000000003" customHeight="1" x14ac:dyDescent="0.25">
      <c r="A1284" s="277"/>
      <c r="B1284" s="33"/>
      <c r="C1284" s="11"/>
      <c r="D1284" s="11"/>
      <c r="E1284" s="36"/>
      <c r="F1284" s="11"/>
      <c r="G1284" s="11"/>
      <c r="H1284" s="11"/>
      <c r="I1284" s="24"/>
      <c r="J1284" s="51"/>
      <c r="K1284" s="46" t="str">
        <f>IF(SUMIFS('Base facturation'!$C$59:$ALN$59,'Base facturation'!$C$8:$ALN$8,A1284)=0,"",SUMIFS('Base facturation'!$C$59:$ALN$59,'Base facturation'!$C$8:$ALN$8,A1284))</f>
        <v/>
      </c>
      <c r="L1284" s="46" t="str">
        <f t="shared" si="19"/>
        <v/>
      </c>
      <c r="M1284" s="47"/>
      <c r="N1284" s="55"/>
      <c r="O1284" s="59"/>
      <c r="P1284" s="43"/>
      <c r="Q1284" s="14"/>
    </row>
    <row r="1285" spans="1:17" ht="36.700000000000003" customHeight="1" x14ac:dyDescent="0.25">
      <c r="A1285" s="277"/>
      <c r="B1285" s="33"/>
      <c r="C1285" s="11"/>
      <c r="D1285" s="11"/>
      <c r="E1285" s="36"/>
      <c r="F1285" s="11"/>
      <c r="G1285" s="11"/>
      <c r="H1285" s="11"/>
      <c r="I1285" s="24"/>
      <c r="J1285" s="51"/>
      <c r="K1285" s="46" t="str">
        <f>IF(SUMIFS('Base facturation'!$C$59:$ALN$59,'Base facturation'!$C$8:$ALN$8,A1285)=0,"",SUMIFS('Base facturation'!$C$59:$ALN$59,'Base facturation'!$C$8:$ALN$8,A1285))</f>
        <v/>
      </c>
      <c r="L1285" s="46" t="str">
        <f t="shared" si="19"/>
        <v/>
      </c>
      <c r="M1285" s="47"/>
      <c r="N1285" s="55"/>
      <c r="O1285" s="59"/>
      <c r="P1285" s="43"/>
      <c r="Q1285" s="14"/>
    </row>
    <row r="1286" spans="1:17" ht="36.700000000000003" customHeight="1" x14ac:dyDescent="0.25">
      <c r="A1286" s="277"/>
      <c r="B1286" s="33"/>
      <c r="C1286" s="11"/>
      <c r="D1286" s="11"/>
      <c r="E1286" s="36"/>
      <c r="F1286" s="11"/>
      <c r="G1286" s="11"/>
      <c r="H1286" s="11"/>
      <c r="I1286" s="24"/>
      <c r="J1286" s="51"/>
      <c r="K1286" s="46" t="str">
        <f>IF(SUMIFS('Base facturation'!$C$59:$ALN$59,'Base facturation'!$C$8:$ALN$8,A1286)=0,"",SUMIFS('Base facturation'!$C$59:$ALN$59,'Base facturation'!$C$8:$ALN$8,A1286))</f>
        <v/>
      </c>
      <c r="L1286" s="46" t="str">
        <f t="shared" si="19"/>
        <v/>
      </c>
      <c r="M1286" s="47"/>
      <c r="N1286" s="55"/>
      <c r="O1286" s="59"/>
      <c r="P1286" s="43"/>
      <c r="Q1286" s="14"/>
    </row>
    <row r="1287" spans="1:17" ht="36.700000000000003" customHeight="1" x14ac:dyDescent="0.25">
      <c r="A1287" s="277"/>
      <c r="B1287" s="33"/>
      <c r="C1287" s="11"/>
      <c r="D1287" s="11"/>
      <c r="E1287" s="36"/>
      <c r="F1287" s="11"/>
      <c r="G1287" s="11"/>
      <c r="H1287" s="11"/>
      <c r="I1287" s="24"/>
      <c r="J1287" s="51"/>
      <c r="K1287" s="46" t="str">
        <f>IF(SUMIFS('Base facturation'!$C$59:$ALN$59,'Base facturation'!$C$8:$ALN$8,A1287)=0,"",SUMIFS('Base facturation'!$C$59:$ALN$59,'Base facturation'!$C$8:$ALN$8,A1287))</f>
        <v/>
      </c>
      <c r="L1287" s="46" t="str">
        <f t="shared" si="19"/>
        <v/>
      </c>
      <c r="M1287" s="47"/>
      <c r="N1287" s="55"/>
      <c r="O1287" s="59"/>
      <c r="P1287" s="43"/>
      <c r="Q1287" s="14"/>
    </row>
    <row r="1288" spans="1:17" ht="36.700000000000003" customHeight="1" x14ac:dyDescent="0.25">
      <c r="A1288" s="277"/>
      <c r="B1288" s="33"/>
      <c r="C1288" s="11"/>
      <c r="D1288" s="11"/>
      <c r="E1288" s="36"/>
      <c r="F1288" s="11"/>
      <c r="G1288" s="11"/>
      <c r="H1288" s="11"/>
      <c r="I1288" s="24"/>
      <c r="J1288" s="51"/>
      <c r="K1288" s="46" t="str">
        <f>IF(SUMIFS('Base facturation'!$C$59:$ALN$59,'Base facturation'!$C$8:$ALN$8,A1288)=0,"",SUMIFS('Base facturation'!$C$59:$ALN$59,'Base facturation'!$C$8:$ALN$8,A1288))</f>
        <v/>
      </c>
      <c r="L1288" s="46" t="str">
        <f t="shared" ref="L1288:L1351" si="20">IF(ISBLANK(J1288),"",J1288-K1288)</f>
        <v/>
      </c>
      <c r="M1288" s="47"/>
      <c r="N1288" s="55"/>
      <c r="O1288" s="59"/>
      <c r="P1288" s="43"/>
      <c r="Q1288" s="14"/>
    </row>
    <row r="1289" spans="1:17" ht="36.700000000000003" customHeight="1" x14ac:dyDescent="0.25">
      <c r="A1289" s="277"/>
      <c r="B1289" s="33"/>
      <c r="C1289" s="11"/>
      <c r="D1289" s="11"/>
      <c r="E1289" s="36"/>
      <c r="F1289" s="11"/>
      <c r="G1289" s="11"/>
      <c r="H1289" s="11"/>
      <c r="I1289" s="24"/>
      <c r="J1289" s="51"/>
      <c r="K1289" s="46" t="str">
        <f>IF(SUMIFS('Base facturation'!$C$59:$ALN$59,'Base facturation'!$C$8:$ALN$8,A1289)=0,"",SUMIFS('Base facturation'!$C$59:$ALN$59,'Base facturation'!$C$8:$ALN$8,A1289))</f>
        <v/>
      </c>
      <c r="L1289" s="46" t="str">
        <f t="shared" si="20"/>
        <v/>
      </c>
      <c r="M1289" s="47"/>
      <c r="N1289" s="55"/>
      <c r="O1289" s="59"/>
      <c r="P1289" s="43"/>
      <c r="Q1289" s="14"/>
    </row>
    <row r="1290" spans="1:17" ht="36.700000000000003" customHeight="1" x14ac:dyDescent="0.25">
      <c r="A1290" s="277"/>
      <c r="B1290" s="33"/>
      <c r="C1290" s="11"/>
      <c r="D1290" s="11"/>
      <c r="E1290" s="36"/>
      <c r="F1290" s="11"/>
      <c r="G1290" s="11"/>
      <c r="H1290" s="11"/>
      <c r="I1290" s="24"/>
      <c r="J1290" s="51"/>
      <c r="K1290" s="46" t="str">
        <f>IF(SUMIFS('Base facturation'!$C$59:$ALN$59,'Base facturation'!$C$8:$ALN$8,A1290)=0,"",SUMIFS('Base facturation'!$C$59:$ALN$59,'Base facturation'!$C$8:$ALN$8,A1290))</f>
        <v/>
      </c>
      <c r="L1290" s="46" t="str">
        <f t="shared" si="20"/>
        <v/>
      </c>
      <c r="M1290" s="47"/>
      <c r="N1290" s="55"/>
      <c r="O1290" s="59"/>
      <c r="P1290" s="43"/>
      <c r="Q1290" s="14"/>
    </row>
    <row r="1291" spans="1:17" ht="36.700000000000003" customHeight="1" x14ac:dyDescent="0.25">
      <c r="A1291" s="277"/>
      <c r="B1291" s="33"/>
      <c r="C1291" s="11"/>
      <c r="D1291" s="11"/>
      <c r="E1291" s="36"/>
      <c r="F1291" s="11"/>
      <c r="G1291" s="11"/>
      <c r="H1291" s="11"/>
      <c r="I1291" s="24"/>
      <c r="J1291" s="51"/>
      <c r="K1291" s="46" t="str">
        <f>IF(SUMIFS('Base facturation'!$C$59:$ALN$59,'Base facturation'!$C$8:$ALN$8,A1291)=0,"",SUMIFS('Base facturation'!$C$59:$ALN$59,'Base facturation'!$C$8:$ALN$8,A1291))</f>
        <v/>
      </c>
      <c r="L1291" s="46" t="str">
        <f t="shared" si="20"/>
        <v/>
      </c>
      <c r="M1291" s="47"/>
      <c r="N1291" s="55"/>
      <c r="O1291" s="59"/>
      <c r="P1291" s="43"/>
      <c r="Q1291" s="14"/>
    </row>
    <row r="1292" spans="1:17" ht="36.700000000000003" customHeight="1" x14ac:dyDescent="0.25">
      <c r="A1292" s="277"/>
      <c r="B1292" s="33"/>
      <c r="C1292" s="11"/>
      <c r="D1292" s="11"/>
      <c r="E1292" s="36"/>
      <c r="F1292" s="11"/>
      <c r="G1292" s="11"/>
      <c r="H1292" s="11"/>
      <c r="I1292" s="24"/>
      <c r="J1292" s="51"/>
      <c r="K1292" s="46" t="str">
        <f>IF(SUMIFS('Base facturation'!$C$59:$ALN$59,'Base facturation'!$C$8:$ALN$8,A1292)=0,"",SUMIFS('Base facturation'!$C$59:$ALN$59,'Base facturation'!$C$8:$ALN$8,A1292))</f>
        <v/>
      </c>
      <c r="L1292" s="46" t="str">
        <f t="shared" si="20"/>
        <v/>
      </c>
      <c r="M1292" s="47"/>
      <c r="N1292" s="55"/>
      <c r="O1292" s="59"/>
      <c r="P1292" s="43"/>
      <c r="Q1292" s="14"/>
    </row>
    <row r="1293" spans="1:17" ht="36.700000000000003" customHeight="1" x14ac:dyDescent="0.25">
      <c r="A1293" s="277"/>
      <c r="B1293" s="33"/>
      <c r="C1293" s="11"/>
      <c r="D1293" s="11"/>
      <c r="E1293" s="36"/>
      <c r="F1293" s="11"/>
      <c r="G1293" s="11"/>
      <c r="H1293" s="11"/>
      <c r="I1293" s="24"/>
      <c r="J1293" s="51"/>
      <c r="K1293" s="46" t="str">
        <f>IF(SUMIFS('Base facturation'!$C$59:$ALN$59,'Base facturation'!$C$8:$ALN$8,A1293)=0,"",SUMIFS('Base facturation'!$C$59:$ALN$59,'Base facturation'!$C$8:$ALN$8,A1293))</f>
        <v/>
      </c>
      <c r="L1293" s="46" t="str">
        <f t="shared" si="20"/>
        <v/>
      </c>
      <c r="M1293" s="47"/>
      <c r="N1293" s="55"/>
      <c r="O1293" s="59"/>
      <c r="P1293" s="43"/>
      <c r="Q1293" s="14"/>
    </row>
    <row r="1294" spans="1:17" ht="36.700000000000003" customHeight="1" x14ac:dyDescent="0.25">
      <c r="A1294" s="277"/>
      <c r="B1294" s="33"/>
      <c r="C1294" s="11"/>
      <c r="D1294" s="11"/>
      <c r="E1294" s="36"/>
      <c r="F1294" s="11"/>
      <c r="G1294" s="11"/>
      <c r="H1294" s="11"/>
      <c r="I1294" s="24"/>
      <c r="J1294" s="51"/>
      <c r="K1294" s="46" t="str">
        <f>IF(SUMIFS('Base facturation'!$C$59:$ALN$59,'Base facturation'!$C$8:$ALN$8,A1294)=0,"",SUMIFS('Base facturation'!$C$59:$ALN$59,'Base facturation'!$C$8:$ALN$8,A1294))</f>
        <v/>
      </c>
      <c r="L1294" s="46" t="str">
        <f t="shared" si="20"/>
        <v/>
      </c>
      <c r="M1294" s="47"/>
      <c r="N1294" s="55"/>
      <c r="O1294" s="59"/>
      <c r="P1294" s="43"/>
      <c r="Q1294" s="14"/>
    </row>
    <row r="1295" spans="1:17" ht="36.700000000000003" customHeight="1" x14ac:dyDescent="0.25">
      <c r="A1295" s="277"/>
      <c r="B1295" s="33"/>
      <c r="C1295" s="11"/>
      <c r="D1295" s="11"/>
      <c r="E1295" s="36"/>
      <c r="F1295" s="11"/>
      <c r="G1295" s="11"/>
      <c r="H1295" s="11"/>
      <c r="I1295" s="24"/>
      <c r="J1295" s="51"/>
      <c r="K1295" s="46" t="str">
        <f>IF(SUMIFS('Base facturation'!$C$59:$ALN$59,'Base facturation'!$C$8:$ALN$8,A1295)=0,"",SUMIFS('Base facturation'!$C$59:$ALN$59,'Base facturation'!$C$8:$ALN$8,A1295))</f>
        <v/>
      </c>
      <c r="L1295" s="46" t="str">
        <f t="shared" si="20"/>
        <v/>
      </c>
      <c r="M1295" s="47"/>
      <c r="N1295" s="55"/>
      <c r="O1295" s="59"/>
      <c r="P1295" s="43"/>
      <c r="Q1295" s="14"/>
    </row>
    <row r="1296" spans="1:17" ht="36.700000000000003" customHeight="1" x14ac:dyDescent="0.25">
      <c r="A1296" s="277"/>
      <c r="B1296" s="33"/>
      <c r="C1296" s="11"/>
      <c r="D1296" s="11"/>
      <c r="E1296" s="36"/>
      <c r="F1296" s="11"/>
      <c r="G1296" s="11"/>
      <c r="H1296" s="11"/>
      <c r="I1296" s="24"/>
      <c r="J1296" s="51"/>
      <c r="K1296" s="46" t="str">
        <f>IF(SUMIFS('Base facturation'!$C$59:$ALN$59,'Base facturation'!$C$8:$ALN$8,A1296)=0,"",SUMIFS('Base facturation'!$C$59:$ALN$59,'Base facturation'!$C$8:$ALN$8,A1296))</f>
        <v/>
      </c>
      <c r="L1296" s="46" t="str">
        <f t="shared" si="20"/>
        <v/>
      </c>
      <c r="M1296" s="47"/>
      <c r="N1296" s="55"/>
      <c r="O1296" s="59"/>
      <c r="P1296" s="43"/>
      <c r="Q1296" s="14"/>
    </row>
    <row r="1297" spans="1:17" ht="36.700000000000003" customHeight="1" x14ac:dyDescent="0.25">
      <c r="A1297" s="277"/>
      <c r="B1297" s="33"/>
      <c r="C1297" s="11"/>
      <c r="D1297" s="11"/>
      <c r="E1297" s="36"/>
      <c r="F1297" s="11"/>
      <c r="G1297" s="11"/>
      <c r="H1297" s="11"/>
      <c r="I1297" s="24"/>
      <c r="J1297" s="51"/>
      <c r="K1297" s="46" t="str">
        <f>IF(SUMIFS('Base facturation'!$C$59:$ALN$59,'Base facturation'!$C$8:$ALN$8,A1297)=0,"",SUMIFS('Base facturation'!$C$59:$ALN$59,'Base facturation'!$C$8:$ALN$8,A1297))</f>
        <v/>
      </c>
      <c r="L1297" s="46" t="str">
        <f t="shared" si="20"/>
        <v/>
      </c>
      <c r="M1297" s="47"/>
      <c r="N1297" s="55"/>
      <c r="O1297" s="59"/>
      <c r="P1297" s="43"/>
      <c r="Q1297" s="14"/>
    </row>
    <row r="1298" spans="1:17" ht="36.700000000000003" customHeight="1" x14ac:dyDescent="0.25">
      <c r="A1298" s="277"/>
      <c r="B1298" s="33"/>
      <c r="C1298" s="11"/>
      <c r="D1298" s="11"/>
      <c r="E1298" s="36"/>
      <c r="F1298" s="11"/>
      <c r="G1298" s="11"/>
      <c r="H1298" s="11"/>
      <c r="I1298" s="24"/>
      <c r="J1298" s="51"/>
      <c r="K1298" s="46" t="str">
        <f>IF(SUMIFS('Base facturation'!$C$59:$ALN$59,'Base facturation'!$C$8:$ALN$8,A1298)=0,"",SUMIFS('Base facturation'!$C$59:$ALN$59,'Base facturation'!$C$8:$ALN$8,A1298))</f>
        <v/>
      </c>
      <c r="L1298" s="46" t="str">
        <f t="shared" si="20"/>
        <v/>
      </c>
      <c r="M1298" s="47"/>
      <c r="N1298" s="55"/>
      <c r="O1298" s="59"/>
      <c r="P1298" s="43"/>
      <c r="Q1298" s="14"/>
    </row>
    <row r="1299" spans="1:17" ht="36.700000000000003" customHeight="1" x14ac:dyDescent="0.25">
      <c r="A1299" s="277"/>
      <c r="B1299" s="33"/>
      <c r="C1299" s="11"/>
      <c r="D1299" s="11"/>
      <c r="E1299" s="36"/>
      <c r="F1299" s="11"/>
      <c r="G1299" s="11"/>
      <c r="H1299" s="11"/>
      <c r="I1299" s="24"/>
      <c r="J1299" s="51"/>
      <c r="K1299" s="46" t="str">
        <f>IF(SUMIFS('Base facturation'!$C$59:$ALN$59,'Base facturation'!$C$8:$ALN$8,A1299)=0,"",SUMIFS('Base facturation'!$C$59:$ALN$59,'Base facturation'!$C$8:$ALN$8,A1299))</f>
        <v/>
      </c>
      <c r="L1299" s="46" t="str">
        <f t="shared" si="20"/>
        <v/>
      </c>
      <c r="M1299" s="47"/>
      <c r="N1299" s="55"/>
      <c r="O1299" s="59"/>
      <c r="P1299" s="43"/>
      <c r="Q1299" s="14"/>
    </row>
    <row r="1300" spans="1:17" ht="36.700000000000003" customHeight="1" x14ac:dyDescent="0.25">
      <c r="A1300" s="277"/>
      <c r="B1300" s="33"/>
      <c r="C1300" s="11"/>
      <c r="D1300" s="11"/>
      <c r="E1300" s="36"/>
      <c r="F1300" s="11"/>
      <c r="G1300" s="11"/>
      <c r="H1300" s="11"/>
      <c r="I1300" s="24"/>
      <c r="J1300" s="51"/>
      <c r="K1300" s="46" t="str">
        <f>IF(SUMIFS('Base facturation'!$C$59:$ALN$59,'Base facturation'!$C$8:$ALN$8,A1300)=0,"",SUMIFS('Base facturation'!$C$59:$ALN$59,'Base facturation'!$C$8:$ALN$8,A1300))</f>
        <v/>
      </c>
      <c r="L1300" s="46" t="str">
        <f t="shared" si="20"/>
        <v/>
      </c>
      <c r="M1300" s="47"/>
      <c r="N1300" s="55"/>
      <c r="O1300" s="59"/>
      <c r="P1300" s="43"/>
      <c r="Q1300" s="14"/>
    </row>
    <row r="1301" spans="1:17" ht="36.700000000000003" customHeight="1" x14ac:dyDescent="0.25">
      <c r="A1301" s="277"/>
      <c r="B1301" s="33"/>
      <c r="C1301" s="11"/>
      <c r="D1301" s="11"/>
      <c r="E1301" s="36"/>
      <c r="F1301" s="11"/>
      <c r="G1301" s="11"/>
      <c r="H1301" s="11"/>
      <c r="I1301" s="24"/>
      <c r="J1301" s="51"/>
      <c r="K1301" s="46" t="str">
        <f>IF(SUMIFS('Base facturation'!$C$59:$ALN$59,'Base facturation'!$C$8:$ALN$8,A1301)=0,"",SUMIFS('Base facturation'!$C$59:$ALN$59,'Base facturation'!$C$8:$ALN$8,A1301))</f>
        <v/>
      </c>
      <c r="L1301" s="46" t="str">
        <f t="shared" si="20"/>
        <v/>
      </c>
      <c r="M1301" s="47"/>
      <c r="N1301" s="55"/>
      <c r="O1301" s="59"/>
      <c r="P1301" s="43"/>
      <c r="Q1301" s="14"/>
    </row>
    <row r="1302" spans="1:17" ht="36.700000000000003" customHeight="1" x14ac:dyDescent="0.25">
      <c r="A1302" s="277"/>
      <c r="B1302" s="33"/>
      <c r="C1302" s="11"/>
      <c r="D1302" s="11"/>
      <c r="E1302" s="36"/>
      <c r="F1302" s="11"/>
      <c r="G1302" s="11"/>
      <c r="H1302" s="11"/>
      <c r="I1302" s="24"/>
      <c r="J1302" s="51"/>
      <c r="K1302" s="46" t="str">
        <f>IF(SUMIFS('Base facturation'!$C$59:$ALN$59,'Base facturation'!$C$8:$ALN$8,A1302)=0,"",SUMIFS('Base facturation'!$C$59:$ALN$59,'Base facturation'!$C$8:$ALN$8,A1302))</f>
        <v/>
      </c>
      <c r="L1302" s="46" t="str">
        <f t="shared" si="20"/>
        <v/>
      </c>
      <c r="M1302" s="47"/>
      <c r="N1302" s="55"/>
      <c r="O1302" s="59"/>
      <c r="P1302" s="43"/>
      <c r="Q1302" s="14"/>
    </row>
    <row r="1303" spans="1:17" ht="36.700000000000003" customHeight="1" x14ac:dyDescent="0.25">
      <c r="A1303" s="277"/>
      <c r="B1303" s="33"/>
      <c r="C1303" s="11"/>
      <c r="D1303" s="11"/>
      <c r="E1303" s="36"/>
      <c r="F1303" s="11"/>
      <c r="G1303" s="11"/>
      <c r="H1303" s="11"/>
      <c r="I1303" s="24"/>
      <c r="J1303" s="51"/>
      <c r="K1303" s="46" t="str">
        <f>IF(SUMIFS('Base facturation'!$C$59:$ALN$59,'Base facturation'!$C$8:$ALN$8,A1303)=0,"",SUMIFS('Base facturation'!$C$59:$ALN$59,'Base facturation'!$C$8:$ALN$8,A1303))</f>
        <v/>
      </c>
      <c r="L1303" s="46" t="str">
        <f t="shared" si="20"/>
        <v/>
      </c>
      <c r="M1303" s="47"/>
      <c r="N1303" s="55"/>
      <c r="O1303" s="59"/>
      <c r="P1303" s="43"/>
      <c r="Q1303" s="14"/>
    </row>
    <row r="1304" spans="1:17" ht="36.700000000000003" customHeight="1" x14ac:dyDescent="0.25">
      <c r="A1304" s="277"/>
      <c r="B1304" s="33"/>
      <c r="C1304" s="11"/>
      <c r="D1304" s="11"/>
      <c r="E1304" s="36"/>
      <c r="F1304" s="11"/>
      <c r="G1304" s="11"/>
      <c r="H1304" s="11"/>
      <c r="I1304" s="24"/>
      <c r="J1304" s="51"/>
      <c r="K1304" s="46" t="str">
        <f>IF(SUMIFS('Base facturation'!$C$59:$ALN$59,'Base facturation'!$C$8:$ALN$8,A1304)=0,"",SUMIFS('Base facturation'!$C$59:$ALN$59,'Base facturation'!$C$8:$ALN$8,A1304))</f>
        <v/>
      </c>
      <c r="L1304" s="46" t="str">
        <f t="shared" si="20"/>
        <v/>
      </c>
      <c r="M1304" s="47"/>
      <c r="N1304" s="55"/>
      <c r="O1304" s="59"/>
      <c r="P1304" s="43"/>
      <c r="Q1304" s="14"/>
    </row>
    <row r="1305" spans="1:17" ht="36.700000000000003" customHeight="1" x14ac:dyDescent="0.25">
      <c r="A1305" s="277"/>
      <c r="B1305" s="33"/>
      <c r="C1305" s="11"/>
      <c r="D1305" s="11"/>
      <c r="E1305" s="36"/>
      <c r="F1305" s="11"/>
      <c r="G1305" s="11"/>
      <c r="H1305" s="11"/>
      <c r="I1305" s="24"/>
      <c r="J1305" s="51"/>
      <c r="K1305" s="46" t="str">
        <f>IF(SUMIFS('Base facturation'!$C$59:$ALN$59,'Base facturation'!$C$8:$ALN$8,A1305)=0,"",SUMIFS('Base facturation'!$C$59:$ALN$59,'Base facturation'!$C$8:$ALN$8,A1305))</f>
        <v/>
      </c>
      <c r="L1305" s="46" t="str">
        <f t="shared" si="20"/>
        <v/>
      </c>
      <c r="M1305" s="47"/>
      <c r="N1305" s="55"/>
      <c r="O1305" s="59"/>
      <c r="P1305" s="43"/>
      <c r="Q1305" s="14"/>
    </row>
    <row r="1306" spans="1:17" ht="36.700000000000003" customHeight="1" x14ac:dyDescent="0.25">
      <c r="A1306" s="277"/>
      <c r="B1306" s="33"/>
      <c r="C1306" s="11"/>
      <c r="D1306" s="11"/>
      <c r="E1306" s="36"/>
      <c r="F1306" s="11"/>
      <c r="G1306" s="11"/>
      <c r="H1306" s="11"/>
      <c r="I1306" s="24"/>
      <c r="J1306" s="51"/>
      <c r="K1306" s="46" t="str">
        <f>IF(SUMIFS('Base facturation'!$C$59:$ALN$59,'Base facturation'!$C$8:$ALN$8,A1306)=0,"",SUMIFS('Base facturation'!$C$59:$ALN$59,'Base facturation'!$C$8:$ALN$8,A1306))</f>
        <v/>
      </c>
      <c r="L1306" s="46" t="str">
        <f t="shared" si="20"/>
        <v/>
      </c>
      <c r="M1306" s="47"/>
      <c r="N1306" s="55"/>
      <c r="O1306" s="59"/>
      <c r="P1306" s="43"/>
      <c r="Q1306" s="14"/>
    </row>
    <row r="1307" spans="1:17" ht="36.700000000000003" customHeight="1" x14ac:dyDescent="0.25">
      <c r="A1307" s="277"/>
      <c r="B1307" s="33"/>
      <c r="C1307" s="11"/>
      <c r="D1307" s="11"/>
      <c r="E1307" s="36"/>
      <c r="F1307" s="11"/>
      <c r="G1307" s="11"/>
      <c r="H1307" s="11"/>
      <c r="I1307" s="24"/>
      <c r="J1307" s="51"/>
      <c r="K1307" s="46" t="str">
        <f>IF(SUMIFS('Base facturation'!$C$59:$ALN$59,'Base facturation'!$C$8:$ALN$8,A1307)=0,"",SUMIFS('Base facturation'!$C$59:$ALN$59,'Base facturation'!$C$8:$ALN$8,A1307))</f>
        <v/>
      </c>
      <c r="L1307" s="46" t="str">
        <f t="shared" si="20"/>
        <v/>
      </c>
      <c r="M1307" s="47"/>
      <c r="N1307" s="55"/>
      <c r="O1307" s="59"/>
      <c r="P1307" s="43"/>
      <c r="Q1307" s="14"/>
    </row>
    <row r="1308" spans="1:17" ht="36.700000000000003" customHeight="1" x14ac:dyDescent="0.25">
      <c r="A1308" s="277"/>
      <c r="B1308" s="33"/>
      <c r="C1308" s="11"/>
      <c r="D1308" s="11"/>
      <c r="E1308" s="36"/>
      <c r="F1308" s="11"/>
      <c r="G1308" s="11"/>
      <c r="H1308" s="11"/>
      <c r="I1308" s="24"/>
      <c r="J1308" s="51"/>
      <c r="K1308" s="46" t="str">
        <f>IF(SUMIFS('Base facturation'!$C$59:$ALN$59,'Base facturation'!$C$8:$ALN$8,A1308)=0,"",SUMIFS('Base facturation'!$C$59:$ALN$59,'Base facturation'!$C$8:$ALN$8,A1308))</f>
        <v/>
      </c>
      <c r="L1308" s="46" t="str">
        <f t="shared" si="20"/>
        <v/>
      </c>
      <c r="M1308" s="47"/>
      <c r="N1308" s="55"/>
      <c r="O1308" s="59"/>
      <c r="P1308" s="43"/>
      <c r="Q1308" s="14"/>
    </row>
    <row r="1309" spans="1:17" ht="36.700000000000003" customHeight="1" x14ac:dyDescent="0.25">
      <c r="A1309" s="277"/>
      <c r="B1309" s="33"/>
      <c r="C1309" s="11"/>
      <c r="D1309" s="11"/>
      <c r="E1309" s="36"/>
      <c r="F1309" s="11"/>
      <c r="G1309" s="11"/>
      <c r="H1309" s="11"/>
      <c r="I1309" s="24"/>
      <c r="J1309" s="51"/>
      <c r="K1309" s="46" t="str">
        <f>IF(SUMIFS('Base facturation'!$C$59:$ALN$59,'Base facturation'!$C$8:$ALN$8,A1309)=0,"",SUMIFS('Base facturation'!$C$59:$ALN$59,'Base facturation'!$C$8:$ALN$8,A1309))</f>
        <v/>
      </c>
      <c r="L1309" s="46" t="str">
        <f t="shared" si="20"/>
        <v/>
      </c>
      <c r="M1309" s="47"/>
      <c r="N1309" s="55"/>
      <c r="O1309" s="59"/>
      <c r="P1309" s="43"/>
      <c r="Q1309" s="14"/>
    </row>
    <row r="1310" spans="1:17" ht="36.700000000000003" customHeight="1" x14ac:dyDescent="0.25">
      <c r="A1310" s="277"/>
      <c r="B1310" s="33"/>
      <c r="C1310" s="11"/>
      <c r="D1310" s="11"/>
      <c r="E1310" s="36"/>
      <c r="F1310" s="11"/>
      <c r="G1310" s="11"/>
      <c r="H1310" s="11"/>
      <c r="I1310" s="24"/>
      <c r="J1310" s="51"/>
      <c r="K1310" s="46" t="str">
        <f>IF(SUMIFS('Base facturation'!$C$59:$ALN$59,'Base facturation'!$C$8:$ALN$8,A1310)=0,"",SUMIFS('Base facturation'!$C$59:$ALN$59,'Base facturation'!$C$8:$ALN$8,A1310))</f>
        <v/>
      </c>
      <c r="L1310" s="46" t="str">
        <f t="shared" si="20"/>
        <v/>
      </c>
      <c r="M1310" s="47"/>
      <c r="N1310" s="55"/>
      <c r="O1310" s="59"/>
      <c r="P1310" s="43"/>
      <c r="Q1310" s="14"/>
    </row>
    <row r="1311" spans="1:17" ht="36.700000000000003" customHeight="1" x14ac:dyDescent="0.25">
      <c r="A1311" s="277"/>
      <c r="B1311" s="33"/>
      <c r="C1311" s="11"/>
      <c r="D1311" s="11"/>
      <c r="E1311" s="36"/>
      <c r="F1311" s="11"/>
      <c r="G1311" s="11"/>
      <c r="H1311" s="11"/>
      <c r="I1311" s="24"/>
      <c r="J1311" s="51"/>
      <c r="K1311" s="46" t="str">
        <f>IF(SUMIFS('Base facturation'!$C$59:$ALN$59,'Base facturation'!$C$8:$ALN$8,A1311)=0,"",SUMIFS('Base facturation'!$C$59:$ALN$59,'Base facturation'!$C$8:$ALN$8,A1311))</f>
        <v/>
      </c>
      <c r="L1311" s="46" t="str">
        <f t="shared" si="20"/>
        <v/>
      </c>
      <c r="M1311" s="47"/>
      <c r="N1311" s="55"/>
      <c r="O1311" s="59"/>
      <c r="P1311" s="43"/>
      <c r="Q1311" s="14"/>
    </row>
    <row r="1312" spans="1:17" ht="36.700000000000003" customHeight="1" x14ac:dyDescent="0.25">
      <c r="A1312" s="277"/>
      <c r="B1312" s="33"/>
      <c r="C1312" s="11"/>
      <c r="D1312" s="11"/>
      <c r="E1312" s="36"/>
      <c r="F1312" s="11"/>
      <c r="G1312" s="11"/>
      <c r="H1312" s="11"/>
      <c r="I1312" s="24"/>
      <c r="J1312" s="51"/>
      <c r="K1312" s="46" t="str">
        <f>IF(SUMIFS('Base facturation'!$C$59:$ALN$59,'Base facturation'!$C$8:$ALN$8,A1312)=0,"",SUMIFS('Base facturation'!$C$59:$ALN$59,'Base facturation'!$C$8:$ALN$8,A1312))</f>
        <v/>
      </c>
      <c r="L1312" s="46" t="str">
        <f t="shared" si="20"/>
        <v/>
      </c>
      <c r="M1312" s="47"/>
      <c r="N1312" s="55"/>
      <c r="O1312" s="59"/>
      <c r="P1312" s="43"/>
      <c r="Q1312" s="14"/>
    </row>
    <row r="1313" spans="1:17" ht="36.700000000000003" customHeight="1" x14ac:dyDescent="0.25">
      <c r="A1313" s="277"/>
      <c r="B1313" s="33"/>
      <c r="C1313" s="11"/>
      <c r="D1313" s="11"/>
      <c r="E1313" s="36"/>
      <c r="F1313" s="11"/>
      <c r="G1313" s="11"/>
      <c r="H1313" s="11"/>
      <c r="I1313" s="24"/>
      <c r="J1313" s="51"/>
      <c r="K1313" s="46" t="str">
        <f>IF(SUMIFS('Base facturation'!$C$59:$ALN$59,'Base facturation'!$C$8:$ALN$8,A1313)=0,"",SUMIFS('Base facturation'!$C$59:$ALN$59,'Base facturation'!$C$8:$ALN$8,A1313))</f>
        <v/>
      </c>
      <c r="L1313" s="46" t="str">
        <f t="shared" si="20"/>
        <v/>
      </c>
      <c r="M1313" s="47"/>
      <c r="N1313" s="55"/>
      <c r="O1313" s="59"/>
      <c r="P1313" s="43"/>
      <c r="Q1313" s="14"/>
    </row>
    <row r="1314" spans="1:17" ht="36.700000000000003" customHeight="1" x14ac:dyDescent="0.25">
      <c r="A1314" s="277"/>
      <c r="B1314" s="33"/>
      <c r="C1314" s="11"/>
      <c r="D1314" s="11"/>
      <c r="E1314" s="36"/>
      <c r="F1314" s="11"/>
      <c r="G1314" s="11"/>
      <c r="H1314" s="11"/>
      <c r="I1314" s="24"/>
      <c r="J1314" s="51"/>
      <c r="K1314" s="46" t="str">
        <f>IF(SUMIFS('Base facturation'!$C$59:$ALN$59,'Base facturation'!$C$8:$ALN$8,A1314)=0,"",SUMIFS('Base facturation'!$C$59:$ALN$59,'Base facturation'!$C$8:$ALN$8,A1314))</f>
        <v/>
      </c>
      <c r="L1314" s="46" t="str">
        <f t="shared" si="20"/>
        <v/>
      </c>
      <c r="M1314" s="47"/>
      <c r="N1314" s="55"/>
      <c r="O1314" s="59"/>
      <c r="P1314" s="43"/>
      <c r="Q1314" s="14"/>
    </row>
    <row r="1315" spans="1:17" ht="36.700000000000003" customHeight="1" x14ac:dyDescent="0.25">
      <c r="A1315" s="277"/>
      <c r="B1315" s="33"/>
      <c r="C1315" s="11"/>
      <c r="D1315" s="11"/>
      <c r="E1315" s="36"/>
      <c r="F1315" s="11"/>
      <c r="G1315" s="11"/>
      <c r="H1315" s="11"/>
      <c r="I1315" s="24"/>
      <c r="J1315" s="51"/>
      <c r="K1315" s="46" t="str">
        <f>IF(SUMIFS('Base facturation'!$C$59:$ALN$59,'Base facturation'!$C$8:$ALN$8,A1315)=0,"",SUMIFS('Base facturation'!$C$59:$ALN$59,'Base facturation'!$C$8:$ALN$8,A1315))</f>
        <v/>
      </c>
      <c r="L1315" s="46" t="str">
        <f t="shared" si="20"/>
        <v/>
      </c>
      <c r="M1315" s="47"/>
      <c r="N1315" s="55"/>
      <c r="O1315" s="59"/>
      <c r="P1315" s="43"/>
      <c r="Q1315" s="14"/>
    </row>
    <row r="1316" spans="1:17" ht="36.700000000000003" customHeight="1" x14ac:dyDescent="0.25">
      <c r="A1316" s="277"/>
      <c r="B1316" s="33"/>
      <c r="C1316" s="11"/>
      <c r="D1316" s="11"/>
      <c r="E1316" s="36"/>
      <c r="F1316" s="11"/>
      <c r="G1316" s="11"/>
      <c r="H1316" s="11"/>
      <c r="I1316" s="24"/>
      <c r="J1316" s="51"/>
      <c r="K1316" s="46" t="str">
        <f>IF(SUMIFS('Base facturation'!$C$59:$ALN$59,'Base facturation'!$C$8:$ALN$8,A1316)=0,"",SUMIFS('Base facturation'!$C$59:$ALN$59,'Base facturation'!$C$8:$ALN$8,A1316))</f>
        <v/>
      </c>
      <c r="L1316" s="46" t="str">
        <f t="shared" si="20"/>
        <v/>
      </c>
      <c r="M1316" s="47"/>
      <c r="N1316" s="55"/>
      <c r="O1316" s="59"/>
      <c r="P1316" s="43"/>
      <c r="Q1316" s="14"/>
    </row>
    <row r="1317" spans="1:17" ht="36.700000000000003" customHeight="1" x14ac:dyDescent="0.25">
      <c r="A1317" s="277"/>
      <c r="B1317" s="33"/>
      <c r="C1317" s="11"/>
      <c r="D1317" s="11"/>
      <c r="E1317" s="36"/>
      <c r="F1317" s="11"/>
      <c r="G1317" s="11"/>
      <c r="H1317" s="11"/>
      <c r="I1317" s="24"/>
      <c r="J1317" s="51"/>
      <c r="K1317" s="46" t="str">
        <f>IF(SUMIFS('Base facturation'!$C$59:$ALN$59,'Base facturation'!$C$8:$ALN$8,A1317)=0,"",SUMIFS('Base facturation'!$C$59:$ALN$59,'Base facturation'!$C$8:$ALN$8,A1317))</f>
        <v/>
      </c>
      <c r="L1317" s="46" t="str">
        <f t="shared" si="20"/>
        <v/>
      </c>
      <c r="M1317" s="47"/>
      <c r="N1317" s="55"/>
      <c r="O1317" s="59"/>
      <c r="P1317" s="43"/>
      <c r="Q1317" s="14"/>
    </row>
    <row r="1318" spans="1:17" ht="36.700000000000003" customHeight="1" x14ac:dyDescent="0.25">
      <c r="A1318" s="277"/>
      <c r="B1318" s="33"/>
      <c r="C1318" s="11"/>
      <c r="D1318" s="11"/>
      <c r="E1318" s="36"/>
      <c r="F1318" s="11"/>
      <c r="G1318" s="11"/>
      <c r="H1318" s="11"/>
      <c r="I1318" s="24"/>
      <c r="J1318" s="51"/>
      <c r="K1318" s="46" t="str">
        <f>IF(SUMIFS('Base facturation'!$C$59:$ALN$59,'Base facturation'!$C$8:$ALN$8,A1318)=0,"",SUMIFS('Base facturation'!$C$59:$ALN$59,'Base facturation'!$C$8:$ALN$8,A1318))</f>
        <v/>
      </c>
      <c r="L1318" s="46" t="str">
        <f t="shared" si="20"/>
        <v/>
      </c>
      <c r="M1318" s="47"/>
      <c r="N1318" s="55"/>
      <c r="O1318" s="59"/>
      <c r="P1318" s="43"/>
      <c r="Q1318" s="14"/>
    </row>
    <row r="1319" spans="1:17" ht="36.700000000000003" customHeight="1" x14ac:dyDescent="0.25">
      <c r="A1319" s="277"/>
      <c r="B1319" s="33"/>
      <c r="C1319" s="11"/>
      <c r="D1319" s="11"/>
      <c r="E1319" s="36"/>
      <c r="F1319" s="11"/>
      <c r="G1319" s="11"/>
      <c r="H1319" s="11"/>
      <c r="I1319" s="24"/>
      <c r="J1319" s="51"/>
      <c r="K1319" s="46" t="str">
        <f>IF(SUMIFS('Base facturation'!$C$59:$ALN$59,'Base facturation'!$C$8:$ALN$8,A1319)=0,"",SUMIFS('Base facturation'!$C$59:$ALN$59,'Base facturation'!$C$8:$ALN$8,A1319))</f>
        <v/>
      </c>
      <c r="L1319" s="46" t="str">
        <f t="shared" si="20"/>
        <v/>
      </c>
      <c r="M1319" s="47"/>
      <c r="N1319" s="55"/>
      <c r="O1319" s="59"/>
      <c r="P1319" s="43"/>
      <c r="Q1319" s="14"/>
    </row>
    <row r="1320" spans="1:17" ht="36.700000000000003" customHeight="1" x14ac:dyDescent="0.25">
      <c r="A1320" s="277"/>
      <c r="B1320" s="33"/>
      <c r="C1320" s="11"/>
      <c r="D1320" s="11"/>
      <c r="E1320" s="36"/>
      <c r="F1320" s="11"/>
      <c r="G1320" s="11"/>
      <c r="H1320" s="11"/>
      <c r="I1320" s="24"/>
      <c r="J1320" s="51"/>
      <c r="K1320" s="46" t="str">
        <f>IF(SUMIFS('Base facturation'!$C$59:$ALN$59,'Base facturation'!$C$8:$ALN$8,A1320)=0,"",SUMIFS('Base facturation'!$C$59:$ALN$59,'Base facturation'!$C$8:$ALN$8,A1320))</f>
        <v/>
      </c>
      <c r="L1320" s="46" t="str">
        <f t="shared" si="20"/>
        <v/>
      </c>
      <c r="M1320" s="47"/>
      <c r="N1320" s="55"/>
      <c r="O1320" s="59"/>
      <c r="P1320" s="43"/>
      <c r="Q1320" s="14"/>
    </row>
    <row r="1321" spans="1:17" ht="36.700000000000003" customHeight="1" x14ac:dyDescent="0.25">
      <c r="A1321" s="277"/>
      <c r="B1321" s="33"/>
      <c r="C1321" s="11"/>
      <c r="D1321" s="11"/>
      <c r="E1321" s="36"/>
      <c r="F1321" s="11"/>
      <c r="G1321" s="11"/>
      <c r="H1321" s="11"/>
      <c r="I1321" s="24"/>
      <c r="J1321" s="51"/>
      <c r="K1321" s="46" t="str">
        <f>IF(SUMIFS('Base facturation'!$C$59:$ALN$59,'Base facturation'!$C$8:$ALN$8,A1321)=0,"",SUMIFS('Base facturation'!$C$59:$ALN$59,'Base facturation'!$C$8:$ALN$8,A1321))</f>
        <v/>
      </c>
      <c r="L1321" s="46" t="str">
        <f t="shared" si="20"/>
        <v/>
      </c>
      <c r="M1321" s="47"/>
      <c r="N1321" s="55"/>
      <c r="O1321" s="59"/>
      <c r="P1321" s="43"/>
      <c r="Q1321" s="14"/>
    </row>
    <row r="1322" spans="1:17" ht="36.700000000000003" customHeight="1" x14ac:dyDescent="0.25">
      <c r="A1322" s="277"/>
      <c r="B1322" s="33"/>
      <c r="C1322" s="11"/>
      <c r="D1322" s="11"/>
      <c r="E1322" s="36"/>
      <c r="F1322" s="11"/>
      <c r="G1322" s="11"/>
      <c r="H1322" s="11"/>
      <c r="I1322" s="24"/>
      <c r="J1322" s="51"/>
      <c r="K1322" s="46" t="str">
        <f>IF(SUMIFS('Base facturation'!$C$59:$ALN$59,'Base facturation'!$C$8:$ALN$8,A1322)=0,"",SUMIFS('Base facturation'!$C$59:$ALN$59,'Base facturation'!$C$8:$ALN$8,A1322))</f>
        <v/>
      </c>
      <c r="L1322" s="46" t="str">
        <f t="shared" si="20"/>
        <v/>
      </c>
      <c r="M1322" s="47"/>
      <c r="N1322" s="55"/>
      <c r="O1322" s="59"/>
      <c r="P1322" s="43"/>
      <c r="Q1322" s="14"/>
    </row>
    <row r="1323" spans="1:17" ht="36.700000000000003" customHeight="1" x14ac:dyDescent="0.25">
      <c r="A1323" s="277"/>
      <c r="B1323" s="33"/>
      <c r="C1323" s="11"/>
      <c r="D1323" s="11"/>
      <c r="E1323" s="36"/>
      <c r="F1323" s="11"/>
      <c r="G1323" s="11"/>
      <c r="H1323" s="11"/>
      <c r="I1323" s="24"/>
      <c r="J1323" s="51"/>
      <c r="K1323" s="46" t="str">
        <f>IF(SUMIFS('Base facturation'!$C$59:$ALN$59,'Base facturation'!$C$8:$ALN$8,A1323)=0,"",SUMIFS('Base facturation'!$C$59:$ALN$59,'Base facturation'!$C$8:$ALN$8,A1323))</f>
        <v/>
      </c>
      <c r="L1323" s="46" t="str">
        <f t="shared" si="20"/>
        <v/>
      </c>
      <c r="M1323" s="47"/>
      <c r="N1323" s="55"/>
      <c r="O1323" s="59"/>
      <c r="P1323" s="43"/>
      <c r="Q1323" s="14"/>
    </row>
    <row r="1324" spans="1:17" ht="36.700000000000003" customHeight="1" x14ac:dyDescent="0.25">
      <c r="A1324" s="277"/>
      <c r="B1324" s="33"/>
      <c r="C1324" s="11"/>
      <c r="D1324" s="11"/>
      <c r="E1324" s="36"/>
      <c r="F1324" s="11"/>
      <c r="G1324" s="11"/>
      <c r="H1324" s="11"/>
      <c r="I1324" s="24"/>
      <c r="J1324" s="51"/>
      <c r="K1324" s="46" t="str">
        <f>IF(SUMIFS('Base facturation'!$C$59:$ALN$59,'Base facturation'!$C$8:$ALN$8,A1324)=0,"",SUMIFS('Base facturation'!$C$59:$ALN$59,'Base facturation'!$C$8:$ALN$8,A1324))</f>
        <v/>
      </c>
      <c r="L1324" s="46" t="str">
        <f t="shared" si="20"/>
        <v/>
      </c>
      <c r="M1324" s="47"/>
      <c r="N1324" s="55"/>
      <c r="O1324" s="59"/>
      <c r="P1324" s="43"/>
      <c r="Q1324" s="14"/>
    </row>
    <row r="1325" spans="1:17" ht="36.700000000000003" customHeight="1" x14ac:dyDescent="0.25">
      <c r="A1325" s="277"/>
      <c r="B1325" s="33"/>
      <c r="C1325" s="11"/>
      <c r="D1325" s="11"/>
      <c r="E1325" s="36"/>
      <c r="F1325" s="11"/>
      <c r="G1325" s="11"/>
      <c r="H1325" s="11"/>
      <c r="I1325" s="24"/>
      <c r="J1325" s="51"/>
      <c r="K1325" s="46" t="str">
        <f>IF(SUMIFS('Base facturation'!$C$59:$ALN$59,'Base facturation'!$C$8:$ALN$8,A1325)=0,"",SUMIFS('Base facturation'!$C$59:$ALN$59,'Base facturation'!$C$8:$ALN$8,A1325))</f>
        <v/>
      </c>
      <c r="L1325" s="46" t="str">
        <f t="shared" si="20"/>
        <v/>
      </c>
      <c r="M1325" s="47"/>
      <c r="N1325" s="55"/>
      <c r="O1325" s="59"/>
      <c r="P1325" s="43"/>
      <c r="Q1325" s="14"/>
    </row>
    <row r="1326" spans="1:17" ht="36.700000000000003" customHeight="1" x14ac:dyDescent="0.25">
      <c r="A1326" s="277"/>
      <c r="B1326" s="33"/>
      <c r="C1326" s="11"/>
      <c r="D1326" s="11"/>
      <c r="E1326" s="36"/>
      <c r="F1326" s="11"/>
      <c r="G1326" s="11"/>
      <c r="H1326" s="11"/>
      <c r="I1326" s="24"/>
      <c r="J1326" s="51"/>
      <c r="K1326" s="46" t="str">
        <f>IF(SUMIFS('Base facturation'!$C$59:$ALN$59,'Base facturation'!$C$8:$ALN$8,A1326)=0,"",SUMIFS('Base facturation'!$C$59:$ALN$59,'Base facturation'!$C$8:$ALN$8,A1326))</f>
        <v/>
      </c>
      <c r="L1326" s="46" t="str">
        <f t="shared" si="20"/>
        <v/>
      </c>
      <c r="M1326" s="47"/>
      <c r="N1326" s="55"/>
      <c r="O1326" s="59"/>
      <c r="P1326" s="43"/>
      <c r="Q1326" s="14"/>
    </row>
    <row r="1327" spans="1:17" ht="36.700000000000003" customHeight="1" x14ac:dyDescent="0.25">
      <c r="A1327" s="277"/>
      <c r="B1327" s="33"/>
      <c r="C1327" s="11"/>
      <c r="D1327" s="11"/>
      <c r="E1327" s="36"/>
      <c r="F1327" s="11"/>
      <c r="G1327" s="11"/>
      <c r="H1327" s="11"/>
      <c r="I1327" s="24"/>
      <c r="J1327" s="51"/>
      <c r="K1327" s="46" t="str">
        <f>IF(SUMIFS('Base facturation'!$C$59:$ALN$59,'Base facturation'!$C$8:$ALN$8,A1327)=0,"",SUMIFS('Base facturation'!$C$59:$ALN$59,'Base facturation'!$C$8:$ALN$8,A1327))</f>
        <v/>
      </c>
      <c r="L1327" s="46" t="str">
        <f t="shared" si="20"/>
        <v/>
      </c>
      <c r="M1327" s="47"/>
      <c r="N1327" s="55"/>
      <c r="O1327" s="59"/>
      <c r="P1327" s="43"/>
      <c r="Q1327" s="14"/>
    </row>
    <row r="1328" spans="1:17" ht="36.700000000000003" customHeight="1" x14ac:dyDescent="0.25">
      <c r="A1328" s="277"/>
      <c r="B1328" s="33"/>
      <c r="C1328" s="11"/>
      <c r="D1328" s="11"/>
      <c r="E1328" s="36"/>
      <c r="F1328" s="11"/>
      <c r="G1328" s="11"/>
      <c r="H1328" s="11"/>
      <c r="I1328" s="24"/>
      <c r="J1328" s="51"/>
      <c r="K1328" s="46" t="str">
        <f>IF(SUMIFS('Base facturation'!$C$59:$ALN$59,'Base facturation'!$C$8:$ALN$8,A1328)=0,"",SUMIFS('Base facturation'!$C$59:$ALN$59,'Base facturation'!$C$8:$ALN$8,A1328))</f>
        <v/>
      </c>
      <c r="L1328" s="46" t="str">
        <f t="shared" si="20"/>
        <v/>
      </c>
      <c r="M1328" s="47"/>
      <c r="N1328" s="55"/>
      <c r="O1328" s="59"/>
      <c r="P1328" s="43"/>
      <c r="Q1328" s="14"/>
    </row>
    <row r="1329" spans="1:17" ht="36.700000000000003" customHeight="1" x14ac:dyDescent="0.25">
      <c r="A1329" s="277"/>
      <c r="B1329" s="33"/>
      <c r="C1329" s="11"/>
      <c r="D1329" s="11"/>
      <c r="E1329" s="36"/>
      <c r="F1329" s="11"/>
      <c r="G1329" s="11"/>
      <c r="H1329" s="11"/>
      <c r="I1329" s="24"/>
      <c r="J1329" s="51"/>
      <c r="K1329" s="46" t="str">
        <f>IF(SUMIFS('Base facturation'!$C$59:$ALN$59,'Base facturation'!$C$8:$ALN$8,A1329)=0,"",SUMIFS('Base facturation'!$C$59:$ALN$59,'Base facturation'!$C$8:$ALN$8,A1329))</f>
        <v/>
      </c>
      <c r="L1329" s="46" t="str">
        <f t="shared" si="20"/>
        <v/>
      </c>
      <c r="M1329" s="47"/>
      <c r="N1329" s="55"/>
      <c r="O1329" s="59"/>
      <c r="P1329" s="43"/>
      <c r="Q1329" s="14"/>
    </row>
    <row r="1330" spans="1:17" ht="36.700000000000003" customHeight="1" x14ac:dyDescent="0.25">
      <c r="A1330" s="277"/>
      <c r="B1330" s="33"/>
      <c r="C1330" s="11"/>
      <c r="D1330" s="11"/>
      <c r="E1330" s="36"/>
      <c r="F1330" s="11"/>
      <c r="G1330" s="11"/>
      <c r="H1330" s="11"/>
      <c r="I1330" s="24"/>
      <c r="J1330" s="51"/>
      <c r="K1330" s="46" t="str">
        <f>IF(SUMIFS('Base facturation'!$C$59:$ALN$59,'Base facturation'!$C$8:$ALN$8,A1330)=0,"",SUMIFS('Base facturation'!$C$59:$ALN$59,'Base facturation'!$C$8:$ALN$8,A1330))</f>
        <v/>
      </c>
      <c r="L1330" s="46" t="str">
        <f t="shared" si="20"/>
        <v/>
      </c>
      <c r="M1330" s="47"/>
      <c r="N1330" s="55"/>
      <c r="O1330" s="59"/>
      <c r="P1330" s="43"/>
      <c r="Q1330" s="14"/>
    </row>
    <row r="1331" spans="1:17" ht="36.700000000000003" customHeight="1" x14ac:dyDescent="0.25">
      <c r="A1331" s="277"/>
      <c r="B1331" s="33"/>
      <c r="C1331" s="11"/>
      <c r="D1331" s="11"/>
      <c r="E1331" s="36"/>
      <c r="F1331" s="11"/>
      <c r="G1331" s="11"/>
      <c r="H1331" s="11"/>
      <c r="I1331" s="24"/>
      <c r="J1331" s="51"/>
      <c r="K1331" s="46" t="str">
        <f>IF(SUMIFS('Base facturation'!$C$59:$ALN$59,'Base facturation'!$C$8:$ALN$8,A1331)=0,"",SUMIFS('Base facturation'!$C$59:$ALN$59,'Base facturation'!$C$8:$ALN$8,A1331))</f>
        <v/>
      </c>
      <c r="L1331" s="46" t="str">
        <f t="shared" si="20"/>
        <v/>
      </c>
      <c r="M1331" s="47"/>
      <c r="N1331" s="55"/>
      <c r="O1331" s="59"/>
      <c r="P1331" s="43"/>
      <c r="Q1331" s="14"/>
    </row>
    <row r="1332" spans="1:17" ht="36.700000000000003" customHeight="1" x14ac:dyDescent="0.25">
      <c r="A1332" s="277"/>
      <c r="B1332" s="33"/>
      <c r="C1332" s="11"/>
      <c r="D1332" s="11"/>
      <c r="E1332" s="36"/>
      <c r="F1332" s="11"/>
      <c r="G1332" s="11"/>
      <c r="H1332" s="11"/>
      <c r="I1332" s="24"/>
      <c r="J1332" s="51"/>
      <c r="K1332" s="46" t="str">
        <f>IF(SUMIFS('Base facturation'!$C$59:$ALN$59,'Base facturation'!$C$8:$ALN$8,A1332)=0,"",SUMIFS('Base facturation'!$C$59:$ALN$59,'Base facturation'!$C$8:$ALN$8,A1332))</f>
        <v/>
      </c>
      <c r="L1332" s="46" t="str">
        <f t="shared" si="20"/>
        <v/>
      </c>
      <c r="M1332" s="47"/>
      <c r="N1332" s="55"/>
      <c r="O1332" s="59"/>
      <c r="P1332" s="43"/>
      <c r="Q1332" s="14"/>
    </row>
    <row r="1333" spans="1:17" ht="36.700000000000003" customHeight="1" x14ac:dyDescent="0.25">
      <c r="A1333" s="277"/>
      <c r="B1333" s="33"/>
      <c r="C1333" s="11"/>
      <c r="D1333" s="11"/>
      <c r="E1333" s="36"/>
      <c r="F1333" s="11"/>
      <c r="G1333" s="11"/>
      <c r="H1333" s="11"/>
      <c r="I1333" s="24"/>
      <c r="J1333" s="51"/>
      <c r="K1333" s="46" t="str">
        <f>IF(SUMIFS('Base facturation'!$C$59:$ALN$59,'Base facturation'!$C$8:$ALN$8,A1333)=0,"",SUMIFS('Base facturation'!$C$59:$ALN$59,'Base facturation'!$C$8:$ALN$8,A1333))</f>
        <v/>
      </c>
      <c r="L1333" s="46" t="str">
        <f t="shared" si="20"/>
        <v/>
      </c>
      <c r="M1333" s="47"/>
      <c r="N1333" s="55"/>
      <c r="O1333" s="59"/>
      <c r="P1333" s="43"/>
      <c r="Q1333" s="14"/>
    </row>
    <row r="1334" spans="1:17" ht="36.700000000000003" customHeight="1" x14ac:dyDescent="0.25">
      <c r="A1334" s="277"/>
      <c r="B1334" s="33"/>
      <c r="C1334" s="11"/>
      <c r="D1334" s="11"/>
      <c r="E1334" s="36"/>
      <c r="F1334" s="11"/>
      <c r="G1334" s="11"/>
      <c r="H1334" s="11"/>
      <c r="I1334" s="24"/>
      <c r="J1334" s="51"/>
      <c r="K1334" s="46" t="str">
        <f>IF(SUMIFS('Base facturation'!$C$59:$ALN$59,'Base facturation'!$C$8:$ALN$8,A1334)=0,"",SUMIFS('Base facturation'!$C$59:$ALN$59,'Base facturation'!$C$8:$ALN$8,A1334))</f>
        <v/>
      </c>
      <c r="L1334" s="46" t="str">
        <f t="shared" si="20"/>
        <v/>
      </c>
      <c r="M1334" s="47"/>
      <c r="N1334" s="55"/>
      <c r="O1334" s="59"/>
      <c r="P1334" s="43"/>
      <c r="Q1334" s="14"/>
    </row>
    <row r="1335" spans="1:17" ht="36.700000000000003" customHeight="1" x14ac:dyDescent="0.25">
      <c r="A1335" s="277"/>
      <c r="B1335" s="33"/>
      <c r="C1335" s="11"/>
      <c r="D1335" s="11"/>
      <c r="E1335" s="36"/>
      <c r="F1335" s="11"/>
      <c r="G1335" s="11"/>
      <c r="H1335" s="11"/>
      <c r="I1335" s="24"/>
      <c r="J1335" s="51"/>
      <c r="K1335" s="46" t="str">
        <f>IF(SUMIFS('Base facturation'!$C$59:$ALN$59,'Base facturation'!$C$8:$ALN$8,A1335)=0,"",SUMIFS('Base facturation'!$C$59:$ALN$59,'Base facturation'!$C$8:$ALN$8,A1335))</f>
        <v/>
      </c>
      <c r="L1335" s="46" t="str">
        <f t="shared" si="20"/>
        <v/>
      </c>
      <c r="M1335" s="47"/>
      <c r="N1335" s="55"/>
      <c r="O1335" s="59"/>
      <c r="P1335" s="43"/>
      <c r="Q1335" s="14"/>
    </row>
    <row r="1336" spans="1:17" ht="36.700000000000003" customHeight="1" x14ac:dyDescent="0.25">
      <c r="A1336" s="277"/>
      <c r="B1336" s="33"/>
      <c r="C1336" s="11"/>
      <c r="D1336" s="11"/>
      <c r="E1336" s="36"/>
      <c r="F1336" s="11"/>
      <c r="G1336" s="11"/>
      <c r="H1336" s="11"/>
      <c r="I1336" s="24"/>
      <c r="J1336" s="51"/>
      <c r="K1336" s="46" t="str">
        <f>IF(SUMIFS('Base facturation'!$C$59:$ALN$59,'Base facturation'!$C$8:$ALN$8,A1336)=0,"",SUMIFS('Base facturation'!$C$59:$ALN$59,'Base facturation'!$C$8:$ALN$8,A1336))</f>
        <v/>
      </c>
      <c r="L1336" s="46" t="str">
        <f t="shared" si="20"/>
        <v/>
      </c>
      <c r="M1336" s="47"/>
      <c r="N1336" s="55"/>
      <c r="O1336" s="59"/>
      <c r="P1336" s="43"/>
      <c r="Q1336" s="14"/>
    </row>
    <row r="1337" spans="1:17" ht="36.700000000000003" customHeight="1" x14ac:dyDescent="0.25">
      <c r="A1337" s="277"/>
      <c r="B1337" s="33"/>
      <c r="C1337" s="11"/>
      <c r="D1337" s="11"/>
      <c r="E1337" s="36"/>
      <c r="F1337" s="11"/>
      <c r="G1337" s="11"/>
      <c r="H1337" s="11"/>
      <c r="I1337" s="24"/>
      <c r="J1337" s="51"/>
      <c r="K1337" s="46" t="str">
        <f>IF(SUMIFS('Base facturation'!$C$59:$ALN$59,'Base facturation'!$C$8:$ALN$8,A1337)=0,"",SUMIFS('Base facturation'!$C$59:$ALN$59,'Base facturation'!$C$8:$ALN$8,A1337))</f>
        <v/>
      </c>
      <c r="L1337" s="46" t="str">
        <f t="shared" si="20"/>
        <v/>
      </c>
      <c r="M1337" s="47"/>
      <c r="N1337" s="55"/>
      <c r="O1337" s="59"/>
      <c r="P1337" s="43"/>
      <c r="Q1337" s="14"/>
    </row>
    <row r="1338" spans="1:17" ht="36.700000000000003" customHeight="1" x14ac:dyDescent="0.25">
      <c r="A1338" s="277"/>
      <c r="B1338" s="33"/>
      <c r="C1338" s="11"/>
      <c r="D1338" s="11"/>
      <c r="E1338" s="36"/>
      <c r="F1338" s="11"/>
      <c r="G1338" s="11"/>
      <c r="H1338" s="11"/>
      <c r="I1338" s="24"/>
      <c r="J1338" s="51"/>
      <c r="K1338" s="46" t="str">
        <f>IF(SUMIFS('Base facturation'!$C$59:$ALN$59,'Base facturation'!$C$8:$ALN$8,A1338)=0,"",SUMIFS('Base facturation'!$C$59:$ALN$59,'Base facturation'!$C$8:$ALN$8,A1338))</f>
        <v/>
      </c>
      <c r="L1338" s="46" t="str">
        <f t="shared" si="20"/>
        <v/>
      </c>
      <c r="M1338" s="47"/>
      <c r="N1338" s="55"/>
      <c r="O1338" s="59"/>
      <c r="P1338" s="43"/>
      <c r="Q1338" s="14"/>
    </row>
    <row r="1339" spans="1:17" ht="36.700000000000003" customHeight="1" x14ac:dyDescent="0.25">
      <c r="A1339" s="277"/>
      <c r="B1339" s="33"/>
      <c r="C1339" s="11"/>
      <c r="D1339" s="11"/>
      <c r="E1339" s="36"/>
      <c r="F1339" s="11"/>
      <c r="G1339" s="11"/>
      <c r="H1339" s="11"/>
      <c r="I1339" s="24"/>
      <c r="J1339" s="51"/>
      <c r="K1339" s="46" t="str">
        <f>IF(SUMIFS('Base facturation'!$C$59:$ALN$59,'Base facturation'!$C$8:$ALN$8,A1339)=0,"",SUMIFS('Base facturation'!$C$59:$ALN$59,'Base facturation'!$C$8:$ALN$8,A1339))</f>
        <v/>
      </c>
      <c r="L1339" s="46" t="str">
        <f t="shared" si="20"/>
        <v/>
      </c>
      <c r="M1339" s="47"/>
      <c r="N1339" s="55"/>
      <c r="O1339" s="59"/>
      <c r="P1339" s="43"/>
      <c r="Q1339" s="14"/>
    </row>
    <row r="1340" spans="1:17" ht="36.700000000000003" customHeight="1" x14ac:dyDescent="0.25">
      <c r="A1340" s="277"/>
      <c r="B1340" s="33"/>
      <c r="C1340" s="11"/>
      <c r="D1340" s="11"/>
      <c r="E1340" s="36"/>
      <c r="F1340" s="11"/>
      <c r="G1340" s="11"/>
      <c r="H1340" s="11"/>
      <c r="I1340" s="24"/>
      <c r="J1340" s="51"/>
      <c r="K1340" s="46" t="str">
        <f>IF(SUMIFS('Base facturation'!$C$59:$ALN$59,'Base facturation'!$C$8:$ALN$8,A1340)=0,"",SUMIFS('Base facturation'!$C$59:$ALN$59,'Base facturation'!$C$8:$ALN$8,A1340))</f>
        <v/>
      </c>
      <c r="L1340" s="46" t="str">
        <f t="shared" si="20"/>
        <v/>
      </c>
      <c r="M1340" s="47"/>
      <c r="N1340" s="55"/>
      <c r="O1340" s="59"/>
      <c r="P1340" s="43"/>
      <c r="Q1340" s="14"/>
    </row>
    <row r="1341" spans="1:17" ht="36.700000000000003" customHeight="1" x14ac:dyDescent="0.25">
      <c r="A1341" s="277"/>
      <c r="B1341" s="33"/>
      <c r="C1341" s="11"/>
      <c r="D1341" s="11"/>
      <c r="E1341" s="36"/>
      <c r="F1341" s="11"/>
      <c r="G1341" s="11"/>
      <c r="H1341" s="11"/>
      <c r="I1341" s="24"/>
      <c r="J1341" s="51"/>
      <c r="K1341" s="46" t="str">
        <f>IF(SUMIFS('Base facturation'!$C$59:$ALN$59,'Base facturation'!$C$8:$ALN$8,A1341)=0,"",SUMIFS('Base facturation'!$C$59:$ALN$59,'Base facturation'!$C$8:$ALN$8,A1341))</f>
        <v/>
      </c>
      <c r="L1341" s="46" t="str">
        <f t="shared" si="20"/>
        <v/>
      </c>
      <c r="M1341" s="47"/>
      <c r="N1341" s="55"/>
      <c r="O1341" s="59"/>
      <c r="P1341" s="43"/>
      <c r="Q1341" s="14"/>
    </row>
    <row r="1342" spans="1:17" ht="36.700000000000003" customHeight="1" x14ac:dyDescent="0.25">
      <c r="A1342" s="277"/>
      <c r="B1342" s="33"/>
      <c r="C1342" s="11"/>
      <c r="D1342" s="11"/>
      <c r="E1342" s="36"/>
      <c r="F1342" s="11"/>
      <c r="G1342" s="11"/>
      <c r="H1342" s="11"/>
      <c r="I1342" s="24"/>
      <c r="J1342" s="51"/>
      <c r="K1342" s="46" t="str">
        <f>IF(SUMIFS('Base facturation'!$C$59:$ALN$59,'Base facturation'!$C$8:$ALN$8,A1342)=0,"",SUMIFS('Base facturation'!$C$59:$ALN$59,'Base facturation'!$C$8:$ALN$8,A1342))</f>
        <v/>
      </c>
      <c r="L1342" s="46" t="str">
        <f t="shared" si="20"/>
        <v/>
      </c>
      <c r="M1342" s="47"/>
      <c r="N1342" s="55"/>
      <c r="O1342" s="59"/>
      <c r="P1342" s="43"/>
      <c r="Q1342" s="14"/>
    </row>
    <row r="1343" spans="1:17" ht="36.700000000000003" customHeight="1" x14ac:dyDescent="0.25">
      <c r="A1343" s="277"/>
      <c r="B1343" s="33"/>
      <c r="C1343" s="11"/>
      <c r="D1343" s="11"/>
      <c r="E1343" s="36"/>
      <c r="F1343" s="11"/>
      <c r="G1343" s="11"/>
      <c r="H1343" s="11"/>
      <c r="I1343" s="24"/>
      <c r="J1343" s="51"/>
      <c r="K1343" s="46" t="str">
        <f>IF(SUMIFS('Base facturation'!$C$59:$ALN$59,'Base facturation'!$C$8:$ALN$8,A1343)=0,"",SUMIFS('Base facturation'!$C$59:$ALN$59,'Base facturation'!$C$8:$ALN$8,A1343))</f>
        <v/>
      </c>
      <c r="L1343" s="46" t="str">
        <f t="shared" si="20"/>
        <v/>
      </c>
      <c r="M1343" s="47"/>
      <c r="N1343" s="55"/>
      <c r="O1343" s="59"/>
      <c r="P1343" s="43"/>
      <c r="Q1343" s="14"/>
    </row>
    <row r="1344" spans="1:17" ht="36.700000000000003" customHeight="1" x14ac:dyDescent="0.25">
      <c r="A1344" s="277"/>
      <c r="B1344" s="33"/>
      <c r="C1344" s="11"/>
      <c r="D1344" s="11"/>
      <c r="E1344" s="36"/>
      <c r="F1344" s="11"/>
      <c r="G1344" s="11"/>
      <c r="H1344" s="11"/>
      <c r="I1344" s="24"/>
      <c r="J1344" s="51"/>
      <c r="K1344" s="46" t="str">
        <f>IF(SUMIFS('Base facturation'!$C$59:$ALN$59,'Base facturation'!$C$8:$ALN$8,A1344)=0,"",SUMIFS('Base facturation'!$C$59:$ALN$59,'Base facturation'!$C$8:$ALN$8,A1344))</f>
        <v/>
      </c>
      <c r="L1344" s="46" t="str">
        <f t="shared" si="20"/>
        <v/>
      </c>
      <c r="M1344" s="47"/>
      <c r="N1344" s="55"/>
      <c r="O1344" s="59"/>
      <c r="P1344" s="43"/>
      <c r="Q1344" s="14"/>
    </row>
    <row r="1345" spans="1:17" ht="36.700000000000003" customHeight="1" x14ac:dyDescent="0.25">
      <c r="A1345" s="277"/>
      <c r="B1345" s="33"/>
      <c r="C1345" s="11"/>
      <c r="D1345" s="11"/>
      <c r="E1345" s="36"/>
      <c r="F1345" s="11"/>
      <c r="G1345" s="11"/>
      <c r="H1345" s="11"/>
      <c r="I1345" s="24"/>
      <c r="J1345" s="51"/>
      <c r="K1345" s="46" t="str">
        <f>IF(SUMIFS('Base facturation'!$C$59:$ALN$59,'Base facturation'!$C$8:$ALN$8,A1345)=0,"",SUMIFS('Base facturation'!$C$59:$ALN$59,'Base facturation'!$C$8:$ALN$8,A1345))</f>
        <v/>
      </c>
      <c r="L1345" s="46" t="str">
        <f t="shared" si="20"/>
        <v/>
      </c>
      <c r="M1345" s="47"/>
      <c r="N1345" s="55"/>
      <c r="O1345" s="59"/>
      <c r="P1345" s="43"/>
      <c r="Q1345" s="14"/>
    </row>
    <row r="1346" spans="1:17" ht="36.700000000000003" customHeight="1" x14ac:dyDescent="0.25">
      <c r="A1346" s="277"/>
      <c r="B1346" s="33"/>
      <c r="C1346" s="11"/>
      <c r="D1346" s="11"/>
      <c r="E1346" s="36"/>
      <c r="F1346" s="11"/>
      <c r="G1346" s="11"/>
      <c r="H1346" s="11"/>
      <c r="I1346" s="24"/>
      <c r="J1346" s="51"/>
      <c r="K1346" s="46" t="str">
        <f>IF(SUMIFS('Base facturation'!$C$59:$ALN$59,'Base facturation'!$C$8:$ALN$8,A1346)=0,"",SUMIFS('Base facturation'!$C$59:$ALN$59,'Base facturation'!$C$8:$ALN$8,A1346))</f>
        <v/>
      </c>
      <c r="L1346" s="46" t="str">
        <f t="shared" si="20"/>
        <v/>
      </c>
      <c r="M1346" s="47"/>
      <c r="N1346" s="55"/>
      <c r="O1346" s="59"/>
      <c r="P1346" s="43"/>
      <c r="Q1346" s="14"/>
    </row>
    <row r="1347" spans="1:17" ht="36.700000000000003" customHeight="1" x14ac:dyDescent="0.25">
      <c r="A1347" s="277"/>
      <c r="B1347" s="33"/>
      <c r="C1347" s="11"/>
      <c r="D1347" s="11"/>
      <c r="E1347" s="36"/>
      <c r="F1347" s="11"/>
      <c r="G1347" s="11"/>
      <c r="H1347" s="11"/>
      <c r="I1347" s="24"/>
      <c r="J1347" s="51"/>
      <c r="K1347" s="46" t="str">
        <f>IF(SUMIFS('Base facturation'!$C$59:$ALN$59,'Base facturation'!$C$8:$ALN$8,A1347)=0,"",SUMIFS('Base facturation'!$C$59:$ALN$59,'Base facturation'!$C$8:$ALN$8,A1347))</f>
        <v/>
      </c>
      <c r="L1347" s="46" t="str">
        <f t="shared" si="20"/>
        <v/>
      </c>
      <c r="M1347" s="47"/>
      <c r="N1347" s="55"/>
      <c r="O1347" s="59"/>
      <c r="P1347" s="43"/>
      <c r="Q1347" s="14"/>
    </row>
    <row r="1348" spans="1:17" ht="36.700000000000003" customHeight="1" x14ac:dyDescent="0.25">
      <c r="A1348" s="277"/>
      <c r="B1348" s="33"/>
      <c r="C1348" s="11"/>
      <c r="D1348" s="11"/>
      <c r="E1348" s="36"/>
      <c r="F1348" s="11"/>
      <c r="G1348" s="11"/>
      <c r="H1348" s="11"/>
      <c r="I1348" s="24"/>
      <c r="J1348" s="51"/>
      <c r="K1348" s="46" t="str">
        <f>IF(SUMIFS('Base facturation'!$C$59:$ALN$59,'Base facturation'!$C$8:$ALN$8,A1348)=0,"",SUMIFS('Base facturation'!$C$59:$ALN$59,'Base facturation'!$C$8:$ALN$8,A1348))</f>
        <v/>
      </c>
      <c r="L1348" s="46" t="str">
        <f t="shared" si="20"/>
        <v/>
      </c>
      <c r="M1348" s="47"/>
      <c r="N1348" s="55"/>
      <c r="O1348" s="59"/>
      <c r="P1348" s="43"/>
      <c r="Q1348" s="14"/>
    </row>
    <row r="1349" spans="1:17" ht="36.700000000000003" customHeight="1" x14ac:dyDescent="0.25">
      <c r="A1349" s="277"/>
      <c r="B1349" s="33"/>
      <c r="C1349" s="11"/>
      <c r="D1349" s="11"/>
      <c r="E1349" s="36"/>
      <c r="F1349" s="11"/>
      <c r="G1349" s="11"/>
      <c r="H1349" s="11"/>
      <c r="I1349" s="24"/>
      <c r="J1349" s="51"/>
      <c r="K1349" s="46" t="str">
        <f>IF(SUMIFS('Base facturation'!$C$59:$ALN$59,'Base facturation'!$C$8:$ALN$8,A1349)=0,"",SUMIFS('Base facturation'!$C$59:$ALN$59,'Base facturation'!$C$8:$ALN$8,A1349))</f>
        <v/>
      </c>
      <c r="L1349" s="46" t="str">
        <f t="shared" si="20"/>
        <v/>
      </c>
      <c r="M1349" s="47"/>
      <c r="N1349" s="55"/>
      <c r="O1349" s="59"/>
      <c r="P1349" s="43"/>
      <c r="Q1349" s="14"/>
    </row>
    <row r="1350" spans="1:17" ht="36.700000000000003" customHeight="1" x14ac:dyDescent="0.25">
      <c r="A1350" s="277"/>
      <c r="B1350" s="33"/>
      <c r="C1350" s="11"/>
      <c r="D1350" s="11"/>
      <c r="E1350" s="36"/>
      <c r="F1350" s="11"/>
      <c r="G1350" s="11"/>
      <c r="H1350" s="11"/>
      <c r="I1350" s="24"/>
      <c r="J1350" s="51"/>
      <c r="K1350" s="46" t="str">
        <f>IF(SUMIFS('Base facturation'!$C$59:$ALN$59,'Base facturation'!$C$8:$ALN$8,A1350)=0,"",SUMIFS('Base facturation'!$C$59:$ALN$59,'Base facturation'!$C$8:$ALN$8,A1350))</f>
        <v/>
      </c>
      <c r="L1350" s="46" t="str">
        <f t="shared" si="20"/>
        <v/>
      </c>
      <c r="M1350" s="47"/>
      <c r="N1350" s="55"/>
      <c r="O1350" s="59"/>
      <c r="P1350" s="43"/>
      <c r="Q1350" s="14"/>
    </row>
    <row r="1351" spans="1:17" ht="36.700000000000003" customHeight="1" x14ac:dyDescent="0.25">
      <c r="A1351" s="277"/>
      <c r="B1351" s="33"/>
      <c r="C1351" s="11"/>
      <c r="D1351" s="11"/>
      <c r="E1351" s="36"/>
      <c r="F1351" s="11"/>
      <c r="G1351" s="11"/>
      <c r="H1351" s="11"/>
      <c r="I1351" s="24"/>
      <c r="J1351" s="51"/>
      <c r="K1351" s="46" t="str">
        <f>IF(SUMIFS('Base facturation'!$C$59:$ALN$59,'Base facturation'!$C$8:$ALN$8,A1351)=0,"",SUMIFS('Base facturation'!$C$59:$ALN$59,'Base facturation'!$C$8:$ALN$8,A1351))</f>
        <v/>
      </c>
      <c r="L1351" s="46" t="str">
        <f t="shared" si="20"/>
        <v/>
      </c>
      <c r="M1351" s="47"/>
      <c r="N1351" s="55"/>
      <c r="O1351" s="59"/>
      <c r="P1351" s="43"/>
      <c r="Q1351" s="14"/>
    </row>
    <row r="1352" spans="1:17" ht="36.700000000000003" customHeight="1" x14ac:dyDescent="0.25">
      <c r="A1352" s="277"/>
      <c r="B1352" s="33"/>
      <c r="C1352" s="11"/>
      <c r="D1352" s="11"/>
      <c r="E1352" s="36"/>
      <c r="F1352" s="11"/>
      <c r="G1352" s="11"/>
      <c r="H1352" s="11"/>
      <c r="I1352" s="24"/>
      <c r="J1352" s="51"/>
      <c r="K1352" s="46" t="str">
        <f>IF(SUMIFS('Base facturation'!$C$59:$ALN$59,'Base facturation'!$C$8:$ALN$8,A1352)=0,"",SUMIFS('Base facturation'!$C$59:$ALN$59,'Base facturation'!$C$8:$ALN$8,A1352))</f>
        <v/>
      </c>
      <c r="L1352" s="46" t="str">
        <f t="shared" ref="L1352:L1415" si="21">IF(ISBLANK(J1352),"",J1352-K1352)</f>
        <v/>
      </c>
      <c r="M1352" s="47"/>
      <c r="N1352" s="55"/>
      <c r="O1352" s="59"/>
      <c r="P1352" s="43"/>
      <c r="Q1352" s="14"/>
    </row>
    <row r="1353" spans="1:17" ht="36.700000000000003" customHeight="1" x14ac:dyDescent="0.25">
      <c r="A1353" s="277"/>
      <c r="B1353" s="33"/>
      <c r="C1353" s="11"/>
      <c r="D1353" s="11"/>
      <c r="E1353" s="36"/>
      <c r="F1353" s="11"/>
      <c r="G1353" s="11"/>
      <c r="H1353" s="11"/>
      <c r="I1353" s="24"/>
      <c r="J1353" s="51"/>
      <c r="K1353" s="46" t="str">
        <f>IF(SUMIFS('Base facturation'!$C$59:$ALN$59,'Base facturation'!$C$8:$ALN$8,A1353)=0,"",SUMIFS('Base facturation'!$C$59:$ALN$59,'Base facturation'!$C$8:$ALN$8,A1353))</f>
        <v/>
      </c>
      <c r="L1353" s="46" t="str">
        <f t="shared" si="21"/>
        <v/>
      </c>
      <c r="M1353" s="47"/>
      <c r="N1353" s="55"/>
      <c r="O1353" s="59"/>
      <c r="P1353" s="43"/>
      <c r="Q1353" s="14"/>
    </row>
    <row r="1354" spans="1:17" ht="36.700000000000003" customHeight="1" x14ac:dyDescent="0.25">
      <c r="A1354" s="277"/>
      <c r="B1354" s="33"/>
      <c r="C1354" s="11"/>
      <c r="D1354" s="11"/>
      <c r="E1354" s="36"/>
      <c r="F1354" s="11"/>
      <c r="G1354" s="11"/>
      <c r="H1354" s="11"/>
      <c r="I1354" s="24"/>
      <c r="J1354" s="51"/>
      <c r="K1354" s="46" t="str">
        <f>IF(SUMIFS('Base facturation'!$C$59:$ALN$59,'Base facturation'!$C$8:$ALN$8,A1354)=0,"",SUMIFS('Base facturation'!$C$59:$ALN$59,'Base facturation'!$C$8:$ALN$8,A1354))</f>
        <v/>
      </c>
      <c r="L1354" s="46" t="str">
        <f t="shared" si="21"/>
        <v/>
      </c>
      <c r="M1354" s="47"/>
      <c r="N1354" s="55"/>
      <c r="O1354" s="59"/>
      <c r="P1354" s="43"/>
      <c r="Q1354" s="14"/>
    </row>
    <row r="1355" spans="1:17" ht="36.700000000000003" customHeight="1" x14ac:dyDescent="0.25">
      <c r="A1355" s="277"/>
      <c r="B1355" s="33"/>
      <c r="C1355" s="11"/>
      <c r="D1355" s="11"/>
      <c r="E1355" s="36"/>
      <c r="F1355" s="11"/>
      <c r="G1355" s="11"/>
      <c r="H1355" s="11"/>
      <c r="I1355" s="24"/>
      <c r="J1355" s="51"/>
      <c r="K1355" s="46" t="str">
        <f>IF(SUMIFS('Base facturation'!$C$59:$ALN$59,'Base facturation'!$C$8:$ALN$8,A1355)=0,"",SUMIFS('Base facturation'!$C$59:$ALN$59,'Base facturation'!$C$8:$ALN$8,A1355))</f>
        <v/>
      </c>
      <c r="L1355" s="46" t="str">
        <f t="shared" si="21"/>
        <v/>
      </c>
      <c r="M1355" s="47"/>
      <c r="N1355" s="55"/>
      <c r="O1355" s="59"/>
      <c r="P1355" s="43"/>
      <c r="Q1355" s="14"/>
    </row>
    <row r="1356" spans="1:17" ht="36.700000000000003" customHeight="1" x14ac:dyDescent="0.25">
      <c r="A1356" s="277"/>
      <c r="B1356" s="33"/>
      <c r="C1356" s="11"/>
      <c r="D1356" s="11"/>
      <c r="E1356" s="36"/>
      <c r="F1356" s="11"/>
      <c r="G1356" s="11"/>
      <c r="H1356" s="11"/>
      <c r="I1356" s="24"/>
      <c r="J1356" s="51"/>
      <c r="K1356" s="46" t="str">
        <f>IF(SUMIFS('Base facturation'!$C$59:$ALN$59,'Base facturation'!$C$8:$ALN$8,A1356)=0,"",SUMIFS('Base facturation'!$C$59:$ALN$59,'Base facturation'!$C$8:$ALN$8,A1356))</f>
        <v/>
      </c>
      <c r="L1356" s="46" t="str">
        <f t="shared" si="21"/>
        <v/>
      </c>
      <c r="M1356" s="47"/>
      <c r="N1356" s="55"/>
      <c r="O1356" s="59"/>
      <c r="P1356" s="43"/>
      <c r="Q1356" s="14"/>
    </row>
    <row r="1357" spans="1:17" ht="36.700000000000003" customHeight="1" x14ac:dyDescent="0.25">
      <c r="A1357" s="277"/>
      <c r="B1357" s="33"/>
      <c r="C1357" s="11"/>
      <c r="D1357" s="11"/>
      <c r="E1357" s="36"/>
      <c r="F1357" s="11"/>
      <c r="G1357" s="11"/>
      <c r="H1357" s="11"/>
      <c r="I1357" s="24"/>
      <c r="J1357" s="51"/>
      <c r="K1357" s="46" t="str">
        <f>IF(SUMIFS('Base facturation'!$C$59:$ALN$59,'Base facturation'!$C$8:$ALN$8,A1357)=0,"",SUMIFS('Base facturation'!$C$59:$ALN$59,'Base facturation'!$C$8:$ALN$8,A1357))</f>
        <v/>
      </c>
      <c r="L1357" s="46" t="str">
        <f t="shared" si="21"/>
        <v/>
      </c>
      <c r="M1357" s="47"/>
      <c r="N1357" s="55"/>
      <c r="O1357" s="59"/>
      <c r="P1357" s="43"/>
      <c r="Q1357" s="14"/>
    </row>
    <row r="1358" spans="1:17" ht="36.700000000000003" customHeight="1" x14ac:dyDescent="0.25">
      <c r="A1358" s="277"/>
      <c r="B1358" s="33"/>
      <c r="C1358" s="11"/>
      <c r="D1358" s="11"/>
      <c r="E1358" s="36"/>
      <c r="F1358" s="11"/>
      <c r="G1358" s="11"/>
      <c r="H1358" s="11"/>
      <c r="I1358" s="24"/>
      <c r="J1358" s="51"/>
      <c r="K1358" s="46" t="str">
        <f>IF(SUMIFS('Base facturation'!$C$59:$ALN$59,'Base facturation'!$C$8:$ALN$8,A1358)=0,"",SUMIFS('Base facturation'!$C$59:$ALN$59,'Base facturation'!$C$8:$ALN$8,A1358))</f>
        <v/>
      </c>
      <c r="L1358" s="46" t="str">
        <f t="shared" si="21"/>
        <v/>
      </c>
      <c r="M1358" s="47"/>
      <c r="N1358" s="55"/>
      <c r="O1358" s="59"/>
      <c r="P1358" s="43"/>
      <c r="Q1358" s="14"/>
    </row>
    <row r="1359" spans="1:17" ht="36.700000000000003" customHeight="1" x14ac:dyDescent="0.25">
      <c r="A1359" s="277"/>
      <c r="B1359" s="33"/>
      <c r="C1359" s="11"/>
      <c r="D1359" s="11"/>
      <c r="E1359" s="36"/>
      <c r="F1359" s="11"/>
      <c r="G1359" s="11"/>
      <c r="H1359" s="11"/>
      <c r="I1359" s="24"/>
      <c r="J1359" s="51"/>
      <c r="K1359" s="46" t="str">
        <f>IF(SUMIFS('Base facturation'!$C$59:$ALN$59,'Base facturation'!$C$8:$ALN$8,A1359)=0,"",SUMIFS('Base facturation'!$C$59:$ALN$59,'Base facturation'!$C$8:$ALN$8,A1359))</f>
        <v/>
      </c>
      <c r="L1359" s="46" t="str">
        <f t="shared" si="21"/>
        <v/>
      </c>
      <c r="M1359" s="47"/>
      <c r="N1359" s="55"/>
      <c r="O1359" s="59"/>
      <c r="P1359" s="43"/>
      <c r="Q1359" s="14"/>
    </row>
    <row r="1360" spans="1:17" ht="36.700000000000003" customHeight="1" x14ac:dyDescent="0.25">
      <c r="A1360" s="277"/>
      <c r="B1360" s="33"/>
      <c r="C1360" s="11"/>
      <c r="D1360" s="11"/>
      <c r="E1360" s="36"/>
      <c r="F1360" s="11"/>
      <c r="G1360" s="11"/>
      <c r="H1360" s="11"/>
      <c r="I1360" s="24"/>
      <c r="J1360" s="51"/>
      <c r="K1360" s="46" t="str">
        <f>IF(SUMIFS('Base facturation'!$C$59:$ALN$59,'Base facturation'!$C$8:$ALN$8,A1360)=0,"",SUMIFS('Base facturation'!$C$59:$ALN$59,'Base facturation'!$C$8:$ALN$8,A1360))</f>
        <v/>
      </c>
      <c r="L1360" s="46" t="str">
        <f t="shared" si="21"/>
        <v/>
      </c>
      <c r="M1360" s="47"/>
      <c r="N1360" s="55"/>
      <c r="O1360" s="59"/>
      <c r="P1360" s="43"/>
      <c r="Q1360" s="14"/>
    </row>
    <row r="1361" spans="1:17" ht="36.700000000000003" customHeight="1" x14ac:dyDescent="0.25">
      <c r="A1361" s="277"/>
      <c r="B1361" s="33"/>
      <c r="C1361" s="11"/>
      <c r="D1361" s="11"/>
      <c r="E1361" s="36"/>
      <c r="F1361" s="11"/>
      <c r="G1361" s="11"/>
      <c r="H1361" s="11"/>
      <c r="I1361" s="24"/>
      <c r="J1361" s="51"/>
      <c r="K1361" s="46" t="str">
        <f>IF(SUMIFS('Base facturation'!$C$59:$ALN$59,'Base facturation'!$C$8:$ALN$8,A1361)=0,"",SUMIFS('Base facturation'!$C$59:$ALN$59,'Base facturation'!$C$8:$ALN$8,A1361))</f>
        <v/>
      </c>
      <c r="L1361" s="46" t="str">
        <f t="shared" si="21"/>
        <v/>
      </c>
      <c r="M1361" s="47"/>
      <c r="N1361" s="55"/>
      <c r="O1361" s="59"/>
      <c r="P1361" s="43"/>
      <c r="Q1361" s="14"/>
    </row>
    <row r="1362" spans="1:17" ht="36.700000000000003" customHeight="1" x14ac:dyDescent="0.25">
      <c r="A1362" s="277"/>
      <c r="B1362" s="33"/>
      <c r="C1362" s="11"/>
      <c r="D1362" s="11"/>
      <c r="E1362" s="36"/>
      <c r="F1362" s="11"/>
      <c r="G1362" s="11"/>
      <c r="H1362" s="11"/>
      <c r="I1362" s="24"/>
      <c r="J1362" s="51"/>
      <c r="K1362" s="46" t="str">
        <f>IF(SUMIFS('Base facturation'!$C$59:$ALN$59,'Base facturation'!$C$8:$ALN$8,A1362)=0,"",SUMIFS('Base facturation'!$C$59:$ALN$59,'Base facturation'!$C$8:$ALN$8,A1362))</f>
        <v/>
      </c>
      <c r="L1362" s="46" t="str">
        <f t="shared" si="21"/>
        <v/>
      </c>
      <c r="M1362" s="47"/>
      <c r="N1362" s="55"/>
      <c r="O1362" s="59"/>
      <c r="P1362" s="43"/>
      <c r="Q1362" s="14"/>
    </row>
    <row r="1363" spans="1:17" ht="36.700000000000003" customHeight="1" x14ac:dyDescent="0.25">
      <c r="A1363" s="277"/>
      <c r="B1363" s="33"/>
      <c r="C1363" s="11"/>
      <c r="D1363" s="11"/>
      <c r="E1363" s="36"/>
      <c r="F1363" s="11"/>
      <c r="G1363" s="11"/>
      <c r="H1363" s="11"/>
      <c r="I1363" s="24"/>
      <c r="J1363" s="51"/>
      <c r="K1363" s="46" t="str">
        <f>IF(SUMIFS('Base facturation'!$C$59:$ALN$59,'Base facturation'!$C$8:$ALN$8,A1363)=0,"",SUMIFS('Base facturation'!$C$59:$ALN$59,'Base facturation'!$C$8:$ALN$8,A1363))</f>
        <v/>
      </c>
      <c r="L1363" s="46" t="str">
        <f t="shared" si="21"/>
        <v/>
      </c>
      <c r="M1363" s="47"/>
      <c r="N1363" s="55"/>
      <c r="O1363" s="59"/>
      <c r="P1363" s="43"/>
      <c r="Q1363" s="14"/>
    </row>
    <row r="1364" spans="1:17" ht="36.700000000000003" customHeight="1" x14ac:dyDescent="0.25">
      <c r="A1364" s="277"/>
      <c r="B1364" s="33"/>
      <c r="C1364" s="11"/>
      <c r="D1364" s="11"/>
      <c r="E1364" s="36"/>
      <c r="F1364" s="11"/>
      <c r="G1364" s="11"/>
      <c r="H1364" s="11"/>
      <c r="I1364" s="24"/>
      <c r="J1364" s="51"/>
      <c r="K1364" s="46" t="str">
        <f>IF(SUMIFS('Base facturation'!$C$59:$ALN$59,'Base facturation'!$C$8:$ALN$8,A1364)=0,"",SUMIFS('Base facturation'!$C$59:$ALN$59,'Base facturation'!$C$8:$ALN$8,A1364))</f>
        <v/>
      </c>
      <c r="L1364" s="46" t="str">
        <f t="shared" si="21"/>
        <v/>
      </c>
      <c r="M1364" s="47"/>
      <c r="N1364" s="55"/>
      <c r="O1364" s="59"/>
      <c r="P1364" s="43"/>
      <c r="Q1364" s="14"/>
    </row>
    <row r="1365" spans="1:17" ht="36.700000000000003" customHeight="1" x14ac:dyDescent="0.25">
      <c r="A1365" s="277"/>
      <c r="B1365" s="33"/>
      <c r="C1365" s="11"/>
      <c r="D1365" s="11"/>
      <c r="E1365" s="36"/>
      <c r="F1365" s="11"/>
      <c r="G1365" s="11"/>
      <c r="H1365" s="11"/>
      <c r="I1365" s="24"/>
      <c r="J1365" s="51"/>
      <c r="K1365" s="46" t="str">
        <f>IF(SUMIFS('Base facturation'!$C$59:$ALN$59,'Base facturation'!$C$8:$ALN$8,A1365)=0,"",SUMIFS('Base facturation'!$C$59:$ALN$59,'Base facturation'!$C$8:$ALN$8,A1365))</f>
        <v/>
      </c>
      <c r="L1365" s="46" t="str">
        <f t="shared" si="21"/>
        <v/>
      </c>
      <c r="M1365" s="47"/>
      <c r="N1365" s="55"/>
      <c r="O1365" s="59"/>
      <c r="P1365" s="43"/>
      <c r="Q1365" s="14"/>
    </row>
    <row r="1366" spans="1:17" ht="36.700000000000003" customHeight="1" x14ac:dyDescent="0.25">
      <c r="A1366" s="277"/>
      <c r="B1366" s="33"/>
      <c r="C1366" s="11"/>
      <c r="D1366" s="11"/>
      <c r="E1366" s="36"/>
      <c r="F1366" s="11"/>
      <c r="G1366" s="11"/>
      <c r="H1366" s="11"/>
      <c r="I1366" s="24"/>
      <c r="J1366" s="51"/>
      <c r="K1366" s="46" t="str">
        <f>IF(SUMIFS('Base facturation'!$C$59:$ALN$59,'Base facturation'!$C$8:$ALN$8,A1366)=0,"",SUMIFS('Base facturation'!$C$59:$ALN$59,'Base facturation'!$C$8:$ALN$8,A1366))</f>
        <v/>
      </c>
      <c r="L1366" s="46" t="str">
        <f t="shared" si="21"/>
        <v/>
      </c>
      <c r="M1366" s="47"/>
      <c r="N1366" s="55"/>
      <c r="O1366" s="59"/>
      <c r="P1366" s="43"/>
      <c r="Q1366" s="14"/>
    </row>
    <row r="1367" spans="1:17" ht="36.700000000000003" customHeight="1" x14ac:dyDescent="0.25">
      <c r="A1367" s="277"/>
      <c r="B1367" s="33"/>
      <c r="C1367" s="11"/>
      <c r="D1367" s="11"/>
      <c r="E1367" s="36"/>
      <c r="F1367" s="11"/>
      <c r="G1367" s="11"/>
      <c r="H1367" s="11"/>
      <c r="I1367" s="24"/>
      <c r="J1367" s="51"/>
      <c r="K1367" s="46" t="str">
        <f>IF(SUMIFS('Base facturation'!$C$59:$ALN$59,'Base facturation'!$C$8:$ALN$8,A1367)=0,"",SUMIFS('Base facturation'!$C$59:$ALN$59,'Base facturation'!$C$8:$ALN$8,A1367))</f>
        <v/>
      </c>
      <c r="L1367" s="46" t="str">
        <f t="shared" si="21"/>
        <v/>
      </c>
      <c r="M1367" s="47"/>
      <c r="N1367" s="55"/>
      <c r="O1367" s="59"/>
      <c r="P1367" s="43"/>
      <c r="Q1367" s="14"/>
    </row>
    <row r="1368" spans="1:17" ht="36.700000000000003" customHeight="1" x14ac:dyDescent="0.25">
      <c r="A1368" s="277"/>
      <c r="B1368" s="33"/>
      <c r="C1368" s="11"/>
      <c r="D1368" s="11"/>
      <c r="E1368" s="36"/>
      <c r="F1368" s="11"/>
      <c r="G1368" s="11"/>
      <c r="H1368" s="11"/>
      <c r="I1368" s="24"/>
      <c r="J1368" s="51"/>
      <c r="K1368" s="46" t="str">
        <f>IF(SUMIFS('Base facturation'!$C$59:$ALN$59,'Base facturation'!$C$8:$ALN$8,A1368)=0,"",SUMIFS('Base facturation'!$C$59:$ALN$59,'Base facturation'!$C$8:$ALN$8,A1368))</f>
        <v/>
      </c>
      <c r="L1368" s="46" t="str">
        <f t="shared" si="21"/>
        <v/>
      </c>
      <c r="M1368" s="47"/>
      <c r="N1368" s="55"/>
      <c r="O1368" s="59"/>
      <c r="P1368" s="43"/>
      <c r="Q1368" s="14"/>
    </row>
    <row r="1369" spans="1:17" ht="36.700000000000003" customHeight="1" x14ac:dyDescent="0.25">
      <c r="A1369" s="277"/>
      <c r="B1369" s="33"/>
      <c r="C1369" s="11"/>
      <c r="D1369" s="11"/>
      <c r="E1369" s="36"/>
      <c r="F1369" s="11"/>
      <c r="G1369" s="11"/>
      <c r="H1369" s="11"/>
      <c r="I1369" s="24"/>
      <c r="J1369" s="51"/>
      <c r="K1369" s="46" t="str">
        <f>IF(SUMIFS('Base facturation'!$C$59:$ALN$59,'Base facturation'!$C$8:$ALN$8,A1369)=0,"",SUMIFS('Base facturation'!$C$59:$ALN$59,'Base facturation'!$C$8:$ALN$8,A1369))</f>
        <v/>
      </c>
      <c r="L1369" s="46" t="str">
        <f t="shared" si="21"/>
        <v/>
      </c>
      <c r="M1369" s="47"/>
      <c r="N1369" s="55"/>
      <c r="O1369" s="59"/>
      <c r="P1369" s="43"/>
      <c r="Q1369" s="14"/>
    </row>
    <row r="1370" spans="1:17" ht="36.700000000000003" customHeight="1" x14ac:dyDescent="0.25">
      <c r="A1370" s="277"/>
      <c r="B1370" s="33"/>
      <c r="C1370" s="11"/>
      <c r="D1370" s="11"/>
      <c r="E1370" s="36"/>
      <c r="F1370" s="11"/>
      <c r="G1370" s="11"/>
      <c r="H1370" s="11"/>
      <c r="I1370" s="24"/>
      <c r="J1370" s="51"/>
      <c r="K1370" s="46" t="str">
        <f>IF(SUMIFS('Base facturation'!$C$59:$ALN$59,'Base facturation'!$C$8:$ALN$8,A1370)=0,"",SUMIFS('Base facturation'!$C$59:$ALN$59,'Base facturation'!$C$8:$ALN$8,A1370))</f>
        <v/>
      </c>
      <c r="L1370" s="46" t="str">
        <f t="shared" si="21"/>
        <v/>
      </c>
      <c r="M1370" s="47"/>
      <c r="N1370" s="55"/>
      <c r="O1370" s="59"/>
      <c r="P1370" s="43"/>
      <c r="Q1370" s="14"/>
    </row>
    <row r="1371" spans="1:17" ht="36.700000000000003" customHeight="1" x14ac:dyDescent="0.25">
      <c r="A1371" s="277"/>
      <c r="B1371" s="33"/>
      <c r="C1371" s="11"/>
      <c r="D1371" s="11"/>
      <c r="E1371" s="36"/>
      <c r="F1371" s="11"/>
      <c r="G1371" s="11"/>
      <c r="H1371" s="11"/>
      <c r="I1371" s="24"/>
      <c r="J1371" s="51"/>
      <c r="K1371" s="46" t="str">
        <f>IF(SUMIFS('Base facturation'!$C$59:$ALN$59,'Base facturation'!$C$8:$ALN$8,A1371)=0,"",SUMIFS('Base facturation'!$C$59:$ALN$59,'Base facturation'!$C$8:$ALN$8,A1371))</f>
        <v/>
      </c>
      <c r="L1371" s="46" t="str">
        <f t="shared" si="21"/>
        <v/>
      </c>
      <c r="M1371" s="47"/>
      <c r="N1371" s="55"/>
      <c r="O1371" s="59"/>
      <c r="P1371" s="43"/>
      <c r="Q1371" s="14"/>
    </row>
    <row r="1372" spans="1:17" ht="36.700000000000003" customHeight="1" x14ac:dyDescent="0.25">
      <c r="A1372" s="277"/>
      <c r="B1372" s="33"/>
      <c r="C1372" s="11"/>
      <c r="D1372" s="11"/>
      <c r="E1372" s="36"/>
      <c r="F1372" s="11"/>
      <c r="G1372" s="11"/>
      <c r="H1372" s="11"/>
      <c r="I1372" s="24"/>
      <c r="J1372" s="51"/>
      <c r="K1372" s="46" t="str">
        <f>IF(SUMIFS('Base facturation'!$C$59:$ALN$59,'Base facturation'!$C$8:$ALN$8,A1372)=0,"",SUMIFS('Base facturation'!$C$59:$ALN$59,'Base facturation'!$C$8:$ALN$8,A1372))</f>
        <v/>
      </c>
      <c r="L1372" s="46" t="str">
        <f t="shared" si="21"/>
        <v/>
      </c>
      <c r="M1372" s="47"/>
      <c r="N1372" s="55"/>
      <c r="O1372" s="59"/>
      <c r="P1372" s="43"/>
      <c r="Q1372" s="14"/>
    </row>
    <row r="1373" spans="1:17" ht="36.700000000000003" customHeight="1" x14ac:dyDescent="0.25">
      <c r="A1373" s="277"/>
      <c r="B1373" s="33"/>
      <c r="C1373" s="11"/>
      <c r="D1373" s="11"/>
      <c r="E1373" s="36"/>
      <c r="F1373" s="11"/>
      <c r="G1373" s="11"/>
      <c r="H1373" s="11"/>
      <c r="I1373" s="24"/>
      <c r="J1373" s="51"/>
      <c r="K1373" s="46" t="str">
        <f>IF(SUMIFS('Base facturation'!$C$59:$ALN$59,'Base facturation'!$C$8:$ALN$8,A1373)=0,"",SUMIFS('Base facturation'!$C$59:$ALN$59,'Base facturation'!$C$8:$ALN$8,A1373))</f>
        <v/>
      </c>
      <c r="L1373" s="46" t="str">
        <f t="shared" si="21"/>
        <v/>
      </c>
      <c r="M1373" s="47"/>
      <c r="N1373" s="55"/>
      <c r="O1373" s="59"/>
      <c r="P1373" s="43"/>
      <c r="Q1373" s="14"/>
    </row>
    <row r="1374" spans="1:17" ht="36.700000000000003" customHeight="1" x14ac:dyDescent="0.25">
      <c r="A1374" s="277"/>
      <c r="B1374" s="33"/>
      <c r="C1374" s="11"/>
      <c r="D1374" s="11"/>
      <c r="E1374" s="36"/>
      <c r="F1374" s="11"/>
      <c r="G1374" s="11"/>
      <c r="H1374" s="11"/>
      <c r="I1374" s="24"/>
      <c r="J1374" s="51"/>
      <c r="K1374" s="46" t="str">
        <f>IF(SUMIFS('Base facturation'!$C$59:$ALN$59,'Base facturation'!$C$8:$ALN$8,A1374)=0,"",SUMIFS('Base facturation'!$C$59:$ALN$59,'Base facturation'!$C$8:$ALN$8,A1374))</f>
        <v/>
      </c>
      <c r="L1374" s="46" t="str">
        <f t="shared" si="21"/>
        <v/>
      </c>
      <c r="M1374" s="47"/>
      <c r="N1374" s="55"/>
      <c r="O1374" s="59"/>
      <c r="P1374" s="43"/>
      <c r="Q1374" s="14"/>
    </row>
    <row r="1375" spans="1:17" ht="36.700000000000003" customHeight="1" x14ac:dyDescent="0.25">
      <c r="A1375" s="277"/>
      <c r="B1375" s="33"/>
      <c r="C1375" s="11"/>
      <c r="D1375" s="11"/>
      <c r="E1375" s="36"/>
      <c r="F1375" s="11"/>
      <c r="G1375" s="11"/>
      <c r="H1375" s="11"/>
      <c r="I1375" s="24"/>
      <c r="J1375" s="51"/>
      <c r="K1375" s="46" t="str">
        <f>IF(SUMIFS('Base facturation'!$C$59:$ALN$59,'Base facturation'!$C$8:$ALN$8,A1375)=0,"",SUMIFS('Base facturation'!$C$59:$ALN$59,'Base facturation'!$C$8:$ALN$8,A1375))</f>
        <v/>
      </c>
      <c r="L1375" s="46" t="str">
        <f t="shared" si="21"/>
        <v/>
      </c>
      <c r="M1375" s="47"/>
      <c r="N1375" s="55"/>
      <c r="O1375" s="59"/>
      <c r="P1375" s="43"/>
      <c r="Q1375" s="14"/>
    </row>
    <row r="1376" spans="1:17" ht="36.700000000000003" customHeight="1" x14ac:dyDescent="0.25">
      <c r="A1376" s="277"/>
      <c r="B1376" s="33"/>
      <c r="C1376" s="11"/>
      <c r="D1376" s="11"/>
      <c r="E1376" s="36"/>
      <c r="F1376" s="11"/>
      <c r="G1376" s="11"/>
      <c r="H1376" s="11"/>
      <c r="I1376" s="24"/>
      <c r="J1376" s="51"/>
      <c r="K1376" s="46" t="str">
        <f>IF(SUMIFS('Base facturation'!$C$59:$ALN$59,'Base facturation'!$C$8:$ALN$8,A1376)=0,"",SUMIFS('Base facturation'!$C$59:$ALN$59,'Base facturation'!$C$8:$ALN$8,A1376))</f>
        <v/>
      </c>
      <c r="L1376" s="46" t="str">
        <f t="shared" si="21"/>
        <v/>
      </c>
      <c r="M1376" s="47"/>
      <c r="N1376" s="55"/>
      <c r="O1376" s="59"/>
      <c r="P1376" s="43"/>
      <c r="Q1376" s="14"/>
    </row>
    <row r="1377" spans="1:17" ht="36.700000000000003" customHeight="1" x14ac:dyDescent="0.25">
      <c r="A1377" s="277"/>
      <c r="B1377" s="33"/>
      <c r="C1377" s="11"/>
      <c r="D1377" s="11"/>
      <c r="E1377" s="36"/>
      <c r="F1377" s="11"/>
      <c r="G1377" s="11"/>
      <c r="H1377" s="11"/>
      <c r="I1377" s="24"/>
      <c r="J1377" s="51"/>
      <c r="K1377" s="46" t="str">
        <f>IF(SUMIFS('Base facturation'!$C$59:$ALN$59,'Base facturation'!$C$8:$ALN$8,A1377)=0,"",SUMIFS('Base facturation'!$C$59:$ALN$59,'Base facturation'!$C$8:$ALN$8,A1377))</f>
        <v/>
      </c>
      <c r="L1377" s="46" t="str">
        <f t="shared" si="21"/>
        <v/>
      </c>
      <c r="M1377" s="47"/>
      <c r="N1377" s="55"/>
      <c r="O1377" s="59"/>
      <c r="P1377" s="43"/>
      <c r="Q1377" s="14"/>
    </row>
    <row r="1378" spans="1:17" ht="36.700000000000003" customHeight="1" x14ac:dyDescent="0.25">
      <c r="A1378" s="277"/>
      <c r="B1378" s="33"/>
      <c r="C1378" s="11"/>
      <c r="D1378" s="11"/>
      <c r="E1378" s="36"/>
      <c r="F1378" s="11"/>
      <c r="G1378" s="11"/>
      <c r="H1378" s="11"/>
      <c r="I1378" s="24"/>
      <c r="J1378" s="51"/>
      <c r="K1378" s="46" t="str">
        <f>IF(SUMIFS('Base facturation'!$C$59:$ALN$59,'Base facturation'!$C$8:$ALN$8,A1378)=0,"",SUMIFS('Base facturation'!$C$59:$ALN$59,'Base facturation'!$C$8:$ALN$8,A1378))</f>
        <v/>
      </c>
      <c r="L1378" s="46" t="str">
        <f t="shared" si="21"/>
        <v/>
      </c>
      <c r="M1378" s="47"/>
      <c r="N1378" s="55"/>
      <c r="O1378" s="59"/>
      <c r="P1378" s="43"/>
      <c r="Q1378" s="14"/>
    </row>
    <row r="1379" spans="1:17" ht="36.700000000000003" customHeight="1" x14ac:dyDescent="0.25">
      <c r="A1379" s="277"/>
      <c r="B1379" s="33"/>
      <c r="C1379" s="11"/>
      <c r="D1379" s="11"/>
      <c r="E1379" s="36"/>
      <c r="F1379" s="11"/>
      <c r="G1379" s="11"/>
      <c r="H1379" s="11"/>
      <c r="I1379" s="24"/>
      <c r="J1379" s="51"/>
      <c r="K1379" s="46" t="str">
        <f>IF(SUMIFS('Base facturation'!$C$59:$ALN$59,'Base facturation'!$C$8:$ALN$8,A1379)=0,"",SUMIFS('Base facturation'!$C$59:$ALN$59,'Base facturation'!$C$8:$ALN$8,A1379))</f>
        <v/>
      </c>
      <c r="L1379" s="46" t="str">
        <f t="shared" si="21"/>
        <v/>
      </c>
      <c r="M1379" s="47"/>
      <c r="N1379" s="55"/>
      <c r="O1379" s="59"/>
      <c r="P1379" s="43"/>
      <c r="Q1379" s="14"/>
    </row>
    <row r="1380" spans="1:17" ht="36.700000000000003" customHeight="1" x14ac:dyDescent="0.25">
      <c r="A1380" s="277"/>
      <c r="B1380" s="33"/>
      <c r="C1380" s="11"/>
      <c r="D1380" s="11"/>
      <c r="E1380" s="36"/>
      <c r="F1380" s="11"/>
      <c r="G1380" s="11"/>
      <c r="H1380" s="11"/>
      <c r="I1380" s="24"/>
      <c r="J1380" s="51"/>
      <c r="K1380" s="46" t="str">
        <f>IF(SUMIFS('Base facturation'!$C$59:$ALN$59,'Base facturation'!$C$8:$ALN$8,A1380)=0,"",SUMIFS('Base facturation'!$C$59:$ALN$59,'Base facturation'!$C$8:$ALN$8,A1380))</f>
        <v/>
      </c>
      <c r="L1380" s="46" t="str">
        <f t="shared" si="21"/>
        <v/>
      </c>
      <c r="M1380" s="47"/>
      <c r="N1380" s="55"/>
      <c r="O1380" s="59"/>
      <c r="P1380" s="43"/>
      <c r="Q1380" s="14"/>
    </row>
    <row r="1381" spans="1:17" ht="36.700000000000003" customHeight="1" x14ac:dyDescent="0.25">
      <c r="A1381" s="277"/>
      <c r="B1381" s="33"/>
      <c r="C1381" s="11"/>
      <c r="D1381" s="11"/>
      <c r="E1381" s="36"/>
      <c r="F1381" s="11"/>
      <c r="G1381" s="11"/>
      <c r="H1381" s="11"/>
      <c r="I1381" s="24"/>
      <c r="J1381" s="51"/>
      <c r="K1381" s="46" t="str">
        <f>IF(SUMIFS('Base facturation'!$C$59:$ALN$59,'Base facturation'!$C$8:$ALN$8,A1381)=0,"",SUMIFS('Base facturation'!$C$59:$ALN$59,'Base facturation'!$C$8:$ALN$8,A1381))</f>
        <v/>
      </c>
      <c r="L1381" s="46" t="str">
        <f t="shared" si="21"/>
        <v/>
      </c>
      <c r="M1381" s="47"/>
      <c r="N1381" s="55"/>
      <c r="O1381" s="59"/>
      <c r="P1381" s="43"/>
      <c r="Q1381" s="14"/>
    </row>
    <row r="1382" spans="1:17" ht="36.700000000000003" customHeight="1" x14ac:dyDescent="0.25">
      <c r="A1382" s="277"/>
      <c r="B1382" s="33"/>
      <c r="C1382" s="11"/>
      <c r="D1382" s="11"/>
      <c r="E1382" s="36"/>
      <c r="F1382" s="11"/>
      <c r="G1382" s="11"/>
      <c r="H1382" s="11"/>
      <c r="I1382" s="24"/>
      <c r="J1382" s="51"/>
      <c r="K1382" s="46" t="str">
        <f>IF(SUMIFS('Base facturation'!$C$59:$ALN$59,'Base facturation'!$C$8:$ALN$8,A1382)=0,"",SUMIFS('Base facturation'!$C$59:$ALN$59,'Base facturation'!$C$8:$ALN$8,A1382))</f>
        <v/>
      </c>
      <c r="L1382" s="46" t="str">
        <f t="shared" si="21"/>
        <v/>
      </c>
      <c r="M1382" s="47"/>
      <c r="N1382" s="55"/>
      <c r="O1382" s="59"/>
      <c r="P1382" s="43"/>
      <c r="Q1382" s="14"/>
    </row>
    <row r="1383" spans="1:17" ht="36.700000000000003" customHeight="1" x14ac:dyDescent="0.25">
      <c r="A1383" s="277"/>
      <c r="B1383" s="33"/>
      <c r="C1383" s="11"/>
      <c r="D1383" s="11"/>
      <c r="E1383" s="36"/>
      <c r="F1383" s="11"/>
      <c r="G1383" s="11"/>
      <c r="H1383" s="11"/>
      <c r="I1383" s="24"/>
      <c r="J1383" s="51"/>
      <c r="K1383" s="46" t="str">
        <f>IF(SUMIFS('Base facturation'!$C$59:$ALN$59,'Base facturation'!$C$8:$ALN$8,A1383)=0,"",SUMIFS('Base facturation'!$C$59:$ALN$59,'Base facturation'!$C$8:$ALN$8,A1383))</f>
        <v/>
      </c>
      <c r="L1383" s="46" t="str">
        <f t="shared" si="21"/>
        <v/>
      </c>
      <c r="M1383" s="47"/>
      <c r="N1383" s="55"/>
      <c r="O1383" s="59"/>
      <c r="P1383" s="43"/>
      <c r="Q1383" s="14"/>
    </row>
    <row r="1384" spans="1:17" ht="36.700000000000003" customHeight="1" x14ac:dyDescent="0.25">
      <c r="A1384" s="277"/>
      <c r="B1384" s="33"/>
      <c r="C1384" s="11"/>
      <c r="D1384" s="11"/>
      <c r="E1384" s="36"/>
      <c r="F1384" s="11"/>
      <c r="G1384" s="11"/>
      <c r="H1384" s="11"/>
      <c r="I1384" s="24"/>
      <c r="J1384" s="51"/>
      <c r="K1384" s="46" t="str">
        <f>IF(SUMIFS('Base facturation'!$C$59:$ALN$59,'Base facturation'!$C$8:$ALN$8,A1384)=0,"",SUMIFS('Base facturation'!$C$59:$ALN$59,'Base facturation'!$C$8:$ALN$8,A1384))</f>
        <v/>
      </c>
      <c r="L1384" s="46" t="str">
        <f t="shared" si="21"/>
        <v/>
      </c>
      <c r="M1384" s="47"/>
      <c r="N1384" s="55"/>
      <c r="O1384" s="59"/>
      <c r="P1384" s="43"/>
      <c r="Q1384" s="14"/>
    </row>
    <row r="1385" spans="1:17" ht="36.700000000000003" customHeight="1" x14ac:dyDescent="0.25">
      <c r="A1385" s="277"/>
      <c r="B1385" s="33"/>
      <c r="C1385" s="11"/>
      <c r="D1385" s="11"/>
      <c r="E1385" s="36"/>
      <c r="F1385" s="11"/>
      <c r="G1385" s="11"/>
      <c r="H1385" s="11"/>
      <c r="I1385" s="24"/>
      <c r="J1385" s="51"/>
      <c r="K1385" s="46" t="str">
        <f>IF(SUMIFS('Base facturation'!$C$59:$ALN$59,'Base facturation'!$C$8:$ALN$8,A1385)=0,"",SUMIFS('Base facturation'!$C$59:$ALN$59,'Base facturation'!$C$8:$ALN$8,A1385))</f>
        <v/>
      </c>
      <c r="L1385" s="46" t="str">
        <f t="shared" si="21"/>
        <v/>
      </c>
      <c r="M1385" s="47"/>
      <c r="N1385" s="55"/>
      <c r="O1385" s="59"/>
      <c r="P1385" s="43"/>
      <c r="Q1385" s="14"/>
    </row>
    <row r="1386" spans="1:17" ht="36.700000000000003" customHeight="1" x14ac:dyDescent="0.25">
      <c r="A1386" s="277"/>
      <c r="B1386" s="33"/>
      <c r="C1386" s="11"/>
      <c r="D1386" s="11"/>
      <c r="E1386" s="36"/>
      <c r="F1386" s="11"/>
      <c r="G1386" s="11"/>
      <c r="H1386" s="11"/>
      <c r="I1386" s="24"/>
      <c r="J1386" s="51"/>
      <c r="K1386" s="46" t="str">
        <f>IF(SUMIFS('Base facturation'!$C$59:$ALN$59,'Base facturation'!$C$8:$ALN$8,A1386)=0,"",SUMIFS('Base facturation'!$C$59:$ALN$59,'Base facturation'!$C$8:$ALN$8,A1386))</f>
        <v/>
      </c>
      <c r="L1386" s="46" t="str">
        <f t="shared" si="21"/>
        <v/>
      </c>
      <c r="M1386" s="47"/>
      <c r="N1386" s="55"/>
      <c r="O1386" s="59"/>
      <c r="P1386" s="43"/>
      <c r="Q1386" s="14"/>
    </row>
    <row r="1387" spans="1:17" ht="36.700000000000003" customHeight="1" x14ac:dyDescent="0.25">
      <c r="A1387" s="277"/>
      <c r="B1387" s="33"/>
      <c r="C1387" s="11"/>
      <c r="D1387" s="11"/>
      <c r="E1387" s="36"/>
      <c r="F1387" s="11"/>
      <c r="G1387" s="11"/>
      <c r="H1387" s="11"/>
      <c r="I1387" s="24"/>
      <c r="J1387" s="51"/>
      <c r="K1387" s="46" t="str">
        <f>IF(SUMIFS('Base facturation'!$C$59:$ALN$59,'Base facturation'!$C$8:$ALN$8,A1387)=0,"",SUMIFS('Base facturation'!$C$59:$ALN$59,'Base facturation'!$C$8:$ALN$8,A1387))</f>
        <v/>
      </c>
      <c r="L1387" s="46" t="str">
        <f t="shared" si="21"/>
        <v/>
      </c>
      <c r="M1387" s="47"/>
      <c r="N1387" s="55"/>
      <c r="O1387" s="59"/>
      <c r="P1387" s="43"/>
      <c r="Q1387" s="14"/>
    </row>
    <row r="1388" spans="1:17" ht="36.700000000000003" customHeight="1" x14ac:dyDescent="0.25">
      <c r="A1388" s="277"/>
      <c r="B1388" s="33"/>
      <c r="C1388" s="11"/>
      <c r="D1388" s="11"/>
      <c r="E1388" s="36"/>
      <c r="F1388" s="11"/>
      <c r="G1388" s="11"/>
      <c r="H1388" s="11"/>
      <c r="I1388" s="24"/>
      <c r="J1388" s="51"/>
      <c r="K1388" s="46" t="str">
        <f>IF(SUMIFS('Base facturation'!$C$59:$ALN$59,'Base facturation'!$C$8:$ALN$8,A1388)=0,"",SUMIFS('Base facturation'!$C$59:$ALN$59,'Base facturation'!$C$8:$ALN$8,A1388))</f>
        <v/>
      </c>
      <c r="L1388" s="46" t="str">
        <f t="shared" si="21"/>
        <v/>
      </c>
      <c r="M1388" s="47"/>
      <c r="N1388" s="55"/>
      <c r="O1388" s="59"/>
      <c r="P1388" s="43"/>
      <c r="Q1388" s="14"/>
    </row>
    <row r="1389" spans="1:17" ht="36.700000000000003" customHeight="1" x14ac:dyDescent="0.25">
      <c r="A1389" s="277"/>
      <c r="B1389" s="33"/>
      <c r="C1389" s="11"/>
      <c r="D1389" s="11"/>
      <c r="E1389" s="36"/>
      <c r="F1389" s="11"/>
      <c r="G1389" s="11"/>
      <c r="H1389" s="11"/>
      <c r="I1389" s="24"/>
      <c r="J1389" s="51"/>
      <c r="K1389" s="46" t="str">
        <f>IF(SUMIFS('Base facturation'!$C$59:$ALN$59,'Base facturation'!$C$8:$ALN$8,A1389)=0,"",SUMIFS('Base facturation'!$C$59:$ALN$59,'Base facturation'!$C$8:$ALN$8,A1389))</f>
        <v/>
      </c>
      <c r="L1389" s="46" t="str">
        <f t="shared" si="21"/>
        <v/>
      </c>
      <c r="M1389" s="47"/>
      <c r="N1389" s="55"/>
      <c r="O1389" s="59"/>
      <c r="P1389" s="43"/>
      <c r="Q1389" s="14"/>
    </row>
    <row r="1390" spans="1:17" ht="36.700000000000003" customHeight="1" x14ac:dyDescent="0.25">
      <c r="A1390" s="277"/>
      <c r="B1390" s="33"/>
      <c r="C1390" s="11"/>
      <c r="D1390" s="11"/>
      <c r="E1390" s="36"/>
      <c r="F1390" s="11"/>
      <c r="G1390" s="11"/>
      <c r="H1390" s="11"/>
      <c r="I1390" s="24"/>
      <c r="J1390" s="51"/>
      <c r="K1390" s="46" t="str">
        <f>IF(SUMIFS('Base facturation'!$C$59:$ALN$59,'Base facturation'!$C$8:$ALN$8,A1390)=0,"",SUMIFS('Base facturation'!$C$59:$ALN$59,'Base facturation'!$C$8:$ALN$8,A1390))</f>
        <v/>
      </c>
      <c r="L1390" s="46" t="str">
        <f t="shared" si="21"/>
        <v/>
      </c>
      <c r="M1390" s="47"/>
      <c r="N1390" s="55"/>
      <c r="O1390" s="59"/>
      <c r="P1390" s="43"/>
      <c r="Q1390" s="14"/>
    </row>
    <row r="1391" spans="1:17" ht="36.700000000000003" customHeight="1" x14ac:dyDescent="0.25">
      <c r="A1391" s="277"/>
      <c r="B1391" s="33"/>
      <c r="C1391" s="11"/>
      <c r="D1391" s="11"/>
      <c r="E1391" s="36"/>
      <c r="F1391" s="11"/>
      <c r="G1391" s="11"/>
      <c r="H1391" s="11"/>
      <c r="I1391" s="24"/>
      <c r="J1391" s="51"/>
      <c r="K1391" s="46" t="str">
        <f>IF(SUMIFS('Base facturation'!$C$59:$ALN$59,'Base facturation'!$C$8:$ALN$8,A1391)=0,"",SUMIFS('Base facturation'!$C$59:$ALN$59,'Base facturation'!$C$8:$ALN$8,A1391))</f>
        <v/>
      </c>
      <c r="L1391" s="46" t="str">
        <f t="shared" si="21"/>
        <v/>
      </c>
      <c r="M1391" s="47"/>
      <c r="N1391" s="55"/>
      <c r="O1391" s="59"/>
      <c r="P1391" s="43"/>
      <c r="Q1391" s="14"/>
    </row>
    <row r="1392" spans="1:17" ht="36.700000000000003" customHeight="1" x14ac:dyDescent="0.25">
      <c r="A1392" s="277"/>
      <c r="B1392" s="33"/>
      <c r="C1392" s="11"/>
      <c r="D1392" s="11"/>
      <c r="E1392" s="36"/>
      <c r="F1392" s="11"/>
      <c r="G1392" s="11"/>
      <c r="H1392" s="11"/>
      <c r="I1392" s="24"/>
      <c r="J1392" s="51"/>
      <c r="K1392" s="46" t="str">
        <f>IF(SUMIFS('Base facturation'!$C$59:$ALN$59,'Base facturation'!$C$8:$ALN$8,A1392)=0,"",SUMIFS('Base facturation'!$C$59:$ALN$59,'Base facturation'!$C$8:$ALN$8,A1392))</f>
        <v/>
      </c>
      <c r="L1392" s="46" t="str">
        <f t="shared" si="21"/>
        <v/>
      </c>
      <c r="M1392" s="47"/>
      <c r="N1392" s="55"/>
      <c r="O1392" s="59"/>
      <c r="P1392" s="43"/>
      <c r="Q1392" s="14"/>
    </row>
    <row r="1393" spans="1:17" ht="36.700000000000003" customHeight="1" x14ac:dyDescent="0.25">
      <c r="A1393" s="277"/>
      <c r="B1393" s="33"/>
      <c r="C1393" s="11"/>
      <c r="D1393" s="11"/>
      <c r="E1393" s="36"/>
      <c r="F1393" s="11"/>
      <c r="G1393" s="11"/>
      <c r="H1393" s="11"/>
      <c r="I1393" s="24"/>
      <c r="J1393" s="51"/>
      <c r="K1393" s="46" t="str">
        <f>IF(SUMIFS('Base facturation'!$C$59:$ALN$59,'Base facturation'!$C$8:$ALN$8,A1393)=0,"",SUMIFS('Base facturation'!$C$59:$ALN$59,'Base facturation'!$C$8:$ALN$8,A1393))</f>
        <v/>
      </c>
      <c r="L1393" s="46" t="str">
        <f t="shared" si="21"/>
        <v/>
      </c>
      <c r="M1393" s="47"/>
      <c r="N1393" s="55"/>
      <c r="O1393" s="59"/>
      <c r="P1393" s="43"/>
      <c r="Q1393" s="14"/>
    </row>
    <row r="1394" spans="1:17" ht="36.700000000000003" customHeight="1" x14ac:dyDescent="0.25">
      <c r="A1394" s="277"/>
      <c r="B1394" s="33"/>
      <c r="C1394" s="11"/>
      <c r="D1394" s="11"/>
      <c r="E1394" s="36"/>
      <c r="F1394" s="11"/>
      <c r="G1394" s="11"/>
      <c r="H1394" s="11"/>
      <c r="I1394" s="24"/>
      <c r="J1394" s="51"/>
      <c r="K1394" s="46" t="str">
        <f>IF(SUMIFS('Base facturation'!$C$59:$ALN$59,'Base facturation'!$C$8:$ALN$8,A1394)=0,"",SUMIFS('Base facturation'!$C$59:$ALN$59,'Base facturation'!$C$8:$ALN$8,A1394))</f>
        <v/>
      </c>
      <c r="L1394" s="46" t="str">
        <f t="shared" si="21"/>
        <v/>
      </c>
      <c r="M1394" s="47"/>
      <c r="N1394" s="55"/>
      <c r="O1394" s="59"/>
      <c r="P1394" s="43"/>
      <c r="Q1394" s="14"/>
    </row>
    <row r="1395" spans="1:17" ht="36.700000000000003" customHeight="1" x14ac:dyDescent="0.25">
      <c r="A1395" s="277"/>
      <c r="B1395" s="33"/>
      <c r="C1395" s="11"/>
      <c r="D1395" s="11"/>
      <c r="E1395" s="36"/>
      <c r="F1395" s="11"/>
      <c r="G1395" s="11"/>
      <c r="H1395" s="11"/>
      <c r="I1395" s="24"/>
      <c r="J1395" s="51"/>
      <c r="K1395" s="46" t="str">
        <f>IF(SUMIFS('Base facturation'!$C$59:$ALN$59,'Base facturation'!$C$8:$ALN$8,A1395)=0,"",SUMIFS('Base facturation'!$C$59:$ALN$59,'Base facturation'!$C$8:$ALN$8,A1395))</f>
        <v/>
      </c>
      <c r="L1395" s="46" t="str">
        <f t="shared" si="21"/>
        <v/>
      </c>
      <c r="M1395" s="47"/>
      <c r="N1395" s="55"/>
      <c r="O1395" s="59"/>
      <c r="P1395" s="43"/>
      <c r="Q1395" s="14"/>
    </row>
    <row r="1396" spans="1:17" ht="36.700000000000003" customHeight="1" x14ac:dyDescent="0.25">
      <c r="A1396" s="277"/>
      <c r="B1396" s="33"/>
      <c r="C1396" s="11"/>
      <c r="D1396" s="11"/>
      <c r="E1396" s="36"/>
      <c r="F1396" s="11"/>
      <c r="G1396" s="11"/>
      <c r="H1396" s="11"/>
      <c r="I1396" s="24"/>
      <c r="J1396" s="51"/>
      <c r="K1396" s="46" t="str">
        <f>IF(SUMIFS('Base facturation'!$C$59:$ALN$59,'Base facturation'!$C$8:$ALN$8,A1396)=0,"",SUMIFS('Base facturation'!$C$59:$ALN$59,'Base facturation'!$C$8:$ALN$8,A1396))</f>
        <v/>
      </c>
      <c r="L1396" s="46" t="str">
        <f t="shared" si="21"/>
        <v/>
      </c>
      <c r="M1396" s="47"/>
      <c r="N1396" s="55"/>
      <c r="O1396" s="59"/>
      <c r="P1396" s="43"/>
      <c r="Q1396" s="14"/>
    </row>
    <row r="1397" spans="1:17" ht="36.700000000000003" customHeight="1" x14ac:dyDescent="0.25">
      <c r="A1397" s="277"/>
      <c r="B1397" s="33"/>
      <c r="C1397" s="11"/>
      <c r="D1397" s="11"/>
      <c r="E1397" s="36"/>
      <c r="F1397" s="11"/>
      <c r="G1397" s="11"/>
      <c r="H1397" s="11"/>
      <c r="I1397" s="24"/>
      <c r="J1397" s="51"/>
      <c r="K1397" s="46" t="str">
        <f>IF(SUMIFS('Base facturation'!$C$59:$ALN$59,'Base facturation'!$C$8:$ALN$8,A1397)=0,"",SUMIFS('Base facturation'!$C$59:$ALN$59,'Base facturation'!$C$8:$ALN$8,A1397))</f>
        <v/>
      </c>
      <c r="L1397" s="46" t="str">
        <f t="shared" si="21"/>
        <v/>
      </c>
      <c r="M1397" s="47"/>
      <c r="N1397" s="55"/>
      <c r="O1397" s="59"/>
      <c r="P1397" s="43"/>
      <c r="Q1397" s="14"/>
    </row>
    <row r="1398" spans="1:17" ht="36.700000000000003" customHeight="1" x14ac:dyDescent="0.25">
      <c r="A1398" s="277"/>
      <c r="B1398" s="33"/>
      <c r="C1398" s="11"/>
      <c r="D1398" s="11"/>
      <c r="E1398" s="36"/>
      <c r="F1398" s="11"/>
      <c r="G1398" s="11"/>
      <c r="H1398" s="11"/>
      <c r="I1398" s="24"/>
      <c r="J1398" s="51"/>
      <c r="K1398" s="46" t="str">
        <f>IF(SUMIFS('Base facturation'!$C$59:$ALN$59,'Base facturation'!$C$8:$ALN$8,A1398)=0,"",SUMIFS('Base facturation'!$C$59:$ALN$59,'Base facturation'!$C$8:$ALN$8,A1398))</f>
        <v/>
      </c>
      <c r="L1398" s="46" t="str">
        <f t="shared" si="21"/>
        <v/>
      </c>
      <c r="M1398" s="47"/>
      <c r="N1398" s="55"/>
      <c r="O1398" s="59"/>
      <c r="P1398" s="43"/>
      <c r="Q1398" s="14"/>
    </row>
    <row r="1399" spans="1:17" ht="36.700000000000003" customHeight="1" x14ac:dyDescent="0.25">
      <c r="A1399" s="277"/>
      <c r="B1399" s="33"/>
      <c r="C1399" s="11"/>
      <c r="D1399" s="11"/>
      <c r="E1399" s="36"/>
      <c r="F1399" s="11"/>
      <c r="G1399" s="11"/>
      <c r="H1399" s="11"/>
      <c r="I1399" s="24"/>
      <c r="J1399" s="51"/>
      <c r="K1399" s="46" t="str">
        <f>IF(SUMIFS('Base facturation'!$C$59:$ALN$59,'Base facturation'!$C$8:$ALN$8,A1399)=0,"",SUMIFS('Base facturation'!$C$59:$ALN$59,'Base facturation'!$C$8:$ALN$8,A1399))</f>
        <v/>
      </c>
      <c r="L1399" s="46" t="str">
        <f t="shared" si="21"/>
        <v/>
      </c>
      <c r="M1399" s="47"/>
      <c r="N1399" s="55"/>
      <c r="O1399" s="59"/>
      <c r="P1399" s="43"/>
      <c r="Q1399" s="14"/>
    </row>
    <row r="1400" spans="1:17" ht="36.700000000000003" customHeight="1" x14ac:dyDescent="0.25">
      <c r="A1400" s="277"/>
      <c r="B1400" s="33"/>
      <c r="C1400" s="11"/>
      <c r="D1400" s="11"/>
      <c r="E1400" s="36"/>
      <c r="F1400" s="11"/>
      <c r="G1400" s="11"/>
      <c r="H1400" s="11"/>
      <c r="I1400" s="24"/>
      <c r="J1400" s="51"/>
      <c r="K1400" s="46" t="str">
        <f>IF(SUMIFS('Base facturation'!$C$59:$ALN$59,'Base facturation'!$C$8:$ALN$8,A1400)=0,"",SUMIFS('Base facturation'!$C$59:$ALN$59,'Base facturation'!$C$8:$ALN$8,A1400))</f>
        <v/>
      </c>
      <c r="L1400" s="46" t="str">
        <f t="shared" si="21"/>
        <v/>
      </c>
      <c r="M1400" s="47"/>
      <c r="N1400" s="55"/>
      <c r="O1400" s="59"/>
      <c r="P1400" s="43"/>
      <c r="Q1400" s="14"/>
    </row>
    <row r="1401" spans="1:17" ht="36.700000000000003" customHeight="1" x14ac:dyDescent="0.25">
      <c r="A1401" s="277"/>
      <c r="B1401" s="33"/>
      <c r="C1401" s="11"/>
      <c r="D1401" s="11"/>
      <c r="E1401" s="36"/>
      <c r="F1401" s="11"/>
      <c r="G1401" s="11"/>
      <c r="H1401" s="11"/>
      <c r="I1401" s="24"/>
      <c r="J1401" s="51"/>
      <c r="K1401" s="46" t="str">
        <f>IF(SUMIFS('Base facturation'!$C$59:$ALN$59,'Base facturation'!$C$8:$ALN$8,A1401)=0,"",SUMIFS('Base facturation'!$C$59:$ALN$59,'Base facturation'!$C$8:$ALN$8,A1401))</f>
        <v/>
      </c>
      <c r="L1401" s="46" t="str">
        <f t="shared" si="21"/>
        <v/>
      </c>
      <c r="M1401" s="47"/>
      <c r="N1401" s="55"/>
      <c r="O1401" s="59"/>
      <c r="P1401" s="43"/>
      <c r="Q1401" s="14"/>
    </row>
    <row r="1402" spans="1:17" ht="36.700000000000003" customHeight="1" x14ac:dyDescent="0.25">
      <c r="A1402" s="277"/>
      <c r="B1402" s="33"/>
      <c r="C1402" s="11"/>
      <c r="D1402" s="11"/>
      <c r="E1402" s="36"/>
      <c r="F1402" s="11"/>
      <c r="G1402" s="11"/>
      <c r="H1402" s="11"/>
      <c r="I1402" s="24"/>
      <c r="J1402" s="51"/>
      <c r="K1402" s="46" t="str">
        <f>IF(SUMIFS('Base facturation'!$C$59:$ALN$59,'Base facturation'!$C$8:$ALN$8,A1402)=0,"",SUMIFS('Base facturation'!$C$59:$ALN$59,'Base facturation'!$C$8:$ALN$8,A1402))</f>
        <v/>
      </c>
      <c r="L1402" s="46" t="str">
        <f t="shared" si="21"/>
        <v/>
      </c>
      <c r="M1402" s="47"/>
      <c r="N1402" s="55"/>
      <c r="O1402" s="59"/>
      <c r="P1402" s="43"/>
      <c r="Q1402" s="14"/>
    </row>
    <row r="1403" spans="1:17" ht="36.700000000000003" customHeight="1" x14ac:dyDescent="0.25">
      <c r="A1403" s="277"/>
      <c r="B1403" s="33"/>
      <c r="C1403" s="11"/>
      <c r="D1403" s="11"/>
      <c r="E1403" s="36"/>
      <c r="F1403" s="11"/>
      <c r="G1403" s="11"/>
      <c r="H1403" s="11"/>
      <c r="I1403" s="24"/>
      <c r="J1403" s="51"/>
      <c r="K1403" s="46" t="str">
        <f>IF(SUMIFS('Base facturation'!$C$59:$ALN$59,'Base facturation'!$C$8:$ALN$8,A1403)=0,"",SUMIFS('Base facturation'!$C$59:$ALN$59,'Base facturation'!$C$8:$ALN$8,A1403))</f>
        <v/>
      </c>
      <c r="L1403" s="46" t="str">
        <f t="shared" si="21"/>
        <v/>
      </c>
      <c r="M1403" s="47"/>
      <c r="N1403" s="55"/>
      <c r="O1403" s="59"/>
      <c r="P1403" s="43"/>
      <c r="Q1403" s="14"/>
    </row>
    <row r="1404" spans="1:17" ht="36.700000000000003" customHeight="1" x14ac:dyDescent="0.25">
      <c r="A1404" s="277"/>
      <c r="B1404" s="33"/>
      <c r="C1404" s="11"/>
      <c r="D1404" s="11"/>
      <c r="E1404" s="36"/>
      <c r="F1404" s="11"/>
      <c r="G1404" s="11"/>
      <c r="H1404" s="11"/>
      <c r="I1404" s="24"/>
      <c r="J1404" s="51"/>
      <c r="K1404" s="46" t="str">
        <f>IF(SUMIFS('Base facturation'!$C$59:$ALN$59,'Base facturation'!$C$8:$ALN$8,A1404)=0,"",SUMIFS('Base facturation'!$C$59:$ALN$59,'Base facturation'!$C$8:$ALN$8,A1404))</f>
        <v/>
      </c>
      <c r="L1404" s="46" t="str">
        <f t="shared" si="21"/>
        <v/>
      </c>
      <c r="M1404" s="47"/>
      <c r="N1404" s="55"/>
      <c r="O1404" s="59"/>
      <c r="P1404" s="43"/>
      <c r="Q1404" s="14"/>
    </row>
    <row r="1405" spans="1:17" ht="36.700000000000003" customHeight="1" x14ac:dyDescent="0.25">
      <c r="A1405" s="277"/>
      <c r="B1405" s="33"/>
      <c r="C1405" s="11"/>
      <c r="D1405" s="11"/>
      <c r="E1405" s="36"/>
      <c r="F1405" s="11"/>
      <c r="G1405" s="11"/>
      <c r="H1405" s="11"/>
      <c r="I1405" s="24"/>
      <c r="J1405" s="51"/>
      <c r="K1405" s="46" t="str">
        <f>IF(SUMIFS('Base facturation'!$C$59:$ALN$59,'Base facturation'!$C$8:$ALN$8,A1405)=0,"",SUMIFS('Base facturation'!$C$59:$ALN$59,'Base facturation'!$C$8:$ALN$8,A1405))</f>
        <v/>
      </c>
      <c r="L1405" s="46" t="str">
        <f t="shared" si="21"/>
        <v/>
      </c>
      <c r="M1405" s="47"/>
      <c r="N1405" s="55"/>
      <c r="O1405" s="59"/>
      <c r="P1405" s="43"/>
      <c r="Q1405" s="14"/>
    </row>
    <row r="1406" spans="1:17" ht="36.700000000000003" customHeight="1" x14ac:dyDescent="0.25">
      <c r="A1406" s="277"/>
      <c r="B1406" s="33"/>
      <c r="C1406" s="11"/>
      <c r="D1406" s="11"/>
      <c r="E1406" s="36"/>
      <c r="F1406" s="11"/>
      <c r="G1406" s="11"/>
      <c r="H1406" s="11"/>
      <c r="I1406" s="24"/>
      <c r="J1406" s="51"/>
      <c r="K1406" s="46" t="str">
        <f>IF(SUMIFS('Base facturation'!$C$59:$ALN$59,'Base facturation'!$C$8:$ALN$8,A1406)=0,"",SUMIFS('Base facturation'!$C$59:$ALN$59,'Base facturation'!$C$8:$ALN$8,A1406))</f>
        <v/>
      </c>
      <c r="L1406" s="46" t="str">
        <f t="shared" si="21"/>
        <v/>
      </c>
      <c r="M1406" s="47"/>
      <c r="N1406" s="55"/>
      <c r="O1406" s="59"/>
      <c r="P1406" s="43"/>
      <c r="Q1406" s="14"/>
    </row>
    <row r="1407" spans="1:17" ht="36.700000000000003" customHeight="1" x14ac:dyDescent="0.25">
      <c r="A1407" s="277"/>
      <c r="B1407" s="33"/>
      <c r="C1407" s="11"/>
      <c r="D1407" s="11"/>
      <c r="E1407" s="36"/>
      <c r="F1407" s="11"/>
      <c r="G1407" s="11"/>
      <c r="H1407" s="11"/>
      <c r="I1407" s="24"/>
      <c r="J1407" s="51"/>
      <c r="K1407" s="46" t="str">
        <f>IF(SUMIFS('Base facturation'!$C$59:$ALN$59,'Base facturation'!$C$8:$ALN$8,A1407)=0,"",SUMIFS('Base facturation'!$C$59:$ALN$59,'Base facturation'!$C$8:$ALN$8,A1407))</f>
        <v/>
      </c>
      <c r="L1407" s="46" t="str">
        <f t="shared" si="21"/>
        <v/>
      </c>
      <c r="M1407" s="47"/>
      <c r="N1407" s="55"/>
      <c r="O1407" s="59"/>
      <c r="P1407" s="43"/>
      <c r="Q1407" s="14"/>
    </row>
    <row r="1408" spans="1:17" ht="36.700000000000003" customHeight="1" x14ac:dyDescent="0.25">
      <c r="A1408" s="277"/>
      <c r="B1408" s="33"/>
      <c r="C1408" s="11"/>
      <c r="D1408" s="11"/>
      <c r="E1408" s="36"/>
      <c r="F1408" s="11"/>
      <c r="G1408" s="11"/>
      <c r="H1408" s="11"/>
      <c r="I1408" s="24"/>
      <c r="J1408" s="51"/>
      <c r="K1408" s="46" t="str">
        <f>IF(SUMIFS('Base facturation'!$C$59:$ALN$59,'Base facturation'!$C$8:$ALN$8,A1408)=0,"",SUMIFS('Base facturation'!$C$59:$ALN$59,'Base facturation'!$C$8:$ALN$8,A1408))</f>
        <v/>
      </c>
      <c r="L1408" s="46" t="str">
        <f t="shared" si="21"/>
        <v/>
      </c>
      <c r="M1408" s="47"/>
      <c r="N1408" s="55"/>
      <c r="O1408" s="59"/>
      <c r="P1408" s="43"/>
      <c r="Q1408" s="14"/>
    </row>
    <row r="1409" spans="1:17" ht="36.700000000000003" customHeight="1" x14ac:dyDescent="0.25">
      <c r="A1409" s="277"/>
      <c r="B1409" s="33"/>
      <c r="C1409" s="11"/>
      <c r="D1409" s="11"/>
      <c r="E1409" s="36"/>
      <c r="F1409" s="11"/>
      <c r="G1409" s="11"/>
      <c r="H1409" s="11"/>
      <c r="I1409" s="24"/>
      <c r="J1409" s="51"/>
      <c r="K1409" s="46" t="str">
        <f>IF(SUMIFS('Base facturation'!$C$59:$ALN$59,'Base facturation'!$C$8:$ALN$8,A1409)=0,"",SUMIFS('Base facturation'!$C$59:$ALN$59,'Base facturation'!$C$8:$ALN$8,A1409))</f>
        <v/>
      </c>
      <c r="L1409" s="46" t="str">
        <f t="shared" si="21"/>
        <v/>
      </c>
      <c r="M1409" s="47"/>
      <c r="N1409" s="55"/>
      <c r="O1409" s="59"/>
      <c r="P1409" s="43"/>
      <c r="Q1409" s="14"/>
    </row>
    <row r="1410" spans="1:17" ht="36.700000000000003" customHeight="1" x14ac:dyDescent="0.25">
      <c r="A1410" s="277"/>
      <c r="B1410" s="33"/>
      <c r="C1410" s="11"/>
      <c r="D1410" s="11"/>
      <c r="E1410" s="36"/>
      <c r="F1410" s="11"/>
      <c r="G1410" s="11"/>
      <c r="H1410" s="11"/>
      <c r="I1410" s="24"/>
      <c r="J1410" s="51"/>
      <c r="K1410" s="46" t="str">
        <f>IF(SUMIFS('Base facturation'!$C$59:$ALN$59,'Base facturation'!$C$8:$ALN$8,A1410)=0,"",SUMIFS('Base facturation'!$C$59:$ALN$59,'Base facturation'!$C$8:$ALN$8,A1410))</f>
        <v/>
      </c>
      <c r="L1410" s="46" t="str">
        <f t="shared" si="21"/>
        <v/>
      </c>
      <c r="M1410" s="47"/>
      <c r="N1410" s="55"/>
      <c r="O1410" s="59"/>
      <c r="P1410" s="43"/>
      <c r="Q1410" s="14"/>
    </row>
    <row r="1411" spans="1:17" ht="36.700000000000003" customHeight="1" x14ac:dyDescent="0.25">
      <c r="A1411" s="277"/>
      <c r="B1411" s="33"/>
      <c r="C1411" s="11"/>
      <c r="D1411" s="11"/>
      <c r="E1411" s="36"/>
      <c r="F1411" s="11"/>
      <c r="G1411" s="11"/>
      <c r="H1411" s="11"/>
      <c r="I1411" s="24"/>
      <c r="J1411" s="51"/>
      <c r="K1411" s="46" t="str">
        <f>IF(SUMIFS('Base facturation'!$C$59:$ALN$59,'Base facturation'!$C$8:$ALN$8,A1411)=0,"",SUMIFS('Base facturation'!$C$59:$ALN$59,'Base facturation'!$C$8:$ALN$8,A1411))</f>
        <v/>
      </c>
      <c r="L1411" s="46" t="str">
        <f t="shared" si="21"/>
        <v/>
      </c>
      <c r="M1411" s="47"/>
      <c r="N1411" s="55"/>
      <c r="O1411" s="59"/>
      <c r="P1411" s="43"/>
      <c r="Q1411" s="14"/>
    </row>
    <row r="1412" spans="1:17" ht="36.700000000000003" customHeight="1" x14ac:dyDescent="0.25">
      <c r="A1412" s="277"/>
      <c r="B1412" s="33"/>
      <c r="C1412" s="11"/>
      <c r="D1412" s="11"/>
      <c r="E1412" s="36"/>
      <c r="F1412" s="11"/>
      <c r="G1412" s="11"/>
      <c r="H1412" s="11"/>
      <c r="I1412" s="24"/>
      <c r="J1412" s="51"/>
      <c r="K1412" s="46" t="str">
        <f>IF(SUMIFS('Base facturation'!$C$59:$ALN$59,'Base facturation'!$C$8:$ALN$8,A1412)=0,"",SUMIFS('Base facturation'!$C$59:$ALN$59,'Base facturation'!$C$8:$ALN$8,A1412))</f>
        <v/>
      </c>
      <c r="L1412" s="46" t="str">
        <f t="shared" si="21"/>
        <v/>
      </c>
      <c r="M1412" s="47"/>
      <c r="N1412" s="55"/>
      <c r="O1412" s="59"/>
      <c r="P1412" s="43"/>
      <c r="Q1412" s="14"/>
    </row>
    <row r="1413" spans="1:17" ht="36.700000000000003" customHeight="1" x14ac:dyDescent="0.25">
      <c r="A1413" s="277"/>
      <c r="B1413" s="33"/>
      <c r="C1413" s="11"/>
      <c r="D1413" s="11"/>
      <c r="E1413" s="36"/>
      <c r="F1413" s="11"/>
      <c r="G1413" s="11"/>
      <c r="H1413" s="11"/>
      <c r="I1413" s="24"/>
      <c r="J1413" s="51"/>
      <c r="K1413" s="46" t="str">
        <f>IF(SUMIFS('Base facturation'!$C$59:$ALN$59,'Base facturation'!$C$8:$ALN$8,A1413)=0,"",SUMIFS('Base facturation'!$C$59:$ALN$59,'Base facturation'!$C$8:$ALN$8,A1413))</f>
        <v/>
      </c>
      <c r="L1413" s="46" t="str">
        <f t="shared" si="21"/>
        <v/>
      </c>
      <c r="M1413" s="47"/>
      <c r="N1413" s="55"/>
      <c r="O1413" s="59"/>
      <c r="P1413" s="43"/>
      <c r="Q1413" s="14"/>
    </row>
    <row r="1414" spans="1:17" ht="36.700000000000003" customHeight="1" x14ac:dyDescent="0.25">
      <c r="A1414" s="277"/>
      <c r="B1414" s="33"/>
      <c r="C1414" s="11"/>
      <c r="D1414" s="11"/>
      <c r="E1414" s="36"/>
      <c r="F1414" s="11"/>
      <c r="G1414" s="11"/>
      <c r="H1414" s="11"/>
      <c r="I1414" s="24"/>
      <c r="J1414" s="51"/>
      <c r="K1414" s="46" t="str">
        <f>IF(SUMIFS('Base facturation'!$C$59:$ALN$59,'Base facturation'!$C$8:$ALN$8,A1414)=0,"",SUMIFS('Base facturation'!$C$59:$ALN$59,'Base facturation'!$C$8:$ALN$8,A1414))</f>
        <v/>
      </c>
      <c r="L1414" s="46" t="str">
        <f t="shared" si="21"/>
        <v/>
      </c>
      <c r="M1414" s="47"/>
      <c r="N1414" s="55"/>
      <c r="O1414" s="59"/>
      <c r="P1414" s="43"/>
      <c r="Q1414" s="14"/>
    </row>
    <row r="1415" spans="1:17" ht="36.700000000000003" customHeight="1" x14ac:dyDescent="0.25">
      <c r="A1415" s="277"/>
      <c r="B1415" s="33"/>
      <c r="C1415" s="11"/>
      <c r="D1415" s="11"/>
      <c r="E1415" s="36"/>
      <c r="F1415" s="11"/>
      <c r="G1415" s="11"/>
      <c r="H1415" s="11"/>
      <c r="I1415" s="24"/>
      <c r="J1415" s="51"/>
      <c r="K1415" s="46" t="str">
        <f>IF(SUMIFS('Base facturation'!$C$59:$ALN$59,'Base facturation'!$C$8:$ALN$8,A1415)=0,"",SUMIFS('Base facturation'!$C$59:$ALN$59,'Base facturation'!$C$8:$ALN$8,A1415))</f>
        <v/>
      </c>
      <c r="L1415" s="46" t="str">
        <f t="shared" si="21"/>
        <v/>
      </c>
      <c r="M1415" s="47"/>
      <c r="N1415" s="55"/>
      <c r="O1415" s="59"/>
      <c r="P1415" s="43"/>
      <c r="Q1415" s="14"/>
    </row>
    <row r="1416" spans="1:17" ht="36.700000000000003" customHeight="1" x14ac:dyDescent="0.25">
      <c r="A1416" s="277"/>
      <c r="B1416" s="33"/>
      <c r="C1416" s="11"/>
      <c r="D1416" s="11"/>
      <c r="E1416" s="36"/>
      <c r="F1416" s="11"/>
      <c r="G1416" s="11"/>
      <c r="H1416" s="11"/>
      <c r="I1416" s="24"/>
      <c r="J1416" s="51"/>
      <c r="K1416" s="46" t="str">
        <f>IF(SUMIFS('Base facturation'!$C$59:$ALN$59,'Base facturation'!$C$8:$ALN$8,A1416)=0,"",SUMIFS('Base facturation'!$C$59:$ALN$59,'Base facturation'!$C$8:$ALN$8,A1416))</f>
        <v/>
      </c>
      <c r="L1416" s="46" t="str">
        <f t="shared" ref="L1416:L1479" si="22">IF(ISBLANK(J1416),"",J1416-K1416)</f>
        <v/>
      </c>
      <c r="M1416" s="47"/>
      <c r="N1416" s="55"/>
      <c r="O1416" s="59"/>
      <c r="P1416" s="43"/>
      <c r="Q1416" s="14"/>
    </row>
    <row r="1417" spans="1:17" ht="36.700000000000003" customHeight="1" x14ac:dyDescent="0.25">
      <c r="A1417" s="277"/>
      <c r="B1417" s="33"/>
      <c r="C1417" s="11"/>
      <c r="D1417" s="11"/>
      <c r="E1417" s="36"/>
      <c r="F1417" s="11"/>
      <c r="G1417" s="11"/>
      <c r="H1417" s="11"/>
      <c r="I1417" s="24"/>
      <c r="J1417" s="51"/>
      <c r="K1417" s="46" t="str">
        <f>IF(SUMIFS('Base facturation'!$C$59:$ALN$59,'Base facturation'!$C$8:$ALN$8,A1417)=0,"",SUMIFS('Base facturation'!$C$59:$ALN$59,'Base facturation'!$C$8:$ALN$8,A1417))</f>
        <v/>
      </c>
      <c r="L1417" s="46" t="str">
        <f t="shared" si="22"/>
        <v/>
      </c>
      <c r="M1417" s="47"/>
      <c r="N1417" s="55"/>
      <c r="O1417" s="59"/>
      <c r="P1417" s="43"/>
      <c r="Q1417" s="14"/>
    </row>
    <row r="1418" spans="1:17" ht="36.700000000000003" customHeight="1" x14ac:dyDescent="0.25">
      <c r="A1418" s="277"/>
      <c r="B1418" s="33"/>
      <c r="C1418" s="11"/>
      <c r="D1418" s="11"/>
      <c r="E1418" s="36"/>
      <c r="F1418" s="11"/>
      <c r="G1418" s="11"/>
      <c r="H1418" s="11"/>
      <c r="I1418" s="24"/>
      <c r="J1418" s="51"/>
      <c r="K1418" s="46" t="str">
        <f>IF(SUMIFS('Base facturation'!$C$59:$ALN$59,'Base facturation'!$C$8:$ALN$8,A1418)=0,"",SUMIFS('Base facturation'!$C$59:$ALN$59,'Base facturation'!$C$8:$ALN$8,A1418))</f>
        <v/>
      </c>
      <c r="L1418" s="46" t="str">
        <f t="shared" si="22"/>
        <v/>
      </c>
      <c r="M1418" s="47"/>
      <c r="N1418" s="55"/>
      <c r="O1418" s="59"/>
      <c r="P1418" s="43"/>
      <c r="Q1418" s="14"/>
    </row>
    <row r="1419" spans="1:17" ht="36.700000000000003" customHeight="1" x14ac:dyDescent="0.25">
      <c r="A1419" s="277"/>
      <c r="B1419" s="33"/>
      <c r="C1419" s="11"/>
      <c r="D1419" s="11"/>
      <c r="E1419" s="36"/>
      <c r="F1419" s="11"/>
      <c r="G1419" s="11"/>
      <c r="H1419" s="11"/>
      <c r="I1419" s="24"/>
      <c r="J1419" s="51"/>
      <c r="K1419" s="46" t="str">
        <f>IF(SUMIFS('Base facturation'!$C$59:$ALN$59,'Base facturation'!$C$8:$ALN$8,A1419)=0,"",SUMIFS('Base facturation'!$C$59:$ALN$59,'Base facturation'!$C$8:$ALN$8,A1419))</f>
        <v/>
      </c>
      <c r="L1419" s="46" t="str">
        <f t="shared" si="22"/>
        <v/>
      </c>
      <c r="M1419" s="47"/>
      <c r="N1419" s="55"/>
      <c r="O1419" s="59"/>
      <c r="P1419" s="43"/>
      <c r="Q1419" s="14"/>
    </row>
    <row r="1420" spans="1:17" ht="36.700000000000003" customHeight="1" x14ac:dyDescent="0.25">
      <c r="A1420" s="277"/>
      <c r="B1420" s="33"/>
      <c r="C1420" s="11"/>
      <c r="D1420" s="11"/>
      <c r="E1420" s="36"/>
      <c r="F1420" s="11"/>
      <c r="G1420" s="11"/>
      <c r="H1420" s="11"/>
      <c r="I1420" s="24"/>
      <c r="J1420" s="51"/>
      <c r="K1420" s="46" t="str">
        <f>IF(SUMIFS('Base facturation'!$C$59:$ALN$59,'Base facturation'!$C$8:$ALN$8,A1420)=0,"",SUMIFS('Base facturation'!$C$59:$ALN$59,'Base facturation'!$C$8:$ALN$8,A1420))</f>
        <v/>
      </c>
      <c r="L1420" s="46" t="str">
        <f t="shared" si="22"/>
        <v/>
      </c>
      <c r="M1420" s="47"/>
      <c r="N1420" s="55"/>
      <c r="O1420" s="59"/>
      <c r="P1420" s="43"/>
      <c r="Q1420" s="14"/>
    </row>
    <row r="1421" spans="1:17" ht="36.700000000000003" customHeight="1" x14ac:dyDescent="0.25">
      <c r="A1421" s="277"/>
      <c r="B1421" s="33"/>
      <c r="C1421" s="11"/>
      <c r="D1421" s="11"/>
      <c r="E1421" s="36"/>
      <c r="F1421" s="11"/>
      <c r="G1421" s="11"/>
      <c r="H1421" s="11"/>
      <c r="I1421" s="24"/>
      <c r="J1421" s="51"/>
      <c r="K1421" s="46" t="str">
        <f>IF(SUMIFS('Base facturation'!$C$59:$ALN$59,'Base facturation'!$C$8:$ALN$8,A1421)=0,"",SUMIFS('Base facturation'!$C$59:$ALN$59,'Base facturation'!$C$8:$ALN$8,A1421))</f>
        <v/>
      </c>
      <c r="L1421" s="46" t="str">
        <f t="shared" si="22"/>
        <v/>
      </c>
      <c r="M1421" s="47"/>
      <c r="N1421" s="55"/>
      <c r="O1421" s="59"/>
      <c r="P1421" s="43"/>
      <c r="Q1421" s="14"/>
    </row>
    <row r="1422" spans="1:17" ht="36.700000000000003" customHeight="1" x14ac:dyDescent="0.25">
      <c r="A1422" s="277"/>
      <c r="B1422" s="33"/>
      <c r="C1422" s="11"/>
      <c r="D1422" s="11"/>
      <c r="E1422" s="36"/>
      <c r="F1422" s="11"/>
      <c r="G1422" s="11"/>
      <c r="H1422" s="11"/>
      <c r="I1422" s="24"/>
      <c r="J1422" s="51"/>
      <c r="K1422" s="46" t="str">
        <f>IF(SUMIFS('Base facturation'!$C$59:$ALN$59,'Base facturation'!$C$8:$ALN$8,A1422)=0,"",SUMIFS('Base facturation'!$C$59:$ALN$59,'Base facturation'!$C$8:$ALN$8,A1422))</f>
        <v/>
      </c>
      <c r="L1422" s="46" t="str">
        <f t="shared" si="22"/>
        <v/>
      </c>
      <c r="M1422" s="47"/>
      <c r="N1422" s="55"/>
      <c r="O1422" s="59"/>
      <c r="P1422" s="43"/>
      <c r="Q1422" s="14"/>
    </row>
    <row r="1423" spans="1:17" ht="36.700000000000003" customHeight="1" x14ac:dyDescent="0.25">
      <c r="A1423" s="277"/>
      <c r="B1423" s="33"/>
      <c r="C1423" s="11"/>
      <c r="D1423" s="11"/>
      <c r="E1423" s="36"/>
      <c r="F1423" s="11"/>
      <c r="G1423" s="11"/>
      <c r="H1423" s="11"/>
      <c r="I1423" s="24"/>
      <c r="J1423" s="51"/>
      <c r="K1423" s="46" t="str">
        <f>IF(SUMIFS('Base facturation'!$C$59:$ALN$59,'Base facturation'!$C$8:$ALN$8,A1423)=0,"",SUMIFS('Base facturation'!$C$59:$ALN$59,'Base facturation'!$C$8:$ALN$8,A1423))</f>
        <v/>
      </c>
      <c r="L1423" s="46" t="str">
        <f t="shared" si="22"/>
        <v/>
      </c>
      <c r="M1423" s="47"/>
      <c r="N1423" s="55"/>
      <c r="O1423" s="59"/>
      <c r="P1423" s="43"/>
      <c r="Q1423" s="14"/>
    </row>
    <row r="1424" spans="1:17" ht="36.700000000000003" customHeight="1" x14ac:dyDescent="0.25">
      <c r="A1424" s="277"/>
      <c r="B1424" s="33"/>
      <c r="C1424" s="11"/>
      <c r="D1424" s="11"/>
      <c r="E1424" s="36"/>
      <c r="F1424" s="11"/>
      <c r="G1424" s="11"/>
      <c r="H1424" s="11"/>
      <c r="I1424" s="24"/>
      <c r="J1424" s="51"/>
      <c r="K1424" s="46" t="str">
        <f>IF(SUMIFS('Base facturation'!$C$59:$ALN$59,'Base facturation'!$C$8:$ALN$8,A1424)=0,"",SUMIFS('Base facturation'!$C$59:$ALN$59,'Base facturation'!$C$8:$ALN$8,A1424))</f>
        <v/>
      </c>
      <c r="L1424" s="46" t="str">
        <f t="shared" si="22"/>
        <v/>
      </c>
      <c r="M1424" s="47"/>
      <c r="N1424" s="55"/>
      <c r="O1424" s="59"/>
      <c r="P1424" s="43"/>
      <c r="Q1424" s="14"/>
    </row>
    <row r="1425" spans="1:17" ht="36.700000000000003" customHeight="1" x14ac:dyDescent="0.25">
      <c r="A1425" s="277"/>
      <c r="B1425" s="33"/>
      <c r="C1425" s="11"/>
      <c r="D1425" s="11"/>
      <c r="E1425" s="36"/>
      <c r="F1425" s="11"/>
      <c r="G1425" s="11"/>
      <c r="H1425" s="11"/>
      <c r="I1425" s="24"/>
      <c r="J1425" s="51"/>
      <c r="K1425" s="46" t="str">
        <f>IF(SUMIFS('Base facturation'!$C$59:$ALN$59,'Base facturation'!$C$8:$ALN$8,A1425)=0,"",SUMIFS('Base facturation'!$C$59:$ALN$59,'Base facturation'!$C$8:$ALN$8,A1425))</f>
        <v/>
      </c>
      <c r="L1425" s="46" t="str">
        <f t="shared" si="22"/>
        <v/>
      </c>
      <c r="M1425" s="47"/>
      <c r="N1425" s="55"/>
      <c r="O1425" s="59"/>
      <c r="P1425" s="43"/>
      <c r="Q1425" s="14"/>
    </row>
    <row r="1426" spans="1:17" ht="36.700000000000003" customHeight="1" x14ac:dyDescent="0.25">
      <c r="A1426" s="277"/>
      <c r="B1426" s="33"/>
      <c r="C1426" s="11"/>
      <c r="D1426" s="11"/>
      <c r="E1426" s="36"/>
      <c r="F1426" s="11"/>
      <c r="G1426" s="11"/>
      <c r="H1426" s="11"/>
      <c r="I1426" s="24"/>
      <c r="J1426" s="51"/>
      <c r="K1426" s="46" t="str">
        <f>IF(SUMIFS('Base facturation'!$C$59:$ALN$59,'Base facturation'!$C$8:$ALN$8,A1426)=0,"",SUMIFS('Base facturation'!$C$59:$ALN$59,'Base facturation'!$C$8:$ALN$8,A1426))</f>
        <v/>
      </c>
      <c r="L1426" s="46" t="str">
        <f t="shared" si="22"/>
        <v/>
      </c>
      <c r="M1426" s="47"/>
      <c r="N1426" s="55"/>
      <c r="O1426" s="59"/>
      <c r="P1426" s="43"/>
      <c r="Q1426" s="14"/>
    </row>
    <row r="1427" spans="1:17" ht="36.700000000000003" customHeight="1" x14ac:dyDescent="0.25">
      <c r="A1427" s="277"/>
      <c r="B1427" s="33"/>
      <c r="C1427" s="11"/>
      <c r="D1427" s="11"/>
      <c r="E1427" s="36"/>
      <c r="F1427" s="11"/>
      <c r="G1427" s="11"/>
      <c r="H1427" s="11"/>
      <c r="I1427" s="24"/>
      <c r="J1427" s="51"/>
      <c r="K1427" s="46" t="str">
        <f>IF(SUMIFS('Base facturation'!$C$59:$ALN$59,'Base facturation'!$C$8:$ALN$8,A1427)=0,"",SUMIFS('Base facturation'!$C$59:$ALN$59,'Base facturation'!$C$8:$ALN$8,A1427))</f>
        <v/>
      </c>
      <c r="L1427" s="46" t="str">
        <f t="shared" si="22"/>
        <v/>
      </c>
      <c r="M1427" s="47"/>
      <c r="N1427" s="55"/>
      <c r="O1427" s="59"/>
      <c r="P1427" s="43"/>
      <c r="Q1427" s="14"/>
    </row>
    <row r="1428" spans="1:17" ht="36.700000000000003" customHeight="1" x14ac:dyDescent="0.25">
      <c r="A1428" s="277"/>
      <c r="B1428" s="33"/>
      <c r="C1428" s="11"/>
      <c r="D1428" s="11"/>
      <c r="E1428" s="36"/>
      <c r="F1428" s="11"/>
      <c r="G1428" s="11"/>
      <c r="H1428" s="11"/>
      <c r="I1428" s="24"/>
      <c r="J1428" s="51"/>
      <c r="K1428" s="46" t="str">
        <f>IF(SUMIFS('Base facturation'!$C$59:$ALN$59,'Base facturation'!$C$8:$ALN$8,A1428)=0,"",SUMIFS('Base facturation'!$C$59:$ALN$59,'Base facturation'!$C$8:$ALN$8,A1428))</f>
        <v/>
      </c>
      <c r="L1428" s="46" t="str">
        <f t="shared" si="22"/>
        <v/>
      </c>
      <c r="M1428" s="47"/>
      <c r="N1428" s="55"/>
      <c r="O1428" s="59"/>
      <c r="P1428" s="43"/>
      <c r="Q1428" s="14"/>
    </row>
    <row r="1429" spans="1:17" ht="36.700000000000003" customHeight="1" x14ac:dyDescent="0.25">
      <c r="A1429" s="277"/>
      <c r="B1429" s="33"/>
      <c r="C1429" s="11"/>
      <c r="D1429" s="11"/>
      <c r="E1429" s="36"/>
      <c r="F1429" s="11"/>
      <c r="G1429" s="11"/>
      <c r="H1429" s="11"/>
      <c r="I1429" s="24"/>
      <c r="J1429" s="51"/>
      <c r="K1429" s="46" t="str">
        <f>IF(SUMIFS('Base facturation'!$C$59:$ALN$59,'Base facturation'!$C$8:$ALN$8,A1429)=0,"",SUMIFS('Base facturation'!$C$59:$ALN$59,'Base facturation'!$C$8:$ALN$8,A1429))</f>
        <v/>
      </c>
      <c r="L1429" s="46" t="str">
        <f t="shared" si="22"/>
        <v/>
      </c>
      <c r="M1429" s="47"/>
      <c r="N1429" s="55"/>
      <c r="O1429" s="59"/>
      <c r="P1429" s="43"/>
      <c r="Q1429" s="14"/>
    </row>
    <row r="1430" spans="1:17" ht="36.700000000000003" customHeight="1" x14ac:dyDescent="0.25">
      <c r="A1430" s="277"/>
      <c r="B1430" s="33"/>
      <c r="C1430" s="11"/>
      <c r="D1430" s="11"/>
      <c r="E1430" s="36"/>
      <c r="F1430" s="11"/>
      <c r="G1430" s="11"/>
      <c r="H1430" s="11"/>
      <c r="I1430" s="24"/>
      <c r="J1430" s="51"/>
      <c r="K1430" s="46" t="str">
        <f>IF(SUMIFS('Base facturation'!$C$59:$ALN$59,'Base facturation'!$C$8:$ALN$8,A1430)=0,"",SUMIFS('Base facturation'!$C$59:$ALN$59,'Base facturation'!$C$8:$ALN$8,A1430))</f>
        <v/>
      </c>
      <c r="L1430" s="46" t="str">
        <f t="shared" si="22"/>
        <v/>
      </c>
      <c r="M1430" s="47"/>
      <c r="N1430" s="55"/>
      <c r="O1430" s="59"/>
      <c r="P1430" s="43"/>
      <c r="Q1430" s="14"/>
    </row>
    <row r="1431" spans="1:17" ht="36.700000000000003" customHeight="1" x14ac:dyDescent="0.25">
      <c r="A1431" s="277"/>
      <c r="B1431" s="33"/>
      <c r="C1431" s="11"/>
      <c r="D1431" s="11"/>
      <c r="E1431" s="36"/>
      <c r="F1431" s="11"/>
      <c r="G1431" s="11"/>
      <c r="H1431" s="11"/>
      <c r="I1431" s="24"/>
      <c r="J1431" s="51"/>
      <c r="K1431" s="46" t="str">
        <f>IF(SUMIFS('Base facturation'!$C$59:$ALN$59,'Base facturation'!$C$8:$ALN$8,A1431)=0,"",SUMIFS('Base facturation'!$C$59:$ALN$59,'Base facturation'!$C$8:$ALN$8,A1431))</f>
        <v/>
      </c>
      <c r="L1431" s="46" t="str">
        <f t="shared" si="22"/>
        <v/>
      </c>
      <c r="M1431" s="47"/>
      <c r="N1431" s="55"/>
      <c r="O1431" s="59"/>
      <c r="P1431" s="43"/>
      <c r="Q1431" s="14"/>
    </row>
    <row r="1432" spans="1:17" ht="36.700000000000003" customHeight="1" x14ac:dyDescent="0.25">
      <c r="A1432" s="277"/>
      <c r="B1432" s="33"/>
      <c r="C1432" s="11"/>
      <c r="D1432" s="11"/>
      <c r="E1432" s="36"/>
      <c r="F1432" s="11"/>
      <c r="G1432" s="11"/>
      <c r="H1432" s="11"/>
      <c r="I1432" s="24"/>
      <c r="J1432" s="51"/>
      <c r="K1432" s="46" t="str">
        <f>IF(SUMIFS('Base facturation'!$C$59:$ALN$59,'Base facturation'!$C$8:$ALN$8,A1432)=0,"",SUMIFS('Base facturation'!$C$59:$ALN$59,'Base facturation'!$C$8:$ALN$8,A1432))</f>
        <v/>
      </c>
      <c r="L1432" s="46" t="str">
        <f t="shared" si="22"/>
        <v/>
      </c>
      <c r="M1432" s="47"/>
      <c r="N1432" s="55"/>
      <c r="O1432" s="59"/>
      <c r="P1432" s="43"/>
      <c r="Q1432" s="14"/>
    </row>
    <row r="1433" spans="1:17" ht="36.700000000000003" customHeight="1" x14ac:dyDescent="0.25">
      <c r="A1433" s="277"/>
      <c r="B1433" s="33"/>
      <c r="C1433" s="11"/>
      <c r="D1433" s="11"/>
      <c r="E1433" s="36"/>
      <c r="F1433" s="11"/>
      <c r="G1433" s="11"/>
      <c r="H1433" s="11"/>
      <c r="I1433" s="24"/>
      <c r="J1433" s="51"/>
      <c r="K1433" s="46" t="str">
        <f>IF(SUMIFS('Base facturation'!$C$59:$ALN$59,'Base facturation'!$C$8:$ALN$8,A1433)=0,"",SUMIFS('Base facturation'!$C$59:$ALN$59,'Base facturation'!$C$8:$ALN$8,A1433))</f>
        <v/>
      </c>
      <c r="L1433" s="46" t="str">
        <f t="shared" si="22"/>
        <v/>
      </c>
      <c r="M1433" s="47"/>
      <c r="N1433" s="55"/>
      <c r="O1433" s="59"/>
      <c r="P1433" s="43"/>
      <c r="Q1433" s="14"/>
    </row>
    <row r="1434" spans="1:17" ht="36.700000000000003" customHeight="1" x14ac:dyDescent="0.25">
      <c r="A1434" s="277"/>
      <c r="B1434" s="33"/>
      <c r="C1434" s="11"/>
      <c r="D1434" s="11"/>
      <c r="E1434" s="36"/>
      <c r="F1434" s="11"/>
      <c r="G1434" s="11"/>
      <c r="H1434" s="11"/>
      <c r="I1434" s="24"/>
      <c r="J1434" s="51"/>
      <c r="K1434" s="46" t="str">
        <f>IF(SUMIFS('Base facturation'!$C$59:$ALN$59,'Base facturation'!$C$8:$ALN$8,A1434)=0,"",SUMIFS('Base facturation'!$C$59:$ALN$59,'Base facturation'!$C$8:$ALN$8,A1434))</f>
        <v/>
      </c>
      <c r="L1434" s="46" t="str">
        <f t="shared" si="22"/>
        <v/>
      </c>
      <c r="M1434" s="47"/>
      <c r="N1434" s="55"/>
      <c r="O1434" s="59"/>
      <c r="P1434" s="43"/>
      <c r="Q1434" s="14"/>
    </row>
    <row r="1435" spans="1:17" ht="36.700000000000003" customHeight="1" x14ac:dyDescent="0.25">
      <c r="A1435" s="277"/>
      <c r="B1435" s="33"/>
      <c r="C1435" s="11"/>
      <c r="D1435" s="11"/>
      <c r="E1435" s="36"/>
      <c r="F1435" s="11"/>
      <c r="G1435" s="11"/>
      <c r="H1435" s="11"/>
      <c r="I1435" s="24"/>
      <c r="J1435" s="51"/>
      <c r="K1435" s="46" t="str">
        <f>IF(SUMIFS('Base facturation'!$C$59:$ALN$59,'Base facturation'!$C$8:$ALN$8,A1435)=0,"",SUMIFS('Base facturation'!$C$59:$ALN$59,'Base facturation'!$C$8:$ALN$8,A1435))</f>
        <v/>
      </c>
      <c r="L1435" s="46" t="str">
        <f t="shared" si="22"/>
        <v/>
      </c>
      <c r="M1435" s="47"/>
      <c r="N1435" s="55"/>
      <c r="O1435" s="59"/>
      <c r="P1435" s="43"/>
      <c r="Q1435" s="14"/>
    </row>
    <row r="1436" spans="1:17" ht="36.700000000000003" customHeight="1" x14ac:dyDescent="0.25">
      <c r="A1436" s="277"/>
      <c r="B1436" s="33"/>
      <c r="C1436" s="11"/>
      <c r="D1436" s="11"/>
      <c r="E1436" s="36"/>
      <c r="F1436" s="11"/>
      <c r="G1436" s="11"/>
      <c r="H1436" s="11"/>
      <c r="I1436" s="24"/>
      <c r="J1436" s="51"/>
      <c r="K1436" s="46" t="str">
        <f>IF(SUMIFS('Base facturation'!$C$59:$ALN$59,'Base facturation'!$C$8:$ALN$8,A1436)=0,"",SUMIFS('Base facturation'!$C$59:$ALN$59,'Base facturation'!$C$8:$ALN$8,A1436))</f>
        <v/>
      </c>
      <c r="L1436" s="46" t="str">
        <f t="shared" si="22"/>
        <v/>
      </c>
      <c r="M1436" s="47"/>
      <c r="N1436" s="55"/>
      <c r="O1436" s="59"/>
      <c r="P1436" s="43"/>
      <c r="Q1436" s="14"/>
    </row>
    <row r="1437" spans="1:17" ht="36.700000000000003" customHeight="1" x14ac:dyDescent="0.25">
      <c r="A1437" s="277"/>
      <c r="B1437" s="33"/>
      <c r="C1437" s="11"/>
      <c r="D1437" s="11"/>
      <c r="E1437" s="36"/>
      <c r="F1437" s="11"/>
      <c r="G1437" s="11"/>
      <c r="H1437" s="11"/>
      <c r="I1437" s="24"/>
      <c r="J1437" s="51"/>
      <c r="K1437" s="46" t="str">
        <f>IF(SUMIFS('Base facturation'!$C$59:$ALN$59,'Base facturation'!$C$8:$ALN$8,A1437)=0,"",SUMIFS('Base facturation'!$C$59:$ALN$59,'Base facturation'!$C$8:$ALN$8,A1437))</f>
        <v/>
      </c>
      <c r="L1437" s="46" t="str">
        <f t="shared" si="22"/>
        <v/>
      </c>
      <c r="M1437" s="47"/>
      <c r="N1437" s="55"/>
      <c r="O1437" s="59"/>
      <c r="P1437" s="43"/>
      <c r="Q1437" s="14"/>
    </row>
    <row r="1438" spans="1:17" ht="36.700000000000003" customHeight="1" x14ac:dyDescent="0.25">
      <c r="A1438" s="277"/>
      <c r="B1438" s="33"/>
      <c r="C1438" s="11"/>
      <c r="D1438" s="11"/>
      <c r="E1438" s="36"/>
      <c r="F1438" s="11"/>
      <c r="G1438" s="11"/>
      <c r="H1438" s="11"/>
      <c r="I1438" s="24"/>
      <c r="J1438" s="51"/>
      <c r="K1438" s="46" t="str">
        <f>IF(SUMIFS('Base facturation'!$C$59:$ALN$59,'Base facturation'!$C$8:$ALN$8,A1438)=0,"",SUMIFS('Base facturation'!$C$59:$ALN$59,'Base facturation'!$C$8:$ALN$8,A1438))</f>
        <v/>
      </c>
      <c r="L1438" s="46" t="str">
        <f t="shared" si="22"/>
        <v/>
      </c>
      <c r="M1438" s="47"/>
      <c r="N1438" s="55"/>
      <c r="O1438" s="59"/>
      <c r="P1438" s="43"/>
      <c r="Q1438" s="14"/>
    </row>
    <row r="1439" spans="1:17" ht="36.700000000000003" customHeight="1" x14ac:dyDescent="0.25">
      <c r="A1439" s="277"/>
      <c r="B1439" s="33"/>
      <c r="C1439" s="11"/>
      <c r="D1439" s="11"/>
      <c r="E1439" s="36"/>
      <c r="F1439" s="11"/>
      <c r="G1439" s="11"/>
      <c r="H1439" s="11"/>
      <c r="I1439" s="24"/>
      <c r="J1439" s="51"/>
      <c r="K1439" s="46" t="str">
        <f>IF(SUMIFS('Base facturation'!$C$59:$ALN$59,'Base facturation'!$C$8:$ALN$8,A1439)=0,"",SUMIFS('Base facturation'!$C$59:$ALN$59,'Base facturation'!$C$8:$ALN$8,A1439))</f>
        <v/>
      </c>
      <c r="L1439" s="46" t="str">
        <f t="shared" si="22"/>
        <v/>
      </c>
      <c r="M1439" s="47"/>
      <c r="N1439" s="55"/>
      <c r="O1439" s="59"/>
      <c r="P1439" s="43"/>
      <c r="Q1439" s="14"/>
    </row>
    <row r="1440" spans="1:17" ht="36.700000000000003" customHeight="1" x14ac:dyDescent="0.25">
      <c r="A1440" s="277"/>
      <c r="B1440" s="33"/>
      <c r="C1440" s="11"/>
      <c r="D1440" s="11"/>
      <c r="E1440" s="36"/>
      <c r="F1440" s="11"/>
      <c r="G1440" s="11"/>
      <c r="H1440" s="11"/>
      <c r="I1440" s="24"/>
      <c r="J1440" s="51"/>
      <c r="K1440" s="46" t="str">
        <f>IF(SUMIFS('Base facturation'!$C$59:$ALN$59,'Base facturation'!$C$8:$ALN$8,A1440)=0,"",SUMIFS('Base facturation'!$C$59:$ALN$59,'Base facturation'!$C$8:$ALN$8,A1440))</f>
        <v/>
      </c>
      <c r="L1440" s="46" t="str">
        <f t="shared" si="22"/>
        <v/>
      </c>
      <c r="M1440" s="47"/>
      <c r="N1440" s="55"/>
      <c r="O1440" s="59"/>
      <c r="P1440" s="43"/>
      <c r="Q1440" s="14"/>
    </row>
    <row r="1441" spans="1:17" ht="36.700000000000003" customHeight="1" x14ac:dyDescent="0.25">
      <c r="A1441" s="277"/>
      <c r="B1441" s="33"/>
      <c r="C1441" s="11"/>
      <c r="D1441" s="11"/>
      <c r="E1441" s="36"/>
      <c r="F1441" s="11"/>
      <c r="G1441" s="11"/>
      <c r="H1441" s="11"/>
      <c r="I1441" s="24"/>
      <c r="J1441" s="51"/>
      <c r="K1441" s="46" t="str">
        <f>IF(SUMIFS('Base facturation'!$C$59:$ALN$59,'Base facturation'!$C$8:$ALN$8,A1441)=0,"",SUMIFS('Base facturation'!$C$59:$ALN$59,'Base facturation'!$C$8:$ALN$8,A1441))</f>
        <v/>
      </c>
      <c r="L1441" s="46" t="str">
        <f t="shared" si="22"/>
        <v/>
      </c>
      <c r="M1441" s="47"/>
      <c r="N1441" s="55"/>
      <c r="O1441" s="59"/>
      <c r="P1441" s="43"/>
      <c r="Q1441" s="14"/>
    </row>
    <row r="1442" spans="1:17" ht="36.700000000000003" customHeight="1" x14ac:dyDescent="0.25">
      <c r="A1442" s="277"/>
      <c r="B1442" s="33"/>
      <c r="C1442" s="11"/>
      <c r="D1442" s="11"/>
      <c r="E1442" s="36"/>
      <c r="F1442" s="11"/>
      <c r="G1442" s="11"/>
      <c r="H1442" s="11"/>
      <c r="I1442" s="24"/>
      <c r="J1442" s="51"/>
      <c r="K1442" s="46" t="str">
        <f>IF(SUMIFS('Base facturation'!$C$59:$ALN$59,'Base facturation'!$C$8:$ALN$8,A1442)=0,"",SUMIFS('Base facturation'!$C$59:$ALN$59,'Base facturation'!$C$8:$ALN$8,A1442))</f>
        <v/>
      </c>
      <c r="L1442" s="46" t="str">
        <f t="shared" si="22"/>
        <v/>
      </c>
      <c r="M1442" s="47"/>
      <c r="N1442" s="55"/>
      <c r="O1442" s="59"/>
      <c r="P1442" s="43"/>
      <c r="Q1442" s="14"/>
    </row>
    <row r="1443" spans="1:17" ht="36.700000000000003" customHeight="1" x14ac:dyDescent="0.25">
      <c r="A1443" s="277"/>
      <c r="B1443" s="33"/>
      <c r="C1443" s="11"/>
      <c r="D1443" s="11"/>
      <c r="E1443" s="36"/>
      <c r="F1443" s="11"/>
      <c r="G1443" s="11"/>
      <c r="H1443" s="11"/>
      <c r="I1443" s="24"/>
      <c r="J1443" s="51"/>
      <c r="K1443" s="46" t="str">
        <f>IF(SUMIFS('Base facturation'!$C$59:$ALN$59,'Base facturation'!$C$8:$ALN$8,A1443)=0,"",SUMIFS('Base facturation'!$C$59:$ALN$59,'Base facturation'!$C$8:$ALN$8,A1443))</f>
        <v/>
      </c>
      <c r="L1443" s="46" t="str">
        <f t="shared" si="22"/>
        <v/>
      </c>
      <c r="M1443" s="47"/>
      <c r="N1443" s="55"/>
      <c r="O1443" s="59"/>
      <c r="P1443" s="43"/>
      <c r="Q1443" s="14"/>
    </row>
    <row r="1444" spans="1:17" ht="36.700000000000003" customHeight="1" x14ac:dyDescent="0.25">
      <c r="A1444" s="277"/>
      <c r="B1444" s="33"/>
      <c r="C1444" s="11"/>
      <c r="D1444" s="11"/>
      <c r="E1444" s="36"/>
      <c r="F1444" s="11"/>
      <c r="G1444" s="11"/>
      <c r="H1444" s="11"/>
      <c r="I1444" s="24"/>
      <c r="J1444" s="51"/>
      <c r="K1444" s="46" t="str">
        <f>IF(SUMIFS('Base facturation'!$C$59:$ALN$59,'Base facturation'!$C$8:$ALN$8,A1444)=0,"",SUMIFS('Base facturation'!$C$59:$ALN$59,'Base facturation'!$C$8:$ALN$8,A1444))</f>
        <v/>
      </c>
      <c r="L1444" s="46" t="str">
        <f t="shared" si="22"/>
        <v/>
      </c>
      <c r="M1444" s="47"/>
      <c r="N1444" s="55"/>
      <c r="O1444" s="59"/>
      <c r="P1444" s="43"/>
      <c r="Q1444" s="14"/>
    </row>
    <row r="1445" spans="1:17" ht="36.700000000000003" customHeight="1" x14ac:dyDescent="0.25">
      <c r="A1445" s="277"/>
      <c r="B1445" s="33"/>
      <c r="C1445" s="11"/>
      <c r="D1445" s="11"/>
      <c r="E1445" s="36"/>
      <c r="F1445" s="11"/>
      <c r="G1445" s="11"/>
      <c r="H1445" s="11"/>
      <c r="I1445" s="24"/>
      <c r="J1445" s="51"/>
      <c r="K1445" s="46" t="str">
        <f>IF(SUMIFS('Base facturation'!$C$59:$ALN$59,'Base facturation'!$C$8:$ALN$8,A1445)=0,"",SUMIFS('Base facturation'!$C$59:$ALN$59,'Base facturation'!$C$8:$ALN$8,A1445))</f>
        <v/>
      </c>
      <c r="L1445" s="46" t="str">
        <f t="shared" si="22"/>
        <v/>
      </c>
      <c r="M1445" s="47"/>
      <c r="N1445" s="55"/>
      <c r="O1445" s="59"/>
      <c r="P1445" s="43"/>
      <c r="Q1445" s="14"/>
    </row>
    <row r="1446" spans="1:17" ht="36.700000000000003" customHeight="1" x14ac:dyDescent="0.25">
      <c r="A1446" s="277"/>
      <c r="B1446" s="33"/>
      <c r="C1446" s="11"/>
      <c r="D1446" s="11"/>
      <c r="E1446" s="36"/>
      <c r="F1446" s="11"/>
      <c r="G1446" s="11"/>
      <c r="H1446" s="11"/>
      <c r="I1446" s="24"/>
      <c r="J1446" s="51"/>
      <c r="K1446" s="46" t="str">
        <f>IF(SUMIFS('Base facturation'!$C$59:$ALN$59,'Base facturation'!$C$8:$ALN$8,A1446)=0,"",SUMIFS('Base facturation'!$C$59:$ALN$59,'Base facturation'!$C$8:$ALN$8,A1446))</f>
        <v/>
      </c>
      <c r="L1446" s="46" t="str">
        <f t="shared" si="22"/>
        <v/>
      </c>
      <c r="M1446" s="47"/>
      <c r="N1446" s="55"/>
      <c r="O1446" s="59"/>
      <c r="P1446" s="43"/>
      <c r="Q1446" s="14"/>
    </row>
    <row r="1447" spans="1:17" ht="36.700000000000003" customHeight="1" x14ac:dyDescent="0.25">
      <c r="A1447" s="277"/>
      <c r="B1447" s="33"/>
      <c r="C1447" s="11"/>
      <c r="D1447" s="11"/>
      <c r="E1447" s="36"/>
      <c r="F1447" s="11"/>
      <c r="G1447" s="11"/>
      <c r="H1447" s="11"/>
      <c r="I1447" s="24"/>
      <c r="J1447" s="51"/>
      <c r="K1447" s="46" t="str">
        <f>IF(SUMIFS('Base facturation'!$C$59:$ALN$59,'Base facturation'!$C$8:$ALN$8,A1447)=0,"",SUMIFS('Base facturation'!$C$59:$ALN$59,'Base facturation'!$C$8:$ALN$8,A1447))</f>
        <v/>
      </c>
      <c r="L1447" s="46" t="str">
        <f t="shared" si="22"/>
        <v/>
      </c>
      <c r="M1447" s="47"/>
      <c r="N1447" s="55"/>
      <c r="O1447" s="59"/>
      <c r="P1447" s="43"/>
      <c r="Q1447" s="14"/>
    </row>
    <row r="1448" spans="1:17" ht="36.700000000000003" customHeight="1" x14ac:dyDescent="0.25">
      <c r="A1448" s="277"/>
      <c r="B1448" s="33"/>
      <c r="C1448" s="11"/>
      <c r="D1448" s="11"/>
      <c r="E1448" s="36"/>
      <c r="F1448" s="11"/>
      <c r="G1448" s="11"/>
      <c r="H1448" s="11"/>
      <c r="I1448" s="24"/>
      <c r="J1448" s="51"/>
      <c r="K1448" s="46" t="str">
        <f>IF(SUMIFS('Base facturation'!$C$59:$ALN$59,'Base facturation'!$C$8:$ALN$8,A1448)=0,"",SUMIFS('Base facturation'!$C$59:$ALN$59,'Base facturation'!$C$8:$ALN$8,A1448))</f>
        <v/>
      </c>
      <c r="L1448" s="46" t="str">
        <f t="shared" si="22"/>
        <v/>
      </c>
      <c r="M1448" s="47"/>
      <c r="N1448" s="55"/>
      <c r="O1448" s="59"/>
      <c r="P1448" s="43"/>
      <c r="Q1448" s="14"/>
    </row>
    <row r="1449" spans="1:17" ht="36.700000000000003" customHeight="1" x14ac:dyDescent="0.25">
      <c r="A1449" s="277"/>
      <c r="B1449" s="33"/>
      <c r="C1449" s="11"/>
      <c r="D1449" s="11"/>
      <c r="E1449" s="36"/>
      <c r="F1449" s="11"/>
      <c r="G1449" s="11"/>
      <c r="H1449" s="11"/>
      <c r="I1449" s="24"/>
      <c r="J1449" s="51"/>
      <c r="K1449" s="46" t="str">
        <f>IF(SUMIFS('Base facturation'!$C$59:$ALN$59,'Base facturation'!$C$8:$ALN$8,A1449)=0,"",SUMIFS('Base facturation'!$C$59:$ALN$59,'Base facturation'!$C$8:$ALN$8,A1449))</f>
        <v/>
      </c>
      <c r="L1449" s="46" t="str">
        <f t="shared" si="22"/>
        <v/>
      </c>
      <c r="M1449" s="47"/>
      <c r="N1449" s="55"/>
      <c r="O1449" s="59"/>
      <c r="P1449" s="43"/>
      <c r="Q1449" s="14"/>
    </row>
    <row r="1450" spans="1:17" ht="36.700000000000003" customHeight="1" x14ac:dyDescent="0.25">
      <c r="A1450" s="277"/>
      <c r="B1450" s="33"/>
      <c r="C1450" s="11"/>
      <c r="D1450" s="11"/>
      <c r="E1450" s="36"/>
      <c r="F1450" s="11"/>
      <c r="G1450" s="11"/>
      <c r="H1450" s="11"/>
      <c r="I1450" s="24"/>
      <c r="J1450" s="51"/>
      <c r="K1450" s="46" t="str">
        <f>IF(SUMIFS('Base facturation'!$C$59:$ALN$59,'Base facturation'!$C$8:$ALN$8,A1450)=0,"",SUMIFS('Base facturation'!$C$59:$ALN$59,'Base facturation'!$C$8:$ALN$8,A1450))</f>
        <v/>
      </c>
      <c r="L1450" s="46" t="str">
        <f t="shared" si="22"/>
        <v/>
      </c>
      <c r="M1450" s="47"/>
      <c r="N1450" s="55"/>
      <c r="O1450" s="59"/>
      <c r="P1450" s="43"/>
      <c r="Q1450" s="14"/>
    </row>
    <row r="1451" spans="1:17" ht="36.700000000000003" customHeight="1" x14ac:dyDescent="0.25">
      <c r="A1451" s="277"/>
      <c r="B1451" s="33"/>
      <c r="C1451" s="11"/>
      <c r="D1451" s="11"/>
      <c r="E1451" s="36"/>
      <c r="F1451" s="11"/>
      <c r="G1451" s="11"/>
      <c r="H1451" s="11"/>
      <c r="I1451" s="24"/>
      <c r="J1451" s="51"/>
      <c r="K1451" s="46" t="str">
        <f>IF(SUMIFS('Base facturation'!$C$59:$ALN$59,'Base facturation'!$C$8:$ALN$8,A1451)=0,"",SUMIFS('Base facturation'!$C$59:$ALN$59,'Base facturation'!$C$8:$ALN$8,A1451))</f>
        <v/>
      </c>
      <c r="L1451" s="46" t="str">
        <f t="shared" si="22"/>
        <v/>
      </c>
      <c r="M1451" s="47"/>
      <c r="N1451" s="55"/>
      <c r="O1451" s="59"/>
      <c r="P1451" s="43"/>
      <c r="Q1451" s="14"/>
    </row>
    <row r="1452" spans="1:17" ht="36.700000000000003" customHeight="1" x14ac:dyDescent="0.25">
      <c r="A1452" s="277"/>
      <c r="B1452" s="33"/>
      <c r="C1452" s="11"/>
      <c r="D1452" s="11"/>
      <c r="E1452" s="36"/>
      <c r="F1452" s="11"/>
      <c r="G1452" s="11"/>
      <c r="H1452" s="11"/>
      <c r="I1452" s="24"/>
      <c r="J1452" s="51"/>
      <c r="K1452" s="46" t="str">
        <f>IF(SUMIFS('Base facturation'!$C$59:$ALN$59,'Base facturation'!$C$8:$ALN$8,A1452)=0,"",SUMIFS('Base facturation'!$C$59:$ALN$59,'Base facturation'!$C$8:$ALN$8,A1452))</f>
        <v/>
      </c>
      <c r="L1452" s="46" t="str">
        <f t="shared" si="22"/>
        <v/>
      </c>
      <c r="M1452" s="47"/>
      <c r="N1452" s="55"/>
      <c r="O1452" s="59"/>
      <c r="P1452" s="43"/>
      <c r="Q1452" s="14"/>
    </row>
    <row r="1453" spans="1:17" ht="36.700000000000003" customHeight="1" x14ac:dyDescent="0.25">
      <c r="A1453" s="277"/>
      <c r="B1453" s="33"/>
      <c r="C1453" s="11"/>
      <c r="D1453" s="11"/>
      <c r="E1453" s="36"/>
      <c r="F1453" s="11"/>
      <c r="G1453" s="11"/>
      <c r="H1453" s="11"/>
      <c r="I1453" s="24"/>
      <c r="J1453" s="51"/>
      <c r="K1453" s="46" t="str">
        <f>IF(SUMIFS('Base facturation'!$C$59:$ALN$59,'Base facturation'!$C$8:$ALN$8,A1453)=0,"",SUMIFS('Base facturation'!$C$59:$ALN$59,'Base facturation'!$C$8:$ALN$8,A1453))</f>
        <v/>
      </c>
      <c r="L1453" s="46" t="str">
        <f t="shared" si="22"/>
        <v/>
      </c>
      <c r="M1453" s="47"/>
      <c r="N1453" s="55"/>
      <c r="O1453" s="59"/>
      <c r="P1453" s="43"/>
      <c r="Q1453" s="14"/>
    </row>
    <row r="1454" spans="1:17" ht="36.700000000000003" customHeight="1" x14ac:dyDescent="0.25">
      <c r="A1454" s="277"/>
      <c r="B1454" s="33"/>
      <c r="C1454" s="11"/>
      <c r="D1454" s="11"/>
      <c r="E1454" s="36"/>
      <c r="F1454" s="11"/>
      <c r="G1454" s="11"/>
      <c r="H1454" s="11"/>
      <c r="I1454" s="24"/>
      <c r="J1454" s="51"/>
      <c r="K1454" s="46" t="str">
        <f>IF(SUMIFS('Base facturation'!$C$59:$ALN$59,'Base facturation'!$C$8:$ALN$8,A1454)=0,"",SUMIFS('Base facturation'!$C$59:$ALN$59,'Base facturation'!$C$8:$ALN$8,A1454))</f>
        <v/>
      </c>
      <c r="L1454" s="46" t="str">
        <f t="shared" si="22"/>
        <v/>
      </c>
      <c r="M1454" s="47"/>
      <c r="N1454" s="55"/>
      <c r="O1454" s="59"/>
      <c r="P1454" s="43"/>
      <c r="Q1454" s="14"/>
    </row>
    <row r="1455" spans="1:17" ht="36.700000000000003" customHeight="1" x14ac:dyDescent="0.25">
      <c r="A1455" s="277"/>
      <c r="B1455" s="33"/>
      <c r="C1455" s="11"/>
      <c r="D1455" s="11"/>
      <c r="E1455" s="36"/>
      <c r="F1455" s="11"/>
      <c r="G1455" s="11"/>
      <c r="H1455" s="11"/>
      <c r="I1455" s="24"/>
      <c r="J1455" s="51"/>
      <c r="K1455" s="46" t="str">
        <f>IF(SUMIFS('Base facturation'!$C$59:$ALN$59,'Base facturation'!$C$8:$ALN$8,A1455)=0,"",SUMIFS('Base facturation'!$C$59:$ALN$59,'Base facturation'!$C$8:$ALN$8,A1455))</f>
        <v/>
      </c>
      <c r="L1455" s="46" t="str">
        <f t="shared" si="22"/>
        <v/>
      </c>
      <c r="M1455" s="47"/>
      <c r="N1455" s="55"/>
      <c r="O1455" s="59"/>
      <c r="P1455" s="43"/>
      <c r="Q1455" s="14"/>
    </row>
    <row r="1456" spans="1:17" ht="36.700000000000003" customHeight="1" x14ac:dyDescent="0.25">
      <c r="A1456" s="277"/>
      <c r="B1456" s="33"/>
      <c r="C1456" s="11"/>
      <c r="D1456" s="11"/>
      <c r="E1456" s="36"/>
      <c r="F1456" s="11"/>
      <c r="G1456" s="11"/>
      <c r="H1456" s="11"/>
      <c r="I1456" s="24"/>
      <c r="J1456" s="51"/>
      <c r="K1456" s="46" t="str">
        <f>IF(SUMIFS('Base facturation'!$C$59:$ALN$59,'Base facturation'!$C$8:$ALN$8,A1456)=0,"",SUMIFS('Base facturation'!$C$59:$ALN$59,'Base facturation'!$C$8:$ALN$8,A1456))</f>
        <v/>
      </c>
      <c r="L1456" s="46" t="str">
        <f t="shared" si="22"/>
        <v/>
      </c>
      <c r="M1456" s="47"/>
      <c r="N1456" s="55"/>
      <c r="O1456" s="59"/>
      <c r="P1456" s="43"/>
      <c r="Q1456" s="14"/>
    </row>
    <row r="1457" spans="1:17" ht="36.700000000000003" customHeight="1" x14ac:dyDescent="0.25">
      <c r="A1457" s="277"/>
      <c r="B1457" s="33"/>
      <c r="C1457" s="11"/>
      <c r="D1457" s="11"/>
      <c r="E1457" s="36"/>
      <c r="F1457" s="11"/>
      <c r="G1457" s="11"/>
      <c r="H1457" s="11"/>
      <c r="I1457" s="24"/>
      <c r="J1457" s="51"/>
      <c r="K1457" s="46" t="str">
        <f>IF(SUMIFS('Base facturation'!$C$59:$ALN$59,'Base facturation'!$C$8:$ALN$8,A1457)=0,"",SUMIFS('Base facturation'!$C$59:$ALN$59,'Base facturation'!$C$8:$ALN$8,A1457))</f>
        <v/>
      </c>
      <c r="L1457" s="46" t="str">
        <f t="shared" si="22"/>
        <v/>
      </c>
      <c r="M1457" s="47"/>
      <c r="N1457" s="55"/>
      <c r="O1457" s="59"/>
      <c r="P1457" s="43"/>
      <c r="Q1457" s="14"/>
    </row>
    <row r="1458" spans="1:17" ht="36.700000000000003" customHeight="1" x14ac:dyDescent="0.25">
      <c r="A1458" s="277"/>
      <c r="B1458" s="33"/>
      <c r="C1458" s="11"/>
      <c r="D1458" s="11"/>
      <c r="E1458" s="36"/>
      <c r="F1458" s="11"/>
      <c r="G1458" s="11"/>
      <c r="H1458" s="11"/>
      <c r="I1458" s="24"/>
      <c r="J1458" s="51"/>
      <c r="K1458" s="46" t="str">
        <f>IF(SUMIFS('Base facturation'!$C$59:$ALN$59,'Base facturation'!$C$8:$ALN$8,A1458)=0,"",SUMIFS('Base facturation'!$C$59:$ALN$59,'Base facturation'!$C$8:$ALN$8,A1458))</f>
        <v/>
      </c>
      <c r="L1458" s="46" t="str">
        <f t="shared" si="22"/>
        <v/>
      </c>
      <c r="M1458" s="47"/>
      <c r="N1458" s="55"/>
      <c r="O1458" s="59"/>
      <c r="P1458" s="43"/>
      <c r="Q1458" s="14"/>
    </row>
    <row r="1459" spans="1:17" ht="36.700000000000003" customHeight="1" x14ac:dyDescent="0.25">
      <c r="A1459" s="277"/>
      <c r="B1459" s="33"/>
      <c r="C1459" s="11"/>
      <c r="D1459" s="11"/>
      <c r="E1459" s="36"/>
      <c r="F1459" s="11"/>
      <c r="G1459" s="11"/>
      <c r="H1459" s="11"/>
      <c r="I1459" s="24"/>
      <c r="J1459" s="51"/>
      <c r="K1459" s="46" t="str">
        <f>IF(SUMIFS('Base facturation'!$C$59:$ALN$59,'Base facturation'!$C$8:$ALN$8,A1459)=0,"",SUMIFS('Base facturation'!$C$59:$ALN$59,'Base facturation'!$C$8:$ALN$8,A1459))</f>
        <v/>
      </c>
      <c r="L1459" s="46" t="str">
        <f t="shared" si="22"/>
        <v/>
      </c>
      <c r="M1459" s="47"/>
      <c r="N1459" s="55"/>
      <c r="O1459" s="59"/>
      <c r="P1459" s="43"/>
      <c r="Q1459" s="14"/>
    </row>
    <row r="1460" spans="1:17" ht="36.700000000000003" customHeight="1" x14ac:dyDescent="0.25">
      <c r="A1460" s="277"/>
      <c r="B1460" s="33"/>
      <c r="C1460" s="11"/>
      <c r="D1460" s="11"/>
      <c r="E1460" s="36"/>
      <c r="F1460" s="11"/>
      <c r="G1460" s="11"/>
      <c r="H1460" s="11"/>
      <c r="I1460" s="24"/>
      <c r="J1460" s="51"/>
      <c r="K1460" s="46" t="str">
        <f>IF(SUMIFS('Base facturation'!$C$59:$ALN$59,'Base facturation'!$C$8:$ALN$8,A1460)=0,"",SUMIFS('Base facturation'!$C$59:$ALN$59,'Base facturation'!$C$8:$ALN$8,A1460))</f>
        <v/>
      </c>
      <c r="L1460" s="46" t="str">
        <f t="shared" si="22"/>
        <v/>
      </c>
      <c r="M1460" s="47"/>
      <c r="N1460" s="55"/>
      <c r="O1460" s="59"/>
      <c r="P1460" s="43"/>
      <c r="Q1460" s="14"/>
    </row>
    <row r="1461" spans="1:17" ht="36.700000000000003" customHeight="1" x14ac:dyDescent="0.25">
      <c r="A1461" s="277"/>
      <c r="B1461" s="33"/>
      <c r="C1461" s="11"/>
      <c r="D1461" s="11"/>
      <c r="E1461" s="36"/>
      <c r="F1461" s="11"/>
      <c r="G1461" s="11"/>
      <c r="H1461" s="11"/>
      <c r="I1461" s="24"/>
      <c r="J1461" s="51"/>
      <c r="K1461" s="46" t="str">
        <f>IF(SUMIFS('Base facturation'!$C$59:$ALN$59,'Base facturation'!$C$8:$ALN$8,A1461)=0,"",SUMIFS('Base facturation'!$C$59:$ALN$59,'Base facturation'!$C$8:$ALN$8,A1461))</f>
        <v/>
      </c>
      <c r="L1461" s="46" t="str">
        <f t="shared" si="22"/>
        <v/>
      </c>
      <c r="M1461" s="47"/>
      <c r="N1461" s="55"/>
      <c r="O1461" s="59"/>
      <c r="P1461" s="43"/>
      <c r="Q1461" s="14"/>
    </row>
    <row r="1462" spans="1:17" ht="36.700000000000003" customHeight="1" x14ac:dyDescent="0.25">
      <c r="A1462" s="277"/>
      <c r="B1462" s="33"/>
      <c r="C1462" s="11"/>
      <c r="D1462" s="11"/>
      <c r="E1462" s="36"/>
      <c r="F1462" s="11"/>
      <c r="G1462" s="11"/>
      <c r="H1462" s="11"/>
      <c r="I1462" s="24"/>
      <c r="J1462" s="51"/>
      <c r="K1462" s="46" t="str">
        <f>IF(SUMIFS('Base facturation'!$C$59:$ALN$59,'Base facturation'!$C$8:$ALN$8,A1462)=0,"",SUMIFS('Base facturation'!$C$59:$ALN$59,'Base facturation'!$C$8:$ALN$8,A1462))</f>
        <v/>
      </c>
      <c r="L1462" s="46" t="str">
        <f t="shared" si="22"/>
        <v/>
      </c>
      <c r="M1462" s="47"/>
      <c r="N1462" s="55"/>
      <c r="O1462" s="59"/>
      <c r="P1462" s="43"/>
      <c r="Q1462" s="14"/>
    </row>
    <row r="1463" spans="1:17" ht="36.700000000000003" customHeight="1" x14ac:dyDescent="0.25">
      <c r="A1463" s="277"/>
      <c r="B1463" s="33"/>
      <c r="C1463" s="11"/>
      <c r="D1463" s="11"/>
      <c r="E1463" s="36"/>
      <c r="F1463" s="11"/>
      <c r="G1463" s="11"/>
      <c r="H1463" s="11"/>
      <c r="I1463" s="24"/>
      <c r="J1463" s="51"/>
      <c r="K1463" s="46" t="str">
        <f>IF(SUMIFS('Base facturation'!$C$59:$ALN$59,'Base facturation'!$C$8:$ALN$8,A1463)=0,"",SUMIFS('Base facturation'!$C$59:$ALN$59,'Base facturation'!$C$8:$ALN$8,A1463))</f>
        <v/>
      </c>
      <c r="L1463" s="46" t="str">
        <f t="shared" si="22"/>
        <v/>
      </c>
      <c r="M1463" s="47"/>
      <c r="N1463" s="55"/>
      <c r="O1463" s="59"/>
      <c r="P1463" s="43"/>
      <c r="Q1463" s="14"/>
    </row>
    <row r="1464" spans="1:17" ht="36.700000000000003" customHeight="1" x14ac:dyDescent="0.25">
      <c r="A1464" s="277"/>
      <c r="B1464" s="33"/>
      <c r="C1464" s="11"/>
      <c r="D1464" s="11"/>
      <c r="E1464" s="36"/>
      <c r="F1464" s="11"/>
      <c r="G1464" s="11"/>
      <c r="H1464" s="11"/>
      <c r="I1464" s="24"/>
      <c r="J1464" s="51"/>
      <c r="K1464" s="46" t="str">
        <f>IF(SUMIFS('Base facturation'!$C$59:$ALN$59,'Base facturation'!$C$8:$ALN$8,A1464)=0,"",SUMIFS('Base facturation'!$C$59:$ALN$59,'Base facturation'!$C$8:$ALN$8,A1464))</f>
        <v/>
      </c>
      <c r="L1464" s="46" t="str">
        <f t="shared" si="22"/>
        <v/>
      </c>
      <c r="M1464" s="47"/>
      <c r="N1464" s="55"/>
      <c r="O1464" s="59"/>
      <c r="P1464" s="43"/>
      <c r="Q1464" s="14"/>
    </row>
    <row r="1465" spans="1:17" ht="36.700000000000003" customHeight="1" x14ac:dyDescent="0.25">
      <c r="A1465" s="277"/>
      <c r="B1465" s="33"/>
      <c r="C1465" s="11"/>
      <c r="D1465" s="11"/>
      <c r="E1465" s="36"/>
      <c r="F1465" s="11"/>
      <c r="G1465" s="11"/>
      <c r="H1465" s="11"/>
      <c r="I1465" s="24"/>
      <c r="J1465" s="51"/>
      <c r="K1465" s="46" t="str">
        <f>IF(SUMIFS('Base facturation'!$C$59:$ALN$59,'Base facturation'!$C$8:$ALN$8,A1465)=0,"",SUMIFS('Base facturation'!$C$59:$ALN$59,'Base facturation'!$C$8:$ALN$8,A1465))</f>
        <v/>
      </c>
      <c r="L1465" s="46" t="str">
        <f t="shared" si="22"/>
        <v/>
      </c>
      <c r="M1465" s="47"/>
      <c r="N1465" s="55"/>
      <c r="O1465" s="59"/>
      <c r="P1465" s="43"/>
      <c r="Q1465" s="14"/>
    </row>
    <row r="1466" spans="1:17" ht="36.700000000000003" customHeight="1" x14ac:dyDescent="0.25">
      <c r="A1466" s="277"/>
      <c r="B1466" s="33"/>
      <c r="C1466" s="11"/>
      <c r="D1466" s="11"/>
      <c r="E1466" s="36"/>
      <c r="F1466" s="11"/>
      <c r="G1466" s="11"/>
      <c r="H1466" s="11"/>
      <c r="I1466" s="24"/>
      <c r="J1466" s="51"/>
      <c r="K1466" s="46" t="str">
        <f>IF(SUMIFS('Base facturation'!$C$59:$ALN$59,'Base facturation'!$C$8:$ALN$8,A1466)=0,"",SUMIFS('Base facturation'!$C$59:$ALN$59,'Base facturation'!$C$8:$ALN$8,A1466))</f>
        <v/>
      </c>
      <c r="L1466" s="46" t="str">
        <f t="shared" si="22"/>
        <v/>
      </c>
      <c r="M1466" s="47"/>
      <c r="N1466" s="55"/>
      <c r="O1466" s="59"/>
      <c r="P1466" s="43"/>
      <c r="Q1466" s="14"/>
    </row>
    <row r="1467" spans="1:17" ht="36.700000000000003" customHeight="1" x14ac:dyDescent="0.25">
      <c r="A1467" s="277"/>
      <c r="B1467" s="33"/>
      <c r="C1467" s="11"/>
      <c r="D1467" s="11"/>
      <c r="E1467" s="36"/>
      <c r="F1467" s="11"/>
      <c r="G1467" s="11"/>
      <c r="H1467" s="11"/>
      <c r="I1467" s="24"/>
      <c r="J1467" s="51"/>
      <c r="K1467" s="46" t="str">
        <f>IF(SUMIFS('Base facturation'!$C$59:$ALN$59,'Base facturation'!$C$8:$ALN$8,A1467)=0,"",SUMIFS('Base facturation'!$C$59:$ALN$59,'Base facturation'!$C$8:$ALN$8,A1467))</f>
        <v/>
      </c>
      <c r="L1467" s="46" t="str">
        <f t="shared" si="22"/>
        <v/>
      </c>
      <c r="M1467" s="47"/>
      <c r="N1467" s="55"/>
      <c r="O1467" s="59"/>
      <c r="P1467" s="43"/>
      <c r="Q1467" s="14"/>
    </row>
    <row r="1468" spans="1:17" ht="36.700000000000003" customHeight="1" x14ac:dyDescent="0.25">
      <c r="A1468" s="277"/>
      <c r="B1468" s="33"/>
      <c r="C1468" s="11"/>
      <c r="D1468" s="11"/>
      <c r="E1468" s="36"/>
      <c r="F1468" s="11"/>
      <c r="G1468" s="11"/>
      <c r="H1468" s="11"/>
      <c r="I1468" s="24"/>
      <c r="J1468" s="51"/>
      <c r="K1468" s="46" t="str">
        <f>IF(SUMIFS('Base facturation'!$C$59:$ALN$59,'Base facturation'!$C$8:$ALN$8,A1468)=0,"",SUMIFS('Base facturation'!$C$59:$ALN$59,'Base facturation'!$C$8:$ALN$8,A1468))</f>
        <v/>
      </c>
      <c r="L1468" s="46" t="str">
        <f t="shared" si="22"/>
        <v/>
      </c>
      <c r="M1468" s="47"/>
      <c r="N1468" s="55"/>
      <c r="O1468" s="59"/>
      <c r="P1468" s="43"/>
      <c r="Q1468" s="14"/>
    </row>
    <row r="1469" spans="1:17" ht="36.700000000000003" customHeight="1" x14ac:dyDescent="0.25">
      <c r="A1469" s="277"/>
      <c r="B1469" s="33"/>
      <c r="C1469" s="11"/>
      <c r="D1469" s="11"/>
      <c r="E1469" s="36"/>
      <c r="F1469" s="11"/>
      <c r="G1469" s="11"/>
      <c r="H1469" s="11"/>
      <c r="I1469" s="24"/>
      <c r="J1469" s="51"/>
      <c r="K1469" s="46" t="str">
        <f>IF(SUMIFS('Base facturation'!$C$59:$ALN$59,'Base facturation'!$C$8:$ALN$8,A1469)=0,"",SUMIFS('Base facturation'!$C$59:$ALN$59,'Base facturation'!$C$8:$ALN$8,A1469))</f>
        <v/>
      </c>
      <c r="L1469" s="46" t="str">
        <f t="shared" si="22"/>
        <v/>
      </c>
      <c r="M1469" s="47"/>
      <c r="N1469" s="55"/>
      <c r="O1469" s="59"/>
      <c r="P1469" s="43"/>
      <c r="Q1469" s="14"/>
    </row>
    <row r="1470" spans="1:17" ht="36.700000000000003" customHeight="1" x14ac:dyDescent="0.25">
      <c r="A1470" s="277"/>
      <c r="B1470" s="33"/>
      <c r="C1470" s="11"/>
      <c r="D1470" s="11"/>
      <c r="E1470" s="36"/>
      <c r="F1470" s="11"/>
      <c r="G1470" s="11"/>
      <c r="H1470" s="11"/>
      <c r="I1470" s="24"/>
      <c r="J1470" s="51"/>
      <c r="K1470" s="46" t="str">
        <f>IF(SUMIFS('Base facturation'!$C$59:$ALN$59,'Base facturation'!$C$8:$ALN$8,A1470)=0,"",SUMIFS('Base facturation'!$C$59:$ALN$59,'Base facturation'!$C$8:$ALN$8,A1470))</f>
        <v/>
      </c>
      <c r="L1470" s="46" t="str">
        <f t="shared" si="22"/>
        <v/>
      </c>
      <c r="M1470" s="47"/>
      <c r="N1470" s="55"/>
      <c r="O1470" s="59"/>
      <c r="P1470" s="43"/>
      <c r="Q1470" s="14"/>
    </row>
    <row r="1471" spans="1:17" ht="36.700000000000003" customHeight="1" x14ac:dyDescent="0.25">
      <c r="A1471" s="277"/>
      <c r="B1471" s="33"/>
      <c r="C1471" s="11"/>
      <c r="D1471" s="11"/>
      <c r="E1471" s="36"/>
      <c r="F1471" s="11"/>
      <c r="G1471" s="11"/>
      <c r="H1471" s="11"/>
      <c r="I1471" s="24"/>
      <c r="J1471" s="51"/>
      <c r="K1471" s="46" t="str">
        <f>IF(SUMIFS('Base facturation'!$C$59:$ALN$59,'Base facturation'!$C$8:$ALN$8,A1471)=0,"",SUMIFS('Base facturation'!$C$59:$ALN$59,'Base facturation'!$C$8:$ALN$8,A1471))</f>
        <v/>
      </c>
      <c r="L1471" s="46" t="str">
        <f t="shared" si="22"/>
        <v/>
      </c>
      <c r="M1471" s="47"/>
      <c r="N1471" s="55"/>
      <c r="O1471" s="59"/>
      <c r="P1471" s="43"/>
      <c r="Q1471" s="14"/>
    </row>
    <row r="1472" spans="1:17" ht="36.700000000000003" customHeight="1" x14ac:dyDescent="0.25">
      <c r="A1472" s="277"/>
      <c r="B1472" s="33"/>
      <c r="C1472" s="11"/>
      <c r="D1472" s="11"/>
      <c r="E1472" s="36"/>
      <c r="F1472" s="11"/>
      <c r="G1472" s="11"/>
      <c r="H1472" s="11"/>
      <c r="I1472" s="24"/>
      <c r="J1472" s="51"/>
      <c r="K1472" s="46" t="str">
        <f>IF(SUMIFS('Base facturation'!$C$59:$ALN$59,'Base facturation'!$C$8:$ALN$8,A1472)=0,"",SUMIFS('Base facturation'!$C$59:$ALN$59,'Base facturation'!$C$8:$ALN$8,A1472))</f>
        <v/>
      </c>
      <c r="L1472" s="46" t="str">
        <f t="shared" si="22"/>
        <v/>
      </c>
      <c r="M1472" s="47"/>
      <c r="N1472" s="55"/>
      <c r="O1472" s="59"/>
      <c r="P1472" s="43"/>
      <c r="Q1472" s="14"/>
    </row>
    <row r="1473" spans="1:17" ht="36.700000000000003" customHeight="1" x14ac:dyDescent="0.25">
      <c r="A1473" s="277"/>
      <c r="B1473" s="33"/>
      <c r="C1473" s="11"/>
      <c r="D1473" s="11"/>
      <c r="E1473" s="36"/>
      <c r="F1473" s="11"/>
      <c r="G1473" s="11"/>
      <c r="H1473" s="11"/>
      <c r="I1473" s="24"/>
      <c r="J1473" s="51"/>
      <c r="K1473" s="46" t="str">
        <f>IF(SUMIFS('Base facturation'!$C$59:$ALN$59,'Base facturation'!$C$8:$ALN$8,A1473)=0,"",SUMIFS('Base facturation'!$C$59:$ALN$59,'Base facturation'!$C$8:$ALN$8,A1473))</f>
        <v/>
      </c>
      <c r="L1473" s="46" t="str">
        <f t="shared" si="22"/>
        <v/>
      </c>
      <c r="M1473" s="47"/>
      <c r="N1473" s="55"/>
      <c r="O1473" s="59"/>
      <c r="P1473" s="43"/>
      <c r="Q1473" s="14"/>
    </row>
    <row r="1474" spans="1:17" ht="36.700000000000003" customHeight="1" x14ac:dyDescent="0.25">
      <c r="A1474" s="277"/>
      <c r="B1474" s="33"/>
      <c r="C1474" s="11"/>
      <c r="D1474" s="11"/>
      <c r="E1474" s="36"/>
      <c r="F1474" s="11"/>
      <c r="G1474" s="11"/>
      <c r="H1474" s="11"/>
      <c r="I1474" s="24"/>
      <c r="J1474" s="51"/>
      <c r="K1474" s="46" t="str">
        <f>IF(SUMIFS('Base facturation'!$C$59:$ALN$59,'Base facturation'!$C$8:$ALN$8,A1474)=0,"",SUMIFS('Base facturation'!$C$59:$ALN$59,'Base facturation'!$C$8:$ALN$8,A1474))</f>
        <v/>
      </c>
      <c r="L1474" s="46" t="str">
        <f t="shared" si="22"/>
        <v/>
      </c>
      <c r="M1474" s="47"/>
      <c r="N1474" s="55"/>
      <c r="O1474" s="59"/>
      <c r="P1474" s="43"/>
      <c r="Q1474" s="14"/>
    </row>
    <row r="1475" spans="1:17" ht="36.700000000000003" customHeight="1" x14ac:dyDescent="0.25">
      <c r="A1475" s="277"/>
      <c r="B1475" s="33"/>
      <c r="C1475" s="11"/>
      <c r="D1475" s="11"/>
      <c r="E1475" s="36"/>
      <c r="F1475" s="11"/>
      <c r="G1475" s="11"/>
      <c r="H1475" s="11"/>
      <c r="I1475" s="24"/>
      <c r="J1475" s="51"/>
      <c r="K1475" s="46" t="str">
        <f>IF(SUMIFS('Base facturation'!$C$59:$ALN$59,'Base facturation'!$C$8:$ALN$8,A1475)=0,"",SUMIFS('Base facturation'!$C$59:$ALN$59,'Base facturation'!$C$8:$ALN$8,A1475))</f>
        <v/>
      </c>
      <c r="L1475" s="46" t="str">
        <f t="shared" si="22"/>
        <v/>
      </c>
      <c r="M1475" s="47"/>
      <c r="N1475" s="55"/>
      <c r="O1475" s="59"/>
      <c r="P1475" s="43"/>
      <c r="Q1475" s="14"/>
    </row>
    <row r="1476" spans="1:17" ht="36.700000000000003" customHeight="1" x14ac:dyDescent="0.25">
      <c r="A1476" s="277"/>
      <c r="B1476" s="33"/>
      <c r="C1476" s="11"/>
      <c r="D1476" s="11"/>
      <c r="E1476" s="36"/>
      <c r="F1476" s="11"/>
      <c r="G1476" s="11"/>
      <c r="H1476" s="11"/>
      <c r="I1476" s="24"/>
      <c r="J1476" s="51"/>
      <c r="K1476" s="46" t="str">
        <f>IF(SUMIFS('Base facturation'!$C$59:$ALN$59,'Base facturation'!$C$8:$ALN$8,A1476)=0,"",SUMIFS('Base facturation'!$C$59:$ALN$59,'Base facturation'!$C$8:$ALN$8,A1476))</f>
        <v/>
      </c>
      <c r="L1476" s="46" t="str">
        <f t="shared" si="22"/>
        <v/>
      </c>
      <c r="M1476" s="47"/>
      <c r="N1476" s="55"/>
      <c r="O1476" s="59"/>
      <c r="P1476" s="43"/>
      <c r="Q1476" s="14"/>
    </row>
    <row r="1477" spans="1:17" ht="36.700000000000003" customHeight="1" x14ac:dyDescent="0.25">
      <c r="A1477" s="277"/>
      <c r="B1477" s="33"/>
      <c r="C1477" s="11"/>
      <c r="D1477" s="11"/>
      <c r="E1477" s="36"/>
      <c r="F1477" s="11"/>
      <c r="G1477" s="11"/>
      <c r="H1477" s="11"/>
      <c r="I1477" s="24"/>
      <c r="J1477" s="51"/>
      <c r="K1477" s="46" t="str">
        <f>IF(SUMIFS('Base facturation'!$C$59:$ALN$59,'Base facturation'!$C$8:$ALN$8,A1477)=0,"",SUMIFS('Base facturation'!$C$59:$ALN$59,'Base facturation'!$C$8:$ALN$8,A1477))</f>
        <v/>
      </c>
      <c r="L1477" s="46" t="str">
        <f t="shared" si="22"/>
        <v/>
      </c>
      <c r="M1477" s="47"/>
      <c r="N1477" s="55"/>
      <c r="O1477" s="59"/>
      <c r="P1477" s="43"/>
      <c r="Q1477" s="14"/>
    </row>
    <row r="1478" spans="1:17" ht="36.700000000000003" customHeight="1" x14ac:dyDescent="0.25">
      <c r="A1478" s="277"/>
      <c r="B1478" s="33"/>
      <c r="C1478" s="11"/>
      <c r="D1478" s="11"/>
      <c r="E1478" s="36"/>
      <c r="F1478" s="11"/>
      <c r="G1478" s="11"/>
      <c r="H1478" s="11"/>
      <c r="I1478" s="24"/>
      <c r="J1478" s="51"/>
      <c r="K1478" s="46" t="str">
        <f>IF(SUMIFS('Base facturation'!$C$59:$ALN$59,'Base facturation'!$C$8:$ALN$8,A1478)=0,"",SUMIFS('Base facturation'!$C$59:$ALN$59,'Base facturation'!$C$8:$ALN$8,A1478))</f>
        <v/>
      </c>
      <c r="L1478" s="46" t="str">
        <f t="shared" si="22"/>
        <v/>
      </c>
      <c r="M1478" s="47"/>
      <c r="N1478" s="55"/>
      <c r="O1478" s="59"/>
      <c r="P1478" s="43"/>
      <c r="Q1478" s="14"/>
    </row>
    <row r="1479" spans="1:17" ht="36.700000000000003" customHeight="1" x14ac:dyDescent="0.25">
      <c r="A1479" s="277"/>
      <c r="B1479" s="33"/>
      <c r="C1479" s="11"/>
      <c r="D1479" s="11"/>
      <c r="E1479" s="36"/>
      <c r="F1479" s="11"/>
      <c r="G1479" s="11"/>
      <c r="H1479" s="11"/>
      <c r="I1479" s="24"/>
      <c r="J1479" s="51"/>
      <c r="K1479" s="46" t="str">
        <f>IF(SUMIFS('Base facturation'!$C$59:$ALN$59,'Base facturation'!$C$8:$ALN$8,A1479)=0,"",SUMIFS('Base facturation'!$C$59:$ALN$59,'Base facturation'!$C$8:$ALN$8,A1479))</f>
        <v/>
      </c>
      <c r="L1479" s="46" t="str">
        <f t="shared" si="22"/>
        <v/>
      </c>
      <c r="M1479" s="47"/>
      <c r="N1479" s="55"/>
      <c r="O1479" s="59"/>
      <c r="P1479" s="43"/>
      <c r="Q1479" s="14"/>
    </row>
    <row r="1480" spans="1:17" ht="36.700000000000003" customHeight="1" x14ac:dyDescent="0.25">
      <c r="A1480" s="277"/>
      <c r="B1480" s="33"/>
      <c r="C1480" s="11"/>
      <c r="D1480" s="11"/>
      <c r="E1480" s="36"/>
      <c r="F1480" s="11"/>
      <c r="G1480" s="11"/>
      <c r="H1480" s="11"/>
      <c r="I1480" s="24"/>
      <c r="J1480" s="51"/>
      <c r="K1480" s="46" t="str">
        <f>IF(SUMIFS('Base facturation'!$C$59:$ALN$59,'Base facturation'!$C$8:$ALN$8,A1480)=0,"",SUMIFS('Base facturation'!$C$59:$ALN$59,'Base facturation'!$C$8:$ALN$8,A1480))</f>
        <v/>
      </c>
      <c r="L1480" s="46" t="str">
        <f t="shared" ref="L1480:L1543" si="23">IF(ISBLANK(J1480),"",J1480-K1480)</f>
        <v/>
      </c>
      <c r="M1480" s="47"/>
      <c r="N1480" s="55"/>
      <c r="O1480" s="59"/>
      <c r="P1480" s="43"/>
      <c r="Q1480" s="14"/>
    </row>
    <row r="1481" spans="1:17" ht="36.700000000000003" customHeight="1" x14ac:dyDescent="0.25">
      <c r="A1481" s="277"/>
      <c r="B1481" s="33"/>
      <c r="C1481" s="11"/>
      <c r="D1481" s="11"/>
      <c r="E1481" s="36"/>
      <c r="F1481" s="11"/>
      <c r="G1481" s="11"/>
      <c r="H1481" s="11"/>
      <c r="I1481" s="24"/>
      <c r="J1481" s="51"/>
      <c r="K1481" s="46" t="str">
        <f>IF(SUMIFS('Base facturation'!$C$59:$ALN$59,'Base facturation'!$C$8:$ALN$8,A1481)=0,"",SUMIFS('Base facturation'!$C$59:$ALN$59,'Base facturation'!$C$8:$ALN$8,A1481))</f>
        <v/>
      </c>
      <c r="L1481" s="46" t="str">
        <f t="shared" si="23"/>
        <v/>
      </c>
      <c r="M1481" s="47"/>
      <c r="N1481" s="55"/>
      <c r="O1481" s="59"/>
      <c r="P1481" s="43"/>
      <c r="Q1481" s="14"/>
    </row>
    <row r="1482" spans="1:17" ht="36.700000000000003" customHeight="1" x14ac:dyDescent="0.25">
      <c r="A1482" s="277"/>
      <c r="B1482" s="33"/>
      <c r="C1482" s="11"/>
      <c r="D1482" s="11"/>
      <c r="E1482" s="36"/>
      <c r="F1482" s="11"/>
      <c r="G1482" s="11"/>
      <c r="H1482" s="11"/>
      <c r="I1482" s="24"/>
      <c r="J1482" s="51"/>
      <c r="K1482" s="46" t="str">
        <f>IF(SUMIFS('Base facturation'!$C$59:$ALN$59,'Base facturation'!$C$8:$ALN$8,A1482)=0,"",SUMIFS('Base facturation'!$C$59:$ALN$59,'Base facturation'!$C$8:$ALN$8,A1482))</f>
        <v/>
      </c>
      <c r="L1482" s="46" t="str">
        <f t="shared" si="23"/>
        <v/>
      </c>
      <c r="M1482" s="47"/>
      <c r="N1482" s="55"/>
      <c r="O1482" s="59"/>
      <c r="P1482" s="43"/>
      <c r="Q1482" s="14"/>
    </row>
    <row r="1483" spans="1:17" ht="36.700000000000003" customHeight="1" x14ac:dyDescent="0.25">
      <c r="A1483" s="277"/>
      <c r="B1483" s="33"/>
      <c r="C1483" s="11"/>
      <c r="D1483" s="11"/>
      <c r="E1483" s="36"/>
      <c r="F1483" s="11"/>
      <c r="G1483" s="11"/>
      <c r="H1483" s="11"/>
      <c r="I1483" s="24"/>
      <c r="J1483" s="51"/>
      <c r="K1483" s="46" t="str">
        <f>IF(SUMIFS('Base facturation'!$C$59:$ALN$59,'Base facturation'!$C$8:$ALN$8,A1483)=0,"",SUMIFS('Base facturation'!$C$59:$ALN$59,'Base facturation'!$C$8:$ALN$8,A1483))</f>
        <v/>
      </c>
      <c r="L1483" s="46" t="str">
        <f t="shared" si="23"/>
        <v/>
      </c>
      <c r="M1483" s="47"/>
      <c r="N1483" s="55"/>
      <c r="O1483" s="59"/>
      <c r="P1483" s="43"/>
      <c r="Q1483" s="14"/>
    </row>
    <row r="1484" spans="1:17" ht="36.700000000000003" customHeight="1" x14ac:dyDescent="0.25">
      <c r="A1484" s="277"/>
      <c r="B1484" s="33"/>
      <c r="C1484" s="11"/>
      <c r="D1484" s="11"/>
      <c r="E1484" s="36"/>
      <c r="F1484" s="11"/>
      <c r="G1484" s="11"/>
      <c r="H1484" s="11"/>
      <c r="I1484" s="24"/>
      <c r="J1484" s="51"/>
      <c r="K1484" s="46" t="str">
        <f>IF(SUMIFS('Base facturation'!$C$59:$ALN$59,'Base facturation'!$C$8:$ALN$8,A1484)=0,"",SUMIFS('Base facturation'!$C$59:$ALN$59,'Base facturation'!$C$8:$ALN$8,A1484))</f>
        <v/>
      </c>
      <c r="L1484" s="46" t="str">
        <f t="shared" si="23"/>
        <v/>
      </c>
      <c r="M1484" s="47"/>
      <c r="N1484" s="55"/>
      <c r="O1484" s="59"/>
      <c r="P1484" s="43"/>
      <c r="Q1484" s="14"/>
    </row>
    <row r="1485" spans="1:17" ht="36.700000000000003" customHeight="1" x14ac:dyDescent="0.25">
      <c r="A1485" s="277"/>
      <c r="B1485" s="33"/>
      <c r="C1485" s="11"/>
      <c r="D1485" s="11"/>
      <c r="E1485" s="36"/>
      <c r="F1485" s="11"/>
      <c r="G1485" s="11"/>
      <c r="H1485" s="11"/>
      <c r="I1485" s="24"/>
      <c r="J1485" s="51"/>
      <c r="K1485" s="46" t="str">
        <f>IF(SUMIFS('Base facturation'!$C$59:$ALN$59,'Base facturation'!$C$8:$ALN$8,A1485)=0,"",SUMIFS('Base facturation'!$C$59:$ALN$59,'Base facturation'!$C$8:$ALN$8,A1485))</f>
        <v/>
      </c>
      <c r="L1485" s="46" t="str">
        <f t="shared" si="23"/>
        <v/>
      </c>
      <c r="M1485" s="47"/>
      <c r="N1485" s="55"/>
      <c r="O1485" s="59"/>
      <c r="P1485" s="43"/>
      <c r="Q1485" s="14"/>
    </row>
    <row r="1486" spans="1:17" ht="36.700000000000003" customHeight="1" x14ac:dyDescent="0.25">
      <c r="A1486" s="277"/>
      <c r="B1486" s="33"/>
      <c r="C1486" s="11"/>
      <c r="D1486" s="11"/>
      <c r="E1486" s="36"/>
      <c r="F1486" s="11"/>
      <c r="G1486" s="11"/>
      <c r="H1486" s="11"/>
      <c r="I1486" s="24"/>
      <c r="J1486" s="51"/>
      <c r="K1486" s="46" t="str">
        <f>IF(SUMIFS('Base facturation'!$C$59:$ALN$59,'Base facturation'!$C$8:$ALN$8,A1486)=0,"",SUMIFS('Base facturation'!$C$59:$ALN$59,'Base facturation'!$C$8:$ALN$8,A1486))</f>
        <v/>
      </c>
      <c r="L1486" s="46" t="str">
        <f t="shared" si="23"/>
        <v/>
      </c>
      <c r="M1486" s="47"/>
      <c r="N1486" s="55"/>
      <c r="O1486" s="59"/>
      <c r="P1486" s="43"/>
      <c r="Q1486" s="14"/>
    </row>
    <row r="1487" spans="1:17" ht="36.700000000000003" customHeight="1" x14ac:dyDescent="0.25">
      <c r="A1487" s="277"/>
      <c r="B1487" s="33"/>
      <c r="C1487" s="11"/>
      <c r="D1487" s="11"/>
      <c r="E1487" s="36"/>
      <c r="F1487" s="11"/>
      <c r="G1487" s="11"/>
      <c r="H1487" s="11"/>
      <c r="I1487" s="24"/>
      <c r="J1487" s="51"/>
      <c r="K1487" s="46" t="str">
        <f>IF(SUMIFS('Base facturation'!$C$59:$ALN$59,'Base facturation'!$C$8:$ALN$8,A1487)=0,"",SUMIFS('Base facturation'!$C$59:$ALN$59,'Base facturation'!$C$8:$ALN$8,A1487))</f>
        <v/>
      </c>
      <c r="L1487" s="46" t="str">
        <f t="shared" si="23"/>
        <v/>
      </c>
      <c r="M1487" s="47"/>
      <c r="N1487" s="55"/>
      <c r="O1487" s="59"/>
      <c r="P1487" s="43"/>
      <c r="Q1487" s="14"/>
    </row>
    <row r="1488" spans="1:17" ht="36.700000000000003" customHeight="1" x14ac:dyDescent="0.25">
      <c r="A1488" s="277"/>
      <c r="B1488" s="33"/>
      <c r="C1488" s="11"/>
      <c r="D1488" s="11"/>
      <c r="E1488" s="36"/>
      <c r="F1488" s="11"/>
      <c r="G1488" s="11"/>
      <c r="H1488" s="11"/>
      <c r="I1488" s="24"/>
      <c r="J1488" s="51"/>
      <c r="K1488" s="46" t="str">
        <f>IF(SUMIFS('Base facturation'!$C$59:$ALN$59,'Base facturation'!$C$8:$ALN$8,A1488)=0,"",SUMIFS('Base facturation'!$C$59:$ALN$59,'Base facturation'!$C$8:$ALN$8,A1488))</f>
        <v/>
      </c>
      <c r="L1488" s="46" t="str">
        <f t="shared" si="23"/>
        <v/>
      </c>
      <c r="M1488" s="47"/>
      <c r="N1488" s="55"/>
      <c r="O1488" s="59"/>
      <c r="P1488" s="43"/>
      <c r="Q1488" s="14"/>
    </row>
    <row r="1489" spans="1:17" ht="36.700000000000003" customHeight="1" x14ac:dyDescent="0.25">
      <c r="A1489" s="277"/>
      <c r="B1489" s="33"/>
      <c r="C1489" s="11"/>
      <c r="D1489" s="11"/>
      <c r="E1489" s="36"/>
      <c r="F1489" s="11"/>
      <c r="G1489" s="11"/>
      <c r="H1489" s="11"/>
      <c r="I1489" s="24"/>
      <c r="J1489" s="51"/>
      <c r="K1489" s="46" t="str">
        <f>IF(SUMIFS('Base facturation'!$C$59:$ALN$59,'Base facturation'!$C$8:$ALN$8,A1489)=0,"",SUMIFS('Base facturation'!$C$59:$ALN$59,'Base facturation'!$C$8:$ALN$8,A1489))</f>
        <v/>
      </c>
      <c r="L1489" s="46" t="str">
        <f t="shared" si="23"/>
        <v/>
      </c>
      <c r="M1489" s="47"/>
      <c r="N1489" s="55"/>
      <c r="O1489" s="59"/>
      <c r="P1489" s="43"/>
      <c r="Q1489" s="14"/>
    </row>
    <row r="1490" spans="1:17" ht="36.700000000000003" customHeight="1" x14ac:dyDescent="0.25">
      <c r="A1490" s="277"/>
      <c r="B1490" s="33"/>
      <c r="C1490" s="11"/>
      <c r="D1490" s="11"/>
      <c r="E1490" s="36"/>
      <c r="F1490" s="11"/>
      <c r="G1490" s="11"/>
      <c r="H1490" s="11"/>
      <c r="I1490" s="24"/>
      <c r="J1490" s="51"/>
      <c r="K1490" s="46" t="str">
        <f>IF(SUMIFS('Base facturation'!$C$59:$ALN$59,'Base facturation'!$C$8:$ALN$8,A1490)=0,"",SUMIFS('Base facturation'!$C$59:$ALN$59,'Base facturation'!$C$8:$ALN$8,A1490))</f>
        <v/>
      </c>
      <c r="L1490" s="46" t="str">
        <f t="shared" si="23"/>
        <v/>
      </c>
      <c r="M1490" s="47"/>
      <c r="N1490" s="55"/>
      <c r="O1490" s="59"/>
      <c r="P1490" s="43"/>
      <c r="Q1490" s="14"/>
    </row>
    <row r="1491" spans="1:17" ht="36.700000000000003" customHeight="1" x14ac:dyDescent="0.25">
      <c r="A1491" s="277"/>
      <c r="B1491" s="33"/>
      <c r="C1491" s="11"/>
      <c r="D1491" s="11"/>
      <c r="E1491" s="36"/>
      <c r="F1491" s="11"/>
      <c r="G1491" s="11"/>
      <c r="H1491" s="11"/>
      <c r="I1491" s="24"/>
      <c r="J1491" s="51"/>
      <c r="K1491" s="46" t="str">
        <f>IF(SUMIFS('Base facturation'!$C$59:$ALN$59,'Base facturation'!$C$8:$ALN$8,A1491)=0,"",SUMIFS('Base facturation'!$C$59:$ALN$59,'Base facturation'!$C$8:$ALN$8,A1491))</f>
        <v/>
      </c>
      <c r="L1491" s="46" t="str">
        <f t="shared" si="23"/>
        <v/>
      </c>
      <c r="M1491" s="47"/>
      <c r="N1491" s="55"/>
      <c r="O1491" s="59"/>
      <c r="P1491" s="43"/>
      <c r="Q1491" s="14"/>
    </row>
    <row r="1492" spans="1:17" ht="36.700000000000003" customHeight="1" x14ac:dyDescent="0.25">
      <c r="A1492" s="277"/>
      <c r="B1492" s="33"/>
      <c r="C1492" s="11"/>
      <c r="D1492" s="11"/>
      <c r="E1492" s="36"/>
      <c r="F1492" s="11"/>
      <c r="G1492" s="11"/>
      <c r="H1492" s="11"/>
      <c r="I1492" s="24"/>
      <c r="J1492" s="51"/>
      <c r="K1492" s="46" t="str">
        <f>IF(SUMIFS('Base facturation'!$C$59:$ALN$59,'Base facturation'!$C$8:$ALN$8,A1492)=0,"",SUMIFS('Base facturation'!$C$59:$ALN$59,'Base facturation'!$C$8:$ALN$8,A1492))</f>
        <v/>
      </c>
      <c r="L1492" s="46" t="str">
        <f t="shared" si="23"/>
        <v/>
      </c>
      <c r="M1492" s="47"/>
      <c r="N1492" s="55"/>
      <c r="O1492" s="59"/>
      <c r="P1492" s="43"/>
      <c r="Q1492" s="14"/>
    </row>
    <row r="1493" spans="1:17" ht="36.700000000000003" customHeight="1" x14ac:dyDescent="0.25">
      <c r="A1493" s="277"/>
      <c r="B1493" s="33"/>
      <c r="C1493" s="11"/>
      <c r="D1493" s="11"/>
      <c r="E1493" s="36"/>
      <c r="F1493" s="11"/>
      <c r="G1493" s="11"/>
      <c r="H1493" s="11"/>
      <c r="I1493" s="24"/>
      <c r="J1493" s="51"/>
      <c r="K1493" s="46" t="str">
        <f>IF(SUMIFS('Base facturation'!$C$59:$ALN$59,'Base facturation'!$C$8:$ALN$8,A1493)=0,"",SUMIFS('Base facturation'!$C$59:$ALN$59,'Base facturation'!$C$8:$ALN$8,A1493))</f>
        <v/>
      </c>
      <c r="L1493" s="46" t="str">
        <f t="shared" si="23"/>
        <v/>
      </c>
      <c r="M1493" s="47"/>
      <c r="N1493" s="55"/>
      <c r="O1493" s="59"/>
      <c r="P1493" s="43"/>
      <c r="Q1493" s="14"/>
    </row>
    <row r="1494" spans="1:17" ht="36.700000000000003" customHeight="1" x14ac:dyDescent="0.25">
      <c r="A1494" s="277"/>
      <c r="B1494" s="33"/>
      <c r="C1494" s="11"/>
      <c r="D1494" s="11"/>
      <c r="E1494" s="36"/>
      <c r="F1494" s="11"/>
      <c r="G1494" s="11"/>
      <c r="H1494" s="11"/>
      <c r="I1494" s="24"/>
      <c r="J1494" s="51"/>
      <c r="K1494" s="46" t="str">
        <f>IF(SUMIFS('Base facturation'!$C$59:$ALN$59,'Base facturation'!$C$8:$ALN$8,A1494)=0,"",SUMIFS('Base facturation'!$C$59:$ALN$59,'Base facturation'!$C$8:$ALN$8,A1494))</f>
        <v/>
      </c>
      <c r="L1494" s="46" t="str">
        <f t="shared" si="23"/>
        <v/>
      </c>
      <c r="M1494" s="47"/>
      <c r="N1494" s="55"/>
      <c r="O1494" s="59"/>
      <c r="P1494" s="43"/>
      <c r="Q1494" s="14"/>
    </row>
    <row r="1495" spans="1:17" ht="36.700000000000003" customHeight="1" x14ac:dyDescent="0.25">
      <c r="A1495" s="277"/>
      <c r="B1495" s="33"/>
      <c r="C1495" s="11"/>
      <c r="D1495" s="11"/>
      <c r="E1495" s="36"/>
      <c r="F1495" s="11"/>
      <c r="G1495" s="11"/>
      <c r="H1495" s="11"/>
      <c r="I1495" s="24"/>
      <c r="J1495" s="51"/>
      <c r="K1495" s="46" t="str">
        <f>IF(SUMIFS('Base facturation'!$C$59:$ALN$59,'Base facturation'!$C$8:$ALN$8,A1495)=0,"",SUMIFS('Base facturation'!$C$59:$ALN$59,'Base facturation'!$C$8:$ALN$8,A1495))</f>
        <v/>
      </c>
      <c r="L1495" s="46" t="str">
        <f t="shared" si="23"/>
        <v/>
      </c>
      <c r="M1495" s="47"/>
      <c r="N1495" s="55"/>
      <c r="O1495" s="59"/>
      <c r="P1495" s="43"/>
      <c r="Q1495" s="14"/>
    </row>
    <row r="1496" spans="1:17" ht="36.700000000000003" customHeight="1" x14ac:dyDescent="0.25">
      <c r="A1496" s="277"/>
      <c r="B1496" s="33"/>
      <c r="C1496" s="11"/>
      <c r="D1496" s="11"/>
      <c r="E1496" s="36"/>
      <c r="F1496" s="11"/>
      <c r="G1496" s="11"/>
      <c r="H1496" s="11"/>
      <c r="I1496" s="24"/>
      <c r="J1496" s="51"/>
      <c r="K1496" s="46" t="str">
        <f>IF(SUMIFS('Base facturation'!$C$59:$ALN$59,'Base facturation'!$C$8:$ALN$8,A1496)=0,"",SUMIFS('Base facturation'!$C$59:$ALN$59,'Base facturation'!$C$8:$ALN$8,A1496))</f>
        <v/>
      </c>
      <c r="L1496" s="46" t="str">
        <f t="shared" si="23"/>
        <v/>
      </c>
      <c r="M1496" s="47"/>
      <c r="N1496" s="55"/>
      <c r="O1496" s="59"/>
      <c r="P1496" s="43"/>
      <c r="Q1496" s="14"/>
    </row>
    <row r="1497" spans="1:17" ht="36.700000000000003" customHeight="1" x14ac:dyDescent="0.25">
      <c r="A1497" s="277"/>
      <c r="B1497" s="33"/>
      <c r="C1497" s="11"/>
      <c r="D1497" s="11"/>
      <c r="E1497" s="36"/>
      <c r="F1497" s="11"/>
      <c r="G1497" s="11"/>
      <c r="H1497" s="11"/>
      <c r="I1497" s="24"/>
      <c r="J1497" s="51"/>
      <c r="K1497" s="46" t="str">
        <f>IF(SUMIFS('Base facturation'!$C$59:$ALN$59,'Base facturation'!$C$8:$ALN$8,A1497)=0,"",SUMIFS('Base facturation'!$C$59:$ALN$59,'Base facturation'!$C$8:$ALN$8,A1497))</f>
        <v/>
      </c>
      <c r="L1497" s="46" t="str">
        <f t="shared" si="23"/>
        <v/>
      </c>
      <c r="M1497" s="47"/>
      <c r="N1497" s="55"/>
      <c r="O1497" s="59"/>
      <c r="P1497" s="43"/>
      <c r="Q1497" s="14"/>
    </row>
    <row r="1498" spans="1:17" ht="36.700000000000003" customHeight="1" x14ac:dyDescent="0.25">
      <c r="A1498" s="277"/>
      <c r="B1498" s="33"/>
      <c r="C1498" s="11"/>
      <c r="D1498" s="11"/>
      <c r="E1498" s="36"/>
      <c r="F1498" s="11"/>
      <c r="G1498" s="11"/>
      <c r="H1498" s="11"/>
      <c r="I1498" s="24"/>
      <c r="J1498" s="51"/>
      <c r="K1498" s="46" t="str">
        <f>IF(SUMIFS('Base facturation'!$C$59:$ALN$59,'Base facturation'!$C$8:$ALN$8,A1498)=0,"",SUMIFS('Base facturation'!$C$59:$ALN$59,'Base facturation'!$C$8:$ALN$8,A1498))</f>
        <v/>
      </c>
      <c r="L1498" s="46" t="str">
        <f t="shared" si="23"/>
        <v/>
      </c>
      <c r="M1498" s="47"/>
      <c r="N1498" s="55"/>
      <c r="O1498" s="59"/>
      <c r="P1498" s="43"/>
      <c r="Q1498" s="14"/>
    </row>
    <row r="1499" spans="1:17" ht="36.700000000000003" customHeight="1" x14ac:dyDescent="0.25">
      <c r="A1499" s="277"/>
      <c r="B1499" s="33"/>
      <c r="C1499" s="11"/>
      <c r="D1499" s="11"/>
      <c r="E1499" s="36"/>
      <c r="F1499" s="11"/>
      <c r="G1499" s="11"/>
      <c r="H1499" s="11"/>
      <c r="I1499" s="24"/>
      <c r="J1499" s="51"/>
      <c r="K1499" s="46" t="str">
        <f>IF(SUMIFS('Base facturation'!$C$59:$ALN$59,'Base facturation'!$C$8:$ALN$8,A1499)=0,"",SUMIFS('Base facturation'!$C$59:$ALN$59,'Base facturation'!$C$8:$ALN$8,A1499))</f>
        <v/>
      </c>
      <c r="L1499" s="46" t="str">
        <f t="shared" si="23"/>
        <v/>
      </c>
      <c r="M1499" s="47"/>
      <c r="N1499" s="55"/>
      <c r="O1499" s="59"/>
      <c r="P1499" s="43"/>
      <c r="Q1499" s="14"/>
    </row>
    <row r="1500" spans="1:17" ht="36.700000000000003" customHeight="1" x14ac:dyDescent="0.25">
      <c r="A1500" s="277"/>
      <c r="B1500" s="33"/>
      <c r="C1500" s="11"/>
      <c r="D1500" s="11"/>
      <c r="E1500" s="36"/>
      <c r="F1500" s="11"/>
      <c r="G1500" s="11"/>
      <c r="H1500" s="11"/>
      <c r="I1500" s="24"/>
      <c r="J1500" s="51"/>
      <c r="K1500" s="46" t="str">
        <f>IF(SUMIFS('Base facturation'!$C$59:$ALN$59,'Base facturation'!$C$8:$ALN$8,A1500)=0,"",SUMIFS('Base facturation'!$C$59:$ALN$59,'Base facturation'!$C$8:$ALN$8,A1500))</f>
        <v/>
      </c>
      <c r="L1500" s="46" t="str">
        <f t="shared" si="23"/>
        <v/>
      </c>
      <c r="M1500" s="47"/>
      <c r="N1500" s="55"/>
      <c r="O1500" s="59"/>
      <c r="P1500" s="43"/>
      <c r="Q1500" s="14"/>
    </row>
    <row r="1501" spans="1:17" ht="36.700000000000003" customHeight="1" x14ac:dyDescent="0.25">
      <c r="A1501" s="277"/>
      <c r="B1501" s="33"/>
      <c r="C1501" s="11"/>
      <c r="D1501" s="11"/>
      <c r="E1501" s="36"/>
      <c r="F1501" s="11"/>
      <c r="G1501" s="11"/>
      <c r="H1501" s="11"/>
      <c r="I1501" s="24"/>
      <c r="J1501" s="51"/>
      <c r="K1501" s="46" t="str">
        <f>IF(SUMIFS('Base facturation'!$C$59:$ALN$59,'Base facturation'!$C$8:$ALN$8,A1501)=0,"",SUMIFS('Base facturation'!$C$59:$ALN$59,'Base facturation'!$C$8:$ALN$8,A1501))</f>
        <v/>
      </c>
      <c r="L1501" s="46" t="str">
        <f t="shared" si="23"/>
        <v/>
      </c>
      <c r="M1501" s="47"/>
      <c r="N1501" s="55"/>
      <c r="O1501" s="59"/>
      <c r="P1501" s="43"/>
      <c r="Q1501" s="14"/>
    </row>
    <row r="1502" spans="1:17" ht="36.700000000000003" customHeight="1" x14ac:dyDescent="0.25">
      <c r="A1502" s="277"/>
      <c r="B1502" s="33"/>
      <c r="C1502" s="11"/>
      <c r="D1502" s="11"/>
      <c r="E1502" s="36"/>
      <c r="F1502" s="11"/>
      <c r="G1502" s="11"/>
      <c r="H1502" s="11"/>
      <c r="I1502" s="24"/>
      <c r="J1502" s="51"/>
      <c r="K1502" s="46" t="str">
        <f>IF(SUMIFS('Base facturation'!$C$59:$ALN$59,'Base facturation'!$C$8:$ALN$8,A1502)=0,"",SUMIFS('Base facturation'!$C$59:$ALN$59,'Base facturation'!$C$8:$ALN$8,A1502))</f>
        <v/>
      </c>
      <c r="L1502" s="46" t="str">
        <f t="shared" si="23"/>
        <v/>
      </c>
      <c r="M1502" s="47"/>
      <c r="N1502" s="55"/>
      <c r="O1502" s="59"/>
      <c r="P1502" s="43"/>
      <c r="Q1502" s="14"/>
    </row>
    <row r="1503" spans="1:17" ht="36.700000000000003" customHeight="1" x14ac:dyDescent="0.25">
      <c r="A1503" s="277"/>
      <c r="B1503" s="33"/>
      <c r="C1503" s="11"/>
      <c r="D1503" s="11"/>
      <c r="E1503" s="36"/>
      <c r="F1503" s="11"/>
      <c r="G1503" s="11"/>
      <c r="H1503" s="11"/>
      <c r="I1503" s="24"/>
      <c r="J1503" s="51"/>
      <c r="K1503" s="46" t="str">
        <f>IF(SUMIFS('Base facturation'!$C$59:$ALN$59,'Base facturation'!$C$8:$ALN$8,A1503)=0,"",SUMIFS('Base facturation'!$C$59:$ALN$59,'Base facturation'!$C$8:$ALN$8,A1503))</f>
        <v/>
      </c>
      <c r="L1503" s="46" t="str">
        <f t="shared" si="23"/>
        <v/>
      </c>
      <c r="M1503" s="47"/>
      <c r="N1503" s="55"/>
      <c r="O1503" s="59"/>
      <c r="P1503" s="43"/>
      <c r="Q1503" s="14"/>
    </row>
    <row r="1504" spans="1:17" ht="36.700000000000003" customHeight="1" x14ac:dyDescent="0.25">
      <c r="A1504" s="277"/>
      <c r="B1504" s="33"/>
      <c r="C1504" s="11"/>
      <c r="D1504" s="11"/>
      <c r="E1504" s="36"/>
      <c r="F1504" s="11"/>
      <c r="G1504" s="11"/>
      <c r="H1504" s="11"/>
      <c r="I1504" s="24"/>
      <c r="J1504" s="51"/>
      <c r="K1504" s="46" t="str">
        <f>IF(SUMIFS('Base facturation'!$C$59:$ALN$59,'Base facturation'!$C$8:$ALN$8,A1504)=0,"",SUMIFS('Base facturation'!$C$59:$ALN$59,'Base facturation'!$C$8:$ALN$8,A1504))</f>
        <v/>
      </c>
      <c r="L1504" s="46" t="str">
        <f t="shared" si="23"/>
        <v/>
      </c>
      <c r="M1504" s="47"/>
      <c r="N1504" s="55"/>
      <c r="O1504" s="59"/>
      <c r="P1504" s="43"/>
      <c r="Q1504" s="14"/>
    </row>
    <row r="1505" spans="1:17" ht="36.700000000000003" customHeight="1" x14ac:dyDescent="0.25">
      <c r="A1505" s="277"/>
      <c r="B1505" s="33"/>
      <c r="C1505" s="11"/>
      <c r="D1505" s="11"/>
      <c r="E1505" s="36"/>
      <c r="F1505" s="11"/>
      <c r="G1505" s="11"/>
      <c r="H1505" s="11"/>
      <c r="I1505" s="24"/>
      <c r="J1505" s="51"/>
      <c r="K1505" s="46" t="str">
        <f>IF(SUMIFS('Base facturation'!$C$59:$ALN$59,'Base facturation'!$C$8:$ALN$8,A1505)=0,"",SUMIFS('Base facturation'!$C$59:$ALN$59,'Base facturation'!$C$8:$ALN$8,A1505))</f>
        <v/>
      </c>
      <c r="L1505" s="46" t="str">
        <f t="shared" si="23"/>
        <v/>
      </c>
      <c r="M1505" s="47"/>
      <c r="N1505" s="55"/>
      <c r="O1505" s="59"/>
      <c r="P1505" s="43"/>
      <c r="Q1505" s="14"/>
    </row>
    <row r="1506" spans="1:17" ht="36.700000000000003" customHeight="1" x14ac:dyDescent="0.25">
      <c r="A1506" s="277"/>
      <c r="B1506" s="33"/>
      <c r="C1506" s="11"/>
      <c r="D1506" s="11"/>
      <c r="E1506" s="36"/>
      <c r="F1506" s="11"/>
      <c r="G1506" s="11"/>
      <c r="H1506" s="11"/>
      <c r="I1506" s="24"/>
      <c r="J1506" s="51"/>
      <c r="K1506" s="46" t="str">
        <f>IF(SUMIFS('Base facturation'!$C$59:$ALN$59,'Base facturation'!$C$8:$ALN$8,A1506)=0,"",SUMIFS('Base facturation'!$C$59:$ALN$59,'Base facturation'!$C$8:$ALN$8,A1506))</f>
        <v/>
      </c>
      <c r="L1506" s="46" t="str">
        <f t="shared" si="23"/>
        <v/>
      </c>
      <c r="M1506" s="47"/>
      <c r="N1506" s="55"/>
      <c r="O1506" s="59"/>
      <c r="P1506" s="43"/>
      <c r="Q1506" s="14"/>
    </row>
    <row r="1507" spans="1:17" ht="36.700000000000003" customHeight="1" x14ac:dyDescent="0.25">
      <c r="A1507" s="277"/>
      <c r="B1507" s="33"/>
      <c r="C1507" s="11"/>
      <c r="D1507" s="11"/>
      <c r="E1507" s="36"/>
      <c r="F1507" s="11"/>
      <c r="G1507" s="11"/>
      <c r="H1507" s="11"/>
      <c r="I1507" s="24"/>
      <c r="J1507" s="51"/>
      <c r="K1507" s="46" t="str">
        <f>IF(SUMIFS('Base facturation'!$C$59:$ALN$59,'Base facturation'!$C$8:$ALN$8,A1507)=0,"",SUMIFS('Base facturation'!$C$59:$ALN$59,'Base facturation'!$C$8:$ALN$8,A1507))</f>
        <v/>
      </c>
      <c r="L1507" s="46" t="str">
        <f t="shared" si="23"/>
        <v/>
      </c>
      <c r="M1507" s="47"/>
      <c r="N1507" s="55"/>
      <c r="O1507" s="59"/>
      <c r="P1507" s="43"/>
      <c r="Q1507" s="14"/>
    </row>
    <row r="1508" spans="1:17" ht="36.700000000000003" customHeight="1" x14ac:dyDescent="0.25">
      <c r="A1508" s="277"/>
      <c r="B1508" s="33"/>
      <c r="C1508" s="11"/>
      <c r="D1508" s="11"/>
      <c r="E1508" s="36"/>
      <c r="F1508" s="11"/>
      <c r="G1508" s="11"/>
      <c r="H1508" s="11"/>
      <c r="I1508" s="24"/>
      <c r="J1508" s="51"/>
      <c r="K1508" s="46" t="str">
        <f>IF(SUMIFS('Base facturation'!$C$59:$ALN$59,'Base facturation'!$C$8:$ALN$8,A1508)=0,"",SUMIFS('Base facturation'!$C$59:$ALN$59,'Base facturation'!$C$8:$ALN$8,A1508))</f>
        <v/>
      </c>
      <c r="L1508" s="46" t="str">
        <f t="shared" si="23"/>
        <v/>
      </c>
      <c r="M1508" s="47"/>
      <c r="N1508" s="55"/>
      <c r="O1508" s="59"/>
      <c r="P1508" s="43"/>
      <c r="Q1508" s="14"/>
    </row>
    <row r="1509" spans="1:17" ht="36.700000000000003" customHeight="1" x14ac:dyDescent="0.25">
      <c r="A1509" s="277"/>
      <c r="B1509" s="33"/>
      <c r="C1509" s="11"/>
      <c r="D1509" s="11"/>
      <c r="E1509" s="36"/>
      <c r="F1509" s="11"/>
      <c r="G1509" s="11"/>
      <c r="H1509" s="11"/>
      <c r="I1509" s="24"/>
      <c r="J1509" s="51"/>
      <c r="K1509" s="46" t="str">
        <f>IF(SUMIFS('Base facturation'!$C$59:$ALN$59,'Base facturation'!$C$8:$ALN$8,A1509)=0,"",SUMIFS('Base facturation'!$C$59:$ALN$59,'Base facturation'!$C$8:$ALN$8,A1509))</f>
        <v/>
      </c>
      <c r="L1509" s="46" t="str">
        <f t="shared" si="23"/>
        <v/>
      </c>
      <c r="M1509" s="47"/>
      <c r="N1509" s="55"/>
      <c r="O1509" s="59"/>
      <c r="P1509" s="43"/>
      <c r="Q1509" s="14"/>
    </row>
    <row r="1510" spans="1:17" ht="36.700000000000003" customHeight="1" x14ac:dyDescent="0.25">
      <c r="A1510" s="277"/>
      <c r="B1510" s="33"/>
      <c r="C1510" s="11"/>
      <c r="D1510" s="11"/>
      <c r="E1510" s="36"/>
      <c r="F1510" s="11"/>
      <c r="G1510" s="11"/>
      <c r="H1510" s="11"/>
      <c r="I1510" s="24"/>
      <c r="J1510" s="51"/>
      <c r="K1510" s="46" t="str">
        <f>IF(SUMIFS('Base facturation'!$C$59:$ALN$59,'Base facturation'!$C$8:$ALN$8,A1510)=0,"",SUMIFS('Base facturation'!$C$59:$ALN$59,'Base facturation'!$C$8:$ALN$8,A1510))</f>
        <v/>
      </c>
      <c r="L1510" s="46" t="str">
        <f t="shared" si="23"/>
        <v/>
      </c>
      <c r="M1510" s="47"/>
      <c r="N1510" s="55"/>
      <c r="O1510" s="59"/>
      <c r="P1510" s="43"/>
      <c r="Q1510" s="14"/>
    </row>
    <row r="1511" spans="1:17" ht="36.700000000000003" customHeight="1" x14ac:dyDescent="0.25">
      <c r="A1511" s="277"/>
      <c r="B1511" s="33"/>
      <c r="C1511" s="11"/>
      <c r="D1511" s="11"/>
      <c r="E1511" s="36"/>
      <c r="F1511" s="11"/>
      <c r="G1511" s="11"/>
      <c r="H1511" s="11"/>
      <c r="I1511" s="24"/>
      <c r="J1511" s="51"/>
      <c r="K1511" s="46" t="str">
        <f>IF(SUMIFS('Base facturation'!$C$59:$ALN$59,'Base facturation'!$C$8:$ALN$8,A1511)=0,"",SUMIFS('Base facturation'!$C$59:$ALN$59,'Base facturation'!$C$8:$ALN$8,A1511))</f>
        <v/>
      </c>
      <c r="L1511" s="46" t="str">
        <f t="shared" si="23"/>
        <v/>
      </c>
      <c r="M1511" s="47"/>
      <c r="N1511" s="55"/>
      <c r="O1511" s="59"/>
      <c r="P1511" s="43"/>
      <c r="Q1511" s="14"/>
    </row>
    <row r="1512" spans="1:17" ht="36.700000000000003" customHeight="1" x14ac:dyDescent="0.25">
      <c r="A1512" s="277"/>
      <c r="B1512" s="33"/>
      <c r="C1512" s="11"/>
      <c r="D1512" s="11"/>
      <c r="E1512" s="36"/>
      <c r="F1512" s="11"/>
      <c r="G1512" s="11"/>
      <c r="H1512" s="11"/>
      <c r="I1512" s="24"/>
      <c r="J1512" s="51"/>
      <c r="K1512" s="46" t="str">
        <f>IF(SUMIFS('Base facturation'!$C$59:$ALN$59,'Base facturation'!$C$8:$ALN$8,A1512)=0,"",SUMIFS('Base facturation'!$C$59:$ALN$59,'Base facturation'!$C$8:$ALN$8,A1512))</f>
        <v/>
      </c>
      <c r="L1512" s="46" t="str">
        <f t="shared" si="23"/>
        <v/>
      </c>
      <c r="M1512" s="47"/>
      <c r="N1512" s="55"/>
      <c r="O1512" s="59"/>
      <c r="P1512" s="43"/>
      <c r="Q1512" s="14"/>
    </row>
    <row r="1513" spans="1:17" ht="36.700000000000003" customHeight="1" x14ac:dyDescent="0.25">
      <c r="A1513" s="277"/>
      <c r="B1513" s="33"/>
      <c r="C1513" s="11"/>
      <c r="D1513" s="11"/>
      <c r="E1513" s="36"/>
      <c r="F1513" s="11"/>
      <c r="G1513" s="11"/>
      <c r="H1513" s="11"/>
      <c r="I1513" s="24"/>
      <c r="J1513" s="51"/>
      <c r="K1513" s="46" t="str">
        <f>IF(SUMIFS('Base facturation'!$C$59:$ALN$59,'Base facturation'!$C$8:$ALN$8,A1513)=0,"",SUMIFS('Base facturation'!$C$59:$ALN$59,'Base facturation'!$C$8:$ALN$8,A1513))</f>
        <v/>
      </c>
      <c r="L1513" s="46" t="str">
        <f t="shared" si="23"/>
        <v/>
      </c>
      <c r="M1513" s="47"/>
      <c r="N1513" s="55"/>
      <c r="O1513" s="59"/>
      <c r="P1513" s="43"/>
      <c r="Q1513" s="14"/>
    </row>
    <row r="1514" spans="1:17" ht="36.700000000000003" customHeight="1" x14ac:dyDescent="0.25">
      <c r="A1514" s="277"/>
      <c r="B1514" s="33"/>
      <c r="C1514" s="11"/>
      <c r="D1514" s="11"/>
      <c r="E1514" s="36"/>
      <c r="F1514" s="11"/>
      <c r="G1514" s="11"/>
      <c r="H1514" s="11"/>
      <c r="I1514" s="24"/>
      <c r="J1514" s="51"/>
      <c r="K1514" s="46" t="str">
        <f>IF(SUMIFS('Base facturation'!$C$59:$ALN$59,'Base facturation'!$C$8:$ALN$8,A1514)=0,"",SUMIFS('Base facturation'!$C$59:$ALN$59,'Base facturation'!$C$8:$ALN$8,A1514))</f>
        <v/>
      </c>
      <c r="L1514" s="46" t="str">
        <f t="shared" si="23"/>
        <v/>
      </c>
      <c r="M1514" s="47"/>
      <c r="N1514" s="55"/>
      <c r="O1514" s="59"/>
      <c r="P1514" s="43"/>
      <c r="Q1514" s="14"/>
    </row>
    <row r="1515" spans="1:17" ht="36.700000000000003" customHeight="1" x14ac:dyDescent="0.25">
      <c r="A1515" s="277"/>
      <c r="B1515" s="33"/>
      <c r="C1515" s="11"/>
      <c r="D1515" s="11"/>
      <c r="E1515" s="36"/>
      <c r="F1515" s="11"/>
      <c r="G1515" s="11"/>
      <c r="H1515" s="11"/>
      <c r="I1515" s="24"/>
      <c r="J1515" s="51"/>
      <c r="K1515" s="46" t="str">
        <f>IF(SUMIFS('Base facturation'!$C$59:$ALN$59,'Base facturation'!$C$8:$ALN$8,A1515)=0,"",SUMIFS('Base facturation'!$C$59:$ALN$59,'Base facturation'!$C$8:$ALN$8,A1515))</f>
        <v/>
      </c>
      <c r="L1515" s="46" t="str">
        <f t="shared" si="23"/>
        <v/>
      </c>
      <c r="M1515" s="47"/>
      <c r="N1515" s="55"/>
      <c r="O1515" s="59"/>
      <c r="P1515" s="43"/>
      <c r="Q1515" s="14"/>
    </row>
    <row r="1516" spans="1:17" ht="36.700000000000003" customHeight="1" x14ac:dyDescent="0.25">
      <c r="A1516" s="277"/>
      <c r="B1516" s="33"/>
      <c r="C1516" s="11"/>
      <c r="D1516" s="11"/>
      <c r="E1516" s="36"/>
      <c r="F1516" s="11"/>
      <c r="G1516" s="11"/>
      <c r="H1516" s="11"/>
      <c r="I1516" s="24"/>
      <c r="J1516" s="51"/>
      <c r="K1516" s="46" t="str">
        <f>IF(SUMIFS('Base facturation'!$C$59:$ALN$59,'Base facturation'!$C$8:$ALN$8,A1516)=0,"",SUMIFS('Base facturation'!$C$59:$ALN$59,'Base facturation'!$C$8:$ALN$8,A1516))</f>
        <v/>
      </c>
      <c r="L1516" s="46" t="str">
        <f t="shared" si="23"/>
        <v/>
      </c>
      <c r="M1516" s="47"/>
      <c r="N1516" s="55"/>
      <c r="O1516" s="59"/>
      <c r="P1516" s="43"/>
      <c r="Q1516" s="14"/>
    </row>
    <row r="1517" spans="1:17" ht="36.700000000000003" customHeight="1" x14ac:dyDescent="0.25">
      <c r="A1517" s="277"/>
      <c r="B1517" s="33"/>
      <c r="C1517" s="11"/>
      <c r="D1517" s="11"/>
      <c r="E1517" s="36"/>
      <c r="F1517" s="11"/>
      <c r="G1517" s="11"/>
      <c r="H1517" s="11"/>
      <c r="I1517" s="24"/>
      <c r="J1517" s="51"/>
      <c r="K1517" s="46" t="str">
        <f>IF(SUMIFS('Base facturation'!$C$59:$ALN$59,'Base facturation'!$C$8:$ALN$8,A1517)=0,"",SUMIFS('Base facturation'!$C$59:$ALN$59,'Base facturation'!$C$8:$ALN$8,A1517))</f>
        <v/>
      </c>
      <c r="L1517" s="46" t="str">
        <f t="shared" si="23"/>
        <v/>
      </c>
      <c r="M1517" s="47"/>
      <c r="N1517" s="55"/>
      <c r="O1517" s="59"/>
      <c r="P1517" s="43"/>
      <c r="Q1517" s="14"/>
    </row>
    <row r="1518" spans="1:17" ht="36.700000000000003" customHeight="1" x14ac:dyDescent="0.25">
      <c r="A1518" s="277"/>
      <c r="B1518" s="33"/>
      <c r="C1518" s="11"/>
      <c r="D1518" s="11"/>
      <c r="E1518" s="36"/>
      <c r="F1518" s="11"/>
      <c r="G1518" s="11"/>
      <c r="H1518" s="11"/>
      <c r="I1518" s="24"/>
      <c r="J1518" s="51"/>
      <c r="K1518" s="46" t="str">
        <f>IF(SUMIFS('Base facturation'!$C$59:$ALN$59,'Base facturation'!$C$8:$ALN$8,A1518)=0,"",SUMIFS('Base facturation'!$C$59:$ALN$59,'Base facturation'!$C$8:$ALN$8,A1518))</f>
        <v/>
      </c>
      <c r="L1518" s="46" t="str">
        <f t="shared" si="23"/>
        <v/>
      </c>
      <c r="M1518" s="47"/>
      <c r="N1518" s="55"/>
      <c r="O1518" s="59"/>
      <c r="P1518" s="43"/>
      <c r="Q1518" s="14"/>
    </row>
    <row r="1519" spans="1:17" ht="36.700000000000003" customHeight="1" x14ac:dyDescent="0.25">
      <c r="A1519" s="277"/>
      <c r="B1519" s="33"/>
      <c r="C1519" s="11"/>
      <c r="D1519" s="11"/>
      <c r="E1519" s="36"/>
      <c r="F1519" s="11"/>
      <c r="G1519" s="11"/>
      <c r="H1519" s="11"/>
      <c r="I1519" s="24"/>
      <c r="J1519" s="51"/>
      <c r="K1519" s="46" t="str">
        <f>IF(SUMIFS('Base facturation'!$C$59:$ALN$59,'Base facturation'!$C$8:$ALN$8,A1519)=0,"",SUMIFS('Base facturation'!$C$59:$ALN$59,'Base facturation'!$C$8:$ALN$8,A1519))</f>
        <v/>
      </c>
      <c r="L1519" s="46" t="str">
        <f t="shared" si="23"/>
        <v/>
      </c>
      <c r="M1519" s="47"/>
      <c r="N1519" s="55"/>
      <c r="O1519" s="59"/>
      <c r="P1519" s="43"/>
      <c r="Q1519" s="14"/>
    </row>
    <row r="1520" spans="1:17" ht="36.700000000000003" customHeight="1" x14ac:dyDescent="0.25">
      <c r="A1520" s="277"/>
      <c r="B1520" s="33"/>
      <c r="C1520" s="11"/>
      <c r="D1520" s="11"/>
      <c r="E1520" s="36"/>
      <c r="F1520" s="11"/>
      <c r="G1520" s="11"/>
      <c r="H1520" s="11"/>
      <c r="I1520" s="24"/>
      <c r="J1520" s="51"/>
      <c r="K1520" s="46" t="str">
        <f>IF(SUMIFS('Base facturation'!$C$59:$ALN$59,'Base facturation'!$C$8:$ALN$8,A1520)=0,"",SUMIFS('Base facturation'!$C$59:$ALN$59,'Base facturation'!$C$8:$ALN$8,A1520))</f>
        <v/>
      </c>
      <c r="L1520" s="46" t="str">
        <f t="shared" si="23"/>
        <v/>
      </c>
      <c r="M1520" s="47"/>
      <c r="N1520" s="55"/>
      <c r="O1520" s="59"/>
      <c r="P1520" s="43"/>
      <c r="Q1520" s="14"/>
    </row>
    <row r="1521" spans="1:17" ht="36.700000000000003" customHeight="1" x14ac:dyDescent="0.25">
      <c r="A1521" s="277"/>
      <c r="B1521" s="33"/>
      <c r="C1521" s="11"/>
      <c r="D1521" s="11"/>
      <c r="E1521" s="36"/>
      <c r="F1521" s="11"/>
      <c r="G1521" s="11"/>
      <c r="H1521" s="11"/>
      <c r="I1521" s="24"/>
      <c r="J1521" s="51"/>
      <c r="K1521" s="46" t="str">
        <f>IF(SUMIFS('Base facturation'!$C$59:$ALN$59,'Base facturation'!$C$8:$ALN$8,A1521)=0,"",SUMIFS('Base facturation'!$C$59:$ALN$59,'Base facturation'!$C$8:$ALN$8,A1521))</f>
        <v/>
      </c>
      <c r="L1521" s="46" t="str">
        <f t="shared" si="23"/>
        <v/>
      </c>
      <c r="M1521" s="47"/>
      <c r="N1521" s="55"/>
      <c r="O1521" s="59"/>
      <c r="P1521" s="43"/>
      <c r="Q1521" s="14"/>
    </row>
    <row r="1522" spans="1:17" ht="36.700000000000003" customHeight="1" x14ac:dyDescent="0.25">
      <c r="A1522" s="277"/>
      <c r="B1522" s="33"/>
      <c r="C1522" s="11"/>
      <c r="D1522" s="11"/>
      <c r="E1522" s="36"/>
      <c r="F1522" s="11"/>
      <c r="G1522" s="11"/>
      <c r="H1522" s="11"/>
      <c r="I1522" s="24"/>
      <c r="J1522" s="51"/>
      <c r="K1522" s="46" t="str">
        <f>IF(SUMIFS('Base facturation'!$C$59:$ALN$59,'Base facturation'!$C$8:$ALN$8,A1522)=0,"",SUMIFS('Base facturation'!$C$59:$ALN$59,'Base facturation'!$C$8:$ALN$8,A1522))</f>
        <v/>
      </c>
      <c r="L1522" s="46" t="str">
        <f t="shared" si="23"/>
        <v/>
      </c>
      <c r="M1522" s="47"/>
      <c r="N1522" s="55"/>
      <c r="O1522" s="59"/>
      <c r="P1522" s="43"/>
      <c r="Q1522" s="14"/>
    </row>
    <row r="1523" spans="1:17" ht="36.700000000000003" customHeight="1" x14ac:dyDescent="0.25">
      <c r="A1523" s="277"/>
      <c r="B1523" s="33"/>
      <c r="C1523" s="11"/>
      <c r="D1523" s="11"/>
      <c r="E1523" s="36"/>
      <c r="F1523" s="11"/>
      <c r="G1523" s="11"/>
      <c r="H1523" s="11"/>
      <c r="I1523" s="24"/>
      <c r="J1523" s="51"/>
      <c r="K1523" s="46" t="str">
        <f>IF(SUMIFS('Base facturation'!$C$59:$ALN$59,'Base facturation'!$C$8:$ALN$8,A1523)=0,"",SUMIFS('Base facturation'!$C$59:$ALN$59,'Base facturation'!$C$8:$ALN$8,A1523))</f>
        <v/>
      </c>
      <c r="L1523" s="46" t="str">
        <f t="shared" si="23"/>
        <v/>
      </c>
      <c r="M1523" s="47"/>
      <c r="N1523" s="55"/>
      <c r="O1523" s="59"/>
      <c r="P1523" s="43"/>
      <c r="Q1523" s="14"/>
    </row>
    <row r="1524" spans="1:17" ht="36.700000000000003" customHeight="1" x14ac:dyDescent="0.25">
      <c r="A1524" s="277"/>
      <c r="B1524" s="33"/>
      <c r="C1524" s="11"/>
      <c r="D1524" s="11"/>
      <c r="E1524" s="36"/>
      <c r="F1524" s="11"/>
      <c r="G1524" s="11"/>
      <c r="H1524" s="11"/>
      <c r="I1524" s="24"/>
      <c r="J1524" s="51"/>
      <c r="K1524" s="46" t="str">
        <f>IF(SUMIFS('Base facturation'!$C$59:$ALN$59,'Base facturation'!$C$8:$ALN$8,A1524)=0,"",SUMIFS('Base facturation'!$C$59:$ALN$59,'Base facturation'!$C$8:$ALN$8,A1524))</f>
        <v/>
      </c>
      <c r="L1524" s="46" t="str">
        <f t="shared" si="23"/>
        <v/>
      </c>
      <c r="M1524" s="47"/>
      <c r="N1524" s="55"/>
      <c r="O1524" s="59"/>
      <c r="P1524" s="43"/>
      <c r="Q1524" s="14"/>
    </row>
    <row r="1525" spans="1:17" ht="36.700000000000003" customHeight="1" x14ac:dyDescent="0.25">
      <c r="A1525" s="277"/>
      <c r="B1525" s="33"/>
      <c r="C1525" s="11"/>
      <c r="D1525" s="11"/>
      <c r="E1525" s="36"/>
      <c r="F1525" s="11"/>
      <c r="G1525" s="11"/>
      <c r="H1525" s="11"/>
      <c r="I1525" s="24"/>
      <c r="J1525" s="51"/>
      <c r="K1525" s="46" t="str">
        <f>IF(SUMIFS('Base facturation'!$C$59:$ALN$59,'Base facturation'!$C$8:$ALN$8,A1525)=0,"",SUMIFS('Base facturation'!$C$59:$ALN$59,'Base facturation'!$C$8:$ALN$8,A1525))</f>
        <v/>
      </c>
      <c r="L1525" s="46" t="str">
        <f t="shared" si="23"/>
        <v/>
      </c>
      <c r="M1525" s="47"/>
      <c r="N1525" s="55"/>
      <c r="O1525" s="59"/>
      <c r="P1525" s="43"/>
      <c r="Q1525" s="14"/>
    </row>
    <row r="1526" spans="1:17" ht="36.700000000000003" customHeight="1" x14ac:dyDescent="0.25">
      <c r="A1526" s="277"/>
      <c r="B1526" s="33"/>
      <c r="C1526" s="11"/>
      <c r="D1526" s="11"/>
      <c r="E1526" s="36"/>
      <c r="F1526" s="11"/>
      <c r="G1526" s="11"/>
      <c r="H1526" s="11"/>
      <c r="I1526" s="24"/>
      <c r="J1526" s="51"/>
      <c r="K1526" s="46" t="str">
        <f>IF(SUMIFS('Base facturation'!$C$59:$ALN$59,'Base facturation'!$C$8:$ALN$8,A1526)=0,"",SUMIFS('Base facturation'!$C$59:$ALN$59,'Base facturation'!$C$8:$ALN$8,A1526))</f>
        <v/>
      </c>
      <c r="L1526" s="46" t="str">
        <f t="shared" si="23"/>
        <v/>
      </c>
      <c r="M1526" s="47"/>
      <c r="N1526" s="55"/>
      <c r="O1526" s="59"/>
      <c r="P1526" s="43"/>
      <c r="Q1526" s="14"/>
    </row>
    <row r="1527" spans="1:17" ht="36.700000000000003" customHeight="1" x14ac:dyDescent="0.25">
      <c r="A1527" s="277"/>
      <c r="B1527" s="33"/>
      <c r="C1527" s="11"/>
      <c r="D1527" s="11"/>
      <c r="E1527" s="36"/>
      <c r="F1527" s="11"/>
      <c r="G1527" s="11"/>
      <c r="H1527" s="11"/>
      <c r="I1527" s="24"/>
      <c r="J1527" s="51"/>
      <c r="K1527" s="46" t="str">
        <f>IF(SUMIFS('Base facturation'!$C$59:$ALN$59,'Base facturation'!$C$8:$ALN$8,A1527)=0,"",SUMIFS('Base facturation'!$C$59:$ALN$59,'Base facturation'!$C$8:$ALN$8,A1527))</f>
        <v/>
      </c>
      <c r="L1527" s="46" t="str">
        <f t="shared" si="23"/>
        <v/>
      </c>
      <c r="M1527" s="47"/>
      <c r="N1527" s="55"/>
      <c r="O1527" s="59"/>
      <c r="P1527" s="43"/>
      <c r="Q1527" s="14"/>
    </row>
    <row r="1528" spans="1:17" ht="36.700000000000003" customHeight="1" x14ac:dyDescent="0.25">
      <c r="A1528" s="277"/>
      <c r="B1528" s="33"/>
      <c r="C1528" s="11"/>
      <c r="D1528" s="11"/>
      <c r="E1528" s="36"/>
      <c r="F1528" s="11"/>
      <c r="G1528" s="11"/>
      <c r="H1528" s="11"/>
      <c r="I1528" s="24"/>
      <c r="J1528" s="51"/>
      <c r="K1528" s="46" t="str">
        <f>IF(SUMIFS('Base facturation'!$C$59:$ALN$59,'Base facturation'!$C$8:$ALN$8,A1528)=0,"",SUMIFS('Base facturation'!$C$59:$ALN$59,'Base facturation'!$C$8:$ALN$8,A1528))</f>
        <v/>
      </c>
      <c r="L1528" s="46" t="str">
        <f t="shared" si="23"/>
        <v/>
      </c>
      <c r="M1528" s="47"/>
      <c r="N1528" s="55"/>
      <c r="O1528" s="59"/>
      <c r="P1528" s="43"/>
      <c r="Q1528" s="14"/>
    </row>
    <row r="1529" spans="1:17" ht="36.700000000000003" customHeight="1" x14ac:dyDescent="0.25">
      <c r="A1529" s="277"/>
      <c r="B1529" s="33"/>
      <c r="C1529" s="11"/>
      <c r="D1529" s="11"/>
      <c r="E1529" s="36"/>
      <c r="F1529" s="11"/>
      <c r="G1529" s="11"/>
      <c r="H1529" s="11"/>
      <c r="I1529" s="24"/>
      <c r="J1529" s="51"/>
      <c r="K1529" s="46" t="str">
        <f>IF(SUMIFS('Base facturation'!$C$59:$ALN$59,'Base facturation'!$C$8:$ALN$8,A1529)=0,"",SUMIFS('Base facturation'!$C$59:$ALN$59,'Base facturation'!$C$8:$ALN$8,A1529))</f>
        <v/>
      </c>
      <c r="L1529" s="46" t="str">
        <f t="shared" si="23"/>
        <v/>
      </c>
      <c r="M1529" s="47"/>
      <c r="N1529" s="55"/>
      <c r="O1529" s="59"/>
      <c r="P1529" s="43"/>
      <c r="Q1529" s="14"/>
    </row>
    <row r="1530" spans="1:17" ht="36.700000000000003" customHeight="1" x14ac:dyDescent="0.25">
      <c r="A1530" s="277"/>
      <c r="B1530" s="33"/>
      <c r="C1530" s="11"/>
      <c r="D1530" s="11"/>
      <c r="E1530" s="36"/>
      <c r="F1530" s="11"/>
      <c r="G1530" s="11"/>
      <c r="H1530" s="11"/>
      <c r="I1530" s="24"/>
      <c r="J1530" s="51"/>
      <c r="K1530" s="46" t="str">
        <f>IF(SUMIFS('Base facturation'!$C$59:$ALN$59,'Base facturation'!$C$8:$ALN$8,A1530)=0,"",SUMIFS('Base facturation'!$C$59:$ALN$59,'Base facturation'!$C$8:$ALN$8,A1530))</f>
        <v/>
      </c>
      <c r="L1530" s="46" t="str">
        <f t="shared" si="23"/>
        <v/>
      </c>
      <c r="M1530" s="47"/>
      <c r="N1530" s="55"/>
      <c r="O1530" s="59"/>
      <c r="P1530" s="43"/>
      <c r="Q1530" s="14"/>
    </row>
    <row r="1531" spans="1:17" ht="36.700000000000003" customHeight="1" x14ac:dyDescent="0.25">
      <c r="A1531" s="277"/>
      <c r="B1531" s="33"/>
      <c r="C1531" s="11"/>
      <c r="D1531" s="11"/>
      <c r="E1531" s="36"/>
      <c r="F1531" s="11"/>
      <c r="G1531" s="11"/>
      <c r="H1531" s="11"/>
      <c r="I1531" s="24"/>
      <c r="J1531" s="51"/>
      <c r="K1531" s="46" t="str">
        <f>IF(SUMIFS('Base facturation'!$C$59:$ALN$59,'Base facturation'!$C$8:$ALN$8,A1531)=0,"",SUMIFS('Base facturation'!$C$59:$ALN$59,'Base facturation'!$C$8:$ALN$8,A1531))</f>
        <v/>
      </c>
      <c r="L1531" s="46" t="str">
        <f t="shared" si="23"/>
        <v/>
      </c>
      <c r="M1531" s="47"/>
      <c r="N1531" s="55"/>
      <c r="O1531" s="59"/>
      <c r="P1531" s="43"/>
      <c r="Q1531" s="14"/>
    </row>
    <row r="1532" spans="1:17" ht="36.700000000000003" customHeight="1" x14ac:dyDescent="0.25">
      <c r="A1532" s="277"/>
      <c r="B1532" s="33"/>
      <c r="C1532" s="11"/>
      <c r="D1532" s="11"/>
      <c r="E1532" s="36"/>
      <c r="F1532" s="11"/>
      <c r="G1532" s="11"/>
      <c r="H1532" s="11"/>
      <c r="I1532" s="24"/>
      <c r="J1532" s="51"/>
      <c r="K1532" s="46" t="str">
        <f>IF(SUMIFS('Base facturation'!$C$59:$ALN$59,'Base facturation'!$C$8:$ALN$8,A1532)=0,"",SUMIFS('Base facturation'!$C$59:$ALN$59,'Base facturation'!$C$8:$ALN$8,A1532))</f>
        <v/>
      </c>
      <c r="L1532" s="46" t="str">
        <f t="shared" si="23"/>
        <v/>
      </c>
      <c r="M1532" s="47"/>
      <c r="N1532" s="55"/>
      <c r="O1532" s="59"/>
      <c r="P1532" s="43"/>
      <c r="Q1532" s="14"/>
    </row>
    <row r="1533" spans="1:17" ht="36.700000000000003" customHeight="1" x14ac:dyDescent="0.25">
      <c r="A1533" s="277"/>
      <c r="B1533" s="33"/>
      <c r="C1533" s="11"/>
      <c r="D1533" s="11"/>
      <c r="E1533" s="36"/>
      <c r="F1533" s="11"/>
      <c r="G1533" s="11"/>
      <c r="H1533" s="11"/>
      <c r="I1533" s="24"/>
      <c r="J1533" s="51"/>
      <c r="K1533" s="46" t="str">
        <f>IF(SUMIFS('Base facturation'!$C$59:$ALN$59,'Base facturation'!$C$8:$ALN$8,A1533)=0,"",SUMIFS('Base facturation'!$C$59:$ALN$59,'Base facturation'!$C$8:$ALN$8,A1533))</f>
        <v/>
      </c>
      <c r="L1533" s="46" t="str">
        <f t="shared" si="23"/>
        <v/>
      </c>
      <c r="M1533" s="47"/>
      <c r="N1533" s="55"/>
      <c r="O1533" s="59"/>
      <c r="P1533" s="43"/>
      <c r="Q1533" s="14"/>
    </row>
    <row r="1534" spans="1:17" ht="36.700000000000003" customHeight="1" x14ac:dyDescent="0.25">
      <c r="A1534" s="277"/>
      <c r="B1534" s="33"/>
      <c r="C1534" s="11"/>
      <c r="D1534" s="11"/>
      <c r="E1534" s="36"/>
      <c r="F1534" s="11"/>
      <c r="G1534" s="11"/>
      <c r="H1534" s="11"/>
      <c r="I1534" s="24"/>
      <c r="J1534" s="51"/>
      <c r="K1534" s="46" t="str">
        <f>IF(SUMIFS('Base facturation'!$C$59:$ALN$59,'Base facturation'!$C$8:$ALN$8,A1534)=0,"",SUMIFS('Base facturation'!$C$59:$ALN$59,'Base facturation'!$C$8:$ALN$8,A1534))</f>
        <v/>
      </c>
      <c r="L1534" s="46" t="str">
        <f t="shared" si="23"/>
        <v/>
      </c>
      <c r="M1534" s="47"/>
      <c r="N1534" s="55"/>
      <c r="O1534" s="59"/>
      <c r="P1534" s="43"/>
      <c r="Q1534" s="14"/>
    </row>
    <row r="1535" spans="1:17" ht="36.700000000000003" customHeight="1" x14ac:dyDescent="0.25">
      <c r="A1535" s="277"/>
      <c r="B1535" s="33"/>
      <c r="C1535" s="11"/>
      <c r="D1535" s="11"/>
      <c r="E1535" s="36"/>
      <c r="F1535" s="11"/>
      <c r="G1535" s="11"/>
      <c r="H1535" s="11"/>
      <c r="I1535" s="24"/>
      <c r="J1535" s="51"/>
      <c r="K1535" s="46" t="str">
        <f>IF(SUMIFS('Base facturation'!$C$59:$ALN$59,'Base facturation'!$C$8:$ALN$8,A1535)=0,"",SUMIFS('Base facturation'!$C$59:$ALN$59,'Base facturation'!$C$8:$ALN$8,A1535))</f>
        <v/>
      </c>
      <c r="L1535" s="46" t="str">
        <f t="shared" si="23"/>
        <v/>
      </c>
      <c r="M1535" s="47"/>
      <c r="N1535" s="55"/>
      <c r="O1535" s="59"/>
      <c r="P1535" s="43"/>
      <c r="Q1535" s="14"/>
    </row>
    <row r="1536" spans="1:17" ht="36.700000000000003" customHeight="1" x14ac:dyDescent="0.25">
      <c r="A1536" s="277"/>
      <c r="B1536" s="33"/>
      <c r="C1536" s="11"/>
      <c r="D1536" s="11"/>
      <c r="E1536" s="36"/>
      <c r="F1536" s="11"/>
      <c r="G1536" s="11"/>
      <c r="H1536" s="11"/>
      <c r="I1536" s="24"/>
      <c r="J1536" s="51"/>
      <c r="K1536" s="46" t="str">
        <f>IF(SUMIFS('Base facturation'!$C$59:$ALN$59,'Base facturation'!$C$8:$ALN$8,A1536)=0,"",SUMIFS('Base facturation'!$C$59:$ALN$59,'Base facturation'!$C$8:$ALN$8,A1536))</f>
        <v/>
      </c>
      <c r="L1536" s="46" t="str">
        <f t="shared" si="23"/>
        <v/>
      </c>
      <c r="M1536" s="47"/>
      <c r="N1536" s="55"/>
      <c r="O1536" s="59"/>
      <c r="P1536" s="43"/>
      <c r="Q1536" s="14"/>
    </row>
    <row r="1537" spans="1:17" ht="36.700000000000003" customHeight="1" x14ac:dyDescent="0.25">
      <c r="A1537" s="277"/>
      <c r="B1537" s="33"/>
      <c r="C1537" s="11"/>
      <c r="D1537" s="11"/>
      <c r="E1537" s="36"/>
      <c r="F1537" s="11"/>
      <c r="G1537" s="11"/>
      <c r="H1537" s="11"/>
      <c r="I1537" s="24"/>
      <c r="J1537" s="51"/>
      <c r="K1537" s="46" t="str">
        <f>IF(SUMIFS('Base facturation'!$C$59:$ALN$59,'Base facturation'!$C$8:$ALN$8,A1537)=0,"",SUMIFS('Base facturation'!$C$59:$ALN$59,'Base facturation'!$C$8:$ALN$8,A1537))</f>
        <v/>
      </c>
      <c r="L1537" s="46" t="str">
        <f t="shared" si="23"/>
        <v/>
      </c>
      <c r="M1537" s="47"/>
      <c r="N1537" s="55"/>
      <c r="O1537" s="59"/>
      <c r="P1537" s="43"/>
      <c r="Q1537" s="14"/>
    </row>
    <row r="1538" spans="1:17" ht="36.700000000000003" customHeight="1" x14ac:dyDescent="0.25">
      <c r="A1538" s="277"/>
      <c r="B1538" s="33"/>
      <c r="C1538" s="11"/>
      <c r="D1538" s="11"/>
      <c r="E1538" s="36"/>
      <c r="F1538" s="11"/>
      <c r="G1538" s="11"/>
      <c r="H1538" s="11"/>
      <c r="I1538" s="24"/>
      <c r="J1538" s="51"/>
      <c r="K1538" s="46" t="str">
        <f>IF(SUMIFS('Base facturation'!$C$59:$ALN$59,'Base facturation'!$C$8:$ALN$8,A1538)=0,"",SUMIFS('Base facturation'!$C$59:$ALN$59,'Base facturation'!$C$8:$ALN$8,A1538))</f>
        <v/>
      </c>
      <c r="L1538" s="46" t="str">
        <f t="shared" si="23"/>
        <v/>
      </c>
      <c r="M1538" s="47"/>
      <c r="N1538" s="55"/>
      <c r="O1538" s="59"/>
      <c r="P1538" s="43"/>
      <c r="Q1538" s="14"/>
    </row>
    <row r="1539" spans="1:17" ht="36.700000000000003" customHeight="1" x14ac:dyDescent="0.25">
      <c r="A1539" s="277"/>
      <c r="B1539" s="33"/>
      <c r="C1539" s="11"/>
      <c r="D1539" s="11"/>
      <c r="E1539" s="36"/>
      <c r="F1539" s="11"/>
      <c r="G1539" s="11"/>
      <c r="H1539" s="11"/>
      <c r="I1539" s="24"/>
      <c r="J1539" s="51"/>
      <c r="K1539" s="46" t="str">
        <f>IF(SUMIFS('Base facturation'!$C$59:$ALN$59,'Base facturation'!$C$8:$ALN$8,A1539)=0,"",SUMIFS('Base facturation'!$C$59:$ALN$59,'Base facturation'!$C$8:$ALN$8,A1539))</f>
        <v/>
      </c>
      <c r="L1539" s="46" t="str">
        <f t="shared" si="23"/>
        <v/>
      </c>
      <c r="M1539" s="47"/>
      <c r="N1539" s="55"/>
      <c r="O1539" s="59"/>
      <c r="P1539" s="43"/>
      <c r="Q1539" s="14"/>
    </row>
    <row r="1540" spans="1:17" ht="36.700000000000003" customHeight="1" x14ac:dyDescent="0.25">
      <c r="A1540" s="277"/>
      <c r="B1540" s="33"/>
      <c r="C1540" s="11"/>
      <c r="D1540" s="11"/>
      <c r="E1540" s="36"/>
      <c r="F1540" s="11"/>
      <c r="G1540" s="11"/>
      <c r="H1540" s="11"/>
      <c r="I1540" s="24"/>
      <c r="J1540" s="51"/>
      <c r="K1540" s="46" t="str">
        <f>IF(SUMIFS('Base facturation'!$C$59:$ALN$59,'Base facturation'!$C$8:$ALN$8,A1540)=0,"",SUMIFS('Base facturation'!$C$59:$ALN$59,'Base facturation'!$C$8:$ALN$8,A1540))</f>
        <v/>
      </c>
      <c r="L1540" s="46" t="str">
        <f t="shared" si="23"/>
        <v/>
      </c>
      <c r="M1540" s="47"/>
      <c r="N1540" s="55"/>
      <c r="O1540" s="59"/>
      <c r="P1540" s="43"/>
      <c r="Q1540" s="14"/>
    </row>
    <row r="1541" spans="1:17" ht="36.700000000000003" customHeight="1" x14ac:dyDescent="0.25">
      <c r="A1541" s="277"/>
      <c r="B1541" s="33"/>
      <c r="C1541" s="11"/>
      <c r="D1541" s="11"/>
      <c r="E1541" s="36"/>
      <c r="F1541" s="11"/>
      <c r="G1541" s="11"/>
      <c r="H1541" s="11"/>
      <c r="I1541" s="24"/>
      <c r="J1541" s="51"/>
      <c r="K1541" s="46" t="str">
        <f>IF(SUMIFS('Base facturation'!$C$59:$ALN$59,'Base facturation'!$C$8:$ALN$8,A1541)=0,"",SUMIFS('Base facturation'!$C$59:$ALN$59,'Base facturation'!$C$8:$ALN$8,A1541))</f>
        <v/>
      </c>
      <c r="L1541" s="46" t="str">
        <f t="shared" si="23"/>
        <v/>
      </c>
      <c r="M1541" s="47"/>
      <c r="N1541" s="55"/>
      <c r="O1541" s="59"/>
      <c r="P1541" s="43"/>
      <c r="Q1541" s="14"/>
    </row>
    <row r="1542" spans="1:17" ht="36.700000000000003" customHeight="1" x14ac:dyDescent="0.25">
      <c r="A1542" s="277"/>
      <c r="B1542" s="33"/>
      <c r="C1542" s="11"/>
      <c r="D1542" s="11"/>
      <c r="E1542" s="36"/>
      <c r="F1542" s="11"/>
      <c r="G1542" s="11"/>
      <c r="H1542" s="11"/>
      <c r="I1542" s="24"/>
      <c r="J1542" s="51"/>
      <c r="K1542" s="46" t="str">
        <f>IF(SUMIFS('Base facturation'!$C$59:$ALN$59,'Base facturation'!$C$8:$ALN$8,A1542)=0,"",SUMIFS('Base facturation'!$C$59:$ALN$59,'Base facturation'!$C$8:$ALN$8,A1542))</f>
        <v/>
      </c>
      <c r="L1542" s="46" t="str">
        <f t="shared" si="23"/>
        <v/>
      </c>
      <c r="M1542" s="47"/>
      <c r="N1542" s="55"/>
      <c r="O1542" s="59"/>
      <c r="P1542" s="43"/>
      <c r="Q1542" s="14"/>
    </row>
    <row r="1543" spans="1:17" ht="36.700000000000003" customHeight="1" x14ac:dyDescent="0.25">
      <c r="A1543" s="277"/>
      <c r="B1543" s="33"/>
      <c r="C1543" s="11"/>
      <c r="D1543" s="11"/>
      <c r="E1543" s="36"/>
      <c r="F1543" s="11"/>
      <c r="G1543" s="11"/>
      <c r="H1543" s="11"/>
      <c r="I1543" s="24"/>
      <c r="J1543" s="51"/>
      <c r="K1543" s="46" t="str">
        <f>IF(SUMIFS('Base facturation'!$C$59:$ALN$59,'Base facturation'!$C$8:$ALN$8,A1543)=0,"",SUMIFS('Base facturation'!$C$59:$ALN$59,'Base facturation'!$C$8:$ALN$8,A1543))</f>
        <v/>
      </c>
      <c r="L1543" s="46" t="str">
        <f t="shared" si="23"/>
        <v/>
      </c>
      <c r="M1543" s="47"/>
      <c r="N1543" s="55"/>
      <c r="O1543" s="59"/>
      <c r="P1543" s="43"/>
      <c r="Q1543" s="14"/>
    </row>
    <row r="1544" spans="1:17" ht="36.700000000000003" customHeight="1" x14ac:dyDescent="0.25">
      <c r="A1544" s="277"/>
      <c r="B1544" s="33"/>
      <c r="C1544" s="11"/>
      <c r="D1544" s="11"/>
      <c r="E1544" s="36"/>
      <c r="F1544" s="11"/>
      <c r="G1544" s="11"/>
      <c r="H1544" s="11"/>
      <c r="I1544" s="24"/>
      <c r="J1544" s="51"/>
      <c r="K1544" s="46" t="str">
        <f>IF(SUMIFS('Base facturation'!$C$59:$ALN$59,'Base facturation'!$C$8:$ALN$8,A1544)=0,"",SUMIFS('Base facturation'!$C$59:$ALN$59,'Base facturation'!$C$8:$ALN$8,A1544))</f>
        <v/>
      </c>
      <c r="L1544" s="46" t="str">
        <f t="shared" ref="L1544:L1607" si="24">IF(ISBLANK(J1544),"",J1544-K1544)</f>
        <v/>
      </c>
      <c r="M1544" s="47"/>
      <c r="N1544" s="55"/>
      <c r="O1544" s="59"/>
      <c r="P1544" s="43"/>
      <c r="Q1544" s="14"/>
    </row>
    <row r="1545" spans="1:17" ht="36.700000000000003" customHeight="1" x14ac:dyDescent="0.25">
      <c r="A1545" s="277"/>
      <c r="B1545" s="33"/>
      <c r="C1545" s="11"/>
      <c r="D1545" s="11"/>
      <c r="E1545" s="36"/>
      <c r="F1545" s="11"/>
      <c r="G1545" s="11"/>
      <c r="H1545" s="11"/>
      <c r="I1545" s="24"/>
      <c r="J1545" s="51"/>
      <c r="K1545" s="46" t="str">
        <f>IF(SUMIFS('Base facturation'!$C$59:$ALN$59,'Base facturation'!$C$8:$ALN$8,A1545)=0,"",SUMIFS('Base facturation'!$C$59:$ALN$59,'Base facturation'!$C$8:$ALN$8,A1545))</f>
        <v/>
      </c>
      <c r="L1545" s="46" t="str">
        <f t="shared" si="24"/>
        <v/>
      </c>
      <c r="M1545" s="47"/>
      <c r="N1545" s="55"/>
      <c r="O1545" s="59"/>
      <c r="P1545" s="43"/>
      <c r="Q1545" s="14"/>
    </row>
    <row r="1546" spans="1:17" ht="36.700000000000003" customHeight="1" x14ac:dyDescent="0.25">
      <c r="A1546" s="277"/>
      <c r="B1546" s="33"/>
      <c r="C1546" s="11"/>
      <c r="D1546" s="11"/>
      <c r="E1546" s="36"/>
      <c r="F1546" s="11"/>
      <c r="G1546" s="11"/>
      <c r="H1546" s="11"/>
      <c r="I1546" s="24"/>
      <c r="J1546" s="51"/>
      <c r="K1546" s="46" t="str">
        <f>IF(SUMIFS('Base facturation'!$C$59:$ALN$59,'Base facturation'!$C$8:$ALN$8,A1546)=0,"",SUMIFS('Base facturation'!$C$59:$ALN$59,'Base facturation'!$C$8:$ALN$8,A1546))</f>
        <v/>
      </c>
      <c r="L1546" s="46" t="str">
        <f t="shared" si="24"/>
        <v/>
      </c>
      <c r="M1546" s="47"/>
      <c r="N1546" s="55"/>
      <c r="O1546" s="59"/>
      <c r="P1546" s="43"/>
      <c r="Q1546" s="14"/>
    </row>
    <row r="1547" spans="1:17" ht="36.700000000000003" customHeight="1" x14ac:dyDescent="0.25">
      <c r="A1547" s="277"/>
      <c r="B1547" s="33"/>
      <c r="C1547" s="11"/>
      <c r="D1547" s="11"/>
      <c r="E1547" s="36"/>
      <c r="F1547" s="11"/>
      <c r="G1547" s="11"/>
      <c r="H1547" s="11"/>
      <c r="I1547" s="24"/>
      <c r="J1547" s="51"/>
      <c r="K1547" s="46" t="str">
        <f>IF(SUMIFS('Base facturation'!$C$59:$ALN$59,'Base facturation'!$C$8:$ALN$8,A1547)=0,"",SUMIFS('Base facturation'!$C$59:$ALN$59,'Base facturation'!$C$8:$ALN$8,A1547))</f>
        <v/>
      </c>
      <c r="L1547" s="46" t="str">
        <f t="shared" si="24"/>
        <v/>
      </c>
      <c r="M1547" s="47"/>
      <c r="N1547" s="55"/>
      <c r="O1547" s="59"/>
      <c r="P1547" s="43"/>
      <c r="Q1547" s="14"/>
    </row>
    <row r="1548" spans="1:17" ht="36.700000000000003" customHeight="1" x14ac:dyDescent="0.25">
      <c r="A1548" s="277"/>
      <c r="B1548" s="33"/>
      <c r="C1548" s="11"/>
      <c r="D1548" s="11"/>
      <c r="E1548" s="36"/>
      <c r="F1548" s="11"/>
      <c r="G1548" s="11"/>
      <c r="H1548" s="11"/>
      <c r="I1548" s="24"/>
      <c r="J1548" s="51"/>
      <c r="K1548" s="46" t="str">
        <f>IF(SUMIFS('Base facturation'!$C$59:$ALN$59,'Base facturation'!$C$8:$ALN$8,A1548)=0,"",SUMIFS('Base facturation'!$C$59:$ALN$59,'Base facturation'!$C$8:$ALN$8,A1548))</f>
        <v/>
      </c>
      <c r="L1548" s="46" t="str">
        <f t="shared" si="24"/>
        <v/>
      </c>
      <c r="M1548" s="47"/>
      <c r="N1548" s="55"/>
      <c r="O1548" s="59"/>
      <c r="P1548" s="43"/>
      <c r="Q1548" s="14"/>
    </row>
    <row r="1549" spans="1:17" ht="36.700000000000003" customHeight="1" x14ac:dyDescent="0.25">
      <c r="A1549" s="277"/>
      <c r="B1549" s="33"/>
      <c r="C1549" s="11"/>
      <c r="D1549" s="11"/>
      <c r="E1549" s="36"/>
      <c r="F1549" s="11"/>
      <c r="G1549" s="11"/>
      <c r="H1549" s="11"/>
      <c r="I1549" s="24"/>
      <c r="J1549" s="51"/>
      <c r="K1549" s="46" t="str">
        <f>IF(SUMIFS('Base facturation'!$C$59:$ALN$59,'Base facturation'!$C$8:$ALN$8,A1549)=0,"",SUMIFS('Base facturation'!$C$59:$ALN$59,'Base facturation'!$C$8:$ALN$8,A1549))</f>
        <v/>
      </c>
      <c r="L1549" s="46" t="str">
        <f t="shared" si="24"/>
        <v/>
      </c>
      <c r="M1549" s="47"/>
      <c r="N1549" s="55"/>
      <c r="O1549" s="59"/>
      <c r="P1549" s="43"/>
      <c r="Q1549" s="14"/>
    </row>
    <row r="1550" spans="1:17" ht="36.700000000000003" customHeight="1" x14ac:dyDescent="0.25">
      <c r="A1550" s="277"/>
      <c r="B1550" s="33"/>
      <c r="C1550" s="11"/>
      <c r="D1550" s="11"/>
      <c r="E1550" s="36"/>
      <c r="F1550" s="11"/>
      <c r="G1550" s="11"/>
      <c r="H1550" s="11"/>
      <c r="I1550" s="24"/>
      <c r="J1550" s="51"/>
      <c r="K1550" s="46" t="str">
        <f>IF(SUMIFS('Base facturation'!$C$59:$ALN$59,'Base facturation'!$C$8:$ALN$8,A1550)=0,"",SUMIFS('Base facturation'!$C$59:$ALN$59,'Base facturation'!$C$8:$ALN$8,A1550))</f>
        <v/>
      </c>
      <c r="L1550" s="46" t="str">
        <f t="shared" si="24"/>
        <v/>
      </c>
      <c r="M1550" s="47"/>
      <c r="N1550" s="55"/>
      <c r="O1550" s="59"/>
      <c r="P1550" s="43"/>
      <c r="Q1550" s="14"/>
    </row>
    <row r="1551" spans="1:17" ht="36.700000000000003" customHeight="1" x14ac:dyDescent="0.25">
      <c r="A1551" s="277"/>
      <c r="B1551" s="33"/>
      <c r="C1551" s="11"/>
      <c r="D1551" s="11"/>
      <c r="E1551" s="36"/>
      <c r="F1551" s="11"/>
      <c r="G1551" s="11"/>
      <c r="H1551" s="11"/>
      <c r="I1551" s="24"/>
      <c r="J1551" s="51"/>
      <c r="K1551" s="46" t="str">
        <f>IF(SUMIFS('Base facturation'!$C$59:$ALN$59,'Base facturation'!$C$8:$ALN$8,A1551)=0,"",SUMIFS('Base facturation'!$C$59:$ALN$59,'Base facturation'!$C$8:$ALN$8,A1551))</f>
        <v/>
      </c>
      <c r="L1551" s="46" t="str">
        <f t="shared" si="24"/>
        <v/>
      </c>
      <c r="M1551" s="47"/>
      <c r="N1551" s="55"/>
      <c r="O1551" s="59"/>
      <c r="P1551" s="43"/>
      <c r="Q1551" s="14"/>
    </row>
    <row r="1552" spans="1:17" ht="36.700000000000003" customHeight="1" x14ac:dyDescent="0.25">
      <c r="A1552" s="277"/>
      <c r="B1552" s="33"/>
      <c r="C1552" s="11"/>
      <c r="D1552" s="11"/>
      <c r="E1552" s="36"/>
      <c r="F1552" s="11"/>
      <c r="G1552" s="11"/>
      <c r="H1552" s="11"/>
      <c r="I1552" s="24"/>
      <c r="J1552" s="51"/>
      <c r="K1552" s="46" t="str">
        <f>IF(SUMIFS('Base facturation'!$C$59:$ALN$59,'Base facturation'!$C$8:$ALN$8,A1552)=0,"",SUMIFS('Base facturation'!$C$59:$ALN$59,'Base facturation'!$C$8:$ALN$8,A1552))</f>
        <v/>
      </c>
      <c r="L1552" s="46" t="str">
        <f t="shared" si="24"/>
        <v/>
      </c>
      <c r="M1552" s="47"/>
      <c r="N1552" s="55"/>
      <c r="O1552" s="59"/>
      <c r="P1552" s="43"/>
      <c r="Q1552" s="14"/>
    </row>
    <row r="1553" spans="1:17" ht="36.700000000000003" customHeight="1" x14ac:dyDescent="0.25">
      <c r="A1553" s="277"/>
      <c r="B1553" s="33"/>
      <c r="C1553" s="11"/>
      <c r="D1553" s="11"/>
      <c r="E1553" s="36"/>
      <c r="F1553" s="11"/>
      <c r="G1553" s="11"/>
      <c r="H1553" s="11"/>
      <c r="I1553" s="24"/>
      <c r="J1553" s="51"/>
      <c r="K1553" s="46" t="str">
        <f>IF(SUMIFS('Base facturation'!$C$59:$ALN$59,'Base facturation'!$C$8:$ALN$8,A1553)=0,"",SUMIFS('Base facturation'!$C$59:$ALN$59,'Base facturation'!$C$8:$ALN$8,A1553))</f>
        <v/>
      </c>
      <c r="L1553" s="46" t="str">
        <f t="shared" si="24"/>
        <v/>
      </c>
      <c r="M1553" s="47"/>
      <c r="N1553" s="55"/>
      <c r="O1553" s="59"/>
      <c r="P1553" s="43"/>
      <c r="Q1553" s="14"/>
    </row>
    <row r="1554" spans="1:17" ht="36.700000000000003" customHeight="1" x14ac:dyDescent="0.25">
      <c r="A1554" s="277"/>
      <c r="B1554" s="33"/>
      <c r="C1554" s="11"/>
      <c r="D1554" s="11"/>
      <c r="E1554" s="36"/>
      <c r="F1554" s="11"/>
      <c r="G1554" s="11"/>
      <c r="H1554" s="11"/>
      <c r="I1554" s="24"/>
      <c r="J1554" s="51"/>
      <c r="K1554" s="46" t="str">
        <f>IF(SUMIFS('Base facturation'!$C$59:$ALN$59,'Base facturation'!$C$8:$ALN$8,A1554)=0,"",SUMIFS('Base facturation'!$C$59:$ALN$59,'Base facturation'!$C$8:$ALN$8,A1554))</f>
        <v/>
      </c>
      <c r="L1554" s="46" t="str">
        <f t="shared" si="24"/>
        <v/>
      </c>
      <c r="M1554" s="47"/>
      <c r="N1554" s="55"/>
      <c r="O1554" s="59"/>
      <c r="P1554" s="43"/>
      <c r="Q1554" s="14"/>
    </row>
    <row r="1555" spans="1:17" ht="36.700000000000003" customHeight="1" x14ac:dyDescent="0.25">
      <c r="A1555" s="277"/>
      <c r="B1555" s="33"/>
      <c r="C1555" s="11"/>
      <c r="D1555" s="11"/>
      <c r="E1555" s="36"/>
      <c r="F1555" s="11"/>
      <c r="G1555" s="11"/>
      <c r="H1555" s="11"/>
      <c r="I1555" s="24"/>
      <c r="J1555" s="51"/>
      <c r="K1555" s="46" t="str">
        <f>IF(SUMIFS('Base facturation'!$C$59:$ALN$59,'Base facturation'!$C$8:$ALN$8,A1555)=0,"",SUMIFS('Base facturation'!$C$59:$ALN$59,'Base facturation'!$C$8:$ALN$8,A1555))</f>
        <v/>
      </c>
      <c r="L1555" s="46" t="str">
        <f t="shared" si="24"/>
        <v/>
      </c>
      <c r="M1555" s="47"/>
      <c r="N1555" s="55"/>
      <c r="O1555" s="59"/>
      <c r="P1555" s="43"/>
      <c r="Q1555" s="14"/>
    </row>
    <row r="1556" spans="1:17" ht="36.700000000000003" customHeight="1" x14ac:dyDescent="0.25">
      <c r="A1556" s="277"/>
      <c r="B1556" s="33"/>
      <c r="C1556" s="11"/>
      <c r="D1556" s="11"/>
      <c r="E1556" s="36"/>
      <c r="F1556" s="11"/>
      <c r="G1556" s="11"/>
      <c r="H1556" s="11"/>
      <c r="I1556" s="24"/>
      <c r="J1556" s="51"/>
      <c r="K1556" s="46" t="str">
        <f>IF(SUMIFS('Base facturation'!$C$59:$ALN$59,'Base facturation'!$C$8:$ALN$8,A1556)=0,"",SUMIFS('Base facturation'!$C$59:$ALN$59,'Base facturation'!$C$8:$ALN$8,A1556))</f>
        <v/>
      </c>
      <c r="L1556" s="46" t="str">
        <f t="shared" si="24"/>
        <v/>
      </c>
      <c r="M1556" s="47"/>
      <c r="N1556" s="55"/>
      <c r="O1556" s="59"/>
      <c r="P1556" s="43"/>
      <c r="Q1556" s="14"/>
    </row>
    <row r="1557" spans="1:17" ht="36.700000000000003" customHeight="1" x14ac:dyDescent="0.25">
      <c r="A1557" s="277"/>
      <c r="B1557" s="33"/>
      <c r="C1557" s="11"/>
      <c r="D1557" s="11"/>
      <c r="E1557" s="36"/>
      <c r="F1557" s="11"/>
      <c r="G1557" s="11"/>
      <c r="H1557" s="11"/>
      <c r="I1557" s="24"/>
      <c r="J1557" s="51"/>
      <c r="K1557" s="46" t="str">
        <f>IF(SUMIFS('Base facturation'!$C$59:$ALN$59,'Base facturation'!$C$8:$ALN$8,A1557)=0,"",SUMIFS('Base facturation'!$C$59:$ALN$59,'Base facturation'!$C$8:$ALN$8,A1557))</f>
        <v/>
      </c>
      <c r="L1557" s="46" t="str">
        <f t="shared" si="24"/>
        <v/>
      </c>
      <c r="M1557" s="47"/>
      <c r="N1557" s="55"/>
      <c r="O1557" s="59"/>
      <c r="P1557" s="43"/>
      <c r="Q1557" s="14"/>
    </row>
    <row r="1558" spans="1:17" ht="36.700000000000003" customHeight="1" x14ac:dyDescent="0.25">
      <c r="A1558" s="277"/>
      <c r="B1558" s="33"/>
      <c r="C1558" s="11"/>
      <c r="D1558" s="11"/>
      <c r="E1558" s="36"/>
      <c r="F1558" s="11"/>
      <c r="G1558" s="11"/>
      <c r="H1558" s="11"/>
      <c r="I1558" s="24"/>
      <c r="J1558" s="51"/>
      <c r="K1558" s="46" t="str">
        <f>IF(SUMIFS('Base facturation'!$C$59:$ALN$59,'Base facturation'!$C$8:$ALN$8,A1558)=0,"",SUMIFS('Base facturation'!$C$59:$ALN$59,'Base facturation'!$C$8:$ALN$8,A1558))</f>
        <v/>
      </c>
      <c r="L1558" s="46" t="str">
        <f t="shared" si="24"/>
        <v/>
      </c>
      <c r="M1558" s="47"/>
      <c r="N1558" s="55"/>
      <c r="O1558" s="59"/>
      <c r="P1558" s="43"/>
      <c r="Q1558" s="14"/>
    </row>
    <row r="1559" spans="1:17" ht="36.700000000000003" customHeight="1" x14ac:dyDescent="0.25">
      <c r="A1559" s="277"/>
      <c r="B1559" s="33"/>
      <c r="C1559" s="11"/>
      <c r="D1559" s="11"/>
      <c r="E1559" s="36"/>
      <c r="F1559" s="11"/>
      <c r="G1559" s="11"/>
      <c r="H1559" s="11"/>
      <c r="I1559" s="24"/>
      <c r="J1559" s="51"/>
      <c r="K1559" s="46" t="str">
        <f>IF(SUMIFS('Base facturation'!$C$59:$ALN$59,'Base facturation'!$C$8:$ALN$8,A1559)=0,"",SUMIFS('Base facturation'!$C$59:$ALN$59,'Base facturation'!$C$8:$ALN$8,A1559))</f>
        <v/>
      </c>
      <c r="L1559" s="46" t="str">
        <f t="shared" si="24"/>
        <v/>
      </c>
      <c r="M1559" s="47"/>
      <c r="N1559" s="55"/>
      <c r="O1559" s="59"/>
      <c r="P1559" s="43"/>
      <c r="Q1559" s="14"/>
    </row>
    <row r="1560" spans="1:17" ht="36.700000000000003" customHeight="1" x14ac:dyDescent="0.25">
      <c r="A1560" s="277"/>
      <c r="B1560" s="33"/>
      <c r="C1560" s="11"/>
      <c r="D1560" s="11"/>
      <c r="E1560" s="36"/>
      <c r="F1560" s="11"/>
      <c r="G1560" s="11"/>
      <c r="H1560" s="11"/>
      <c r="I1560" s="24"/>
      <c r="J1560" s="51"/>
      <c r="K1560" s="46" t="str">
        <f>IF(SUMIFS('Base facturation'!$C$59:$ALN$59,'Base facturation'!$C$8:$ALN$8,A1560)=0,"",SUMIFS('Base facturation'!$C$59:$ALN$59,'Base facturation'!$C$8:$ALN$8,A1560))</f>
        <v/>
      </c>
      <c r="L1560" s="46" t="str">
        <f t="shared" si="24"/>
        <v/>
      </c>
      <c r="M1560" s="47"/>
      <c r="N1560" s="55"/>
      <c r="O1560" s="59"/>
      <c r="P1560" s="43"/>
      <c r="Q1560" s="14"/>
    </row>
    <row r="1561" spans="1:17" ht="36.700000000000003" customHeight="1" x14ac:dyDescent="0.25">
      <c r="A1561" s="277"/>
      <c r="B1561" s="33"/>
      <c r="C1561" s="11"/>
      <c r="D1561" s="11"/>
      <c r="E1561" s="36"/>
      <c r="F1561" s="11"/>
      <c r="G1561" s="11"/>
      <c r="H1561" s="11"/>
      <c r="I1561" s="24"/>
      <c r="J1561" s="51"/>
      <c r="K1561" s="46" t="str">
        <f>IF(SUMIFS('Base facturation'!$C$59:$ALN$59,'Base facturation'!$C$8:$ALN$8,A1561)=0,"",SUMIFS('Base facturation'!$C$59:$ALN$59,'Base facturation'!$C$8:$ALN$8,A1561))</f>
        <v/>
      </c>
      <c r="L1561" s="46" t="str">
        <f t="shared" si="24"/>
        <v/>
      </c>
      <c r="M1561" s="47"/>
      <c r="N1561" s="55"/>
      <c r="O1561" s="59"/>
      <c r="P1561" s="43"/>
      <c r="Q1561" s="14"/>
    </row>
    <row r="1562" spans="1:17" ht="36.700000000000003" customHeight="1" x14ac:dyDescent="0.25">
      <c r="A1562" s="277"/>
      <c r="B1562" s="33"/>
      <c r="C1562" s="11"/>
      <c r="D1562" s="11"/>
      <c r="E1562" s="36"/>
      <c r="F1562" s="11"/>
      <c r="G1562" s="11"/>
      <c r="H1562" s="11"/>
      <c r="I1562" s="24"/>
      <c r="J1562" s="51"/>
      <c r="K1562" s="46" t="str">
        <f>IF(SUMIFS('Base facturation'!$C$59:$ALN$59,'Base facturation'!$C$8:$ALN$8,A1562)=0,"",SUMIFS('Base facturation'!$C$59:$ALN$59,'Base facturation'!$C$8:$ALN$8,A1562))</f>
        <v/>
      </c>
      <c r="L1562" s="46" t="str">
        <f t="shared" si="24"/>
        <v/>
      </c>
      <c r="M1562" s="47"/>
      <c r="N1562" s="55"/>
      <c r="O1562" s="59"/>
      <c r="P1562" s="43"/>
      <c r="Q1562" s="14"/>
    </row>
    <row r="1563" spans="1:17" ht="36.700000000000003" customHeight="1" x14ac:dyDescent="0.25">
      <c r="A1563" s="277"/>
      <c r="B1563" s="33"/>
      <c r="C1563" s="11"/>
      <c r="D1563" s="11"/>
      <c r="E1563" s="36"/>
      <c r="F1563" s="11"/>
      <c r="G1563" s="11"/>
      <c r="H1563" s="11"/>
      <c r="I1563" s="24"/>
      <c r="J1563" s="51"/>
      <c r="K1563" s="46" t="str">
        <f>IF(SUMIFS('Base facturation'!$C$59:$ALN$59,'Base facturation'!$C$8:$ALN$8,A1563)=0,"",SUMIFS('Base facturation'!$C$59:$ALN$59,'Base facturation'!$C$8:$ALN$8,A1563))</f>
        <v/>
      </c>
      <c r="L1563" s="46" t="str">
        <f t="shared" si="24"/>
        <v/>
      </c>
      <c r="M1563" s="47"/>
      <c r="N1563" s="55"/>
      <c r="O1563" s="59"/>
      <c r="P1563" s="43"/>
      <c r="Q1563" s="14"/>
    </row>
    <row r="1564" spans="1:17" ht="36.700000000000003" customHeight="1" x14ac:dyDescent="0.25">
      <c r="A1564" s="277"/>
      <c r="B1564" s="33"/>
      <c r="C1564" s="11"/>
      <c r="D1564" s="11"/>
      <c r="E1564" s="36"/>
      <c r="F1564" s="11"/>
      <c r="G1564" s="11"/>
      <c r="H1564" s="11"/>
      <c r="I1564" s="24"/>
      <c r="J1564" s="51"/>
      <c r="K1564" s="46" t="str">
        <f>IF(SUMIFS('Base facturation'!$C$59:$ALN$59,'Base facturation'!$C$8:$ALN$8,A1564)=0,"",SUMIFS('Base facturation'!$C$59:$ALN$59,'Base facturation'!$C$8:$ALN$8,A1564))</f>
        <v/>
      </c>
      <c r="L1564" s="46" t="str">
        <f t="shared" si="24"/>
        <v/>
      </c>
      <c r="M1564" s="47"/>
      <c r="N1564" s="55"/>
      <c r="O1564" s="59"/>
      <c r="P1564" s="43"/>
      <c r="Q1564" s="14"/>
    </row>
    <row r="1565" spans="1:17" ht="36.700000000000003" customHeight="1" x14ac:dyDescent="0.25">
      <c r="A1565" s="277"/>
      <c r="B1565" s="33"/>
      <c r="C1565" s="11"/>
      <c r="D1565" s="11"/>
      <c r="E1565" s="36"/>
      <c r="F1565" s="11"/>
      <c r="G1565" s="11"/>
      <c r="H1565" s="11"/>
      <c r="I1565" s="24"/>
      <c r="J1565" s="51"/>
      <c r="K1565" s="46" t="str">
        <f>IF(SUMIFS('Base facturation'!$C$59:$ALN$59,'Base facturation'!$C$8:$ALN$8,A1565)=0,"",SUMIFS('Base facturation'!$C$59:$ALN$59,'Base facturation'!$C$8:$ALN$8,A1565))</f>
        <v/>
      </c>
      <c r="L1565" s="46" t="str">
        <f t="shared" si="24"/>
        <v/>
      </c>
      <c r="M1565" s="47"/>
      <c r="N1565" s="55"/>
      <c r="O1565" s="59"/>
      <c r="P1565" s="43"/>
      <c r="Q1565" s="14"/>
    </row>
    <row r="1566" spans="1:17" ht="36.700000000000003" customHeight="1" x14ac:dyDescent="0.25">
      <c r="A1566" s="277"/>
      <c r="B1566" s="33"/>
      <c r="C1566" s="11"/>
      <c r="D1566" s="11"/>
      <c r="E1566" s="36"/>
      <c r="F1566" s="11"/>
      <c r="G1566" s="11"/>
      <c r="H1566" s="11"/>
      <c r="I1566" s="24"/>
      <c r="J1566" s="51"/>
      <c r="K1566" s="46" t="str">
        <f>IF(SUMIFS('Base facturation'!$C$59:$ALN$59,'Base facturation'!$C$8:$ALN$8,A1566)=0,"",SUMIFS('Base facturation'!$C$59:$ALN$59,'Base facturation'!$C$8:$ALN$8,A1566))</f>
        <v/>
      </c>
      <c r="L1566" s="46" t="str">
        <f t="shared" si="24"/>
        <v/>
      </c>
      <c r="M1566" s="47"/>
      <c r="N1566" s="55"/>
      <c r="O1566" s="59"/>
      <c r="P1566" s="43"/>
      <c r="Q1566" s="14"/>
    </row>
    <row r="1567" spans="1:17" ht="36.700000000000003" customHeight="1" x14ac:dyDescent="0.25">
      <c r="A1567" s="277"/>
      <c r="B1567" s="33"/>
      <c r="C1567" s="11"/>
      <c r="D1567" s="11"/>
      <c r="E1567" s="36"/>
      <c r="F1567" s="11"/>
      <c r="G1567" s="11"/>
      <c r="H1567" s="11"/>
      <c r="I1567" s="24"/>
      <c r="J1567" s="51"/>
      <c r="K1567" s="46" t="str">
        <f>IF(SUMIFS('Base facturation'!$C$59:$ALN$59,'Base facturation'!$C$8:$ALN$8,A1567)=0,"",SUMIFS('Base facturation'!$C$59:$ALN$59,'Base facturation'!$C$8:$ALN$8,A1567))</f>
        <v/>
      </c>
      <c r="L1567" s="46" t="str">
        <f t="shared" si="24"/>
        <v/>
      </c>
      <c r="M1567" s="47"/>
      <c r="N1567" s="55"/>
      <c r="O1567" s="59"/>
      <c r="P1567" s="43"/>
      <c r="Q1567" s="14"/>
    </row>
    <row r="1568" spans="1:17" ht="36.700000000000003" customHeight="1" x14ac:dyDescent="0.25">
      <c r="A1568" s="277"/>
      <c r="B1568" s="33"/>
      <c r="C1568" s="11"/>
      <c r="D1568" s="11"/>
      <c r="E1568" s="36"/>
      <c r="F1568" s="11"/>
      <c r="G1568" s="11"/>
      <c r="H1568" s="11"/>
      <c r="I1568" s="24"/>
      <c r="J1568" s="51"/>
      <c r="K1568" s="46" t="str">
        <f>IF(SUMIFS('Base facturation'!$C$59:$ALN$59,'Base facturation'!$C$8:$ALN$8,A1568)=0,"",SUMIFS('Base facturation'!$C$59:$ALN$59,'Base facturation'!$C$8:$ALN$8,A1568))</f>
        <v/>
      </c>
      <c r="L1568" s="46" t="str">
        <f t="shared" si="24"/>
        <v/>
      </c>
      <c r="M1568" s="47"/>
      <c r="N1568" s="55"/>
      <c r="O1568" s="59"/>
      <c r="P1568" s="43"/>
      <c r="Q1568" s="14"/>
    </row>
    <row r="1569" spans="1:17" ht="36.700000000000003" customHeight="1" x14ac:dyDescent="0.25">
      <c r="A1569" s="277"/>
      <c r="B1569" s="33"/>
      <c r="C1569" s="11"/>
      <c r="D1569" s="11"/>
      <c r="E1569" s="36"/>
      <c r="F1569" s="11"/>
      <c r="G1569" s="11"/>
      <c r="H1569" s="11"/>
      <c r="I1569" s="24"/>
      <c r="J1569" s="51"/>
      <c r="K1569" s="46" t="str">
        <f>IF(SUMIFS('Base facturation'!$C$59:$ALN$59,'Base facturation'!$C$8:$ALN$8,A1569)=0,"",SUMIFS('Base facturation'!$C$59:$ALN$59,'Base facturation'!$C$8:$ALN$8,A1569))</f>
        <v/>
      </c>
      <c r="L1569" s="46" t="str">
        <f t="shared" si="24"/>
        <v/>
      </c>
      <c r="M1569" s="47"/>
      <c r="N1569" s="55"/>
      <c r="O1569" s="59"/>
      <c r="P1569" s="43"/>
      <c r="Q1569" s="14"/>
    </row>
    <row r="1570" spans="1:17" ht="36.700000000000003" customHeight="1" x14ac:dyDescent="0.25">
      <c r="A1570" s="277"/>
      <c r="B1570" s="33"/>
      <c r="C1570" s="11"/>
      <c r="D1570" s="11"/>
      <c r="E1570" s="36"/>
      <c r="F1570" s="11"/>
      <c r="G1570" s="11"/>
      <c r="H1570" s="11"/>
      <c r="I1570" s="24"/>
      <c r="J1570" s="51"/>
      <c r="K1570" s="46" t="str">
        <f>IF(SUMIFS('Base facturation'!$C$59:$ALN$59,'Base facturation'!$C$8:$ALN$8,A1570)=0,"",SUMIFS('Base facturation'!$C$59:$ALN$59,'Base facturation'!$C$8:$ALN$8,A1570))</f>
        <v/>
      </c>
      <c r="L1570" s="46" t="str">
        <f t="shared" si="24"/>
        <v/>
      </c>
      <c r="M1570" s="47"/>
      <c r="N1570" s="55"/>
      <c r="O1570" s="59"/>
      <c r="P1570" s="43"/>
      <c r="Q1570" s="14"/>
    </row>
    <row r="1571" spans="1:17" ht="36.700000000000003" customHeight="1" x14ac:dyDescent="0.25">
      <c r="A1571" s="277"/>
      <c r="B1571" s="33"/>
      <c r="C1571" s="11"/>
      <c r="D1571" s="11"/>
      <c r="E1571" s="36"/>
      <c r="F1571" s="11"/>
      <c r="G1571" s="11"/>
      <c r="H1571" s="11"/>
      <c r="I1571" s="24"/>
      <c r="J1571" s="51"/>
      <c r="K1571" s="46" t="str">
        <f>IF(SUMIFS('Base facturation'!$C$59:$ALN$59,'Base facturation'!$C$8:$ALN$8,A1571)=0,"",SUMIFS('Base facturation'!$C$59:$ALN$59,'Base facturation'!$C$8:$ALN$8,A1571))</f>
        <v/>
      </c>
      <c r="L1571" s="46" t="str">
        <f t="shared" si="24"/>
        <v/>
      </c>
      <c r="M1571" s="47"/>
      <c r="N1571" s="55"/>
      <c r="O1571" s="59"/>
      <c r="P1571" s="43"/>
      <c r="Q1571" s="14"/>
    </row>
    <row r="1572" spans="1:17" ht="36.700000000000003" customHeight="1" x14ac:dyDescent="0.25">
      <c r="A1572" s="277"/>
      <c r="B1572" s="33"/>
      <c r="C1572" s="11"/>
      <c r="D1572" s="11"/>
      <c r="E1572" s="36"/>
      <c r="F1572" s="11"/>
      <c r="G1572" s="11"/>
      <c r="H1572" s="11"/>
      <c r="I1572" s="24"/>
      <c r="J1572" s="51"/>
      <c r="K1572" s="46" t="str">
        <f>IF(SUMIFS('Base facturation'!$C$59:$ALN$59,'Base facturation'!$C$8:$ALN$8,A1572)=0,"",SUMIFS('Base facturation'!$C$59:$ALN$59,'Base facturation'!$C$8:$ALN$8,A1572))</f>
        <v/>
      </c>
      <c r="L1572" s="46" t="str">
        <f t="shared" si="24"/>
        <v/>
      </c>
      <c r="M1572" s="47"/>
      <c r="N1572" s="55"/>
      <c r="O1572" s="59"/>
      <c r="P1572" s="43"/>
      <c r="Q1572" s="14"/>
    </row>
    <row r="1573" spans="1:17" ht="36.700000000000003" customHeight="1" x14ac:dyDescent="0.25">
      <c r="A1573" s="277"/>
      <c r="B1573" s="33"/>
      <c r="C1573" s="11"/>
      <c r="D1573" s="11"/>
      <c r="E1573" s="36"/>
      <c r="F1573" s="11"/>
      <c r="G1573" s="11"/>
      <c r="H1573" s="11"/>
      <c r="I1573" s="24"/>
      <c r="J1573" s="51"/>
      <c r="K1573" s="46" t="str">
        <f>IF(SUMIFS('Base facturation'!$C$59:$ALN$59,'Base facturation'!$C$8:$ALN$8,A1573)=0,"",SUMIFS('Base facturation'!$C$59:$ALN$59,'Base facturation'!$C$8:$ALN$8,A1573))</f>
        <v/>
      </c>
      <c r="L1573" s="46" t="str">
        <f t="shared" si="24"/>
        <v/>
      </c>
      <c r="M1573" s="47"/>
      <c r="N1573" s="55"/>
      <c r="O1573" s="59"/>
      <c r="P1573" s="43"/>
      <c r="Q1573" s="14"/>
    </row>
    <row r="1574" spans="1:17" ht="36.700000000000003" customHeight="1" x14ac:dyDescent="0.25">
      <c r="A1574" s="277"/>
      <c r="B1574" s="33"/>
      <c r="C1574" s="11"/>
      <c r="D1574" s="11"/>
      <c r="E1574" s="36"/>
      <c r="F1574" s="11"/>
      <c r="G1574" s="11"/>
      <c r="H1574" s="11"/>
      <c r="I1574" s="24"/>
      <c r="J1574" s="51"/>
      <c r="K1574" s="46" t="str">
        <f>IF(SUMIFS('Base facturation'!$C$59:$ALN$59,'Base facturation'!$C$8:$ALN$8,A1574)=0,"",SUMIFS('Base facturation'!$C$59:$ALN$59,'Base facturation'!$C$8:$ALN$8,A1574))</f>
        <v/>
      </c>
      <c r="L1574" s="46" t="str">
        <f t="shared" si="24"/>
        <v/>
      </c>
      <c r="M1574" s="47"/>
      <c r="N1574" s="55"/>
      <c r="O1574" s="59"/>
      <c r="P1574" s="43"/>
      <c r="Q1574" s="14"/>
    </row>
    <row r="1575" spans="1:17" ht="36.700000000000003" customHeight="1" x14ac:dyDescent="0.25">
      <c r="A1575" s="277"/>
      <c r="B1575" s="33"/>
      <c r="C1575" s="11"/>
      <c r="D1575" s="11"/>
      <c r="E1575" s="36"/>
      <c r="F1575" s="11"/>
      <c r="G1575" s="11"/>
      <c r="H1575" s="11"/>
      <c r="I1575" s="24"/>
      <c r="J1575" s="51"/>
      <c r="K1575" s="46" t="str">
        <f>IF(SUMIFS('Base facturation'!$C$59:$ALN$59,'Base facturation'!$C$8:$ALN$8,A1575)=0,"",SUMIFS('Base facturation'!$C$59:$ALN$59,'Base facturation'!$C$8:$ALN$8,A1575))</f>
        <v/>
      </c>
      <c r="L1575" s="46" t="str">
        <f t="shared" si="24"/>
        <v/>
      </c>
      <c r="M1575" s="47"/>
      <c r="N1575" s="55"/>
      <c r="O1575" s="59"/>
      <c r="P1575" s="43"/>
      <c r="Q1575" s="14"/>
    </row>
    <row r="1576" spans="1:17" ht="36.700000000000003" customHeight="1" x14ac:dyDescent="0.25">
      <c r="A1576" s="277"/>
      <c r="B1576" s="33"/>
      <c r="C1576" s="11"/>
      <c r="D1576" s="11"/>
      <c r="E1576" s="36"/>
      <c r="F1576" s="11"/>
      <c r="G1576" s="11"/>
      <c r="H1576" s="11"/>
      <c r="I1576" s="24"/>
      <c r="J1576" s="51"/>
      <c r="K1576" s="46" t="str">
        <f>IF(SUMIFS('Base facturation'!$C$59:$ALN$59,'Base facturation'!$C$8:$ALN$8,A1576)=0,"",SUMIFS('Base facturation'!$C$59:$ALN$59,'Base facturation'!$C$8:$ALN$8,A1576))</f>
        <v/>
      </c>
      <c r="L1576" s="46" t="str">
        <f t="shared" si="24"/>
        <v/>
      </c>
      <c r="M1576" s="47"/>
      <c r="N1576" s="55"/>
      <c r="O1576" s="59"/>
      <c r="P1576" s="43"/>
      <c r="Q1576" s="14"/>
    </row>
    <row r="1577" spans="1:17" ht="36.700000000000003" customHeight="1" x14ac:dyDescent="0.25">
      <c r="A1577" s="277"/>
      <c r="B1577" s="33"/>
      <c r="C1577" s="11"/>
      <c r="D1577" s="11"/>
      <c r="E1577" s="36"/>
      <c r="F1577" s="11"/>
      <c r="G1577" s="11"/>
      <c r="H1577" s="11"/>
      <c r="I1577" s="24"/>
      <c r="J1577" s="51"/>
      <c r="K1577" s="46" t="str">
        <f>IF(SUMIFS('Base facturation'!$C$59:$ALN$59,'Base facturation'!$C$8:$ALN$8,A1577)=0,"",SUMIFS('Base facturation'!$C$59:$ALN$59,'Base facturation'!$C$8:$ALN$8,A1577))</f>
        <v/>
      </c>
      <c r="L1577" s="46" t="str">
        <f t="shared" si="24"/>
        <v/>
      </c>
      <c r="M1577" s="47"/>
      <c r="N1577" s="55"/>
      <c r="O1577" s="59"/>
      <c r="P1577" s="43"/>
      <c r="Q1577" s="14"/>
    </row>
    <row r="1578" spans="1:17" ht="36.700000000000003" customHeight="1" x14ac:dyDescent="0.25">
      <c r="A1578" s="277"/>
      <c r="B1578" s="33"/>
      <c r="C1578" s="11"/>
      <c r="D1578" s="11"/>
      <c r="E1578" s="36"/>
      <c r="F1578" s="11"/>
      <c r="G1578" s="11"/>
      <c r="H1578" s="11"/>
      <c r="I1578" s="24"/>
      <c r="J1578" s="51"/>
      <c r="K1578" s="46" t="str">
        <f>IF(SUMIFS('Base facturation'!$C$59:$ALN$59,'Base facturation'!$C$8:$ALN$8,A1578)=0,"",SUMIFS('Base facturation'!$C$59:$ALN$59,'Base facturation'!$C$8:$ALN$8,A1578))</f>
        <v/>
      </c>
      <c r="L1578" s="46" t="str">
        <f t="shared" si="24"/>
        <v/>
      </c>
      <c r="M1578" s="47"/>
      <c r="N1578" s="55"/>
      <c r="O1578" s="59"/>
      <c r="P1578" s="43"/>
      <c r="Q1578" s="14"/>
    </row>
    <row r="1579" spans="1:17" ht="36.700000000000003" customHeight="1" x14ac:dyDescent="0.25">
      <c r="A1579" s="277"/>
      <c r="B1579" s="33"/>
      <c r="C1579" s="11"/>
      <c r="D1579" s="11"/>
      <c r="E1579" s="36"/>
      <c r="F1579" s="11"/>
      <c r="G1579" s="11"/>
      <c r="H1579" s="11"/>
      <c r="I1579" s="24"/>
      <c r="J1579" s="51"/>
      <c r="K1579" s="46" t="str">
        <f>IF(SUMIFS('Base facturation'!$C$59:$ALN$59,'Base facturation'!$C$8:$ALN$8,A1579)=0,"",SUMIFS('Base facturation'!$C$59:$ALN$59,'Base facturation'!$C$8:$ALN$8,A1579))</f>
        <v/>
      </c>
      <c r="L1579" s="46" t="str">
        <f t="shared" si="24"/>
        <v/>
      </c>
      <c r="M1579" s="47"/>
      <c r="N1579" s="55"/>
      <c r="O1579" s="59"/>
      <c r="P1579" s="43"/>
      <c r="Q1579" s="14"/>
    </row>
    <row r="1580" spans="1:17" ht="36.700000000000003" customHeight="1" x14ac:dyDescent="0.25">
      <c r="A1580" s="277"/>
      <c r="B1580" s="33"/>
      <c r="C1580" s="11"/>
      <c r="D1580" s="11"/>
      <c r="E1580" s="36"/>
      <c r="F1580" s="11"/>
      <c r="G1580" s="11"/>
      <c r="H1580" s="11"/>
      <c r="I1580" s="24"/>
      <c r="J1580" s="51"/>
      <c r="K1580" s="46" t="str">
        <f>IF(SUMIFS('Base facturation'!$C$59:$ALN$59,'Base facturation'!$C$8:$ALN$8,A1580)=0,"",SUMIFS('Base facturation'!$C$59:$ALN$59,'Base facturation'!$C$8:$ALN$8,A1580))</f>
        <v/>
      </c>
      <c r="L1580" s="46" t="str">
        <f t="shared" si="24"/>
        <v/>
      </c>
      <c r="M1580" s="47"/>
      <c r="N1580" s="55"/>
      <c r="O1580" s="59"/>
      <c r="P1580" s="43"/>
      <c r="Q1580" s="14"/>
    </row>
    <row r="1581" spans="1:17" ht="36.700000000000003" customHeight="1" x14ac:dyDescent="0.25">
      <c r="A1581" s="277"/>
      <c r="B1581" s="33"/>
      <c r="C1581" s="11"/>
      <c r="D1581" s="11"/>
      <c r="E1581" s="36"/>
      <c r="F1581" s="11"/>
      <c r="G1581" s="11"/>
      <c r="H1581" s="11"/>
      <c r="I1581" s="24"/>
      <c r="J1581" s="51"/>
      <c r="K1581" s="46" t="str">
        <f>IF(SUMIFS('Base facturation'!$C$59:$ALN$59,'Base facturation'!$C$8:$ALN$8,A1581)=0,"",SUMIFS('Base facturation'!$C$59:$ALN$59,'Base facturation'!$C$8:$ALN$8,A1581))</f>
        <v/>
      </c>
      <c r="L1581" s="46" t="str">
        <f t="shared" si="24"/>
        <v/>
      </c>
      <c r="M1581" s="47"/>
      <c r="N1581" s="55"/>
      <c r="O1581" s="59"/>
      <c r="P1581" s="43"/>
      <c r="Q1581" s="14"/>
    </row>
    <row r="1582" spans="1:17" ht="36.700000000000003" customHeight="1" x14ac:dyDescent="0.25">
      <c r="A1582" s="277"/>
      <c r="B1582" s="33"/>
      <c r="C1582" s="11"/>
      <c r="D1582" s="11"/>
      <c r="E1582" s="36"/>
      <c r="F1582" s="11"/>
      <c r="G1582" s="11"/>
      <c r="H1582" s="11"/>
      <c r="I1582" s="24"/>
      <c r="J1582" s="51"/>
      <c r="K1582" s="46" t="str">
        <f>IF(SUMIFS('Base facturation'!$C$59:$ALN$59,'Base facturation'!$C$8:$ALN$8,A1582)=0,"",SUMIFS('Base facturation'!$C$59:$ALN$59,'Base facturation'!$C$8:$ALN$8,A1582))</f>
        <v/>
      </c>
      <c r="L1582" s="46" t="str">
        <f t="shared" si="24"/>
        <v/>
      </c>
      <c r="M1582" s="47"/>
      <c r="N1582" s="55"/>
      <c r="O1582" s="59"/>
      <c r="P1582" s="43"/>
      <c r="Q1582" s="14"/>
    </row>
    <row r="1583" spans="1:17" ht="36.700000000000003" customHeight="1" x14ac:dyDescent="0.25">
      <c r="A1583" s="277"/>
      <c r="B1583" s="33"/>
      <c r="C1583" s="11"/>
      <c r="D1583" s="11"/>
      <c r="E1583" s="36"/>
      <c r="F1583" s="11"/>
      <c r="G1583" s="11"/>
      <c r="H1583" s="11"/>
      <c r="I1583" s="24"/>
      <c r="J1583" s="51"/>
      <c r="K1583" s="46" t="str">
        <f>IF(SUMIFS('Base facturation'!$C$59:$ALN$59,'Base facturation'!$C$8:$ALN$8,A1583)=0,"",SUMIFS('Base facturation'!$C$59:$ALN$59,'Base facturation'!$C$8:$ALN$8,A1583))</f>
        <v/>
      </c>
      <c r="L1583" s="46" t="str">
        <f t="shared" si="24"/>
        <v/>
      </c>
      <c r="M1583" s="47"/>
      <c r="N1583" s="55"/>
      <c r="O1583" s="59"/>
      <c r="P1583" s="43"/>
      <c r="Q1583" s="14"/>
    </row>
    <row r="1584" spans="1:17" ht="36.700000000000003" customHeight="1" x14ac:dyDescent="0.25">
      <c r="A1584" s="277"/>
      <c r="B1584" s="33"/>
      <c r="C1584" s="11"/>
      <c r="D1584" s="11"/>
      <c r="E1584" s="36"/>
      <c r="F1584" s="11"/>
      <c r="G1584" s="11"/>
      <c r="H1584" s="11"/>
      <c r="I1584" s="24"/>
      <c r="J1584" s="51"/>
      <c r="K1584" s="46" t="str">
        <f>IF(SUMIFS('Base facturation'!$C$59:$ALN$59,'Base facturation'!$C$8:$ALN$8,A1584)=0,"",SUMIFS('Base facturation'!$C$59:$ALN$59,'Base facturation'!$C$8:$ALN$8,A1584))</f>
        <v/>
      </c>
      <c r="L1584" s="46" t="str">
        <f t="shared" si="24"/>
        <v/>
      </c>
      <c r="M1584" s="47"/>
      <c r="N1584" s="55"/>
      <c r="O1584" s="59"/>
      <c r="P1584" s="43"/>
      <c r="Q1584" s="14"/>
    </row>
    <row r="1585" spans="1:17" ht="36.700000000000003" customHeight="1" x14ac:dyDescent="0.25">
      <c r="A1585" s="277"/>
      <c r="B1585" s="33"/>
      <c r="C1585" s="11"/>
      <c r="D1585" s="11"/>
      <c r="E1585" s="36"/>
      <c r="F1585" s="11"/>
      <c r="G1585" s="11"/>
      <c r="H1585" s="11"/>
      <c r="I1585" s="24"/>
      <c r="J1585" s="51"/>
      <c r="K1585" s="46" t="str">
        <f>IF(SUMIFS('Base facturation'!$C$59:$ALN$59,'Base facturation'!$C$8:$ALN$8,A1585)=0,"",SUMIFS('Base facturation'!$C$59:$ALN$59,'Base facturation'!$C$8:$ALN$8,A1585))</f>
        <v/>
      </c>
      <c r="L1585" s="46" t="str">
        <f t="shared" si="24"/>
        <v/>
      </c>
      <c r="M1585" s="47"/>
      <c r="N1585" s="55"/>
      <c r="O1585" s="59"/>
      <c r="P1585" s="43"/>
      <c r="Q1585" s="14"/>
    </row>
    <row r="1586" spans="1:17" ht="36.700000000000003" customHeight="1" x14ac:dyDescent="0.25">
      <c r="A1586" s="277"/>
      <c r="B1586" s="33"/>
      <c r="C1586" s="11"/>
      <c r="D1586" s="11"/>
      <c r="E1586" s="36"/>
      <c r="F1586" s="11"/>
      <c r="G1586" s="11"/>
      <c r="H1586" s="11"/>
      <c r="I1586" s="24"/>
      <c r="J1586" s="51"/>
      <c r="K1586" s="46" t="str">
        <f>IF(SUMIFS('Base facturation'!$C$59:$ALN$59,'Base facturation'!$C$8:$ALN$8,A1586)=0,"",SUMIFS('Base facturation'!$C$59:$ALN$59,'Base facturation'!$C$8:$ALN$8,A1586))</f>
        <v/>
      </c>
      <c r="L1586" s="46" t="str">
        <f t="shared" si="24"/>
        <v/>
      </c>
      <c r="M1586" s="47"/>
      <c r="N1586" s="55"/>
      <c r="O1586" s="59"/>
      <c r="P1586" s="43"/>
      <c r="Q1586" s="14"/>
    </row>
    <row r="1587" spans="1:17" ht="36.700000000000003" customHeight="1" x14ac:dyDescent="0.25">
      <c r="A1587" s="277"/>
      <c r="B1587" s="33"/>
      <c r="C1587" s="11"/>
      <c r="D1587" s="11"/>
      <c r="E1587" s="36"/>
      <c r="F1587" s="11"/>
      <c r="G1587" s="11"/>
      <c r="H1587" s="11"/>
      <c r="I1587" s="24"/>
      <c r="J1587" s="51"/>
      <c r="K1587" s="46" t="str">
        <f>IF(SUMIFS('Base facturation'!$C$59:$ALN$59,'Base facturation'!$C$8:$ALN$8,A1587)=0,"",SUMIFS('Base facturation'!$C$59:$ALN$59,'Base facturation'!$C$8:$ALN$8,A1587))</f>
        <v/>
      </c>
      <c r="L1587" s="46" t="str">
        <f t="shared" si="24"/>
        <v/>
      </c>
      <c r="M1587" s="47"/>
      <c r="N1587" s="55"/>
      <c r="O1587" s="59"/>
      <c r="P1587" s="43"/>
      <c r="Q1587" s="14"/>
    </row>
    <row r="1588" spans="1:17" ht="36.700000000000003" customHeight="1" x14ac:dyDescent="0.25">
      <c r="A1588" s="277"/>
      <c r="B1588" s="33"/>
      <c r="C1588" s="11"/>
      <c r="D1588" s="11"/>
      <c r="E1588" s="36"/>
      <c r="F1588" s="11"/>
      <c r="G1588" s="11"/>
      <c r="H1588" s="11"/>
      <c r="I1588" s="24"/>
      <c r="J1588" s="51"/>
      <c r="K1588" s="46" t="str">
        <f>IF(SUMIFS('Base facturation'!$C$59:$ALN$59,'Base facturation'!$C$8:$ALN$8,A1588)=0,"",SUMIFS('Base facturation'!$C$59:$ALN$59,'Base facturation'!$C$8:$ALN$8,A1588))</f>
        <v/>
      </c>
      <c r="L1588" s="46" t="str">
        <f t="shared" si="24"/>
        <v/>
      </c>
      <c r="M1588" s="47"/>
      <c r="N1588" s="55"/>
      <c r="O1588" s="59"/>
      <c r="P1588" s="43"/>
      <c r="Q1588" s="14"/>
    </row>
    <row r="1589" spans="1:17" ht="36.700000000000003" customHeight="1" x14ac:dyDescent="0.25">
      <c r="A1589" s="277"/>
      <c r="B1589" s="33"/>
      <c r="C1589" s="11"/>
      <c r="D1589" s="11"/>
      <c r="E1589" s="36"/>
      <c r="F1589" s="11"/>
      <c r="G1589" s="11"/>
      <c r="H1589" s="11"/>
      <c r="I1589" s="24"/>
      <c r="J1589" s="51"/>
      <c r="K1589" s="46" t="str">
        <f>IF(SUMIFS('Base facturation'!$C$59:$ALN$59,'Base facturation'!$C$8:$ALN$8,A1589)=0,"",SUMIFS('Base facturation'!$C$59:$ALN$59,'Base facturation'!$C$8:$ALN$8,A1589))</f>
        <v/>
      </c>
      <c r="L1589" s="46" t="str">
        <f t="shared" si="24"/>
        <v/>
      </c>
      <c r="M1589" s="47"/>
      <c r="N1589" s="55"/>
      <c r="O1589" s="59"/>
      <c r="P1589" s="43"/>
      <c r="Q1589" s="14"/>
    </row>
    <row r="1590" spans="1:17" ht="36.700000000000003" customHeight="1" x14ac:dyDescent="0.25">
      <c r="A1590" s="277"/>
      <c r="B1590" s="33"/>
      <c r="C1590" s="11"/>
      <c r="D1590" s="11"/>
      <c r="E1590" s="36"/>
      <c r="F1590" s="11"/>
      <c r="G1590" s="11"/>
      <c r="H1590" s="11"/>
      <c r="I1590" s="24"/>
      <c r="J1590" s="51"/>
      <c r="K1590" s="46" t="str">
        <f>IF(SUMIFS('Base facturation'!$C$59:$ALN$59,'Base facturation'!$C$8:$ALN$8,A1590)=0,"",SUMIFS('Base facturation'!$C$59:$ALN$59,'Base facturation'!$C$8:$ALN$8,A1590))</f>
        <v/>
      </c>
      <c r="L1590" s="46" t="str">
        <f t="shared" si="24"/>
        <v/>
      </c>
      <c r="M1590" s="47"/>
      <c r="N1590" s="55"/>
      <c r="O1590" s="59"/>
      <c r="P1590" s="43"/>
      <c r="Q1590" s="14"/>
    </row>
    <row r="1591" spans="1:17" ht="36.700000000000003" customHeight="1" x14ac:dyDescent="0.25">
      <c r="A1591" s="277"/>
      <c r="B1591" s="33"/>
      <c r="C1591" s="11"/>
      <c r="D1591" s="11"/>
      <c r="E1591" s="36"/>
      <c r="F1591" s="11"/>
      <c r="G1591" s="11"/>
      <c r="H1591" s="11"/>
      <c r="I1591" s="24"/>
      <c r="J1591" s="51"/>
      <c r="K1591" s="46" t="str">
        <f>IF(SUMIFS('Base facturation'!$C$59:$ALN$59,'Base facturation'!$C$8:$ALN$8,A1591)=0,"",SUMIFS('Base facturation'!$C$59:$ALN$59,'Base facturation'!$C$8:$ALN$8,A1591))</f>
        <v/>
      </c>
      <c r="L1591" s="46" t="str">
        <f t="shared" si="24"/>
        <v/>
      </c>
      <c r="M1591" s="47"/>
      <c r="N1591" s="55"/>
      <c r="O1591" s="59"/>
      <c r="P1591" s="43"/>
      <c r="Q1591" s="14"/>
    </row>
    <row r="1592" spans="1:17" ht="36.700000000000003" customHeight="1" x14ac:dyDescent="0.25">
      <c r="A1592" s="277"/>
      <c r="B1592" s="33"/>
      <c r="C1592" s="11"/>
      <c r="D1592" s="11"/>
      <c r="E1592" s="36"/>
      <c r="F1592" s="11"/>
      <c r="G1592" s="11"/>
      <c r="H1592" s="11"/>
      <c r="I1592" s="24"/>
      <c r="J1592" s="51"/>
      <c r="K1592" s="46" t="str">
        <f>IF(SUMIFS('Base facturation'!$C$59:$ALN$59,'Base facturation'!$C$8:$ALN$8,A1592)=0,"",SUMIFS('Base facturation'!$C$59:$ALN$59,'Base facturation'!$C$8:$ALN$8,A1592))</f>
        <v/>
      </c>
      <c r="L1592" s="46" t="str">
        <f t="shared" si="24"/>
        <v/>
      </c>
      <c r="M1592" s="47"/>
      <c r="N1592" s="55"/>
      <c r="O1592" s="59"/>
      <c r="P1592" s="43"/>
      <c r="Q1592" s="14"/>
    </row>
    <row r="1593" spans="1:17" ht="36.700000000000003" customHeight="1" x14ac:dyDescent="0.25">
      <c r="A1593" s="277"/>
      <c r="B1593" s="33"/>
      <c r="C1593" s="11"/>
      <c r="D1593" s="11"/>
      <c r="E1593" s="36"/>
      <c r="F1593" s="11"/>
      <c r="G1593" s="11"/>
      <c r="H1593" s="11"/>
      <c r="I1593" s="24"/>
      <c r="J1593" s="51"/>
      <c r="K1593" s="46" t="str">
        <f>IF(SUMIFS('Base facturation'!$C$59:$ALN$59,'Base facturation'!$C$8:$ALN$8,A1593)=0,"",SUMIFS('Base facturation'!$C$59:$ALN$59,'Base facturation'!$C$8:$ALN$8,A1593))</f>
        <v/>
      </c>
      <c r="L1593" s="46" t="str">
        <f t="shared" si="24"/>
        <v/>
      </c>
      <c r="M1593" s="47"/>
      <c r="N1593" s="55"/>
      <c r="O1593" s="59"/>
      <c r="P1593" s="43"/>
      <c r="Q1593" s="14"/>
    </row>
    <row r="1594" spans="1:17" ht="36.700000000000003" customHeight="1" x14ac:dyDescent="0.25">
      <c r="A1594" s="277"/>
      <c r="B1594" s="33"/>
      <c r="C1594" s="11"/>
      <c r="D1594" s="11"/>
      <c r="E1594" s="36"/>
      <c r="F1594" s="11"/>
      <c r="G1594" s="11"/>
      <c r="H1594" s="11"/>
      <c r="I1594" s="24"/>
      <c r="J1594" s="51"/>
      <c r="K1594" s="46" t="str">
        <f>IF(SUMIFS('Base facturation'!$C$59:$ALN$59,'Base facturation'!$C$8:$ALN$8,A1594)=0,"",SUMIFS('Base facturation'!$C$59:$ALN$59,'Base facturation'!$C$8:$ALN$8,A1594))</f>
        <v/>
      </c>
      <c r="L1594" s="46" t="str">
        <f t="shared" si="24"/>
        <v/>
      </c>
      <c r="M1594" s="47"/>
      <c r="N1594" s="55"/>
      <c r="O1594" s="59"/>
      <c r="P1594" s="43"/>
      <c r="Q1594" s="14"/>
    </row>
    <row r="1595" spans="1:17" ht="36.700000000000003" customHeight="1" x14ac:dyDescent="0.25">
      <c r="A1595" s="277"/>
      <c r="B1595" s="33"/>
      <c r="C1595" s="11"/>
      <c r="D1595" s="11"/>
      <c r="E1595" s="36"/>
      <c r="F1595" s="11"/>
      <c r="G1595" s="11"/>
      <c r="H1595" s="11"/>
      <c r="I1595" s="24"/>
      <c r="J1595" s="51"/>
      <c r="K1595" s="46" t="str">
        <f>IF(SUMIFS('Base facturation'!$C$59:$ALN$59,'Base facturation'!$C$8:$ALN$8,A1595)=0,"",SUMIFS('Base facturation'!$C$59:$ALN$59,'Base facturation'!$C$8:$ALN$8,A1595))</f>
        <v/>
      </c>
      <c r="L1595" s="46" t="str">
        <f t="shared" si="24"/>
        <v/>
      </c>
      <c r="M1595" s="47"/>
      <c r="N1595" s="55"/>
      <c r="O1595" s="59"/>
      <c r="P1595" s="43"/>
      <c r="Q1595" s="14"/>
    </row>
    <row r="1596" spans="1:17" ht="36.700000000000003" customHeight="1" x14ac:dyDescent="0.25">
      <c r="A1596" s="277"/>
      <c r="B1596" s="33"/>
      <c r="C1596" s="11"/>
      <c r="D1596" s="11"/>
      <c r="E1596" s="36"/>
      <c r="F1596" s="11"/>
      <c r="G1596" s="11"/>
      <c r="H1596" s="11"/>
      <c r="I1596" s="24"/>
      <c r="J1596" s="51"/>
      <c r="K1596" s="46" t="str">
        <f>IF(SUMIFS('Base facturation'!$C$59:$ALN$59,'Base facturation'!$C$8:$ALN$8,A1596)=0,"",SUMIFS('Base facturation'!$C$59:$ALN$59,'Base facturation'!$C$8:$ALN$8,A1596))</f>
        <v/>
      </c>
      <c r="L1596" s="46" t="str">
        <f t="shared" si="24"/>
        <v/>
      </c>
      <c r="M1596" s="47"/>
      <c r="N1596" s="55"/>
      <c r="O1596" s="59"/>
      <c r="P1596" s="43"/>
      <c r="Q1596" s="14"/>
    </row>
    <row r="1597" spans="1:17" ht="36.700000000000003" customHeight="1" x14ac:dyDescent="0.25">
      <c r="A1597" s="277"/>
      <c r="B1597" s="33"/>
      <c r="C1597" s="11"/>
      <c r="D1597" s="11"/>
      <c r="E1597" s="36"/>
      <c r="F1597" s="11"/>
      <c r="G1597" s="11"/>
      <c r="H1597" s="11"/>
      <c r="I1597" s="24"/>
      <c r="J1597" s="51"/>
      <c r="K1597" s="46" t="str">
        <f>IF(SUMIFS('Base facturation'!$C$59:$ALN$59,'Base facturation'!$C$8:$ALN$8,A1597)=0,"",SUMIFS('Base facturation'!$C$59:$ALN$59,'Base facturation'!$C$8:$ALN$8,A1597))</f>
        <v/>
      </c>
      <c r="L1597" s="46" t="str">
        <f t="shared" si="24"/>
        <v/>
      </c>
      <c r="M1597" s="47"/>
      <c r="N1597" s="55"/>
      <c r="O1597" s="59"/>
      <c r="P1597" s="43"/>
      <c r="Q1597" s="14"/>
    </row>
    <row r="1598" spans="1:17" ht="36.700000000000003" customHeight="1" x14ac:dyDescent="0.25">
      <c r="A1598" s="277"/>
      <c r="B1598" s="33"/>
      <c r="C1598" s="11"/>
      <c r="D1598" s="11"/>
      <c r="E1598" s="36"/>
      <c r="F1598" s="11"/>
      <c r="G1598" s="11"/>
      <c r="H1598" s="11"/>
      <c r="I1598" s="24"/>
      <c r="J1598" s="51"/>
      <c r="K1598" s="46" t="str">
        <f>IF(SUMIFS('Base facturation'!$C$59:$ALN$59,'Base facturation'!$C$8:$ALN$8,A1598)=0,"",SUMIFS('Base facturation'!$C$59:$ALN$59,'Base facturation'!$C$8:$ALN$8,A1598))</f>
        <v/>
      </c>
      <c r="L1598" s="46" t="str">
        <f t="shared" si="24"/>
        <v/>
      </c>
      <c r="M1598" s="47"/>
      <c r="N1598" s="55"/>
      <c r="O1598" s="59"/>
      <c r="P1598" s="43"/>
      <c r="Q1598" s="14"/>
    </row>
    <row r="1599" spans="1:17" ht="36.700000000000003" customHeight="1" x14ac:dyDescent="0.25">
      <c r="A1599" s="277"/>
      <c r="B1599" s="33"/>
      <c r="C1599" s="11"/>
      <c r="D1599" s="11"/>
      <c r="E1599" s="36"/>
      <c r="F1599" s="11"/>
      <c r="G1599" s="11"/>
      <c r="H1599" s="11"/>
      <c r="I1599" s="24"/>
      <c r="J1599" s="51"/>
      <c r="K1599" s="46" t="str">
        <f>IF(SUMIFS('Base facturation'!$C$59:$ALN$59,'Base facturation'!$C$8:$ALN$8,A1599)=0,"",SUMIFS('Base facturation'!$C$59:$ALN$59,'Base facturation'!$C$8:$ALN$8,A1599))</f>
        <v/>
      </c>
      <c r="L1599" s="46" t="str">
        <f t="shared" si="24"/>
        <v/>
      </c>
      <c r="M1599" s="47"/>
      <c r="N1599" s="55"/>
      <c r="O1599" s="59"/>
      <c r="P1599" s="43"/>
      <c r="Q1599" s="14"/>
    </row>
    <row r="1600" spans="1:17" ht="36.700000000000003" customHeight="1" x14ac:dyDescent="0.25">
      <c r="A1600" s="277"/>
      <c r="B1600" s="33"/>
      <c r="C1600" s="11"/>
      <c r="D1600" s="11"/>
      <c r="E1600" s="36"/>
      <c r="F1600" s="11"/>
      <c r="G1600" s="11"/>
      <c r="H1600" s="11"/>
      <c r="I1600" s="24"/>
      <c r="J1600" s="51"/>
      <c r="K1600" s="46" t="str">
        <f>IF(SUMIFS('Base facturation'!$C$59:$ALN$59,'Base facturation'!$C$8:$ALN$8,A1600)=0,"",SUMIFS('Base facturation'!$C$59:$ALN$59,'Base facturation'!$C$8:$ALN$8,A1600))</f>
        <v/>
      </c>
      <c r="L1600" s="46" t="str">
        <f t="shared" si="24"/>
        <v/>
      </c>
      <c r="M1600" s="47"/>
      <c r="N1600" s="55"/>
      <c r="O1600" s="59"/>
      <c r="P1600" s="43"/>
      <c r="Q1600" s="14"/>
    </row>
    <row r="1601" spans="1:17" ht="36.700000000000003" customHeight="1" x14ac:dyDescent="0.25">
      <c r="A1601" s="277"/>
      <c r="B1601" s="33"/>
      <c r="C1601" s="11"/>
      <c r="D1601" s="11"/>
      <c r="E1601" s="36"/>
      <c r="F1601" s="11"/>
      <c r="G1601" s="11"/>
      <c r="H1601" s="11"/>
      <c r="I1601" s="24"/>
      <c r="J1601" s="51"/>
      <c r="K1601" s="46" t="str">
        <f>IF(SUMIFS('Base facturation'!$C$59:$ALN$59,'Base facturation'!$C$8:$ALN$8,A1601)=0,"",SUMIFS('Base facturation'!$C$59:$ALN$59,'Base facturation'!$C$8:$ALN$8,A1601))</f>
        <v/>
      </c>
      <c r="L1601" s="46" t="str">
        <f t="shared" si="24"/>
        <v/>
      </c>
      <c r="M1601" s="47"/>
      <c r="N1601" s="55"/>
      <c r="O1601" s="59"/>
      <c r="P1601" s="43"/>
      <c r="Q1601" s="14"/>
    </row>
    <row r="1602" spans="1:17" ht="36.700000000000003" customHeight="1" x14ac:dyDescent="0.25">
      <c r="A1602" s="277"/>
      <c r="B1602" s="33"/>
      <c r="C1602" s="11"/>
      <c r="D1602" s="11"/>
      <c r="E1602" s="36"/>
      <c r="F1602" s="11"/>
      <c r="G1602" s="11"/>
      <c r="H1602" s="11"/>
      <c r="I1602" s="24"/>
      <c r="J1602" s="51"/>
      <c r="K1602" s="46" t="str">
        <f>IF(SUMIFS('Base facturation'!$C$59:$ALN$59,'Base facturation'!$C$8:$ALN$8,A1602)=0,"",SUMIFS('Base facturation'!$C$59:$ALN$59,'Base facturation'!$C$8:$ALN$8,A1602))</f>
        <v/>
      </c>
      <c r="L1602" s="46" t="str">
        <f t="shared" si="24"/>
        <v/>
      </c>
      <c r="M1602" s="47"/>
      <c r="N1602" s="55"/>
      <c r="O1602" s="59"/>
      <c r="P1602" s="43"/>
      <c r="Q1602" s="14"/>
    </row>
    <row r="1603" spans="1:17" ht="36.700000000000003" customHeight="1" x14ac:dyDescent="0.25">
      <c r="A1603" s="277"/>
      <c r="B1603" s="33"/>
      <c r="C1603" s="11"/>
      <c r="D1603" s="11"/>
      <c r="E1603" s="36"/>
      <c r="F1603" s="11"/>
      <c r="G1603" s="11"/>
      <c r="H1603" s="11"/>
      <c r="I1603" s="24"/>
      <c r="J1603" s="51"/>
      <c r="K1603" s="46" t="str">
        <f>IF(SUMIFS('Base facturation'!$C$59:$ALN$59,'Base facturation'!$C$8:$ALN$8,A1603)=0,"",SUMIFS('Base facturation'!$C$59:$ALN$59,'Base facturation'!$C$8:$ALN$8,A1603))</f>
        <v/>
      </c>
      <c r="L1603" s="46" t="str">
        <f t="shared" si="24"/>
        <v/>
      </c>
      <c r="M1603" s="47"/>
      <c r="N1603" s="55"/>
      <c r="O1603" s="59"/>
      <c r="P1603" s="43"/>
      <c r="Q1603" s="14"/>
    </row>
    <row r="1604" spans="1:17" ht="36.700000000000003" customHeight="1" x14ac:dyDescent="0.25">
      <c r="A1604" s="277"/>
      <c r="B1604" s="33"/>
      <c r="C1604" s="11"/>
      <c r="D1604" s="11"/>
      <c r="E1604" s="36"/>
      <c r="F1604" s="11"/>
      <c r="G1604" s="11"/>
      <c r="H1604" s="11"/>
      <c r="I1604" s="24"/>
      <c r="J1604" s="51"/>
      <c r="K1604" s="46" t="str">
        <f>IF(SUMIFS('Base facturation'!$C$59:$ALN$59,'Base facturation'!$C$8:$ALN$8,A1604)=0,"",SUMIFS('Base facturation'!$C$59:$ALN$59,'Base facturation'!$C$8:$ALN$8,A1604))</f>
        <v/>
      </c>
      <c r="L1604" s="46" t="str">
        <f t="shared" si="24"/>
        <v/>
      </c>
      <c r="M1604" s="47"/>
      <c r="N1604" s="55"/>
      <c r="O1604" s="59"/>
      <c r="P1604" s="43"/>
      <c r="Q1604" s="14"/>
    </row>
    <row r="1605" spans="1:17" ht="36.700000000000003" customHeight="1" x14ac:dyDescent="0.25">
      <c r="A1605" s="277"/>
      <c r="B1605" s="33"/>
      <c r="C1605" s="11"/>
      <c r="D1605" s="11"/>
      <c r="E1605" s="36"/>
      <c r="F1605" s="11"/>
      <c r="G1605" s="11"/>
      <c r="H1605" s="11"/>
      <c r="I1605" s="24"/>
      <c r="J1605" s="51"/>
      <c r="K1605" s="46" t="str">
        <f>IF(SUMIFS('Base facturation'!$C$59:$ALN$59,'Base facturation'!$C$8:$ALN$8,A1605)=0,"",SUMIFS('Base facturation'!$C$59:$ALN$59,'Base facturation'!$C$8:$ALN$8,A1605))</f>
        <v/>
      </c>
      <c r="L1605" s="46" t="str">
        <f t="shared" si="24"/>
        <v/>
      </c>
      <c r="M1605" s="47"/>
      <c r="N1605" s="55"/>
      <c r="O1605" s="59"/>
      <c r="P1605" s="43"/>
      <c r="Q1605" s="14"/>
    </row>
    <row r="1606" spans="1:17" ht="36.700000000000003" customHeight="1" x14ac:dyDescent="0.25">
      <c r="A1606" s="277"/>
      <c r="B1606" s="33"/>
      <c r="C1606" s="11"/>
      <c r="D1606" s="11"/>
      <c r="E1606" s="36"/>
      <c r="F1606" s="11"/>
      <c r="G1606" s="11"/>
      <c r="H1606" s="11"/>
      <c r="I1606" s="24"/>
      <c r="J1606" s="51"/>
      <c r="K1606" s="46" t="str">
        <f>IF(SUMIFS('Base facturation'!$C$59:$ALN$59,'Base facturation'!$C$8:$ALN$8,A1606)=0,"",SUMIFS('Base facturation'!$C$59:$ALN$59,'Base facturation'!$C$8:$ALN$8,A1606))</f>
        <v/>
      </c>
      <c r="L1606" s="46" t="str">
        <f t="shared" si="24"/>
        <v/>
      </c>
      <c r="M1606" s="47"/>
      <c r="N1606" s="55"/>
      <c r="O1606" s="59"/>
      <c r="P1606" s="43"/>
      <c r="Q1606" s="14"/>
    </row>
    <row r="1607" spans="1:17" ht="36.700000000000003" customHeight="1" x14ac:dyDescent="0.25">
      <c r="A1607" s="277"/>
      <c r="B1607" s="33"/>
      <c r="C1607" s="11"/>
      <c r="D1607" s="11"/>
      <c r="E1607" s="36"/>
      <c r="F1607" s="11"/>
      <c r="G1607" s="11"/>
      <c r="H1607" s="11"/>
      <c r="I1607" s="24"/>
      <c r="J1607" s="51"/>
      <c r="K1607" s="46" t="str">
        <f>IF(SUMIFS('Base facturation'!$C$59:$ALN$59,'Base facturation'!$C$8:$ALN$8,A1607)=0,"",SUMIFS('Base facturation'!$C$59:$ALN$59,'Base facturation'!$C$8:$ALN$8,A1607))</f>
        <v/>
      </c>
      <c r="L1607" s="46" t="str">
        <f t="shared" si="24"/>
        <v/>
      </c>
      <c r="M1607" s="47"/>
      <c r="N1607" s="55"/>
      <c r="O1607" s="59"/>
      <c r="P1607" s="43"/>
      <c r="Q1607" s="14"/>
    </row>
    <row r="1608" spans="1:17" ht="36.700000000000003" customHeight="1" x14ac:dyDescent="0.25">
      <c r="A1608" s="277"/>
      <c r="B1608" s="33"/>
      <c r="C1608" s="11"/>
      <c r="D1608" s="11"/>
      <c r="E1608" s="36"/>
      <c r="F1608" s="11"/>
      <c r="G1608" s="11"/>
      <c r="H1608" s="11"/>
      <c r="I1608" s="24"/>
      <c r="J1608" s="51"/>
      <c r="K1608" s="46" t="str">
        <f>IF(SUMIFS('Base facturation'!$C$59:$ALN$59,'Base facturation'!$C$8:$ALN$8,A1608)=0,"",SUMIFS('Base facturation'!$C$59:$ALN$59,'Base facturation'!$C$8:$ALN$8,A1608))</f>
        <v/>
      </c>
      <c r="L1608" s="46" t="str">
        <f t="shared" ref="L1608:L1671" si="25">IF(ISBLANK(J1608),"",J1608-K1608)</f>
        <v/>
      </c>
      <c r="M1608" s="47"/>
      <c r="N1608" s="55"/>
      <c r="O1608" s="59"/>
      <c r="P1608" s="43"/>
      <c r="Q1608" s="14"/>
    </row>
    <row r="1609" spans="1:17" ht="36.700000000000003" customHeight="1" x14ac:dyDescent="0.25">
      <c r="A1609" s="277"/>
      <c r="B1609" s="33"/>
      <c r="C1609" s="11"/>
      <c r="D1609" s="11"/>
      <c r="E1609" s="36"/>
      <c r="F1609" s="11"/>
      <c r="G1609" s="11"/>
      <c r="H1609" s="11"/>
      <c r="I1609" s="24"/>
      <c r="J1609" s="51"/>
      <c r="K1609" s="46" t="str">
        <f>IF(SUMIFS('Base facturation'!$C$59:$ALN$59,'Base facturation'!$C$8:$ALN$8,A1609)=0,"",SUMIFS('Base facturation'!$C$59:$ALN$59,'Base facturation'!$C$8:$ALN$8,A1609))</f>
        <v/>
      </c>
      <c r="L1609" s="46" t="str">
        <f t="shared" si="25"/>
        <v/>
      </c>
      <c r="M1609" s="47"/>
      <c r="N1609" s="55"/>
      <c r="O1609" s="59"/>
      <c r="P1609" s="43"/>
      <c r="Q1609" s="14"/>
    </row>
    <row r="1610" spans="1:17" ht="36.700000000000003" customHeight="1" x14ac:dyDescent="0.25">
      <c r="A1610" s="277"/>
      <c r="B1610" s="33"/>
      <c r="C1610" s="11"/>
      <c r="D1610" s="11"/>
      <c r="E1610" s="36"/>
      <c r="F1610" s="11"/>
      <c r="G1610" s="11"/>
      <c r="H1610" s="11"/>
      <c r="I1610" s="24"/>
      <c r="J1610" s="51"/>
      <c r="K1610" s="46" t="str">
        <f>IF(SUMIFS('Base facturation'!$C$59:$ALN$59,'Base facturation'!$C$8:$ALN$8,A1610)=0,"",SUMIFS('Base facturation'!$C$59:$ALN$59,'Base facturation'!$C$8:$ALN$8,A1610))</f>
        <v/>
      </c>
      <c r="L1610" s="46" t="str">
        <f t="shared" si="25"/>
        <v/>
      </c>
      <c r="M1610" s="47"/>
      <c r="N1610" s="55"/>
      <c r="O1610" s="59"/>
      <c r="P1610" s="43"/>
      <c r="Q1610" s="14"/>
    </row>
    <row r="1611" spans="1:17" ht="36.700000000000003" customHeight="1" x14ac:dyDescent="0.25">
      <c r="A1611" s="277"/>
      <c r="B1611" s="33"/>
      <c r="C1611" s="11"/>
      <c r="D1611" s="11"/>
      <c r="E1611" s="36"/>
      <c r="F1611" s="11"/>
      <c r="G1611" s="11"/>
      <c r="H1611" s="11"/>
      <c r="I1611" s="24"/>
      <c r="J1611" s="51"/>
      <c r="K1611" s="46" t="str">
        <f>IF(SUMIFS('Base facturation'!$C$59:$ALN$59,'Base facturation'!$C$8:$ALN$8,A1611)=0,"",SUMIFS('Base facturation'!$C$59:$ALN$59,'Base facturation'!$C$8:$ALN$8,A1611))</f>
        <v/>
      </c>
      <c r="L1611" s="46" t="str">
        <f t="shared" si="25"/>
        <v/>
      </c>
      <c r="M1611" s="47"/>
      <c r="N1611" s="55"/>
      <c r="O1611" s="59"/>
      <c r="P1611" s="43"/>
      <c r="Q1611" s="14"/>
    </row>
    <row r="1612" spans="1:17" ht="36.700000000000003" customHeight="1" x14ac:dyDescent="0.25">
      <c r="A1612" s="277"/>
      <c r="B1612" s="33"/>
      <c r="C1612" s="11"/>
      <c r="D1612" s="11"/>
      <c r="E1612" s="36"/>
      <c r="F1612" s="11"/>
      <c r="G1612" s="11"/>
      <c r="H1612" s="11"/>
      <c r="I1612" s="24"/>
      <c r="J1612" s="51"/>
      <c r="K1612" s="46" t="str">
        <f>IF(SUMIFS('Base facturation'!$C$59:$ALN$59,'Base facturation'!$C$8:$ALN$8,A1612)=0,"",SUMIFS('Base facturation'!$C$59:$ALN$59,'Base facturation'!$C$8:$ALN$8,A1612))</f>
        <v/>
      </c>
      <c r="L1612" s="46" t="str">
        <f t="shared" si="25"/>
        <v/>
      </c>
      <c r="M1612" s="47"/>
      <c r="N1612" s="55"/>
      <c r="O1612" s="59"/>
      <c r="P1612" s="43"/>
      <c r="Q1612" s="14"/>
    </row>
    <row r="1613" spans="1:17" ht="36.700000000000003" customHeight="1" x14ac:dyDescent="0.25">
      <c r="A1613" s="277"/>
      <c r="B1613" s="33"/>
      <c r="C1613" s="11"/>
      <c r="D1613" s="11"/>
      <c r="E1613" s="36"/>
      <c r="F1613" s="11"/>
      <c r="G1613" s="11"/>
      <c r="H1613" s="11"/>
      <c r="I1613" s="24"/>
      <c r="J1613" s="51"/>
      <c r="K1613" s="46" t="str">
        <f>IF(SUMIFS('Base facturation'!$C$59:$ALN$59,'Base facturation'!$C$8:$ALN$8,A1613)=0,"",SUMIFS('Base facturation'!$C$59:$ALN$59,'Base facturation'!$C$8:$ALN$8,A1613))</f>
        <v/>
      </c>
      <c r="L1613" s="46" t="str">
        <f t="shared" si="25"/>
        <v/>
      </c>
      <c r="M1613" s="47"/>
      <c r="N1613" s="55"/>
      <c r="O1613" s="59"/>
      <c r="P1613" s="43"/>
      <c r="Q1613" s="14"/>
    </row>
    <row r="1614" spans="1:17" ht="36.700000000000003" customHeight="1" x14ac:dyDescent="0.25">
      <c r="A1614" s="277"/>
      <c r="B1614" s="33"/>
      <c r="C1614" s="11"/>
      <c r="D1614" s="11"/>
      <c r="E1614" s="36"/>
      <c r="F1614" s="11"/>
      <c r="G1614" s="11"/>
      <c r="H1614" s="11"/>
      <c r="I1614" s="24"/>
      <c r="J1614" s="51"/>
      <c r="K1614" s="46" t="str">
        <f>IF(SUMIFS('Base facturation'!$C$59:$ALN$59,'Base facturation'!$C$8:$ALN$8,A1614)=0,"",SUMIFS('Base facturation'!$C$59:$ALN$59,'Base facturation'!$C$8:$ALN$8,A1614))</f>
        <v/>
      </c>
      <c r="L1614" s="46" t="str">
        <f t="shared" si="25"/>
        <v/>
      </c>
      <c r="M1614" s="47"/>
      <c r="N1614" s="55"/>
      <c r="O1614" s="59"/>
      <c r="P1614" s="43"/>
      <c r="Q1614" s="14"/>
    </row>
    <row r="1615" spans="1:17" ht="36.700000000000003" customHeight="1" x14ac:dyDescent="0.25">
      <c r="A1615" s="277"/>
      <c r="B1615" s="33"/>
      <c r="C1615" s="11"/>
      <c r="D1615" s="11"/>
      <c r="E1615" s="36"/>
      <c r="F1615" s="11"/>
      <c r="G1615" s="11"/>
      <c r="H1615" s="11"/>
      <c r="I1615" s="24"/>
      <c r="J1615" s="51"/>
      <c r="K1615" s="46" t="str">
        <f>IF(SUMIFS('Base facturation'!$C$59:$ALN$59,'Base facturation'!$C$8:$ALN$8,A1615)=0,"",SUMIFS('Base facturation'!$C$59:$ALN$59,'Base facturation'!$C$8:$ALN$8,A1615))</f>
        <v/>
      </c>
      <c r="L1615" s="46" t="str">
        <f t="shared" si="25"/>
        <v/>
      </c>
      <c r="M1615" s="47"/>
      <c r="N1615" s="55"/>
      <c r="O1615" s="59"/>
      <c r="P1615" s="43"/>
      <c r="Q1615" s="14"/>
    </row>
    <row r="1616" spans="1:17" ht="36.700000000000003" customHeight="1" x14ac:dyDescent="0.25">
      <c r="A1616" s="277"/>
      <c r="B1616" s="33"/>
      <c r="C1616" s="11"/>
      <c r="D1616" s="11"/>
      <c r="E1616" s="36"/>
      <c r="F1616" s="11"/>
      <c r="G1616" s="11"/>
      <c r="H1616" s="11"/>
      <c r="I1616" s="24"/>
      <c r="J1616" s="51"/>
      <c r="K1616" s="46" t="str">
        <f>IF(SUMIFS('Base facturation'!$C$59:$ALN$59,'Base facturation'!$C$8:$ALN$8,A1616)=0,"",SUMIFS('Base facturation'!$C$59:$ALN$59,'Base facturation'!$C$8:$ALN$8,A1616))</f>
        <v/>
      </c>
      <c r="L1616" s="46" t="str">
        <f t="shared" si="25"/>
        <v/>
      </c>
      <c r="M1616" s="47"/>
      <c r="N1616" s="55"/>
      <c r="O1616" s="59"/>
      <c r="P1616" s="43"/>
      <c r="Q1616" s="14"/>
    </row>
    <row r="1617" spans="1:17" ht="36.700000000000003" customHeight="1" x14ac:dyDescent="0.25">
      <c r="A1617" s="277"/>
      <c r="B1617" s="33"/>
      <c r="C1617" s="11"/>
      <c r="D1617" s="11"/>
      <c r="E1617" s="36"/>
      <c r="F1617" s="11"/>
      <c r="G1617" s="11"/>
      <c r="H1617" s="11"/>
      <c r="I1617" s="24"/>
      <c r="J1617" s="51"/>
      <c r="K1617" s="46" t="str">
        <f>IF(SUMIFS('Base facturation'!$C$59:$ALN$59,'Base facturation'!$C$8:$ALN$8,A1617)=0,"",SUMIFS('Base facturation'!$C$59:$ALN$59,'Base facturation'!$C$8:$ALN$8,A1617))</f>
        <v/>
      </c>
      <c r="L1617" s="46" t="str">
        <f t="shared" si="25"/>
        <v/>
      </c>
      <c r="M1617" s="47"/>
      <c r="N1617" s="55"/>
      <c r="O1617" s="59"/>
      <c r="P1617" s="43"/>
      <c r="Q1617" s="14"/>
    </row>
    <row r="1618" spans="1:17" ht="36.700000000000003" customHeight="1" x14ac:dyDescent="0.25">
      <c r="A1618" s="277"/>
      <c r="B1618" s="33"/>
      <c r="C1618" s="11"/>
      <c r="D1618" s="11"/>
      <c r="E1618" s="36"/>
      <c r="F1618" s="11"/>
      <c r="G1618" s="11"/>
      <c r="H1618" s="11"/>
      <c r="I1618" s="24"/>
      <c r="J1618" s="51"/>
      <c r="K1618" s="46" t="str">
        <f>IF(SUMIFS('Base facturation'!$C$59:$ALN$59,'Base facturation'!$C$8:$ALN$8,A1618)=0,"",SUMIFS('Base facturation'!$C$59:$ALN$59,'Base facturation'!$C$8:$ALN$8,A1618))</f>
        <v/>
      </c>
      <c r="L1618" s="46" t="str">
        <f t="shared" si="25"/>
        <v/>
      </c>
      <c r="M1618" s="47"/>
      <c r="N1618" s="55"/>
      <c r="O1618" s="59"/>
      <c r="P1618" s="43"/>
      <c r="Q1618" s="14"/>
    </row>
    <row r="1619" spans="1:17" ht="36.700000000000003" customHeight="1" x14ac:dyDescent="0.25">
      <c r="A1619" s="277"/>
      <c r="B1619" s="33"/>
      <c r="C1619" s="11"/>
      <c r="D1619" s="11"/>
      <c r="E1619" s="36"/>
      <c r="F1619" s="11"/>
      <c r="G1619" s="11"/>
      <c r="H1619" s="11"/>
      <c r="I1619" s="24"/>
      <c r="J1619" s="51"/>
      <c r="K1619" s="46" t="str">
        <f>IF(SUMIFS('Base facturation'!$C$59:$ALN$59,'Base facturation'!$C$8:$ALN$8,A1619)=0,"",SUMIFS('Base facturation'!$C$59:$ALN$59,'Base facturation'!$C$8:$ALN$8,A1619))</f>
        <v/>
      </c>
      <c r="L1619" s="46" t="str">
        <f t="shared" si="25"/>
        <v/>
      </c>
      <c r="M1619" s="47"/>
      <c r="N1619" s="55"/>
      <c r="O1619" s="59"/>
      <c r="P1619" s="43"/>
      <c r="Q1619" s="14"/>
    </row>
    <row r="1620" spans="1:17" ht="36.700000000000003" customHeight="1" x14ac:dyDescent="0.25">
      <c r="A1620" s="277"/>
      <c r="B1620" s="33"/>
      <c r="C1620" s="11"/>
      <c r="D1620" s="11"/>
      <c r="E1620" s="36"/>
      <c r="F1620" s="11"/>
      <c r="G1620" s="11"/>
      <c r="H1620" s="11"/>
      <c r="I1620" s="24"/>
      <c r="J1620" s="51"/>
      <c r="K1620" s="46" t="str">
        <f>IF(SUMIFS('Base facturation'!$C$59:$ALN$59,'Base facturation'!$C$8:$ALN$8,A1620)=0,"",SUMIFS('Base facturation'!$C$59:$ALN$59,'Base facturation'!$C$8:$ALN$8,A1620))</f>
        <v/>
      </c>
      <c r="L1620" s="46" t="str">
        <f t="shared" si="25"/>
        <v/>
      </c>
      <c r="M1620" s="47"/>
      <c r="N1620" s="55"/>
      <c r="O1620" s="59"/>
      <c r="P1620" s="43"/>
      <c r="Q1620" s="14"/>
    </row>
    <row r="1621" spans="1:17" ht="36.700000000000003" customHeight="1" x14ac:dyDescent="0.25">
      <c r="A1621" s="277"/>
      <c r="B1621" s="33"/>
      <c r="C1621" s="11"/>
      <c r="D1621" s="11"/>
      <c r="E1621" s="36"/>
      <c r="F1621" s="11"/>
      <c r="G1621" s="11"/>
      <c r="H1621" s="11"/>
      <c r="I1621" s="24"/>
      <c r="J1621" s="51"/>
      <c r="K1621" s="46" t="str">
        <f>IF(SUMIFS('Base facturation'!$C$59:$ALN$59,'Base facturation'!$C$8:$ALN$8,A1621)=0,"",SUMIFS('Base facturation'!$C$59:$ALN$59,'Base facturation'!$C$8:$ALN$8,A1621))</f>
        <v/>
      </c>
      <c r="L1621" s="46" t="str">
        <f t="shared" si="25"/>
        <v/>
      </c>
      <c r="M1621" s="47"/>
      <c r="N1621" s="55"/>
      <c r="O1621" s="59"/>
      <c r="P1621" s="43"/>
      <c r="Q1621" s="14"/>
    </row>
    <row r="1622" spans="1:17" ht="36.700000000000003" customHeight="1" x14ac:dyDescent="0.25">
      <c r="A1622" s="277"/>
      <c r="B1622" s="33"/>
      <c r="C1622" s="11"/>
      <c r="D1622" s="11"/>
      <c r="E1622" s="36"/>
      <c r="F1622" s="11"/>
      <c r="G1622" s="11"/>
      <c r="H1622" s="11"/>
      <c r="I1622" s="24"/>
      <c r="J1622" s="51"/>
      <c r="K1622" s="46" t="str">
        <f>IF(SUMIFS('Base facturation'!$C$59:$ALN$59,'Base facturation'!$C$8:$ALN$8,A1622)=0,"",SUMIFS('Base facturation'!$C$59:$ALN$59,'Base facturation'!$C$8:$ALN$8,A1622))</f>
        <v/>
      </c>
      <c r="L1622" s="46" t="str">
        <f t="shared" si="25"/>
        <v/>
      </c>
      <c r="M1622" s="47"/>
      <c r="N1622" s="55"/>
      <c r="O1622" s="59"/>
      <c r="P1622" s="43"/>
      <c r="Q1622" s="14"/>
    </row>
    <row r="1623" spans="1:17" ht="36.700000000000003" customHeight="1" x14ac:dyDescent="0.25">
      <c r="A1623" s="277"/>
      <c r="B1623" s="33"/>
      <c r="C1623" s="11"/>
      <c r="D1623" s="11"/>
      <c r="E1623" s="36"/>
      <c r="F1623" s="11"/>
      <c r="G1623" s="11"/>
      <c r="H1623" s="11"/>
      <c r="I1623" s="24"/>
      <c r="J1623" s="51"/>
      <c r="K1623" s="46" t="str">
        <f>IF(SUMIFS('Base facturation'!$C$59:$ALN$59,'Base facturation'!$C$8:$ALN$8,A1623)=0,"",SUMIFS('Base facturation'!$C$59:$ALN$59,'Base facturation'!$C$8:$ALN$8,A1623))</f>
        <v/>
      </c>
      <c r="L1623" s="46" t="str">
        <f t="shared" si="25"/>
        <v/>
      </c>
      <c r="M1623" s="47"/>
      <c r="N1623" s="55"/>
      <c r="O1623" s="59"/>
      <c r="P1623" s="43"/>
      <c r="Q1623" s="14"/>
    </row>
    <row r="1624" spans="1:17" ht="36.700000000000003" customHeight="1" x14ac:dyDescent="0.25">
      <c r="A1624" s="277"/>
      <c r="B1624" s="33"/>
      <c r="C1624" s="11"/>
      <c r="D1624" s="11"/>
      <c r="E1624" s="36"/>
      <c r="F1624" s="11"/>
      <c r="G1624" s="11"/>
      <c r="H1624" s="11"/>
      <c r="I1624" s="24"/>
      <c r="J1624" s="51"/>
      <c r="K1624" s="46" t="str">
        <f>IF(SUMIFS('Base facturation'!$C$59:$ALN$59,'Base facturation'!$C$8:$ALN$8,A1624)=0,"",SUMIFS('Base facturation'!$C$59:$ALN$59,'Base facturation'!$C$8:$ALN$8,A1624))</f>
        <v/>
      </c>
      <c r="L1624" s="46" t="str">
        <f t="shared" si="25"/>
        <v/>
      </c>
      <c r="M1624" s="47"/>
      <c r="N1624" s="55"/>
      <c r="O1624" s="59"/>
      <c r="P1624" s="43"/>
      <c r="Q1624" s="14"/>
    </row>
    <row r="1625" spans="1:17" ht="36.700000000000003" customHeight="1" x14ac:dyDescent="0.25">
      <c r="A1625" s="277"/>
      <c r="B1625" s="33"/>
      <c r="C1625" s="11"/>
      <c r="D1625" s="11"/>
      <c r="E1625" s="36"/>
      <c r="F1625" s="11"/>
      <c r="G1625" s="11"/>
      <c r="H1625" s="11"/>
      <c r="I1625" s="24"/>
      <c r="J1625" s="51"/>
      <c r="K1625" s="46" t="str">
        <f>IF(SUMIFS('Base facturation'!$C$59:$ALN$59,'Base facturation'!$C$8:$ALN$8,A1625)=0,"",SUMIFS('Base facturation'!$C$59:$ALN$59,'Base facturation'!$C$8:$ALN$8,A1625))</f>
        <v/>
      </c>
      <c r="L1625" s="46" t="str">
        <f t="shared" si="25"/>
        <v/>
      </c>
      <c r="M1625" s="47"/>
      <c r="N1625" s="55"/>
      <c r="O1625" s="59"/>
      <c r="P1625" s="43"/>
      <c r="Q1625" s="14"/>
    </row>
    <row r="1626" spans="1:17" ht="36.700000000000003" customHeight="1" x14ac:dyDescent="0.25">
      <c r="A1626" s="277"/>
      <c r="B1626" s="33"/>
      <c r="C1626" s="11"/>
      <c r="D1626" s="11"/>
      <c r="E1626" s="36"/>
      <c r="F1626" s="11"/>
      <c r="G1626" s="11"/>
      <c r="H1626" s="11"/>
      <c r="I1626" s="24"/>
      <c r="J1626" s="51"/>
      <c r="K1626" s="46" t="str">
        <f>IF(SUMIFS('Base facturation'!$C$59:$ALN$59,'Base facturation'!$C$8:$ALN$8,A1626)=0,"",SUMIFS('Base facturation'!$C$59:$ALN$59,'Base facturation'!$C$8:$ALN$8,A1626))</f>
        <v/>
      </c>
      <c r="L1626" s="46" t="str">
        <f t="shared" si="25"/>
        <v/>
      </c>
      <c r="M1626" s="47"/>
      <c r="N1626" s="55"/>
      <c r="O1626" s="59"/>
      <c r="P1626" s="43"/>
      <c r="Q1626" s="14"/>
    </row>
    <row r="1627" spans="1:17" ht="36.700000000000003" customHeight="1" x14ac:dyDescent="0.25">
      <c r="A1627" s="277"/>
      <c r="B1627" s="33"/>
      <c r="C1627" s="11"/>
      <c r="D1627" s="11"/>
      <c r="E1627" s="36"/>
      <c r="F1627" s="11"/>
      <c r="G1627" s="11"/>
      <c r="H1627" s="11"/>
      <c r="I1627" s="24"/>
      <c r="J1627" s="51"/>
      <c r="K1627" s="46" t="str">
        <f>IF(SUMIFS('Base facturation'!$C$59:$ALN$59,'Base facturation'!$C$8:$ALN$8,A1627)=0,"",SUMIFS('Base facturation'!$C$59:$ALN$59,'Base facturation'!$C$8:$ALN$8,A1627))</f>
        <v/>
      </c>
      <c r="L1627" s="46" t="str">
        <f t="shared" si="25"/>
        <v/>
      </c>
      <c r="M1627" s="47"/>
      <c r="N1627" s="55"/>
      <c r="O1627" s="59"/>
      <c r="P1627" s="43"/>
      <c r="Q1627" s="14"/>
    </row>
    <row r="1628" spans="1:17" ht="36.700000000000003" customHeight="1" x14ac:dyDescent="0.25">
      <c r="A1628" s="277"/>
      <c r="B1628" s="33"/>
      <c r="C1628" s="11"/>
      <c r="D1628" s="11"/>
      <c r="E1628" s="36"/>
      <c r="F1628" s="11"/>
      <c r="G1628" s="11"/>
      <c r="H1628" s="11"/>
      <c r="I1628" s="24"/>
      <c r="J1628" s="51"/>
      <c r="K1628" s="46" t="str">
        <f>IF(SUMIFS('Base facturation'!$C$59:$ALN$59,'Base facturation'!$C$8:$ALN$8,A1628)=0,"",SUMIFS('Base facturation'!$C$59:$ALN$59,'Base facturation'!$C$8:$ALN$8,A1628))</f>
        <v/>
      </c>
      <c r="L1628" s="46" t="str">
        <f t="shared" si="25"/>
        <v/>
      </c>
      <c r="M1628" s="47"/>
      <c r="N1628" s="55"/>
      <c r="O1628" s="59"/>
      <c r="P1628" s="43"/>
      <c r="Q1628" s="14"/>
    </row>
    <row r="1629" spans="1:17" ht="36.700000000000003" customHeight="1" x14ac:dyDescent="0.25">
      <c r="A1629" s="277"/>
      <c r="B1629" s="33"/>
      <c r="C1629" s="11"/>
      <c r="D1629" s="11"/>
      <c r="E1629" s="36"/>
      <c r="F1629" s="11"/>
      <c r="G1629" s="11"/>
      <c r="H1629" s="11"/>
      <c r="I1629" s="24"/>
      <c r="J1629" s="51"/>
      <c r="K1629" s="46" t="str">
        <f>IF(SUMIFS('Base facturation'!$C$59:$ALN$59,'Base facturation'!$C$8:$ALN$8,A1629)=0,"",SUMIFS('Base facturation'!$C$59:$ALN$59,'Base facturation'!$C$8:$ALN$8,A1629))</f>
        <v/>
      </c>
      <c r="L1629" s="46" t="str">
        <f t="shared" si="25"/>
        <v/>
      </c>
      <c r="M1629" s="47"/>
      <c r="N1629" s="55"/>
      <c r="O1629" s="59"/>
      <c r="P1629" s="43"/>
      <c r="Q1629" s="14"/>
    </row>
    <row r="1630" spans="1:17" ht="36.700000000000003" customHeight="1" x14ac:dyDescent="0.25">
      <c r="A1630" s="277"/>
      <c r="B1630" s="33"/>
      <c r="C1630" s="11"/>
      <c r="D1630" s="11"/>
      <c r="E1630" s="36"/>
      <c r="F1630" s="11"/>
      <c r="G1630" s="11"/>
      <c r="H1630" s="11"/>
      <c r="I1630" s="24"/>
      <c r="J1630" s="51"/>
      <c r="K1630" s="46" t="str">
        <f>IF(SUMIFS('Base facturation'!$C$59:$ALN$59,'Base facturation'!$C$8:$ALN$8,A1630)=0,"",SUMIFS('Base facturation'!$C$59:$ALN$59,'Base facturation'!$C$8:$ALN$8,A1630))</f>
        <v/>
      </c>
      <c r="L1630" s="46" t="str">
        <f t="shared" si="25"/>
        <v/>
      </c>
      <c r="M1630" s="47"/>
      <c r="N1630" s="55"/>
      <c r="O1630" s="59"/>
      <c r="P1630" s="43"/>
      <c r="Q1630" s="14"/>
    </row>
    <row r="1631" spans="1:17" ht="36.700000000000003" customHeight="1" x14ac:dyDescent="0.25">
      <c r="A1631" s="277"/>
      <c r="B1631" s="33"/>
      <c r="C1631" s="11"/>
      <c r="D1631" s="11"/>
      <c r="E1631" s="36"/>
      <c r="F1631" s="11"/>
      <c r="G1631" s="11"/>
      <c r="H1631" s="11"/>
      <c r="I1631" s="24"/>
      <c r="J1631" s="51"/>
      <c r="K1631" s="46" t="str">
        <f>IF(SUMIFS('Base facturation'!$C$59:$ALN$59,'Base facturation'!$C$8:$ALN$8,A1631)=0,"",SUMIFS('Base facturation'!$C$59:$ALN$59,'Base facturation'!$C$8:$ALN$8,A1631))</f>
        <v/>
      </c>
      <c r="L1631" s="46" t="str">
        <f t="shared" si="25"/>
        <v/>
      </c>
      <c r="M1631" s="47"/>
      <c r="N1631" s="55"/>
      <c r="O1631" s="59"/>
      <c r="P1631" s="43"/>
      <c r="Q1631" s="14"/>
    </row>
    <row r="1632" spans="1:17" ht="36.700000000000003" customHeight="1" x14ac:dyDescent="0.25">
      <c r="A1632" s="277"/>
      <c r="B1632" s="33"/>
      <c r="C1632" s="11"/>
      <c r="D1632" s="11"/>
      <c r="E1632" s="36"/>
      <c r="F1632" s="11"/>
      <c r="G1632" s="11"/>
      <c r="H1632" s="11"/>
      <c r="I1632" s="24"/>
      <c r="J1632" s="51"/>
      <c r="K1632" s="46" t="str">
        <f>IF(SUMIFS('Base facturation'!$C$59:$ALN$59,'Base facturation'!$C$8:$ALN$8,A1632)=0,"",SUMIFS('Base facturation'!$C$59:$ALN$59,'Base facturation'!$C$8:$ALN$8,A1632))</f>
        <v/>
      </c>
      <c r="L1632" s="46" t="str">
        <f t="shared" si="25"/>
        <v/>
      </c>
      <c r="M1632" s="47"/>
      <c r="N1632" s="55"/>
      <c r="O1632" s="59"/>
      <c r="P1632" s="43"/>
      <c r="Q1632" s="14"/>
    </row>
    <row r="1633" spans="1:17" ht="36.700000000000003" customHeight="1" x14ac:dyDescent="0.25">
      <c r="A1633" s="277"/>
      <c r="B1633" s="33"/>
      <c r="C1633" s="11"/>
      <c r="D1633" s="11"/>
      <c r="E1633" s="36"/>
      <c r="F1633" s="11"/>
      <c r="G1633" s="11"/>
      <c r="H1633" s="11"/>
      <c r="I1633" s="24"/>
      <c r="J1633" s="51"/>
      <c r="K1633" s="46" t="str">
        <f>IF(SUMIFS('Base facturation'!$C$59:$ALN$59,'Base facturation'!$C$8:$ALN$8,A1633)=0,"",SUMIFS('Base facturation'!$C$59:$ALN$59,'Base facturation'!$C$8:$ALN$8,A1633))</f>
        <v/>
      </c>
      <c r="L1633" s="46" t="str">
        <f t="shared" si="25"/>
        <v/>
      </c>
      <c r="M1633" s="47"/>
      <c r="N1633" s="55"/>
      <c r="O1633" s="59"/>
      <c r="P1633" s="43"/>
      <c r="Q1633" s="14"/>
    </row>
    <row r="1634" spans="1:17" ht="36.700000000000003" customHeight="1" x14ac:dyDescent="0.25">
      <c r="A1634" s="277"/>
      <c r="B1634" s="33"/>
      <c r="C1634" s="11"/>
      <c r="D1634" s="11"/>
      <c r="E1634" s="36"/>
      <c r="F1634" s="11"/>
      <c r="G1634" s="11"/>
      <c r="H1634" s="11"/>
      <c r="I1634" s="24"/>
      <c r="J1634" s="51"/>
      <c r="K1634" s="46" t="str">
        <f>IF(SUMIFS('Base facturation'!$C$59:$ALN$59,'Base facturation'!$C$8:$ALN$8,A1634)=0,"",SUMIFS('Base facturation'!$C$59:$ALN$59,'Base facturation'!$C$8:$ALN$8,A1634))</f>
        <v/>
      </c>
      <c r="L1634" s="46" t="str">
        <f t="shared" si="25"/>
        <v/>
      </c>
      <c r="M1634" s="47"/>
      <c r="N1634" s="55"/>
      <c r="O1634" s="59"/>
      <c r="P1634" s="43"/>
      <c r="Q1634" s="14"/>
    </row>
    <row r="1635" spans="1:17" ht="36.700000000000003" customHeight="1" x14ac:dyDescent="0.25">
      <c r="A1635" s="277"/>
      <c r="B1635" s="33"/>
      <c r="C1635" s="11"/>
      <c r="D1635" s="11"/>
      <c r="E1635" s="36"/>
      <c r="F1635" s="11"/>
      <c r="G1635" s="11"/>
      <c r="H1635" s="11"/>
      <c r="I1635" s="24"/>
      <c r="J1635" s="51"/>
      <c r="K1635" s="46" t="str">
        <f>IF(SUMIFS('Base facturation'!$C$59:$ALN$59,'Base facturation'!$C$8:$ALN$8,A1635)=0,"",SUMIFS('Base facturation'!$C$59:$ALN$59,'Base facturation'!$C$8:$ALN$8,A1635))</f>
        <v/>
      </c>
      <c r="L1635" s="46" t="str">
        <f t="shared" si="25"/>
        <v/>
      </c>
      <c r="M1635" s="47"/>
      <c r="N1635" s="55"/>
      <c r="O1635" s="59"/>
      <c r="P1635" s="43"/>
      <c r="Q1635" s="14"/>
    </row>
    <row r="1636" spans="1:17" ht="36.700000000000003" customHeight="1" x14ac:dyDescent="0.25">
      <c r="A1636" s="277"/>
      <c r="B1636" s="33"/>
      <c r="C1636" s="11"/>
      <c r="D1636" s="11"/>
      <c r="E1636" s="36"/>
      <c r="F1636" s="11"/>
      <c r="G1636" s="11"/>
      <c r="H1636" s="11"/>
      <c r="I1636" s="24"/>
      <c r="J1636" s="51"/>
      <c r="K1636" s="46" t="str">
        <f>IF(SUMIFS('Base facturation'!$C$59:$ALN$59,'Base facturation'!$C$8:$ALN$8,A1636)=0,"",SUMIFS('Base facturation'!$C$59:$ALN$59,'Base facturation'!$C$8:$ALN$8,A1636))</f>
        <v/>
      </c>
      <c r="L1636" s="46" t="str">
        <f t="shared" si="25"/>
        <v/>
      </c>
      <c r="M1636" s="47"/>
      <c r="N1636" s="55"/>
      <c r="O1636" s="59"/>
      <c r="P1636" s="43"/>
      <c r="Q1636" s="14"/>
    </row>
    <row r="1637" spans="1:17" ht="36.700000000000003" customHeight="1" x14ac:dyDescent="0.25">
      <c r="A1637" s="277"/>
      <c r="B1637" s="33"/>
      <c r="C1637" s="11"/>
      <c r="D1637" s="11"/>
      <c r="E1637" s="36"/>
      <c r="F1637" s="11"/>
      <c r="G1637" s="11"/>
      <c r="H1637" s="11"/>
      <c r="I1637" s="24"/>
      <c r="J1637" s="51"/>
      <c r="K1637" s="46" t="str">
        <f>IF(SUMIFS('Base facturation'!$C$59:$ALN$59,'Base facturation'!$C$8:$ALN$8,A1637)=0,"",SUMIFS('Base facturation'!$C$59:$ALN$59,'Base facturation'!$C$8:$ALN$8,A1637))</f>
        <v/>
      </c>
      <c r="L1637" s="46" t="str">
        <f t="shared" si="25"/>
        <v/>
      </c>
      <c r="M1637" s="47"/>
      <c r="N1637" s="55"/>
      <c r="O1637" s="59"/>
      <c r="P1637" s="43"/>
      <c r="Q1637" s="14"/>
    </row>
    <row r="1638" spans="1:17" ht="36.700000000000003" customHeight="1" x14ac:dyDescent="0.25">
      <c r="A1638" s="277"/>
      <c r="B1638" s="33"/>
      <c r="C1638" s="11"/>
      <c r="D1638" s="11"/>
      <c r="E1638" s="36"/>
      <c r="F1638" s="11"/>
      <c r="G1638" s="11"/>
      <c r="H1638" s="11"/>
      <c r="I1638" s="24"/>
      <c r="J1638" s="51"/>
      <c r="K1638" s="46" t="str">
        <f>IF(SUMIFS('Base facturation'!$C$59:$ALN$59,'Base facturation'!$C$8:$ALN$8,A1638)=0,"",SUMIFS('Base facturation'!$C$59:$ALN$59,'Base facturation'!$C$8:$ALN$8,A1638))</f>
        <v/>
      </c>
      <c r="L1638" s="46" t="str">
        <f t="shared" si="25"/>
        <v/>
      </c>
      <c r="M1638" s="47"/>
      <c r="N1638" s="55"/>
      <c r="O1638" s="59"/>
      <c r="P1638" s="43"/>
      <c r="Q1638" s="14"/>
    </row>
    <row r="1639" spans="1:17" ht="36.700000000000003" customHeight="1" x14ac:dyDescent="0.25">
      <c r="A1639" s="277"/>
      <c r="B1639" s="33"/>
      <c r="C1639" s="11"/>
      <c r="D1639" s="11"/>
      <c r="E1639" s="36"/>
      <c r="F1639" s="11"/>
      <c r="G1639" s="11"/>
      <c r="H1639" s="11"/>
      <c r="I1639" s="24"/>
      <c r="J1639" s="51"/>
      <c r="K1639" s="46" t="str">
        <f>IF(SUMIFS('Base facturation'!$C$59:$ALN$59,'Base facturation'!$C$8:$ALN$8,A1639)=0,"",SUMIFS('Base facturation'!$C$59:$ALN$59,'Base facturation'!$C$8:$ALN$8,A1639))</f>
        <v/>
      </c>
      <c r="L1639" s="46" t="str">
        <f t="shared" si="25"/>
        <v/>
      </c>
      <c r="M1639" s="47"/>
      <c r="N1639" s="55"/>
      <c r="O1639" s="59"/>
      <c r="P1639" s="43"/>
      <c r="Q1639" s="14"/>
    </row>
    <row r="1640" spans="1:17" ht="36.700000000000003" customHeight="1" x14ac:dyDescent="0.25">
      <c r="A1640" s="277"/>
      <c r="B1640" s="33"/>
      <c r="C1640" s="11"/>
      <c r="D1640" s="11"/>
      <c r="E1640" s="36"/>
      <c r="F1640" s="11"/>
      <c r="G1640" s="11"/>
      <c r="H1640" s="11"/>
      <c r="I1640" s="24"/>
      <c r="J1640" s="51"/>
      <c r="K1640" s="46" t="str">
        <f>IF(SUMIFS('Base facturation'!$C$59:$ALN$59,'Base facturation'!$C$8:$ALN$8,A1640)=0,"",SUMIFS('Base facturation'!$C$59:$ALN$59,'Base facturation'!$C$8:$ALN$8,A1640))</f>
        <v/>
      </c>
      <c r="L1640" s="46" t="str">
        <f t="shared" si="25"/>
        <v/>
      </c>
      <c r="M1640" s="47"/>
      <c r="N1640" s="55"/>
      <c r="O1640" s="59"/>
      <c r="P1640" s="43"/>
      <c r="Q1640" s="14"/>
    </row>
    <row r="1641" spans="1:17" ht="36.700000000000003" customHeight="1" x14ac:dyDescent="0.25">
      <c r="A1641" s="277"/>
      <c r="B1641" s="33"/>
      <c r="C1641" s="11"/>
      <c r="D1641" s="11"/>
      <c r="E1641" s="36"/>
      <c r="F1641" s="11"/>
      <c r="G1641" s="11"/>
      <c r="H1641" s="11"/>
      <c r="I1641" s="24"/>
      <c r="J1641" s="51"/>
      <c r="K1641" s="46" t="str">
        <f>IF(SUMIFS('Base facturation'!$C$59:$ALN$59,'Base facturation'!$C$8:$ALN$8,A1641)=0,"",SUMIFS('Base facturation'!$C$59:$ALN$59,'Base facturation'!$C$8:$ALN$8,A1641))</f>
        <v/>
      </c>
      <c r="L1641" s="46" t="str">
        <f t="shared" si="25"/>
        <v/>
      </c>
      <c r="M1641" s="47"/>
      <c r="N1641" s="55"/>
      <c r="O1641" s="59"/>
      <c r="P1641" s="43"/>
      <c r="Q1641" s="14"/>
    </row>
    <row r="1642" spans="1:17" ht="36.700000000000003" customHeight="1" x14ac:dyDescent="0.25">
      <c r="A1642" s="277"/>
      <c r="B1642" s="33"/>
      <c r="C1642" s="11"/>
      <c r="D1642" s="11"/>
      <c r="E1642" s="36"/>
      <c r="F1642" s="11"/>
      <c r="G1642" s="11"/>
      <c r="H1642" s="11"/>
      <c r="I1642" s="24"/>
      <c r="J1642" s="51"/>
      <c r="K1642" s="46" t="str">
        <f>IF(SUMIFS('Base facturation'!$C$59:$ALN$59,'Base facturation'!$C$8:$ALN$8,A1642)=0,"",SUMIFS('Base facturation'!$C$59:$ALN$59,'Base facturation'!$C$8:$ALN$8,A1642))</f>
        <v/>
      </c>
      <c r="L1642" s="46" t="str">
        <f t="shared" si="25"/>
        <v/>
      </c>
      <c r="M1642" s="47"/>
      <c r="N1642" s="55"/>
      <c r="O1642" s="59"/>
      <c r="P1642" s="43"/>
      <c r="Q1642" s="14"/>
    </row>
    <row r="1643" spans="1:17" ht="36.700000000000003" customHeight="1" x14ac:dyDescent="0.25">
      <c r="A1643" s="277"/>
      <c r="B1643" s="33"/>
      <c r="C1643" s="11"/>
      <c r="D1643" s="11"/>
      <c r="E1643" s="36"/>
      <c r="F1643" s="11"/>
      <c r="G1643" s="11"/>
      <c r="H1643" s="11"/>
      <c r="I1643" s="24"/>
      <c r="J1643" s="51"/>
      <c r="K1643" s="46" t="str">
        <f>IF(SUMIFS('Base facturation'!$C$59:$ALN$59,'Base facturation'!$C$8:$ALN$8,A1643)=0,"",SUMIFS('Base facturation'!$C$59:$ALN$59,'Base facturation'!$C$8:$ALN$8,A1643))</f>
        <v/>
      </c>
      <c r="L1643" s="46" t="str">
        <f t="shared" si="25"/>
        <v/>
      </c>
      <c r="M1643" s="47"/>
      <c r="N1643" s="55"/>
      <c r="O1643" s="59"/>
      <c r="P1643" s="43"/>
      <c r="Q1643" s="14"/>
    </row>
    <row r="1644" spans="1:17" ht="36.700000000000003" customHeight="1" x14ac:dyDescent="0.25">
      <c r="A1644" s="277"/>
      <c r="B1644" s="33"/>
      <c r="C1644" s="11"/>
      <c r="D1644" s="11"/>
      <c r="E1644" s="36"/>
      <c r="F1644" s="11"/>
      <c r="G1644" s="11"/>
      <c r="H1644" s="11"/>
      <c r="I1644" s="24"/>
      <c r="J1644" s="51"/>
      <c r="K1644" s="46" t="str">
        <f>IF(SUMIFS('Base facturation'!$C$59:$ALN$59,'Base facturation'!$C$8:$ALN$8,A1644)=0,"",SUMIFS('Base facturation'!$C$59:$ALN$59,'Base facturation'!$C$8:$ALN$8,A1644))</f>
        <v/>
      </c>
      <c r="L1644" s="46" t="str">
        <f t="shared" si="25"/>
        <v/>
      </c>
      <c r="M1644" s="47"/>
      <c r="N1644" s="55"/>
      <c r="O1644" s="59"/>
      <c r="P1644" s="43"/>
      <c r="Q1644" s="14"/>
    </row>
    <row r="1645" spans="1:17" ht="36.700000000000003" customHeight="1" x14ac:dyDescent="0.25">
      <c r="A1645" s="277"/>
      <c r="B1645" s="33"/>
      <c r="C1645" s="11"/>
      <c r="D1645" s="11"/>
      <c r="E1645" s="36"/>
      <c r="F1645" s="11"/>
      <c r="G1645" s="11"/>
      <c r="H1645" s="11"/>
      <c r="I1645" s="24"/>
      <c r="J1645" s="51"/>
      <c r="K1645" s="46" t="str">
        <f>IF(SUMIFS('Base facturation'!$C$59:$ALN$59,'Base facturation'!$C$8:$ALN$8,A1645)=0,"",SUMIFS('Base facturation'!$C$59:$ALN$59,'Base facturation'!$C$8:$ALN$8,A1645))</f>
        <v/>
      </c>
      <c r="L1645" s="46" t="str">
        <f t="shared" si="25"/>
        <v/>
      </c>
      <c r="M1645" s="47"/>
      <c r="N1645" s="55"/>
      <c r="O1645" s="59"/>
      <c r="P1645" s="43"/>
      <c r="Q1645" s="14"/>
    </row>
    <row r="1646" spans="1:17" ht="36.700000000000003" customHeight="1" x14ac:dyDescent="0.25">
      <c r="A1646" s="277"/>
      <c r="B1646" s="33"/>
      <c r="C1646" s="11"/>
      <c r="D1646" s="11"/>
      <c r="E1646" s="36"/>
      <c r="F1646" s="11"/>
      <c r="G1646" s="11"/>
      <c r="H1646" s="11"/>
      <c r="I1646" s="24"/>
      <c r="J1646" s="51"/>
      <c r="K1646" s="46" t="str">
        <f>IF(SUMIFS('Base facturation'!$C$59:$ALN$59,'Base facturation'!$C$8:$ALN$8,A1646)=0,"",SUMIFS('Base facturation'!$C$59:$ALN$59,'Base facturation'!$C$8:$ALN$8,A1646))</f>
        <v/>
      </c>
      <c r="L1646" s="46" t="str">
        <f t="shared" si="25"/>
        <v/>
      </c>
      <c r="M1646" s="47"/>
      <c r="N1646" s="55"/>
      <c r="O1646" s="59"/>
      <c r="P1646" s="43"/>
      <c r="Q1646" s="14"/>
    </row>
    <row r="1647" spans="1:17" ht="36.700000000000003" customHeight="1" x14ac:dyDescent="0.25">
      <c r="A1647" s="277"/>
      <c r="B1647" s="33"/>
      <c r="C1647" s="11"/>
      <c r="D1647" s="11"/>
      <c r="E1647" s="36"/>
      <c r="F1647" s="11"/>
      <c r="G1647" s="11"/>
      <c r="H1647" s="11"/>
      <c r="I1647" s="24"/>
      <c r="J1647" s="51"/>
      <c r="K1647" s="46" t="str">
        <f>IF(SUMIFS('Base facturation'!$C$59:$ALN$59,'Base facturation'!$C$8:$ALN$8,A1647)=0,"",SUMIFS('Base facturation'!$C$59:$ALN$59,'Base facturation'!$C$8:$ALN$8,A1647))</f>
        <v/>
      </c>
      <c r="L1647" s="46" t="str">
        <f t="shared" si="25"/>
        <v/>
      </c>
      <c r="M1647" s="47"/>
      <c r="N1647" s="55"/>
      <c r="O1647" s="59"/>
      <c r="P1647" s="43"/>
      <c r="Q1647" s="14"/>
    </row>
    <row r="1648" spans="1:17" ht="36.700000000000003" customHeight="1" x14ac:dyDescent="0.25">
      <c r="A1648" s="277"/>
      <c r="B1648" s="33"/>
      <c r="C1648" s="11"/>
      <c r="D1648" s="11"/>
      <c r="E1648" s="36"/>
      <c r="F1648" s="11"/>
      <c r="G1648" s="11"/>
      <c r="H1648" s="11"/>
      <c r="I1648" s="24"/>
      <c r="J1648" s="51"/>
      <c r="K1648" s="46" t="str">
        <f>IF(SUMIFS('Base facturation'!$C$59:$ALN$59,'Base facturation'!$C$8:$ALN$8,A1648)=0,"",SUMIFS('Base facturation'!$C$59:$ALN$59,'Base facturation'!$C$8:$ALN$8,A1648))</f>
        <v/>
      </c>
      <c r="L1648" s="46" t="str">
        <f t="shared" si="25"/>
        <v/>
      </c>
      <c r="M1648" s="47"/>
      <c r="N1648" s="55"/>
      <c r="O1648" s="59"/>
      <c r="P1648" s="43"/>
      <c r="Q1648" s="14"/>
    </row>
    <row r="1649" spans="1:17" ht="36.700000000000003" customHeight="1" x14ac:dyDescent="0.25">
      <c r="A1649" s="277"/>
      <c r="B1649" s="33"/>
      <c r="C1649" s="11"/>
      <c r="D1649" s="11"/>
      <c r="E1649" s="36"/>
      <c r="F1649" s="11"/>
      <c r="G1649" s="11"/>
      <c r="H1649" s="11"/>
      <c r="I1649" s="24"/>
      <c r="J1649" s="51"/>
      <c r="K1649" s="46" t="str">
        <f>IF(SUMIFS('Base facturation'!$C$59:$ALN$59,'Base facturation'!$C$8:$ALN$8,A1649)=0,"",SUMIFS('Base facturation'!$C$59:$ALN$59,'Base facturation'!$C$8:$ALN$8,A1649))</f>
        <v/>
      </c>
      <c r="L1649" s="46" t="str">
        <f t="shared" si="25"/>
        <v/>
      </c>
      <c r="M1649" s="47"/>
      <c r="N1649" s="55"/>
      <c r="O1649" s="59"/>
      <c r="P1649" s="43"/>
      <c r="Q1649" s="14"/>
    </row>
    <row r="1650" spans="1:17" ht="36.700000000000003" customHeight="1" x14ac:dyDescent="0.25">
      <c r="A1650" s="277"/>
      <c r="B1650" s="33"/>
      <c r="C1650" s="11"/>
      <c r="D1650" s="11"/>
      <c r="E1650" s="36"/>
      <c r="F1650" s="11"/>
      <c r="G1650" s="11"/>
      <c r="H1650" s="11"/>
      <c r="I1650" s="24"/>
      <c r="J1650" s="51"/>
      <c r="K1650" s="46" t="str">
        <f>IF(SUMIFS('Base facturation'!$C$59:$ALN$59,'Base facturation'!$C$8:$ALN$8,A1650)=0,"",SUMIFS('Base facturation'!$C$59:$ALN$59,'Base facturation'!$C$8:$ALN$8,A1650))</f>
        <v/>
      </c>
      <c r="L1650" s="46" t="str">
        <f t="shared" si="25"/>
        <v/>
      </c>
      <c r="M1650" s="47"/>
      <c r="N1650" s="55"/>
      <c r="O1650" s="59"/>
      <c r="P1650" s="43"/>
      <c r="Q1650" s="14"/>
    </row>
    <row r="1651" spans="1:17" ht="36.700000000000003" customHeight="1" x14ac:dyDescent="0.25">
      <c r="A1651" s="277"/>
      <c r="B1651" s="33"/>
      <c r="C1651" s="11"/>
      <c r="D1651" s="11"/>
      <c r="E1651" s="36"/>
      <c r="F1651" s="11"/>
      <c r="G1651" s="11"/>
      <c r="H1651" s="11"/>
      <c r="I1651" s="24"/>
      <c r="J1651" s="51"/>
      <c r="K1651" s="46" t="str">
        <f>IF(SUMIFS('Base facturation'!$C$59:$ALN$59,'Base facturation'!$C$8:$ALN$8,A1651)=0,"",SUMIFS('Base facturation'!$C$59:$ALN$59,'Base facturation'!$C$8:$ALN$8,A1651))</f>
        <v/>
      </c>
      <c r="L1651" s="46" t="str">
        <f t="shared" si="25"/>
        <v/>
      </c>
      <c r="M1651" s="47"/>
      <c r="N1651" s="55"/>
      <c r="O1651" s="59"/>
      <c r="P1651" s="43"/>
      <c r="Q1651" s="14"/>
    </row>
    <row r="1652" spans="1:17" ht="36.700000000000003" customHeight="1" x14ac:dyDescent="0.25">
      <c r="A1652" s="277"/>
      <c r="B1652" s="33"/>
      <c r="C1652" s="11"/>
      <c r="D1652" s="11"/>
      <c r="E1652" s="36"/>
      <c r="F1652" s="11"/>
      <c r="G1652" s="11"/>
      <c r="H1652" s="11"/>
      <c r="I1652" s="24"/>
      <c r="J1652" s="51"/>
      <c r="K1652" s="46" t="str">
        <f>IF(SUMIFS('Base facturation'!$C$59:$ALN$59,'Base facturation'!$C$8:$ALN$8,A1652)=0,"",SUMIFS('Base facturation'!$C$59:$ALN$59,'Base facturation'!$C$8:$ALN$8,A1652))</f>
        <v/>
      </c>
      <c r="L1652" s="46" t="str">
        <f t="shared" si="25"/>
        <v/>
      </c>
      <c r="M1652" s="47"/>
      <c r="N1652" s="55"/>
      <c r="O1652" s="59"/>
      <c r="P1652" s="43"/>
      <c r="Q1652" s="14"/>
    </row>
    <row r="1653" spans="1:17" ht="36.700000000000003" customHeight="1" x14ac:dyDescent="0.25">
      <c r="A1653" s="277"/>
      <c r="B1653" s="33"/>
      <c r="C1653" s="11"/>
      <c r="D1653" s="11"/>
      <c r="E1653" s="36"/>
      <c r="F1653" s="11"/>
      <c r="G1653" s="11"/>
      <c r="H1653" s="11"/>
      <c r="I1653" s="24"/>
      <c r="J1653" s="51"/>
      <c r="K1653" s="46" t="str">
        <f>IF(SUMIFS('Base facturation'!$C$59:$ALN$59,'Base facturation'!$C$8:$ALN$8,A1653)=0,"",SUMIFS('Base facturation'!$C$59:$ALN$59,'Base facturation'!$C$8:$ALN$8,A1653))</f>
        <v/>
      </c>
      <c r="L1653" s="46" t="str">
        <f t="shared" si="25"/>
        <v/>
      </c>
      <c r="M1653" s="47"/>
      <c r="N1653" s="55"/>
      <c r="O1653" s="59"/>
      <c r="P1653" s="43"/>
      <c r="Q1653" s="14"/>
    </row>
    <row r="1654" spans="1:17" ht="36.700000000000003" customHeight="1" x14ac:dyDescent="0.25">
      <c r="A1654" s="277"/>
      <c r="B1654" s="33"/>
      <c r="C1654" s="11"/>
      <c r="D1654" s="11"/>
      <c r="E1654" s="36"/>
      <c r="F1654" s="11"/>
      <c r="G1654" s="11"/>
      <c r="H1654" s="11"/>
      <c r="I1654" s="24"/>
      <c r="J1654" s="51"/>
      <c r="K1654" s="46" t="str">
        <f>IF(SUMIFS('Base facturation'!$C$59:$ALN$59,'Base facturation'!$C$8:$ALN$8,A1654)=0,"",SUMIFS('Base facturation'!$C$59:$ALN$59,'Base facturation'!$C$8:$ALN$8,A1654))</f>
        <v/>
      </c>
      <c r="L1654" s="46" t="str">
        <f t="shared" si="25"/>
        <v/>
      </c>
      <c r="M1654" s="47"/>
      <c r="N1654" s="55"/>
      <c r="O1654" s="59"/>
      <c r="P1654" s="43"/>
      <c r="Q1654" s="14"/>
    </row>
    <row r="1655" spans="1:17" ht="36.700000000000003" customHeight="1" x14ac:dyDescent="0.25">
      <c r="A1655" s="277"/>
      <c r="B1655" s="33"/>
      <c r="C1655" s="11"/>
      <c r="D1655" s="11"/>
      <c r="E1655" s="36"/>
      <c r="F1655" s="11"/>
      <c r="G1655" s="11"/>
      <c r="H1655" s="11"/>
      <c r="I1655" s="24"/>
      <c r="J1655" s="51"/>
      <c r="K1655" s="46" t="str">
        <f>IF(SUMIFS('Base facturation'!$C$59:$ALN$59,'Base facturation'!$C$8:$ALN$8,A1655)=0,"",SUMIFS('Base facturation'!$C$59:$ALN$59,'Base facturation'!$C$8:$ALN$8,A1655))</f>
        <v/>
      </c>
      <c r="L1655" s="46" t="str">
        <f t="shared" si="25"/>
        <v/>
      </c>
      <c r="M1655" s="47"/>
      <c r="N1655" s="55"/>
      <c r="O1655" s="59"/>
      <c r="P1655" s="43"/>
      <c r="Q1655" s="14"/>
    </row>
    <row r="1656" spans="1:17" ht="36.700000000000003" customHeight="1" x14ac:dyDescent="0.25">
      <c r="A1656" s="277"/>
      <c r="B1656" s="33"/>
      <c r="C1656" s="11"/>
      <c r="D1656" s="11"/>
      <c r="E1656" s="36"/>
      <c r="F1656" s="11"/>
      <c r="G1656" s="11"/>
      <c r="H1656" s="11"/>
      <c r="I1656" s="24"/>
      <c r="J1656" s="51"/>
      <c r="K1656" s="46" t="str">
        <f>IF(SUMIFS('Base facturation'!$C$59:$ALN$59,'Base facturation'!$C$8:$ALN$8,A1656)=0,"",SUMIFS('Base facturation'!$C$59:$ALN$59,'Base facturation'!$C$8:$ALN$8,A1656))</f>
        <v/>
      </c>
      <c r="L1656" s="46" t="str">
        <f t="shared" si="25"/>
        <v/>
      </c>
      <c r="M1656" s="47"/>
      <c r="N1656" s="55"/>
      <c r="O1656" s="59"/>
      <c r="P1656" s="43"/>
      <c r="Q1656" s="14"/>
    </row>
    <row r="1657" spans="1:17" ht="36.700000000000003" customHeight="1" x14ac:dyDescent="0.25">
      <c r="A1657" s="277"/>
      <c r="B1657" s="33"/>
      <c r="C1657" s="11"/>
      <c r="D1657" s="11"/>
      <c r="E1657" s="36"/>
      <c r="F1657" s="11"/>
      <c r="G1657" s="11"/>
      <c r="H1657" s="11"/>
      <c r="I1657" s="24"/>
      <c r="J1657" s="51"/>
      <c r="K1657" s="46" t="str">
        <f>IF(SUMIFS('Base facturation'!$C$59:$ALN$59,'Base facturation'!$C$8:$ALN$8,A1657)=0,"",SUMIFS('Base facturation'!$C$59:$ALN$59,'Base facturation'!$C$8:$ALN$8,A1657))</f>
        <v/>
      </c>
      <c r="L1657" s="46" t="str">
        <f t="shared" si="25"/>
        <v/>
      </c>
      <c r="M1657" s="47"/>
      <c r="N1657" s="55"/>
      <c r="O1657" s="59"/>
      <c r="P1657" s="43"/>
      <c r="Q1657" s="14"/>
    </row>
    <row r="1658" spans="1:17" ht="36.700000000000003" customHeight="1" x14ac:dyDescent="0.25">
      <c r="A1658" s="277"/>
      <c r="B1658" s="33"/>
      <c r="C1658" s="11"/>
      <c r="D1658" s="11"/>
      <c r="E1658" s="36"/>
      <c r="F1658" s="11"/>
      <c r="G1658" s="11"/>
      <c r="H1658" s="11"/>
      <c r="I1658" s="24"/>
      <c r="J1658" s="51"/>
      <c r="K1658" s="46" t="str">
        <f>IF(SUMIFS('Base facturation'!$C$59:$ALN$59,'Base facturation'!$C$8:$ALN$8,A1658)=0,"",SUMIFS('Base facturation'!$C$59:$ALN$59,'Base facturation'!$C$8:$ALN$8,A1658))</f>
        <v/>
      </c>
      <c r="L1658" s="46" t="str">
        <f t="shared" si="25"/>
        <v/>
      </c>
      <c r="M1658" s="47"/>
      <c r="N1658" s="55"/>
      <c r="O1658" s="59"/>
      <c r="P1658" s="43"/>
      <c r="Q1658" s="14"/>
    </row>
    <row r="1659" spans="1:17" ht="36.700000000000003" customHeight="1" x14ac:dyDescent="0.25">
      <c r="A1659" s="277"/>
      <c r="B1659" s="33"/>
      <c r="C1659" s="11"/>
      <c r="D1659" s="11"/>
      <c r="E1659" s="36"/>
      <c r="F1659" s="11"/>
      <c r="G1659" s="11"/>
      <c r="H1659" s="11"/>
      <c r="I1659" s="24"/>
      <c r="J1659" s="51"/>
      <c r="K1659" s="46" t="str">
        <f>IF(SUMIFS('Base facturation'!$C$59:$ALN$59,'Base facturation'!$C$8:$ALN$8,A1659)=0,"",SUMIFS('Base facturation'!$C$59:$ALN$59,'Base facturation'!$C$8:$ALN$8,A1659))</f>
        <v/>
      </c>
      <c r="L1659" s="46" t="str">
        <f t="shared" si="25"/>
        <v/>
      </c>
      <c r="M1659" s="47"/>
      <c r="N1659" s="55"/>
      <c r="O1659" s="59"/>
      <c r="P1659" s="43"/>
      <c r="Q1659" s="14"/>
    </row>
    <row r="1660" spans="1:17" ht="36.700000000000003" customHeight="1" x14ac:dyDescent="0.25">
      <c r="A1660" s="277"/>
      <c r="B1660" s="33"/>
      <c r="C1660" s="11"/>
      <c r="D1660" s="11"/>
      <c r="E1660" s="36"/>
      <c r="F1660" s="11"/>
      <c r="G1660" s="11"/>
      <c r="H1660" s="11"/>
      <c r="I1660" s="24"/>
      <c r="J1660" s="51"/>
      <c r="K1660" s="46" t="str">
        <f>IF(SUMIFS('Base facturation'!$C$59:$ALN$59,'Base facturation'!$C$8:$ALN$8,A1660)=0,"",SUMIFS('Base facturation'!$C$59:$ALN$59,'Base facturation'!$C$8:$ALN$8,A1660))</f>
        <v/>
      </c>
      <c r="L1660" s="46" t="str">
        <f t="shared" si="25"/>
        <v/>
      </c>
      <c r="M1660" s="47"/>
      <c r="N1660" s="55"/>
      <c r="O1660" s="59"/>
      <c r="P1660" s="43"/>
      <c r="Q1660" s="14"/>
    </row>
    <row r="1661" spans="1:17" ht="36.700000000000003" customHeight="1" x14ac:dyDescent="0.25">
      <c r="A1661" s="277"/>
      <c r="B1661" s="33"/>
      <c r="C1661" s="11"/>
      <c r="D1661" s="11"/>
      <c r="E1661" s="36"/>
      <c r="F1661" s="11"/>
      <c r="G1661" s="11"/>
      <c r="H1661" s="11"/>
      <c r="I1661" s="24"/>
      <c r="J1661" s="51"/>
      <c r="K1661" s="46" t="str">
        <f>IF(SUMIFS('Base facturation'!$C$59:$ALN$59,'Base facturation'!$C$8:$ALN$8,A1661)=0,"",SUMIFS('Base facturation'!$C$59:$ALN$59,'Base facturation'!$C$8:$ALN$8,A1661))</f>
        <v/>
      </c>
      <c r="L1661" s="46" t="str">
        <f t="shared" si="25"/>
        <v/>
      </c>
      <c r="M1661" s="47"/>
      <c r="N1661" s="55"/>
      <c r="O1661" s="59"/>
      <c r="P1661" s="43"/>
      <c r="Q1661" s="14"/>
    </row>
    <row r="1662" spans="1:17" ht="36.700000000000003" customHeight="1" x14ac:dyDescent="0.25">
      <c r="A1662" s="277"/>
      <c r="B1662" s="33"/>
      <c r="C1662" s="11"/>
      <c r="D1662" s="11"/>
      <c r="E1662" s="36"/>
      <c r="F1662" s="11"/>
      <c r="G1662" s="11"/>
      <c r="H1662" s="11"/>
      <c r="I1662" s="24"/>
      <c r="J1662" s="51"/>
      <c r="K1662" s="46" t="str">
        <f>IF(SUMIFS('Base facturation'!$C$59:$ALN$59,'Base facturation'!$C$8:$ALN$8,A1662)=0,"",SUMIFS('Base facturation'!$C$59:$ALN$59,'Base facturation'!$C$8:$ALN$8,A1662))</f>
        <v/>
      </c>
      <c r="L1662" s="46" t="str">
        <f t="shared" si="25"/>
        <v/>
      </c>
      <c r="M1662" s="47"/>
      <c r="N1662" s="55"/>
      <c r="O1662" s="59"/>
      <c r="P1662" s="43"/>
      <c r="Q1662" s="14"/>
    </row>
    <row r="1663" spans="1:17" ht="36.700000000000003" customHeight="1" x14ac:dyDescent="0.25">
      <c r="A1663" s="277"/>
      <c r="B1663" s="33"/>
      <c r="C1663" s="11"/>
      <c r="D1663" s="11"/>
      <c r="E1663" s="36"/>
      <c r="F1663" s="11"/>
      <c r="G1663" s="11"/>
      <c r="H1663" s="11"/>
      <c r="I1663" s="24"/>
      <c r="J1663" s="51"/>
      <c r="K1663" s="46" t="str">
        <f>IF(SUMIFS('Base facturation'!$C$59:$ALN$59,'Base facturation'!$C$8:$ALN$8,A1663)=0,"",SUMIFS('Base facturation'!$C$59:$ALN$59,'Base facturation'!$C$8:$ALN$8,A1663))</f>
        <v/>
      </c>
      <c r="L1663" s="46" t="str">
        <f t="shared" si="25"/>
        <v/>
      </c>
      <c r="M1663" s="47"/>
      <c r="N1663" s="55"/>
      <c r="O1663" s="59"/>
      <c r="P1663" s="43"/>
      <c r="Q1663" s="14"/>
    </row>
    <row r="1664" spans="1:17" ht="36.700000000000003" customHeight="1" x14ac:dyDescent="0.25">
      <c r="A1664" s="277"/>
      <c r="B1664" s="33"/>
      <c r="C1664" s="11"/>
      <c r="D1664" s="11"/>
      <c r="E1664" s="36"/>
      <c r="F1664" s="11"/>
      <c r="G1664" s="11"/>
      <c r="H1664" s="11"/>
      <c r="I1664" s="24"/>
      <c r="J1664" s="51"/>
      <c r="K1664" s="46" t="str">
        <f>IF(SUMIFS('Base facturation'!$C$59:$ALN$59,'Base facturation'!$C$8:$ALN$8,A1664)=0,"",SUMIFS('Base facturation'!$C$59:$ALN$59,'Base facturation'!$C$8:$ALN$8,A1664))</f>
        <v/>
      </c>
      <c r="L1664" s="46" t="str">
        <f t="shared" si="25"/>
        <v/>
      </c>
      <c r="M1664" s="47"/>
      <c r="N1664" s="55"/>
      <c r="O1664" s="59"/>
      <c r="P1664" s="43"/>
      <c r="Q1664" s="14"/>
    </row>
    <row r="1665" spans="1:17" ht="36.700000000000003" customHeight="1" x14ac:dyDescent="0.25">
      <c r="A1665" s="277"/>
      <c r="B1665" s="33"/>
      <c r="C1665" s="11"/>
      <c r="D1665" s="11"/>
      <c r="E1665" s="36"/>
      <c r="F1665" s="11"/>
      <c r="G1665" s="11"/>
      <c r="H1665" s="11"/>
      <c r="I1665" s="24"/>
      <c r="J1665" s="51"/>
      <c r="K1665" s="46" t="str">
        <f>IF(SUMIFS('Base facturation'!$C$59:$ALN$59,'Base facturation'!$C$8:$ALN$8,A1665)=0,"",SUMIFS('Base facturation'!$C$59:$ALN$59,'Base facturation'!$C$8:$ALN$8,A1665))</f>
        <v/>
      </c>
      <c r="L1665" s="46" t="str">
        <f t="shared" si="25"/>
        <v/>
      </c>
      <c r="M1665" s="47"/>
      <c r="N1665" s="55"/>
      <c r="O1665" s="59"/>
      <c r="P1665" s="43"/>
      <c r="Q1665" s="14"/>
    </row>
    <row r="1666" spans="1:17" ht="36.700000000000003" customHeight="1" x14ac:dyDescent="0.25">
      <c r="A1666" s="277"/>
      <c r="B1666" s="33"/>
      <c r="C1666" s="11"/>
      <c r="D1666" s="11"/>
      <c r="E1666" s="36"/>
      <c r="F1666" s="11"/>
      <c r="G1666" s="11"/>
      <c r="H1666" s="11"/>
      <c r="I1666" s="24"/>
      <c r="J1666" s="51"/>
      <c r="K1666" s="46" t="str">
        <f>IF(SUMIFS('Base facturation'!$C$59:$ALN$59,'Base facturation'!$C$8:$ALN$8,A1666)=0,"",SUMIFS('Base facturation'!$C$59:$ALN$59,'Base facturation'!$C$8:$ALN$8,A1666))</f>
        <v/>
      </c>
      <c r="L1666" s="46" t="str">
        <f t="shared" si="25"/>
        <v/>
      </c>
      <c r="M1666" s="47"/>
      <c r="N1666" s="55"/>
      <c r="O1666" s="59"/>
      <c r="P1666" s="43"/>
      <c r="Q1666" s="14"/>
    </row>
    <row r="1667" spans="1:17" ht="36.700000000000003" customHeight="1" x14ac:dyDescent="0.25">
      <c r="A1667" s="277"/>
      <c r="B1667" s="33"/>
      <c r="C1667" s="11"/>
      <c r="D1667" s="11"/>
      <c r="E1667" s="36"/>
      <c r="F1667" s="11"/>
      <c r="G1667" s="11"/>
      <c r="H1667" s="11"/>
      <c r="I1667" s="24"/>
      <c r="J1667" s="51"/>
      <c r="K1667" s="46" t="str">
        <f>IF(SUMIFS('Base facturation'!$C$59:$ALN$59,'Base facturation'!$C$8:$ALN$8,A1667)=0,"",SUMIFS('Base facturation'!$C$59:$ALN$59,'Base facturation'!$C$8:$ALN$8,A1667))</f>
        <v/>
      </c>
      <c r="L1667" s="46" t="str">
        <f t="shared" si="25"/>
        <v/>
      </c>
      <c r="M1667" s="47"/>
      <c r="N1667" s="55"/>
      <c r="O1667" s="59"/>
      <c r="P1667" s="43"/>
      <c r="Q1667" s="14"/>
    </row>
    <row r="1668" spans="1:17" ht="36.700000000000003" customHeight="1" x14ac:dyDescent="0.25">
      <c r="A1668" s="277"/>
      <c r="B1668" s="33"/>
      <c r="C1668" s="11"/>
      <c r="D1668" s="11"/>
      <c r="E1668" s="36"/>
      <c r="F1668" s="11"/>
      <c r="G1668" s="11"/>
      <c r="H1668" s="11"/>
      <c r="I1668" s="24"/>
      <c r="J1668" s="51"/>
      <c r="K1668" s="46" t="str">
        <f>IF(SUMIFS('Base facturation'!$C$59:$ALN$59,'Base facturation'!$C$8:$ALN$8,A1668)=0,"",SUMIFS('Base facturation'!$C$59:$ALN$59,'Base facturation'!$C$8:$ALN$8,A1668))</f>
        <v/>
      </c>
      <c r="L1668" s="46" t="str">
        <f t="shared" si="25"/>
        <v/>
      </c>
      <c r="M1668" s="47"/>
      <c r="N1668" s="55"/>
      <c r="O1668" s="59"/>
      <c r="P1668" s="43"/>
      <c r="Q1668" s="14"/>
    </row>
    <row r="1669" spans="1:17" ht="36.700000000000003" customHeight="1" x14ac:dyDescent="0.25">
      <c r="A1669" s="277"/>
      <c r="B1669" s="33"/>
      <c r="C1669" s="11"/>
      <c r="D1669" s="11"/>
      <c r="E1669" s="36"/>
      <c r="F1669" s="11"/>
      <c r="G1669" s="11"/>
      <c r="H1669" s="11"/>
      <c r="I1669" s="24"/>
      <c r="J1669" s="51"/>
      <c r="K1669" s="46" t="str">
        <f>IF(SUMIFS('Base facturation'!$C$59:$ALN$59,'Base facturation'!$C$8:$ALN$8,A1669)=0,"",SUMIFS('Base facturation'!$C$59:$ALN$59,'Base facturation'!$C$8:$ALN$8,A1669))</f>
        <v/>
      </c>
      <c r="L1669" s="46" t="str">
        <f t="shared" si="25"/>
        <v/>
      </c>
      <c r="M1669" s="47"/>
      <c r="N1669" s="55"/>
      <c r="O1669" s="59"/>
      <c r="P1669" s="43"/>
      <c r="Q1669" s="14"/>
    </row>
    <row r="1670" spans="1:17" ht="36.700000000000003" customHeight="1" x14ac:dyDescent="0.25">
      <c r="A1670" s="277"/>
      <c r="B1670" s="33"/>
      <c r="C1670" s="11"/>
      <c r="D1670" s="11"/>
      <c r="E1670" s="36"/>
      <c r="F1670" s="11"/>
      <c r="G1670" s="11"/>
      <c r="H1670" s="11"/>
      <c r="I1670" s="24"/>
      <c r="J1670" s="51"/>
      <c r="K1670" s="46" t="str">
        <f>IF(SUMIFS('Base facturation'!$C$59:$ALN$59,'Base facturation'!$C$8:$ALN$8,A1670)=0,"",SUMIFS('Base facturation'!$C$59:$ALN$59,'Base facturation'!$C$8:$ALN$8,A1670))</f>
        <v/>
      </c>
      <c r="L1670" s="46" t="str">
        <f t="shared" si="25"/>
        <v/>
      </c>
      <c r="M1670" s="47"/>
      <c r="N1670" s="55"/>
      <c r="O1670" s="59"/>
      <c r="P1670" s="43"/>
      <c r="Q1670" s="14"/>
    </row>
    <row r="1671" spans="1:17" ht="36.700000000000003" customHeight="1" x14ac:dyDescent="0.25">
      <c r="A1671" s="277"/>
      <c r="B1671" s="33"/>
      <c r="C1671" s="11"/>
      <c r="D1671" s="11"/>
      <c r="E1671" s="36"/>
      <c r="F1671" s="11"/>
      <c r="G1671" s="11"/>
      <c r="H1671" s="11"/>
      <c r="I1671" s="24"/>
      <c r="J1671" s="51"/>
      <c r="K1671" s="46" t="str">
        <f>IF(SUMIFS('Base facturation'!$C$59:$ALN$59,'Base facturation'!$C$8:$ALN$8,A1671)=0,"",SUMIFS('Base facturation'!$C$59:$ALN$59,'Base facturation'!$C$8:$ALN$8,A1671))</f>
        <v/>
      </c>
      <c r="L1671" s="46" t="str">
        <f t="shared" si="25"/>
        <v/>
      </c>
      <c r="M1671" s="47"/>
      <c r="N1671" s="55"/>
      <c r="O1671" s="59"/>
      <c r="P1671" s="43"/>
      <c r="Q1671" s="14"/>
    </row>
    <row r="1672" spans="1:17" ht="36.700000000000003" customHeight="1" x14ac:dyDescent="0.25">
      <c r="A1672" s="277"/>
      <c r="B1672" s="33"/>
      <c r="C1672" s="11"/>
      <c r="D1672" s="11"/>
      <c r="E1672" s="36"/>
      <c r="F1672" s="11"/>
      <c r="G1672" s="11"/>
      <c r="H1672" s="11"/>
      <c r="I1672" s="24"/>
      <c r="J1672" s="51"/>
      <c r="K1672" s="46" t="str">
        <f>IF(SUMIFS('Base facturation'!$C$59:$ALN$59,'Base facturation'!$C$8:$ALN$8,A1672)=0,"",SUMIFS('Base facturation'!$C$59:$ALN$59,'Base facturation'!$C$8:$ALN$8,A1672))</f>
        <v/>
      </c>
      <c r="L1672" s="46" t="str">
        <f t="shared" ref="L1672:L1735" si="26">IF(ISBLANK(J1672),"",J1672-K1672)</f>
        <v/>
      </c>
      <c r="M1672" s="47"/>
      <c r="N1672" s="55"/>
      <c r="O1672" s="59"/>
      <c r="P1672" s="43"/>
      <c r="Q1672" s="14"/>
    </row>
    <row r="1673" spans="1:17" ht="36.700000000000003" customHeight="1" x14ac:dyDescent="0.25">
      <c r="A1673" s="277"/>
      <c r="B1673" s="33"/>
      <c r="C1673" s="11"/>
      <c r="D1673" s="11"/>
      <c r="E1673" s="36"/>
      <c r="F1673" s="11"/>
      <c r="G1673" s="11"/>
      <c r="H1673" s="11"/>
      <c r="I1673" s="24"/>
      <c r="J1673" s="51"/>
      <c r="K1673" s="46" t="str">
        <f>IF(SUMIFS('Base facturation'!$C$59:$ALN$59,'Base facturation'!$C$8:$ALN$8,A1673)=0,"",SUMIFS('Base facturation'!$C$59:$ALN$59,'Base facturation'!$C$8:$ALN$8,A1673))</f>
        <v/>
      </c>
      <c r="L1673" s="46" t="str">
        <f t="shared" si="26"/>
        <v/>
      </c>
      <c r="M1673" s="47"/>
      <c r="N1673" s="55"/>
      <c r="O1673" s="59"/>
      <c r="P1673" s="43"/>
      <c r="Q1673" s="14"/>
    </row>
    <row r="1674" spans="1:17" ht="36.700000000000003" customHeight="1" x14ac:dyDescent="0.25">
      <c r="A1674" s="277"/>
      <c r="B1674" s="33"/>
      <c r="C1674" s="11"/>
      <c r="D1674" s="11"/>
      <c r="E1674" s="36"/>
      <c r="F1674" s="11"/>
      <c r="G1674" s="11"/>
      <c r="H1674" s="11"/>
      <c r="I1674" s="24"/>
      <c r="J1674" s="51"/>
      <c r="K1674" s="46" t="str">
        <f>IF(SUMIFS('Base facturation'!$C$59:$ALN$59,'Base facturation'!$C$8:$ALN$8,A1674)=0,"",SUMIFS('Base facturation'!$C$59:$ALN$59,'Base facturation'!$C$8:$ALN$8,A1674))</f>
        <v/>
      </c>
      <c r="L1674" s="46" t="str">
        <f t="shared" si="26"/>
        <v/>
      </c>
      <c r="M1674" s="47"/>
      <c r="N1674" s="55"/>
      <c r="O1674" s="59"/>
      <c r="P1674" s="43"/>
      <c r="Q1674" s="14"/>
    </row>
    <row r="1675" spans="1:17" ht="36.700000000000003" customHeight="1" x14ac:dyDescent="0.25">
      <c r="A1675" s="277"/>
      <c r="B1675" s="33"/>
      <c r="C1675" s="11"/>
      <c r="D1675" s="11"/>
      <c r="E1675" s="36"/>
      <c r="F1675" s="11"/>
      <c r="G1675" s="11"/>
      <c r="H1675" s="11"/>
      <c r="I1675" s="24"/>
      <c r="J1675" s="51"/>
      <c r="K1675" s="46" t="str">
        <f>IF(SUMIFS('Base facturation'!$C$59:$ALN$59,'Base facturation'!$C$8:$ALN$8,A1675)=0,"",SUMIFS('Base facturation'!$C$59:$ALN$59,'Base facturation'!$C$8:$ALN$8,A1675))</f>
        <v/>
      </c>
      <c r="L1675" s="46" t="str">
        <f t="shared" si="26"/>
        <v/>
      </c>
      <c r="M1675" s="47"/>
      <c r="N1675" s="55"/>
      <c r="O1675" s="59"/>
      <c r="P1675" s="43"/>
      <c r="Q1675" s="14"/>
    </row>
    <row r="1676" spans="1:17" ht="36.700000000000003" customHeight="1" x14ac:dyDescent="0.25">
      <c r="A1676" s="277"/>
      <c r="B1676" s="33"/>
      <c r="C1676" s="11"/>
      <c r="D1676" s="11"/>
      <c r="E1676" s="36"/>
      <c r="F1676" s="11"/>
      <c r="G1676" s="11"/>
      <c r="H1676" s="11"/>
      <c r="I1676" s="24"/>
      <c r="J1676" s="51"/>
      <c r="K1676" s="46" t="str">
        <f>IF(SUMIFS('Base facturation'!$C$59:$ALN$59,'Base facturation'!$C$8:$ALN$8,A1676)=0,"",SUMIFS('Base facturation'!$C$59:$ALN$59,'Base facturation'!$C$8:$ALN$8,A1676))</f>
        <v/>
      </c>
      <c r="L1676" s="46" t="str">
        <f t="shared" si="26"/>
        <v/>
      </c>
      <c r="M1676" s="47"/>
      <c r="N1676" s="55"/>
      <c r="O1676" s="59"/>
      <c r="P1676" s="43"/>
      <c r="Q1676" s="14"/>
    </row>
    <row r="1677" spans="1:17" ht="36.700000000000003" customHeight="1" x14ac:dyDescent="0.25">
      <c r="A1677" s="277"/>
      <c r="B1677" s="33"/>
      <c r="C1677" s="11"/>
      <c r="D1677" s="11"/>
      <c r="E1677" s="36"/>
      <c r="F1677" s="11"/>
      <c r="G1677" s="11"/>
      <c r="H1677" s="11"/>
      <c r="I1677" s="24"/>
      <c r="J1677" s="51"/>
      <c r="K1677" s="46" t="str">
        <f>IF(SUMIFS('Base facturation'!$C$59:$ALN$59,'Base facturation'!$C$8:$ALN$8,A1677)=0,"",SUMIFS('Base facturation'!$C$59:$ALN$59,'Base facturation'!$C$8:$ALN$8,A1677))</f>
        <v/>
      </c>
      <c r="L1677" s="46" t="str">
        <f t="shared" si="26"/>
        <v/>
      </c>
      <c r="M1677" s="47"/>
      <c r="N1677" s="55"/>
      <c r="O1677" s="59"/>
      <c r="P1677" s="43"/>
      <c r="Q1677" s="14"/>
    </row>
    <row r="1678" spans="1:17" ht="36.700000000000003" customHeight="1" x14ac:dyDescent="0.25">
      <c r="A1678" s="277"/>
      <c r="B1678" s="33"/>
      <c r="C1678" s="11"/>
      <c r="D1678" s="11"/>
      <c r="E1678" s="36"/>
      <c r="F1678" s="11"/>
      <c r="G1678" s="11"/>
      <c r="H1678" s="11"/>
      <c r="I1678" s="24"/>
      <c r="J1678" s="51"/>
      <c r="K1678" s="46" t="str">
        <f>IF(SUMIFS('Base facturation'!$C$59:$ALN$59,'Base facturation'!$C$8:$ALN$8,A1678)=0,"",SUMIFS('Base facturation'!$C$59:$ALN$59,'Base facturation'!$C$8:$ALN$8,A1678))</f>
        <v/>
      </c>
      <c r="L1678" s="46" t="str">
        <f t="shared" si="26"/>
        <v/>
      </c>
      <c r="M1678" s="47"/>
      <c r="N1678" s="55"/>
      <c r="O1678" s="59"/>
      <c r="P1678" s="43"/>
      <c r="Q1678" s="14"/>
    </row>
    <row r="1679" spans="1:17" ht="36.700000000000003" customHeight="1" x14ac:dyDescent="0.25">
      <c r="A1679" s="277"/>
      <c r="B1679" s="33"/>
      <c r="C1679" s="11"/>
      <c r="D1679" s="11"/>
      <c r="E1679" s="36"/>
      <c r="F1679" s="11"/>
      <c r="G1679" s="11"/>
      <c r="H1679" s="11"/>
      <c r="I1679" s="24"/>
      <c r="J1679" s="51"/>
      <c r="K1679" s="46" t="str">
        <f>IF(SUMIFS('Base facturation'!$C$59:$ALN$59,'Base facturation'!$C$8:$ALN$8,A1679)=0,"",SUMIFS('Base facturation'!$C$59:$ALN$59,'Base facturation'!$C$8:$ALN$8,A1679))</f>
        <v/>
      </c>
      <c r="L1679" s="46" t="str">
        <f t="shared" si="26"/>
        <v/>
      </c>
      <c r="M1679" s="47"/>
      <c r="N1679" s="55"/>
      <c r="O1679" s="59"/>
      <c r="P1679" s="43"/>
      <c r="Q1679" s="14"/>
    </row>
    <row r="1680" spans="1:17" ht="36.700000000000003" customHeight="1" x14ac:dyDescent="0.25">
      <c r="A1680" s="277"/>
      <c r="B1680" s="33"/>
      <c r="C1680" s="11"/>
      <c r="D1680" s="11"/>
      <c r="E1680" s="36"/>
      <c r="F1680" s="11"/>
      <c r="G1680" s="11"/>
      <c r="H1680" s="11"/>
      <c r="I1680" s="24"/>
      <c r="J1680" s="51"/>
      <c r="K1680" s="46" t="str">
        <f>IF(SUMIFS('Base facturation'!$C$59:$ALN$59,'Base facturation'!$C$8:$ALN$8,A1680)=0,"",SUMIFS('Base facturation'!$C$59:$ALN$59,'Base facturation'!$C$8:$ALN$8,A1680))</f>
        <v/>
      </c>
      <c r="L1680" s="46" t="str">
        <f t="shared" si="26"/>
        <v/>
      </c>
      <c r="M1680" s="47"/>
      <c r="N1680" s="55"/>
      <c r="O1680" s="59"/>
      <c r="P1680" s="43"/>
      <c r="Q1680" s="14"/>
    </row>
    <row r="1681" spans="1:17" ht="36.700000000000003" customHeight="1" x14ac:dyDescent="0.25">
      <c r="A1681" s="277"/>
      <c r="B1681" s="33"/>
      <c r="C1681" s="11"/>
      <c r="D1681" s="11"/>
      <c r="E1681" s="36"/>
      <c r="F1681" s="11"/>
      <c r="G1681" s="11"/>
      <c r="H1681" s="11"/>
      <c r="I1681" s="24"/>
      <c r="J1681" s="51"/>
      <c r="K1681" s="46" t="str">
        <f>IF(SUMIFS('Base facturation'!$C$59:$ALN$59,'Base facturation'!$C$8:$ALN$8,A1681)=0,"",SUMIFS('Base facturation'!$C$59:$ALN$59,'Base facturation'!$C$8:$ALN$8,A1681))</f>
        <v/>
      </c>
      <c r="L1681" s="46" t="str">
        <f t="shared" si="26"/>
        <v/>
      </c>
      <c r="M1681" s="47"/>
      <c r="N1681" s="55"/>
      <c r="O1681" s="59"/>
      <c r="P1681" s="43"/>
      <c r="Q1681" s="14"/>
    </row>
    <row r="1682" spans="1:17" ht="36.700000000000003" customHeight="1" x14ac:dyDescent="0.25">
      <c r="A1682" s="277"/>
      <c r="B1682" s="33"/>
      <c r="C1682" s="11"/>
      <c r="D1682" s="11"/>
      <c r="E1682" s="36"/>
      <c r="F1682" s="11"/>
      <c r="G1682" s="11"/>
      <c r="H1682" s="11"/>
      <c r="I1682" s="24"/>
      <c r="J1682" s="51"/>
      <c r="K1682" s="46" t="str">
        <f>IF(SUMIFS('Base facturation'!$C$59:$ALN$59,'Base facturation'!$C$8:$ALN$8,A1682)=0,"",SUMIFS('Base facturation'!$C$59:$ALN$59,'Base facturation'!$C$8:$ALN$8,A1682))</f>
        <v/>
      </c>
      <c r="L1682" s="46" t="str">
        <f t="shared" si="26"/>
        <v/>
      </c>
      <c r="M1682" s="47"/>
      <c r="N1682" s="55"/>
      <c r="O1682" s="59"/>
      <c r="P1682" s="43"/>
      <c r="Q1682" s="14"/>
    </row>
    <row r="1683" spans="1:17" ht="36.700000000000003" customHeight="1" x14ac:dyDescent="0.25">
      <c r="A1683" s="277"/>
      <c r="B1683" s="33"/>
      <c r="C1683" s="11"/>
      <c r="D1683" s="11"/>
      <c r="E1683" s="36"/>
      <c r="F1683" s="11"/>
      <c r="G1683" s="11"/>
      <c r="H1683" s="11"/>
      <c r="I1683" s="24"/>
      <c r="J1683" s="51"/>
      <c r="K1683" s="46" t="str">
        <f>IF(SUMIFS('Base facturation'!$C$59:$ALN$59,'Base facturation'!$C$8:$ALN$8,A1683)=0,"",SUMIFS('Base facturation'!$C$59:$ALN$59,'Base facturation'!$C$8:$ALN$8,A1683))</f>
        <v/>
      </c>
      <c r="L1683" s="46" t="str">
        <f t="shared" si="26"/>
        <v/>
      </c>
      <c r="M1683" s="47"/>
      <c r="N1683" s="55"/>
      <c r="O1683" s="59"/>
      <c r="P1683" s="43"/>
      <c r="Q1683" s="14"/>
    </row>
    <row r="1684" spans="1:17" ht="36.700000000000003" customHeight="1" x14ac:dyDescent="0.25">
      <c r="A1684" s="277"/>
      <c r="B1684" s="33"/>
      <c r="C1684" s="11"/>
      <c r="D1684" s="11"/>
      <c r="E1684" s="36"/>
      <c r="F1684" s="11"/>
      <c r="G1684" s="11"/>
      <c r="H1684" s="11"/>
      <c r="I1684" s="24"/>
      <c r="J1684" s="51"/>
      <c r="K1684" s="46" t="str">
        <f>IF(SUMIFS('Base facturation'!$C$59:$ALN$59,'Base facturation'!$C$8:$ALN$8,A1684)=0,"",SUMIFS('Base facturation'!$C$59:$ALN$59,'Base facturation'!$C$8:$ALN$8,A1684))</f>
        <v/>
      </c>
      <c r="L1684" s="46" t="str">
        <f t="shared" si="26"/>
        <v/>
      </c>
      <c r="M1684" s="47"/>
      <c r="N1684" s="55"/>
      <c r="O1684" s="59"/>
      <c r="P1684" s="43"/>
      <c r="Q1684" s="14"/>
    </row>
    <row r="1685" spans="1:17" ht="36.700000000000003" customHeight="1" x14ac:dyDescent="0.25">
      <c r="A1685" s="277"/>
      <c r="B1685" s="33"/>
      <c r="C1685" s="11"/>
      <c r="D1685" s="11"/>
      <c r="E1685" s="36"/>
      <c r="F1685" s="11"/>
      <c r="G1685" s="11"/>
      <c r="H1685" s="11"/>
      <c r="I1685" s="24"/>
      <c r="J1685" s="51"/>
      <c r="K1685" s="46" t="str">
        <f>IF(SUMIFS('Base facturation'!$C$59:$ALN$59,'Base facturation'!$C$8:$ALN$8,A1685)=0,"",SUMIFS('Base facturation'!$C$59:$ALN$59,'Base facturation'!$C$8:$ALN$8,A1685))</f>
        <v/>
      </c>
      <c r="L1685" s="46" t="str">
        <f t="shared" si="26"/>
        <v/>
      </c>
      <c r="M1685" s="47"/>
      <c r="N1685" s="55"/>
      <c r="O1685" s="59"/>
      <c r="P1685" s="43"/>
      <c r="Q1685" s="14"/>
    </row>
    <row r="1686" spans="1:17" ht="36.700000000000003" customHeight="1" x14ac:dyDescent="0.25">
      <c r="A1686" s="277"/>
      <c r="B1686" s="33"/>
      <c r="C1686" s="11"/>
      <c r="D1686" s="11"/>
      <c r="E1686" s="36"/>
      <c r="F1686" s="11"/>
      <c r="G1686" s="11"/>
      <c r="H1686" s="11"/>
      <c r="I1686" s="24"/>
      <c r="J1686" s="51"/>
      <c r="K1686" s="46" t="str">
        <f>IF(SUMIFS('Base facturation'!$C$59:$ALN$59,'Base facturation'!$C$8:$ALN$8,A1686)=0,"",SUMIFS('Base facturation'!$C$59:$ALN$59,'Base facturation'!$C$8:$ALN$8,A1686))</f>
        <v/>
      </c>
      <c r="L1686" s="46" t="str">
        <f t="shared" si="26"/>
        <v/>
      </c>
      <c r="M1686" s="47"/>
      <c r="N1686" s="55"/>
      <c r="O1686" s="59"/>
      <c r="P1686" s="43"/>
      <c r="Q1686" s="14"/>
    </row>
    <row r="1687" spans="1:17" ht="36.700000000000003" customHeight="1" x14ac:dyDescent="0.25">
      <c r="A1687" s="277"/>
      <c r="B1687" s="33"/>
      <c r="C1687" s="11"/>
      <c r="D1687" s="11"/>
      <c r="E1687" s="36"/>
      <c r="F1687" s="11"/>
      <c r="G1687" s="11"/>
      <c r="H1687" s="11"/>
      <c r="I1687" s="24"/>
      <c r="J1687" s="51"/>
      <c r="K1687" s="46" t="str">
        <f>IF(SUMIFS('Base facturation'!$C$59:$ALN$59,'Base facturation'!$C$8:$ALN$8,A1687)=0,"",SUMIFS('Base facturation'!$C$59:$ALN$59,'Base facturation'!$C$8:$ALN$8,A1687))</f>
        <v/>
      </c>
      <c r="L1687" s="46" t="str">
        <f t="shared" si="26"/>
        <v/>
      </c>
      <c r="M1687" s="47"/>
      <c r="N1687" s="55"/>
      <c r="O1687" s="59"/>
      <c r="P1687" s="43"/>
      <c r="Q1687" s="14"/>
    </row>
    <row r="1688" spans="1:17" ht="36.700000000000003" customHeight="1" x14ac:dyDescent="0.25">
      <c r="A1688" s="277"/>
      <c r="B1688" s="33"/>
      <c r="C1688" s="11"/>
      <c r="D1688" s="11"/>
      <c r="E1688" s="36"/>
      <c r="F1688" s="11"/>
      <c r="G1688" s="11"/>
      <c r="H1688" s="11"/>
      <c r="I1688" s="24"/>
      <c r="J1688" s="51"/>
      <c r="K1688" s="46" t="str">
        <f>IF(SUMIFS('Base facturation'!$C$59:$ALN$59,'Base facturation'!$C$8:$ALN$8,A1688)=0,"",SUMIFS('Base facturation'!$C$59:$ALN$59,'Base facturation'!$C$8:$ALN$8,A1688))</f>
        <v/>
      </c>
      <c r="L1688" s="46" t="str">
        <f t="shared" si="26"/>
        <v/>
      </c>
      <c r="M1688" s="47"/>
      <c r="N1688" s="55"/>
      <c r="O1688" s="59"/>
      <c r="P1688" s="43"/>
      <c r="Q1688" s="14"/>
    </row>
    <row r="1689" spans="1:17" ht="36.700000000000003" customHeight="1" x14ac:dyDescent="0.25">
      <c r="A1689" s="277"/>
      <c r="B1689" s="33"/>
      <c r="C1689" s="11"/>
      <c r="D1689" s="11"/>
      <c r="E1689" s="36"/>
      <c r="F1689" s="11"/>
      <c r="G1689" s="11"/>
      <c r="H1689" s="11"/>
      <c r="I1689" s="24"/>
      <c r="J1689" s="51"/>
      <c r="K1689" s="46" t="str">
        <f>IF(SUMIFS('Base facturation'!$C$59:$ALN$59,'Base facturation'!$C$8:$ALN$8,A1689)=0,"",SUMIFS('Base facturation'!$C$59:$ALN$59,'Base facturation'!$C$8:$ALN$8,A1689))</f>
        <v/>
      </c>
      <c r="L1689" s="46" t="str">
        <f t="shared" si="26"/>
        <v/>
      </c>
      <c r="M1689" s="47"/>
      <c r="N1689" s="55"/>
      <c r="O1689" s="59"/>
      <c r="P1689" s="43"/>
      <c r="Q1689" s="14"/>
    </row>
    <row r="1690" spans="1:17" ht="36.700000000000003" customHeight="1" x14ac:dyDescent="0.25">
      <c r="A1690" s="277"/>
      <c r="B1690" s="33"/>
      <c r="C1690" s="11"/>
      <c r="D1690" s="11"/>
      <c r="E1690" s="36"/>
      <c r="F1690" s="11"/>
      <c r="G1690" s="11"/>
      <c r="H1690" s="11"/>
      <c r="I1690" s="24"/>
      <c r="J1690" s="51"/>
      <c r="K1690" s="46" t="str">
        <f>IF(SUMIFS('Base facturation'!$C$59:$ALN$59,'Base facturation'!$C$8:$ALN$8,A1690)=0,"",SUMIFS('Base facturation'!$C$59:$ALN$59,'Base facturation'!$C$8:$ALN$8,A1690))</f>
        <v/>
      </c>
      <c r="L1690" s="46" t="str">
        <f t="shared" si="26"/>
        <v/>
      </c>
      <c r="M1690" s="47"/>
      <c r="N1690" s="55"/>
      <c r="O1690" s="59"/>
      <c r="P1690" s="43"/>
      <c r="Q1690" s="14"/>
    </row>
    <row r="1691" spans="1:17" ht="36.700000000000003" customHeight="1" x14ac:dyDescent="0.25">
      <c r="A1691" s="277"/>
      <c r="B1691" s="33"/>
      <c r="C1691" s="11"/>
      <c r="D1691" s="11"/>
      <c r="E1691" s="36"/>
      <c r="F1691" s="11"/>
      <c r="G1691" s="11"/>
      <c r="H1691" s="11"/>
      <c r="I1691" s="24"/>
      <c r="J1691" s="51"/>
      <c r="K1691" s="46" t="str">
        <f>IF(SUMIFS('Base facturation'!$C$59:$ALN$59,'Base facturation'!$C$8:$ALN$8,A1691)=0,"",SUMIFS('Base facturation'!$C$59:$ALN$59,'Base facturation'!$C$8:$ALN$8,A1691))</f>
        <v/>
      </c>
      <c r="L1691" s="46" t="str">
        <f t="shared" si="26"/>
        <v/>
      </c>
      <c r="M1691" s="47"/>
      <c r="N1691" s="55"/>
      <c r="O1691" s="59"/>
      <c r="P1691" s="43"/>
      <c r="Q1691" s="14"/>
    </row>
    <row r="1692" spans="1:17" ht="36.700000000000003" customHeight="1" x14ac:dyDescent="0.25">
      <c r="A1692" s="277"/>
      <c r="B1692" s="33"/>
      <c r="C1692" s="11"/>
      <c r="D1692" s="11"/>
      <c r="E1692" s="36"/>
      <c r="F1692" s="11"/>
      <c r="G1692" s="11"/>
      <c r="H1692" s="11"/>
      <c r="I1692" s="24"/>
      <c r="J1692" s="51"/>
      <c r="K1692" s="46" t="str">
        <f>IF(SUMIFS('Base facturation'!$C$59:$ALN$59,'Base facturation'!$C$8:$ALN$8,A1692)=0,"",SUMIFS('Base facturation'!$C$59:$ALN$59,'Base facturation'!$C$8:$ALN$8,A1692))</f>
        <v/>
      </c>
      <c r="L1692" s="46" t="str">
        <f t="shared" si="26"/>
        <v/>
      </c>
      <c r="M1692" s="47"/>
      <c r="N1692" s="55"/>
      <c r="O1692" s="59"/>
      <c r="P1692" s="43"/>
      <c r="Q1692" s="14"/>
    </row>
    <row r="1693" spans="1:17" ht="36.700000000000003" customHeight="1" x14ac:dyDescent="0.25">
      <c r="A1693" s="277"/>
      <c r="B1693" s="33"/>
      <c r="C1693" s="11"/>
      <c r="D1693" s="11"/>
      <c r="E1693" s="36"/>
      <c r="F1693" s="11"/>
      <c r="G1693" s="11"/>
      <c r="H1693" s="11"/>
      <c r="I1693" s="24"/>
      <c r="J1693" s="51"/>
      <c r="K1693" s="46" t="str">
        <f>IF(SUMIFS('Base facturation'!$C$59:$ALN$59,'Base facturation'!$C$8:$ALN$8,A1693)=0,"",SUMIFS('Base facturation'!$C$59:$ALN$59,'Base facturation'!$C$8:$ALN$8,A1693))</f>
        <v/>
      </c>
      <c r="L1693" s="46" t="str">
        <f t="shared" si="26"/>
        <v/>
      </c>
      <c r="M1693" s="47"/>
      <c r="N1693" s="55"/>
      <c r="O1693" s="59"/>
      <c r="P1693" s="43"/>
      <c r="Q1693" s="14"/>
    </row>
    <row r="1694" spans="1:17" ht="36.700000000000003" customHeight="1" x14ac:dyDescent="0.25">
      <c r="A1694" s="277"/>
      <c r="B1694" s="33"/>
      <c r="C1694" s="11"/>
      <c r="D1694" s="11"/>
      <c r="E1694" s="36"/>
      <c r="F1694" s="11"/>
      <c r="G1694" s="11"/>
      <c r="H1694" s="11"/>
      <c r="I1694" s="24"/>
      <c r="J1694" s="51"/>
      <c r="K1694" s="46" t="str">
        <f>IF(SUMIFS('Base facturation'!$C$59:$ALN$59,'Base facturation'!$C$8:$ALN$8,A1694)=0,"",SUMIFS('Base facturation'!$C$59:$ALN$59,'Base facturation'!$C$8:$ALN$8,A1694))</f>
        <v/>
      </c>
      <c r="L1694" s="46" t="str">
        <f t="shared" si="26"/>
        <v/>
      </c>
      <c r="M1694" s="47"/>
      <c r="N1694" s="55"/>
      <c r="O1694" s="59"/>
      <c r="P1694" s="43"/>
      <c r="Q1694" s="14"/>
    </row>
    <row r="1695" spans="1:17" ht="36.700000000000003" customHeight="1" x14ac:dyDescent="0.25">
      <c r="A1695" s="277"/>
      <c r="B1695" s="33"/>
      <c r="C1695" s="11"/>
      <c r="D1695" s="11"/>
      <c r="E1695" s="36"/>
      <c r="F1695" s="11"/>
      <c r="G1695" s="11"/>
      <c r="H1695" s="11"/>
      <c r="I1695" s="24"/>
      <c r="J1695" s="51"/>
      <c r="K1695" s="46" t="str">
        <f>IF(SUMIFS('Base facturation'!$C$59:$ALN$59,'Base facturation'!$C$8:$ALN$8,A1695)=0,"",SUMIFS('Base facturation'!$C$59:$ALN$59,'Base facturation'!$C$8:$ALN$8,A1695))</f>
        <v/>
      </c>
      <c r="L1695" s="46" t="str">
        <f t="shared" si="26"/>
        <v/>
      </c>
      <c r="M1695" s="47"/>
      <c r="N1695" s="55"/>
      <c r="O1695" s="59"/>
      <c r="P1695" s="43"/>
      <c r="Q1695" s="14"/>
    </row>
    <row r="1696" spans="1:17" ht="36.700000000000003" customHeight="1" x14ac:dyDescent="0.25">
      <c r="A1696" s="277"/>
      <c r="B1696" s="33"/>
      <c r="C1696" s="11"/>
      <c r="D1696" s="11"/>
      <c r="E1696" s="36"/>
      <c r="F1696" s="11"/>
      <c r="G1696" s="11"/>
      <c r="H1696" s="11"/>
      <c r="I1696" s="24"/>
      <c r="J1696" s="51"/>
      <c r="K1696" s="46" t="str">
        <f>IF(SUMIFS('Base facturation'!$C$59:$ALN$59,'Base facturation'!$C$8:$ALN$8,A1696)=0,"",SUMIFS('Base facturation'!$C$59:$ALN$59,'Base facturation'!$C$8:$ALN$8,A1696))</f>
        <v/>
      </c>
      <c r="L1696" s="46" t="str">
        <f t="shared" si="26"/>
        <v/>
      </c>
      <c r="M1696" s="47"/>
      <c r="N1696" s="55"/>
      <c r="O1696" s="59"/>
      <c r="P1696" s="43"/>
      <c r="Q1696" s="14"/>
    </row>
    <row r="1697" spans="1:17" ht="36.700000000000003" customHeight="1" x14ac:dyDescent="0.25">
      <c r="A1697" s="277"/>
      <c r="B1697" s="33"/>
      <c r="C1697" s="11"/>
      <c r="D1697" s="11"/>
      <c r="E1697" s="36"/>
      <c r="F1697" s="11"/>
      <c r="G1697" s="11"/>
      <c r="H1697" s="11"/>
      <c r="I1697" s="24"/>
      <c r="J1697" s="51"/>
      <c r="K1697" s="46" t="str">
        <f>IF(SUMIFS('Base facturation'!$C$59:$ALN$59,'Base facturation'!$C$8:$ALN$8,A1697)=0,"",SUMIFS('Base facturation'!$C$59:$ALN$59,'Base facturation'!$C$8:$ALN$8,A1697))</f>
        <v/>
      </c>
      <c r="L1697" s="46" t="str">
        <f t="shared" si="26"/>
        <v/>
      </c>
      <c r="M1697" s="47"/>
      <c r="N1697" s="55"/>
      <c r="O1697" s="59"/>
      <c r="P1697" s="43"/>
      <c r="Q1697" s="14"/>
    </row>
    <row r="1698" spans="1:17" ht="36.700000000000003" customHeight="1" x14ac:dyDescent="0.25">
      <c r="A1698" s="277"/>
      <c r="B1698" s="33"/>
      <c r="C1698" s="11"/>
      <c r="D1698" s="11"/>
      <c r="E1698" s="36"/>
      <c r="F1698" s="11"/>
      <c r="G1698" s="11"/>
      <c r="H1698" s="11"/>
      <c r="I1698" s="24"/>
      <c r="J1698" s="51"/>
      <c r="K1698" s="46" t="str">
        <f>IF(SUMIFS('Base facturation'!$C$59:$ALN$59,'Base facturation'!$C$8:$ALN$8,A1698)=0,"",SUMIFS('Base facturation'!$C$59:$ALN$59,'Base facturation'!$C$8:$ALN$8,A1698))</f>
        <v/>
      </c>
      <c r="L1698" s="46" t="str">
        <f t="shared" si="26"/>
        <v/>
      </c>
      <c r="M1698" s="47"/>
      <c r="N1698" s="55"/>
      <c r="O1698" s="59"/>
      <c r="P1698" s="43"/>
      <c r="Q1698" s="14"/>
    </row>
    <row r="1699" spans="1:17" ht="36.700000000000003" customHeight="1" x14ac:dyDescent="0.25">
      <c r="A1699" s="277"/>
      <c r="B1699" s="33"/>
      <c r="C1699" s="11"/>
      <c r="D1699" s="11"/>
      <c r="E1699" s="36"/>
      <c r="F1699" s="11"/>
      <c r="G1699" s="11"/>
      <c r="H1699" s="11"/>
      <c r="I1699" s="24"/>
      <c r="J1699" s="51"/>
      <c r="K1699" s="46" t="str">
        <f>IF(SUMIFS('Base facturation'!$C$59:$ALN$59,'Base facturation'!$C$8:$ALN$8,A1699)=0,"",SUMIFS('Base facturation'!$C$59:$ALN$59,'Base facturation'!$C$8:$ALN$8,A1699))</f>
        <v/>
      </c>
      <c r="L1699" s="46" t="str">
        <f t="shared" si="26"/>
        <v/>
      </c>
      <c r="M1699" s="47"/>
      <c r="N1699" s="55"/>
      <c r="O1699" s="59"/>
      <c r="P1699" s="43"/>
      <c r="Q1699" s="14"/>
    </row>
    <row r="1700" spans="1:17" ht="36.700000000000003" customHeight="1" x14ac:dyDescent="0.25">
      <c r="A1700" s="277"/>
      <c r="B1700" s="33"/>
      <c r="C1700" s="11"/>
      <c r="D1700" s="11"/>
      <c r="E1700" s="36"/>
      <c r="F1700" s="11"/>
      <c r="G1700" s="11"/>
      <c r="H1700" s="11"/>
      <c r="I1700" s="24"/>
      <c r="J1700" s="51"/>
      <c r="K1700" s="46" t="str">
        <f>IF(SUMIFS('Base facturation'!$C$59:$ALN$59,'Base facturation'!$C$8:$ALN$8,A1700)=0,"",SUMIFS('Base facturation'!$C$59:$ALN$59,'Base facturation'!$C$8:$ALN$8,A1700))</f>
        <v/>
      </c>
      <c r="L1700" s="46" t="str">
        <f t="shared" si="26"/>
        <v/>
      </c>
      <c r="M1700" s="47"/>
      <c r="N1700" s="55"/>
      <c r="O1700" s="59"/>
      <c r="P1700" s="43"/>
      <c r="Q1700" s="14"/>
    </row>
    <row r="1701" spans="1:17" ht="36.700000000000003" customHeight="1" x14ac:dyDescent="0.25">
      <c r="A1701" s="277"/>
      <c r="B1701" s="33"/>
      <c r="C1701" s="11"/>
      <c r="D1701" s="11"/>
      <c r="E1701" s="36"/>
      <c r="F1701" s="11"/>
      <c r="G1701" s="11"/>
      <c r="H1701" s="11"/>
      <c r="I1701" s="24"/>
      <c r="J1701" s="51"/>
      <c r="K1701" s="46" t="str">
        <f>IF(SUMIFS('Base facturation'!$C$59:$ALN$59,'Base facturation'!$C$8:$ALN$8,A1701)=0,"",SUMIFS('Base facturation'!$C$59:$ALN$59,'Base facturation'!$C$8:$ALN$8,A1701))</f>
        <v/>
      </c>
      <c r="L1701" s="46" t="str">
        <f t="shared" si="26"/>
        <v/>
      </c>
      <c r="M1701" s="47"/>
      <c r="N1701" s="55"/>
      <c r="O1701" s="59"/>
      <c r="P1701" s="43"/>
      <c r="Q1701" s="14"/>
    </row>
    <row r="1702" spans="1:17" ht="36.700000000000003" customHeight="1" x14ac:dyDescent="0.25">
      <c r="A1702" s="277"/>
      <c r="B1702" s="33"/>
      <c r="C1702" s="11"/>
      <c r="D1702" s="11"/>
      <c r="E1702" s="36"/>
      <c r="F1702" s="11"/>
      <c r="G1702" s="11"/>
      <c r="H1702" s="11"/>
      <c r="I1702" s="24"/>
      <c r="J1702" s="51"/>
      <c r="K1702" s="46" t="str">
        <f>IF(SUMIFS('Base facturation'!$C$59:$ALN$59,'Base facturation'!$C$8:$ALN$8,A1702)=0,"",SUMIFS('Base facturation'!$C$59:$ALN$59,'Base facturation'!$C$8:$ALN$8,A1702))</f>
        <v/>
      </c>
      <c r="L1702" s="46" t="str">
        <f t="shared" si="26"/>
        <v/>
      </c>
      <c r="M1702" s="47"/>
      <c r="N1702" s="55"/>
      <c r="O1702" s="59"/>
      <c r="P1702" s="43"/>
      <c r="Q1702" s="14"/>
    </row>
    <row r="1703" spans="1:17" ht="36.700000000000003" customHeight="1" x14ac:dyDescent="0.25">
      <c r="A1703" s="277"/>
      <c r="B1703" s="33"/>
      <c r="C1703" s="11"/>
      <c r="D1703" s="11"/>
      <c r="E1703" s="36"/>
      <c r="F1703" s="11"/>
      <c r="G1703" s="11"/>
      <c r="H1703" s="11"/>
      <c r="I1703" s="24"/>
      <c r="J1703" s="51"/>
      <c r="K1703" s="46" t="str">
        <f>IF(SUMIFS('Base facturation'!$C$59:$ALN$59,'Base facturation'!$C$8:$ALN$8,A1703)=0,"",SUMIFS('Base facturation'!$C$59:$ALN$59,'Base facturation'!$C$8:$ALN$8,A1703))</f>
        <v/>
      </c>
      <c r="L1703" s="46" t="str">
        <f t="shared" si="26"/>
        <v/>
      </c>
      <c r="M1703" s="47"/>
      <c r="N1703" s="55"/>
      <c r="O1703" s="59"/>
      <c r="P1703" s="43"/>
      <c r="Q1703" s="14"/>
    </row>
    <row r="1704" spans="1:17" ht="36.700000000000003" customHeight="1" x14ac:dyDescent="0.25">
      <c r="A1704" s="277"/>
      <c r="B1704" s="33"/>
      <c r="C1704" s="11"/>
      <c r="D1704" s="11"/>
      <c r="E1704" s="36"/>
      <c r="F1704" s="11"/>
      <c r="G1704" s="11"/>
      <c r="H1704" s="11"/>
      <c r="I1704" s="24"/>
      <c r="J1704" s="51"/>
      <c r="K1704" s="46" t="str">
        <f>IF(SUMIFS('Base facturation'!$C$59:$ALN$59,'Base facturation'!$C$8:$ALN$8,A1704)=0,"",SUMIFS('Base facturation'!$C$59:$ALN$59,'Base facturation'!$C$8:$ALN$8,A1704))</f>
        <v/>
      </c>
      <c r="L1704" s="46" t="str">
        <f t="shared" si="26"/>
        <v/>
      </c>
      <c r="M1704" s="47"/>
      <c r="N1704" s="55"/>
      <c r="O1704" s="59"/>
      <c r="P1704" s="43"/>
      <c r="Q1704" s="14"/>
    </row>
    <row r="1705" spans="1:17" ht="36.700000000000003" customHeight="1" x14ac:dyDescent="0.25">
      <c r="A1705" s="277"/>
      <c r="B1705" s="33"/>
      <c r="C1705" s="11"/>
      <c r="D1705" s="11"/>
      <c r="E1705" s="36"/>
      <c r="F1705" s="11"/>
      <c r="G1705" s="11"/>
      <c r="H1705" s="11"/>
      <c r="I1705" s="24"/>
      <c r="J1705" s="51"/>
      <c r="K1705" s="46" t="str">
        <f>IF(SUMIFS('Base facturation'!$C$59:$ALN$59,'Base facturation'!$C$8:$ALN$8,A1705)=0,"",SUMIFS('Base facturation'!$C$59:$ALN$59,'Base facturation'!$C$8:$ALN$8,A1705))</f>
        <v/>
      </c>
      <c r="L1705" s="46" t="str">
        <f t="shared" si="26"/>
        <v/>
      </c>
      <c r="M1705" s="47"/>
      <c r="N1705" s="55"/>
      <c r="O1705" s="59"/>
      <c r="P1705" s="43"/>
      <c r="Q1705" s="14"/>
    </row>
    <row r="1706" spans="1:17" ht="36.700000000000003" customHeight="1" x14ac:dyDescent="0.25">
      <c r="A1706" s="277"/>
      <c r="B1706" s="33"/>
      <c r="C1706" s="11"/>
      <c r="D1706" s="11"/>
      <c r="E1706" s="36"/>
      <c r="F1706" s="11"/>
      <c r="G1706" s="11"/>
      <c r="H1706" s="11"/>
      <c r="I1706" s="24"/>
      <c r="J1706" s="51"/>
      <c r="K1706" s="46" t="str">
        <f>IF(SUMIFS('Base facturation'!$C$59:$ALN$59,'Base facturation'!$C$8:$ALN$8,A1706)=0,"",SUMIFS('Base facturation'!$C$59:$ALN$59,'Base facturation'!$C$8:$ALN$8,A1706))</f>
        <v/>
      </c>
      <c r="L1706" s="46" t="str">
        <f t="shared" si="26"/>
        <v/>
      </c>
      <c r="M1706" s="47"/>
      <c r="N1706" s="55"/>
      <c r="O1706" s="59"/>
      <c r="P1706" s="43"/>
      <c r="Q1706" s="14"/>
    </row>
    <row r="1707" spans="1:17" ht="36.700000000000003" customHeight="1" x14ac:dyDescent="0.25">
      <c r="A1707" s="277"/>
      <c r="B1707" s="33"/>
      <c r="C1707" s="11"/>
      <c r="D1707" s="11"/>
      <c r="E1707" s="36"/>
      <c r="F1707" s="11"/>
      <c r="G1707" s="11"/>
      <c r="H1707" s="11"/>
      <c r="I1707" s="24"/>
      <c r="J1707" s="51"/>
      <c r="K1707" s="46" t="str">
        <f>IF(SUMIFS('Base facturation'!$C$59:$ALN$59,'Base facturation'!$C$8:$ALN$8,A1707)=0,"",SUMIFS('Base facturation'!$C$59:$ALN$59,'Base facturation'!$C$8:$ALN$8,A1707))</f>
        <v/>
      </c>
      <c r="L1707" s="46" t="str">
        <f t="shared" si="26"/>
        <v/>
      </c>
      <c r="M1707" s="47"/>
      <c r="N1707" s="55"/>
      <c r="O1707" s="59"/>
      <c r="P1707" s="43"/>
      <c r="Q1707" s="14"/>
    </row>
    <row r="1708" spans="1:17" ht="36.700000000000003" customHeight="1" x14ac:dyDescent="0.25">
      <c r="A1708" s="277"/>
      <c r="B1708" s="33"/>
      <c r="C1708" s="11"/>
      <c r="D1708" s="11"/>
      <c r="E1708" s="36"/>
      <c r="F1708" s="11"/>
      <c r="G1708" s="11"/>
      <c r="H1708" s="11"/>
      <c r="I1708" s="24"/>
      <c r="J1708" s="51"/>
      <c r="K1708" s="46" t="str">
        <f>IF(SUMIFS('Base facturation'!$C$59:$ALN$59,'Base facturation'!$C$8:$ALN$8,A1708)=0,"",SUMIFS('Base facturation'!$C$59:$ALN$59,'Base facturation'!$C$8:$ALN$8,A1708))</f>
        <v/>
      </c>
      <c r="L1708" s="46" t="str">
        <f t="shared" si="26"/>
        <v/>
      </c>
      <c r="M1708" s="47"/>
      <c r="N1708" s="55"/>
      <c r="O1708" s="59"/>
      <c r="P1708" s="43"/>
      <c r="Q1708" s="14"/>
    </row>
    <row r="1709" spans="1:17" ht="36.700000000000003" customHeight="1" x14ac:dyDescent="0.25">
      <c r="A1709" s="277"/>
      <c r="B1709" s="33"/>
      <c r="C1709" s="11"/>
      <c r="D1709" s="11"/>
      <c r="E1709" s="36"/>
      <c r="F1709" s="11"/>
      <c r="G1709" s="11"/>
      <c r="H1709" s="11"/>
      <c r="I1709" s="24"/>
      <c r="J1709" s="51"/>
      <c r="K1709" s="46" t="str">
        <f>IF(SUMIFS('Base facturation'!$C$59:$ALN$59,'Base facturation'!$C$8:$ALN$8,A1709)=0,"",SUMIFS('Base facturation'!$C$59:$ALN$59,'Base facturation'!$C$8:$ALN$8,A1709))</f>
        <v/>
      </c>
      <c r="L1709" s="46" t="str">
        <f t="shared" si="26"/>
        <v/>
      </c>
      <c r="M1709" s="47"/>
      <c r="N1709" s="55"/>
      <c r="O1709" s="59"/>
      <c r="P1709" s="43"/>
      <c r="Q1709" s="14"/>
    </row>
    <row r="1710" spans="1:17" ht="36.700000000000003" customHeight="1" x14ac:dyDescent="0.25">
      <c r="A1710" s="277"/>
      <c r="B1710" s="33"/>
      <c r="C1710" s="11"/>
      <c r="D1710" s="11"/>
      <c r="E1710" s="36"/>
      <c r="F1710" s="11"/>
      <c r="G1710" s="11"/>
      <c r="H1710" s="11"/>
      <c r="I1710" s="24"/>
      <c r="J1710" s="51"/>
      <c r="K1710" s="46" t="str">
        <f>IF(SUMIFS('Base facturation'!$C$59:$ALN$59,'Base facturation'!$C$8:$ALN$8,A1710)=0,"",SUMIFS('Base facturation'!$C$59:$ALN$59,'Base facturation'!$C$8:$ALN$8,A1710))</f>
        <v/>
      </c>
      <c r="L1710" s="46" t="str">
        <f t="shared" si="26"/>
        <v/>
      </c>
      <c r="M1710" s="47"/>
      <c r="N1710" s="55"/>
      <c r="O1710" s="59"/>
      <c r="P1710" s="43"/>
      <c r="Q1710" s="14"/>
    </row>
    <row r="1711" spans="1:17" ht="36.700000000000003" customHeight="1" x14ac:dyDescent="0.25">
      <c r="A1711" s="277"/>
      <c r="B1711" s="33"/>
      <c r="C1711" s="11"/>
      <c r="D1711" s="11"/>
      <c r="E1711" s="36"/>
      <c r="F1711" s="11"/>
      <c r="G1711" s="11"/>
      <c r="H1711" s="11"/>
      <c r="I1711" s="24"/>
      <c r="J1711" s="51"/>
      <c r="K1711" s="46" t="str">
        <f>IF(SUMIFS('Base facturation'!$C$59:$ALN$59,'Base facturation'!$C$8:$ALN$8,A1711)=0,"",SUMIFS('Base facturation'!$C$59:$ALN$59,'Base facturation'!$C$8:$ALN$8,A1711))</f>
        <v/>
      </c>
      <c r="L1711" s="46" t="str">
        <f t="shared" si="26"/>
        <v/>
      </c>
      <c r="M1711" s="47"/>
      <c r="N1711" s="55"/>
      <c r="O1711" s="59"/>
      <c r="P1711" s="43"/>
      <c r="Q1711" s="14"/>
    </row>
    <row r="1712" spans="1:17" ht="36.700000000000003" customHeight="1" x14ac:dyDescent="0.25">
      <c r="A1712" s="277"/>
      <c r="B1712" s="33"/>
      <c r="C1712" s="11"/>
      <c r="D1712" s="11"/>
      <c r="E1712" s="36"/>
      <c r="F1712" s="11"/>
      <c r="G1712" s="11"/>
      <c r="H1712" s="11"/>
      <c r="I1712" s="24"/>
      <c r="J1712" s="51"/>
      <c r="K1712" s="46" t="str">
        <f>IF(SUMIFS('Base facturation'!$C$59:$ALN$59,'Base facturation'!$C$8:$ALN$8,A1712)=0,"",SUMIFS('Base facturation'!$C$59:$ALN$59,'Base facturation'!$C$8:$ALN$8,A1712))</f>
        <v/>
      </c>
      <c r="L1712" s="46" t="str">
        <f t="shared" si="26"/>
        <v/>
      </c>
      <c r="M1712" s="47"/>
      <c r="N1712" s="55"/>
      <c r="O1712" s="59"/>
      <c r="P1712" s="43"/>
      <c r="Q1712" s="14"/>
    </row>
    <row r="1713" spans="1:17" ht="36.700000000000003" customHeight="1" x14ac:dyDescent="0.25">
      <c r="A1713" s="277"/>
      <c r="B1713" s="33"/>
      <c r="C1713" s="11"/>
      <c r="D1713" s="11"/>
      <c r="E1713" s="36"/>
      <c r="F1713" s="11"/>
      <c r="G1713" s="11"/>
      <c r="H1713" s="11"/>
      <c r="I1713" s="24"/>
      <c r="J1713" s="51"/>
      <c r="K1713" s="46" t="str">
        <f>IF(SUMIFS('Base facturation'!$C$59:$ALN$59,'Base facturation'!$C$8:$ALN$8,A1713)=0,"",SUMIFS('Base facturation'!$C$59:$ALN$59,'Base facturation'!$C$8:$ALN$8,A1713))</f>
        <v/>
      </c>
      <c r="L1713" s="46" t="str">
        <f t="shared" si="26"/>
        <v/>
      </c>
      <c r="M1713" s="47"/>
      <c r="N1713" s="55"/>
      <c r="O1713" s="59"/>
      <c r="P1713" s="43"/>
      <c r="Q1713" s="14"/>
    </row>
    <row r="1714" spans="1:17" ht="36.700000000000003" customHeight="1" x14ac:dyDescent="0.25">
      <c r="A1714" s="277"/>
      <c r="B1714" s="33"/>
      <c r="C1714" s="11"/>
      <c r="D1714" s="11"/>
      <c r="E1714" s="36"/>
      <c r="F1714" s="11"/>
      <c r="G1714" s="11"/>
      <c r="H1714" s="11"/>
      <c r="I1714" s="24"/>
      <c r="J1714" s="51"/>
      <c r="K1714" s="46" t="str">
        <f>IF(SUMIFS('Base facturation'!$C$59:$ALN$59,'Base facturation'!$C$8:$ALN$8,A1714)=0,"",SUMIFS('Base facturation'!$C$59:$ALN$59,'Base facturation'!$C$8:$ALN$8,A1714))</f>
        <v/>
      </c>
      <c r="L1714" s="46" t="str">
        <f t="shared" si="26"/>
        <v/>
      </c>
      <c r="M1714" s="47"/>
      <c r="N1714" s="55"/>
      <c r="O1714" s="59"/>
      <c r="P1714" s="43"/>
      <c r="Q1714" s="14"/>
    </row>
    <row r="1715" spans="1:17" ht="36.700000000000003" customHeight="1" x14ac:dyDescent="0.25">
      <c r="A1715" s="277"/>
      <c r="B1715" s="33"/>
      <c r="C1715" s="11"/>
      <c r="D1715" s="11"/>
      <c r="E1715" s="36"/>
      <c r="F1715" s="11"/>
      <c r="G1715" s="11"/>
      <c r="H1715" s="11"/>
      <c r="I1715" s="24"/>
      <c r="J1715" s="51"/>
      <c r="K1715" s="46" t="str">
        <f>IF(SUMIFS('Base facturation'!$C$59:$ALN$59,'Base facturation'!$C$8:$ALN$8,A1715)=0,"",SUMIFS('Base facturation'!$C$59:$ALN$59,'Base facturation'!$C$8:$ALN$8,A1715))</f>
        <v/>
      </c>
      <c r="L1715" s="46" t="str">
        <f t="shared" si="26"/>
        <v/>
      </c>
      <c r="M1715" s="47"/>
      <c r="N1715" s="55"/>
      <c r="O1715" s="59"/>
      <c r="P1715" s="43"/>
      <c r="Q1715" s="14"/>
    </row>
    <row r="1716" spans="1:17" ht="36.700000000000003" customHeight="1" x14ac:dyDescent="0.25">
      <c r="A1716" s="277"/>
      <c r="B1716" s="33"/>
      <c r="C1716" s="11"/>
      <c r="D1716" s="11"/>
      <c r="E1716" s="36"/>
      <c r="F1716" s="11"/>
      <c r="G1716" s="11"/>
      <c r="H1716" s="11"/>
      <c r="I1716" s="24"/>
      <c r="J1716" s="51"/>
      <c r="K1716" s="46" t="str">
        <f>IF(SUMIFS('Base facturation'!$C$59:$ALN$59,'Base facturation'!$C$8:$ALN$8,A1716)=0,"",SUMIFS('Base facturation'!$C$59:$ALN$59,'Base facturation'!$C$8:$ALN$8,A1716))</f>
        <v/>
      </c>
      <c r="L1716" s="46" t="str">
        <f t="shared" si="26"/>
        <v/>
      </c>
      <c r="M1716" s="47"/>
      <c r="N1716" s="55"/>
      <c r="O1716" s="59"/>
      <c r="P1716" s="43"/>
      <c r="Q1716" s="14"/>
    </row>
    <row r="1717" spans="1:17" ht="36.700000000000003" customHeight="1" x14ac:dyDescent="0.25">
      <c r="A1717" s="277"/>
      <c r="B1717" s="33"/>
      <c r="C1717" s="11"/>
      <c r="D1717" s="11"/>
      <c r="E1717" s="36"/>
      <c r="F1717" s="11"/>
      <c r="G1717" s="11"/>
      <c r="H1717" s="11"/>
      <c r="I1717" s="24"/>
      <c r="J1717" s="51"/>
      <c r="K1717" s="46" t="str">
        <f>IF(SUMIFS('Base facturation'!$C$59:$ALN$59,'Base facturation'!$C$8:$ALN$8,A1717)=0,"",SUMIFS('Base facturation'!$C$59:$ALN$59,'Base facturation'!$C$8:$ALN$8,A1717))</f>
        <v/>
      </c>
      <c r="L1717" s="46" t="str">
        <f t="shared" si="26"/>
        <v/>
      </c>
      <c r="M1717" s="47"/>
      <c r="N1717" s="55"/>
      <c r="O1717" s="59"/>
      <c r="P1717" s="43"/>
      <c r="Q1717" s="14"/>
    </row>
    <row r="1718" spans="1:17" ht="36.700000000000003" customHeight="1" x14ac:dyDescent="0.25">
      <c r="A1718" s="277"/>
      <c r="B1718" s="33"/>
      <c r="C1718" s="11"/>
      <c r="D1718" s="11"/>
      <c r="E1718" s="36"/>
      <c r="F1718" s="11"/>
      <c r="G1718" s="11"/>
      <c r="H1718" s="11"/>
      <c r="I1718" s="24"/>
      <c r="J1718" s="51"/>
      <c r="K1718" s="46" t="str">
        <f>IF(SUMIFS('Base facturation'!$C$59:$ALN$59,'Base facturation'!$C$8:$ALN$8,A1718)=0,"",SUMIFS('Base facturation'!$C$59:$ALN$59,'Base facturation'!$C$8:$ALN$8,A1718))</f>
        <v/>
      </c>
      <c r="L1718" s="46" t="str">
        <f t="shared" si="26"/>
        <v/>
      </c>
      <c r="M1718" s="47"/>
      <c r="N1718" s="55"/>
      <c r="O1718" s="59"/>
      <c r="P1718" s="43"/>
      <c r="Q1718" s="14"/>
    </row>
    <row r="1719" spans="1:17" ht="36.700000000000003" customHeight="1" x14ac:dyDescent="0.25">
      <c r="A1719" s="277"/>
      <c r="B1719" s="33"/>
      <c r="C1719" s="11"/>
      <c r="D1719" s="11"/>
      <c r="E1719" s="36"/>
      <c r="F1719" s="11"/>
      <c r="G1719" s="11"/>
      <c r="H1719" s="11"/>
      <c r="I1719" s="24"/>
      <c r="J1719" s="51"/>
      <c r="K1719" s="46" t="str">
        <f>IF(SUMIFS('Base facturation'!$C$59:$ALN$59,'Base facturation'!$C$8:$ALN$8,A1719)=0,"",SUMIFS('Base facturation'!$C$59:$ALN$59,'Base facturation'!$C$8:$ALN$8,A1719))</f>
        <v/>
      </c>
      <c r="L1719" s="46" t="str">
        <f t="shared" si="26"/>
        <v/>
      </c>
      <c r="M1719" s="47"/>
      <c r="N1719" s="55"/>
      <c r="O1719" s="59"/>
      <c r="P1719" s="43"/>
      <c r="Q1719" s="14"/>
    </row>
    <row r="1720" spans="1:17" ht="36.700000000000003" customHeight="1" x14ac:dyDescent="0.25">
      <c r="A1720" s="277"/>
      <c r="B1720" s="33"/>
      <c r="C1720" s="11"/>
      <c r="D1720" s="11"/>
      <c r="E1720" s="36"/>
      <c r="F1720" s="11"/>
      <c r="G1720" s="11"/>
      <c r="H1720" s="11"/>
      <c r="I1720" s="24"/>
      <c r="J1720" s="51"/>
      <c r="K1720" s="46" t="str">
        <f>IF(SUMIFS('Base facturation'!$C$59:$ALN$59,'Base facturation'!$C$8:$ALN$8,A1720)=0,"",SUMIFS('Base facturation'!$C$59:$ALN$59,'Base facturation'!$C$8:$ALN$8,A1720))</f>
        <v/>
      </c>
      <c r="L1720" s="46" t="str">
        <f t="shared" si="26"/>
        <v/>
      </c>
      <c r="M1720" s="47"/>
      <c r="N1720" s="55"/>
      <c r="O1720" s="59"/>
      <c r="P1720" s="43"/>
      <c r="Q1720" s="14"/>
    </row>
    <row r="1721" spans="1:17" ht="36.700000000000003" customHeight="1" x14ac:dyDescent="0.25">
      <c r="A1721" s="277"/>
      <c r="B1721" s="33"/>
      <c r="C1721" s="11"/>
      <c r="D1721" s="11"/>
      <c r="E1721" s="36"/>
      <c r="F1721" s="11"/>
      <c r="G1721" s="11"/>
      <c r="H1721" s="11"/>
      <c r="I1721" s="24"/>
      <c r="J1721" s="51"/>
      <c r="K1721" s="46" t="str">
        <f>IF(SUMIFS('Base facturation'!$C$59:$ALN$59,'Base facturation'!$C$8:$ALN$8,A1721)=0,"",SUMIFS('Base facturation'!$C$59:$ALN$59,'Base facturation'!$C$8:$ALN$8,A1721))</f>
        <v/>
      </c>
      <c r="L1721" s="46" t="str">
        <f t="shared" si="26"/>
        <v/>
      </c>
      <c r="M1721" s="47"/>
      <c r="N1721" s="55"/>
      <c r="O1721" s="59"/>
      <c r="P1721" s="43"/>
      <c r="Q1721" s="14"/>
    </row>
    <row r="1722" spans="1:17" ht="36.700000000000003" customHeight="1" x14ac:dyDescent="0.25">
      <c r="A1722" s="277"/>
      <c r="B1722" s="33"/>
      <c r="C1722" s="11"/>
      <c r="D1722" s="11"/>
      <c r="E1722" s="36"/>
      <c r="F1722" s="11"/>
      <c r="G1722" s="11"/>
      <c r="H1722" s="11"/>
      <c r="I1722" s="24"/>
      <c r="J1722" s="51"/>
      <c r="K1722" s="46" t="str">
        <f>IF(SUMIFS('Base facturation'!$C$59:$ALN$59,'Base facturation'!$C$8:$ALN$8,A1722)=0,"",SUMIFS('Base facturation'!$C$59:$ALN$59,'Base facturation'!$C$8:$ALN$8,A1722))</f>
        <v/>
      </c>
      <c r="L1722" s="46" t="str">
        <f t="shared" si="26"/>
        <v/>
      </c>
      <c r="M1722" s="47"/>
      <c r="N1722" s="55"/>
      <c r="O1722" s="59"/>
      <c r="P1722" s="43"/>
      <c r="Q1722" s="14"/>
    </row>
    <row r="1723" spans="1:17" ht="36.700000000000003" customHeight="1" x14ac:dyDescent="0.25">
      <c r="A1723" s="277"/>
      <c r="B1723" s="33"/>
      <c r="C1723" s="11"/>
      <c r="D1723" s="11"/>
      <c r="E1723" s="36"/>
      <c r="F1723" s="11"/>
      <c r="G1723" s="11"/>
      <c r="H1723" s="11"/>
      <c r="I1723" s="24"/>
      <c r="J1723" s="51"/>
      <c r="K1723" s="46" t="str">
        <f>IF(SUMIFS('Base facturation'!$C$59:$ALN$59,'Base facturation'!$C$8:$ALN$8,A1723)=0,"",SUMIFS('Base facturation'!$C$59:$ALN$59,'Base facturation'!$C$8:$ALN$8,A1723))</f>
        <v/>
      </c>
      <c r="L1723" s="46" t="str">
        <f t="shared" si="26"/>
        <v/>
      </c>
      <c r="M1723" s="47"/>
      <c r="N1723" s="55"/>
      <c r="O1723" s="59"/>
      <c r="P1723" s="43"/>
      <c r="Q1723" s="14"/>
    </row>
    <row r="1724" spans="1:17" ht="36.700000000000003" customHeight="1" x14ac:dyDescent="0.25">
      <c r="A1724" s="277"/>
      <c r="B1724" s="33"/>
      <c r="C1724" s="11"/>
      <c r="D1724" s="11"/>
      <c r="E1724" s="36"/>
      <c r="F1724" s="11"/>
      <c r="G1724" s="11"/>
      <c r="H1724" s="11"/>
      <c r="I1724" s="24"/>
      <c r="J1724" s="51"/>
      <c r="K1724" s="46" t="str">
        <f>IF(SUMIFS('Base facturation'!$C$59:$ALN$59,'Base facturation'!$C$8:$ALN$8,A1724)=0,"",SUMIFS('Base facturation'!$C$59:$ALN$59,'Base facturation'!$C$8:$ALN$8,A1724))</f>
        <v/>
      </c>
      <c r="L1724" s="46" t="str">
        <f t="shared" si="26"/>
        <v/>
      </c>
      <c r="M1724" s="47"/>
      <c r="N1724" s="55"/>
      <c r="O1724" s="59"/>
      <c r="P1724" s="43"/>
      <c r="Q1724" s="14"/>
    </row>
    <row r="1725" spans="1:17" ht="36.700000000000003" customHeight="1" x14ac:dyDescent="0.25">
      <c r="A1725" s="277"/>
      <c r="B1725" s="33"/>
      <c r="C1725" s="11"/>
      <c r="D1725" s="11"/>
      <c r="E1725" s="36"/>
      <c r="F1725" s="11"/>
      <c r="G1725" s="11"/>
      <c r="H1725" s="11"/>
      <c r="I1725" s="24"/>
      <c r="J1725" s="51"/>
      <c r="K1725" s="46" t="str">
        <f>IF(SUMIFS('Base facturation'!$C$59:$ALN$59,'Base facturation'!$C$8:$ALN$8,A1725)=0,"",SUMIFS('Base facturation'!$C$59:$ALN$59,'Base facturation'!$C$8:$ALN$8,A1725))</f>
        <v/>
      </c>
      <c r="L1725" s="46" t="str">
        <f t="shared" si="26"/>
        <v/>
      </c>
      <c r="M1725" s="47"/>
      <c r="N1725" s="55"/>
      <c r="O1725" s="59"/>
      <c r="P1725" s="43"/>
      <c r="Q1725" s="14"/>
    </row>
    <row r="1726" spans="1:17" ht="36.700000000000003" customHeight="1" x14ac:dyDescent="0.25">
      <c r="A1726" s="277"/>
      <c r="B1726" s="33"/>
      <c r="C1726" s="11"/>
      <c r="D1726" s="11"/>
      <c r="E1726" s="36"/>
      <c r="F1726" s="11"/>
      <c r="G1726" s="11"/>
      <c r="H1726" s="11"/>
      <c r="I1726" s="24"/>
      <c r="J1726" s="51"/>
      <c r="K1726" s="46" t="str">
        <f>IF(SUMIFS('Base facturation'!$C$59:$ALN$59,'Base facturation'!$C$8:$ALN$8,A1726)=0,"",SUMIFS('Base facturation'!$C$59:$ALN$59,'Base facturation'!$C$8:$ALN$8,A1726))</f>
        <v/>
      </c>
      <c r="L1726" s="46" t="str">
        <f t="shared" si="26"/>
        <v/>
      </c>
      <c r="M1726" s="47"/>
      <c r="N1726" s="55"/>
      <c r="O1726" s="59"/>
      <c r="P1726" s="43"/>
      <c r="Q1726" s="14"/>
    </row>
    <row r="1727" spans="1:17" ht="36.700000000000003" customHeight="1" x14ac:dyDescent="0.25">
      <c r="A1727" s="277"/>
      <c r="B1727" s="33"/>
      <c r="C1727" s="11"/>
      <c r="D1727" s="11"/>
      <c r="E1727" s="36"/>
      <c r="F1727" s="11"/>
      <c r="G1727" s="11"/>
      <c r="H1727" s="11"/>
      <c r="I1727" s="24"/>
      <c r="J1727" s="51"/>
      <c r="K1727" s="46" t="str">
        <f>IF(SUMIFS('Base facturation'!$C$59:$ALN$59,'Base facturation'!$C$8:$ALN$8,A1727)=0,"",SUMIFS('Base facturation'!$C$59:$ALN$59,'Base facturation'!$C$8:$ALN$8,A1727))</f>
        <v/>
      </c>
      <c r="L1727" s="46" t="str">
        <f t="shared" si="26"/>
        <v/>
      </c>
      <c r="M1727" s="47"/>
      <c r="N1727" s="55"/>
      <c r="O1727" s="59"/>
      <c r="P1727" s="43"/>
      <c r="Q1727" s="14"/>
    </row>
    <row r="1728" spans="1:17" ht="36.700000000000003" customHeight="1" x14ac:dyDescent="0.25">
      <c r="A1728" s="277"/>
      <c r="B1728" s="33"/>
      <c r="C1728" s="11"/>
      <c r="D1728" s="11"/>
      <c r="E1728" s="36"/>
      <c r="F1728" s="11"/>
      <c r="G1728" s="11"/>
      <c r="H1728" s="11"/>
      <c r="I1728" s="24"/>
      <c r="J1728" s="51"/>
      <c r="K1728" s="46" t="str">
        <f>IF(SUMIFS('Base facturation'!$C$59:$ALN$59,'Base facturation'!$C$8:$ALN$8,A1728)=0,"",SUMIFS('Base facturation'!$C$59:$ALN$59,'Base facturation'!$C$8:$ALN$8,A1728))</f>
        <v/>
      </c>
      <c r="L1728" s="46" t="str">
        <f t="shared" si="26"/>
        <v/>
      </c>
      <c r="M1728" s="47"/>
      <c r="N1728" s="55"/>
      <c r="O1728" s="59"/>
      <c r="P1728" s="43"/>
      <c r="Q1728" s="14"/>
    </row>
    <row r="1729" spans="1:17" ht="36.700000000000003" customHeight="1" x14ac:dyDescent="0.25">
      <c r="A1729" s="277"/>
      <c r="B1729" s="33"/>
      <c r="C1729" s="11"/>
      <c r="D1729" s="11"/>
      <c r="E1729" s="36"/>
      <c r="F1729" s="11"/>
      <c r="G1729" s="11"/>
      <c r="H1729" s="11"/>
      <c r="I1729" s="24"/>
      <c r="J1729" s="51"/>
      <c r="K1729" s="46" t="str">
        <f>IF(SUMIFS('Base facturation'!$C$59:$ALN$59,'Base facturation'!$C$8:$ALN$8,A1729)=0,"",SUMIFS('Base facturation'!$C$59:$ALN$59,'Base facturation'!$C$8:$ALN$8,A1729))</f>
        <v/>
      </c>
      <c r="L1729" s="46" t="str">
        <f t="shared" si="26"/>
        <v/>
      </c>
      <c r="M1729" s="47"/>
      <c r="N1729" s="55"/>
      <c r="O1729" s="59"/>
      <c r="P1729" s="43"/>
      <c r="Q1729" s="14"/>
    </row>
    <row r="1730" spans="1:17" ht="36.700000000000003" customHeight="1" x14ac:dyDescent="0.25">
      <c r="A1730" s="277"/>
      <c r="B1730" s="33"/>
      <c r="C1730" s="11"/>
      <c r="D1730" s="11"/>
      <c r="E1730" s="36"/>
      <c r="F1730" s="11"/>
      <c r="G1730" s="11"/>
      <c r="H1730" s="11"/>
      <c r="I1730" s="24"/>
      <c r="J1730" s="51"/>
      <c r="K1730" s="46" t="str">
        <f>IF(SUMIFS('Base facturation'!$C$59:$ALN$59,'Base facturation'!$C$8:$ALN$8,A1730)=0,"",SUMIFS('Base facturation'!$C$59:$ALN$59,'Base facturation'!$C$8:$ALN$8,A1730))</f>
        <v/>
      </c>
      <c r="L1730" s="46" t="str">
        <f t="shared" si="26"/>
        <v/>
      </c>
      <c r="M1730" s="47"/>
      <c r="N1730" s="55"/>
      <c r="O1730" s="59"/>
      <c r="P1730" s="43"/>
      <c r="Q1730" s="14"/>
    </row>
    <row r="1731" spans="1:17" ht="36.700000000000003" customHeight="1" x14ac:dyDescent="0.25">
      <c r="A1731" s="277"/>
      <c r="B1731" s="33"/>
      <c r="C1731" s="11"/>
      <c r="D1731" s="11"/>
      <c r="E1731" s="36"/>
      <c r="F1731" s="11"/>
      <c r="G1731" s="11"/>
      <c r="H1731" s="11"/>
      <c r="I1731" s="24"/>
      <c r="J1731" s="51"/>
      <c r="K1731" s="46" t="str">
        <f>IF(SUMIFS('Base facturation'!$C$59:$ALN$59,'Base facturation'!$C$8:$ALN$8,A1731)=0,"",SUMIFS('Base facturation'!$C$59:$ALN$59,'Base facturation'!$C$8:$ALN$8,A1731))</f>
        <v/>
      </c>
      <c r="L1731" s="46" t="str">
        <f t="shared" si="26"/>
        <v/>
      </c>
      <c r="M1731" s="47"/>
      <c r="N1731" s="55"/>
      <c r="O1731" s="59"/>
      <c r="P1731" s="43"/>
      <c r="Q1731" s="14"/>
    </row>
    <row r="1732" spans="1:17" ht="36.700000000000003" customHeight="1" x14ac:dyDescent="0.25">
      <c r="A1732" s="277"/>
      <c r="B1732" s="33"/>
      <c r="C1732" s="11"/>
      <c r="D1732" s="11"/>
      <c r="E1732" s="36"/>
      <c r="F1732" s="11"/>
      <c r="G1732" s="11"/>
      <c r="H1732" s="11"/>
      <c r="I1732" s="24"/>
      <c r="J1732" s="51"/>
      <c r="K1732" s="46" t="str">
        <f>IF(SUMIFS('Base facturation'!$C$59:$ALN$59,'Base facturation'!$C$8:$ALN$8,A1732)=0,"",SUMIFS('Base facturation'!$C$59:$ALN$59,'Base facturation'!$C$8:$ALN$8,A1732))</f>
        <v/>
      </c>
      <c r="L1732" s="46" t="str">
        <f t="shared" si="26"/>
        <v/>
      </c>
      <c r="M1732" s="47"/>
      <c r="N1732" s="55"/>
      <c r="O1732" s="59"/>
      <c r="P1732" s="43"/>
      <c r="Q1732" s="14"/>
    </row>
    <row r="1733" spans="1:17" ht="36.700000000000003" customHeight="1" x14ac:dyDescent="0.25">
      <c r="A1733" s="277"/>
      <c r="B1733" s="33"/>
      <c r="C1733" s="11"/>
      <c r="D1733" s="11"/>
      <c r="E1733" s="36"/>
      <c r="F1733" s="11"/>
      <c r="G1733" s="11"/>
      <c r="H1733" s="11"/>
      <c r="I1733" s="24"/>
      <c r="J1733" s="51"/>
      <c r="K1733" s="46" t="str">
        <f>IF(SUMIFS('Base facturation'!$C$59:$ALN$59,'Base facturation'!$C$8:$ALN$8,A1733)=0,"",SUMIFS('Base facturation'!$C$59:$ALN$59,'Base facturation'!$C$8:$ALN$8,A1733))</f>
        <v/>
      </c>
      <c r="L1733" s="46" t="str">
        <f t="shared" si="26"/>
        <v/>
      </c>
      <c r="M1733" s="47"/>
      <c r="N1733" s="55"/>
      <c r="O1733" s="59"/>
      <c r="P1733" s="43"/>
      <c r="Q1733" s="14"/>
    </row>
    <row r="1734" spans="1:17" ht="36.700000000000003" customHeight="1" x14ac:dyDescent="0.25">
      <c r="A1734" s="277"/>
      <c r="B1734" s="33"/>
      <c r="C1734" s="11"/>
      <c r="D1734" s="11"/>
      <c r="E1734" s="36"/>
      <c r="F1734" s="11"/>
      <c r="G1734" s="11"/>
      <c r="H1734" s="11"/>
      <c r="I1734" s="24"/>
      <c r="J1734" s="51"/>
      <c r="K1734" s="46" t="str">
        <f>IF(SUMIFS('Base facturation'!$C$59:$ALN$59,'Base facturation'!$C$8:$ALN$8,A1734)=0,"",SUMIFS('Base facturation'!$C$59:$ALN$59,'Base facturation'!$C$8:$ALN$8,A1734))</f>
        <v/>
      </c>
      <c r="L1734" s="46" t="str">
        <f t="shared" si="26"/>
        <v/>
      </c>
      <c r="M1734" s="47"/>
      <c r="N1734" s="55"/>
      <c r="O1734" s="59"/>
      <c r="P1734" s="43"/>
      <c r="Q1734" s="14"/>
    </row>
    <row r="1735" spans="1:17" ht="36.700000000000003" customHeight="1" x14ac:dyDescent="0.25">
      <c r="A1735" s="277"/>
      <c r="B1735" s="33"/>
      <c r="C1735" s="11"/>
      <c r="D1735" s="11"/>
      <c r="E1735" s="36"/>
      <c r="F1735" s="11"/>
      <c r="G1735" s="11"/>
      <c r="H1735" s="11"/>
      <c r="I1735" s="24"/>
      <c r="J1735" s="51"/>
      <c r="K1735" s="46" t="str">
        <f>IF(SUMIFS('Base facturation'!$C$59:$ALN$59,'Base facturation'!$C$8:$ALN$8,A1735)=0,"",SUMIFS('Base facturation'!$C$59:$ALN$59,'Base facturation'!$C$8:$ALN$8,A1735))</f>
        <v/>
      </c>
      <c r="L1735" s="46" t="str">
        <f t="shared" si="26"/>
        <v/>
      </c>
      <c r="M1735" s="47"/>
      <c r="N1735" s="55"/>
      <c r="O1735" s="59"/>
      <c r="P1735" s="43"/>
      <c r="Q1735" s="14"/>
    </row>
    <row r="1736" spans="1:17" ht="36.700000000000003" customHeight="1" x14ac:dyDescent="0.25">
      <c r="A1736" s="277"/>
      <c r="B1736" s="33"/>
      <c r="C1736" s="11"/>
      <c r="D1736" s="11"/>
      <c r="E1736" s="36"/>
      <c r="F1736" s="11"/>
      <c r="G1736" s="11"/>
      <c r="H1736" s="11"/>
      <c r="I1736" s="24"/>
      <c r="J1736" s="51"/>
      <c r="K1736" s="46" t="str">
        <f>IF(SUMIFS('Base facturation'!$C$59:$ALN$59,'Base facturation'!$C$8:$ALN$8,A1736)=0,"",SUMIFS('Base facturation'!$C$59:$ALN$59,'Base facturation'!$C$8:$ALN$8,A1736))</f>
        <v/>
      </c>
      <c r="L1736" s="46" t="str">
        <f t="shared" ref="L1736:L1799" si="27">IF(ISBLANK(J1736),"",J1736-K1736)</f>
        <v/>
      </c>
      <c r="M1736" s="47"/>
      <c r="N1736" s="55"/>
      <c r="O1736" s="59"/>
      <c r="P1736" s="43"/>
      <c r="Q1736" s="14"/>
    </row>
    <row r="1737" spans="1:17" ht="36.700000000000003" customHeight="1" x14ac:dyDescent="0.25">
      <c r="A1737" s="277"/>
      <c r="B1737" s="33"/>
      <c r="C1737" s="11"/>
      <c r="D1737" s="11"/>
      <c r="E1737" s="36"/>
      <c r="F1737" s="11"/>
      <c r="G1737" s="11"/>
      <c r="H1737" s="11"/>
      <c r="I1737" s="24"/>
      <c r="J1737" s="51"/>
      <c r="K1737" s="46" t="str">
        <f>IF(SUMIFS('Base facturation'!$C$59:$ALN$59,'Base facturation'!$C$8:$ALN$8,A1737)=0,"",SUMIFS('Base facturation'!$C$59:$ALN$59,'Base facturation'!$C$8:$ALN$8,A1737))</f>
        <v/>
      </c>
      <c r="L1737" s="46" t="str">
        <f t="shared" si="27"/>
        <v/>
      </c>
      <c r="M1737" s="47"/>
      <c r="N1737" s="55"/>
      <c r="O1737" s="59"/>
      <c r="P1737" s="43"/>
      <c r="Q1737" s="14"/>
    </row>
    <row r="1738" spans="1:17" ht="36.700000000000003" customHeight="1" x14ac:dyDescent="0.25">
      <c r="A1738" s="277"/>
      <c r="B1738" s="33"/>
      <c r="C1738" s="11"/>
      <c r="D1738" s="11"/>
      <c r="E1738" s="36"/>
      <c r="F1738" s="11"/>
      <c r="G1738" s="11"/>
      <c r="H1738" s="11"/>
      <c r="I1738" s="24"/>
      <c r="J1738" s="51"/>
      <c r="K1738" s="46" t="str">
        <f>IF(SUMIFS('Base facturation'!$C$59:$ALN$59,'Base facturation'!$C$8:$ALN$8,A1738)=0,"",SUMIFS('Base facturation'!$C$59:$ALN$59,'Base facturation'!$C$8:$ALN$8,A1738))</f>
        <v/>
      </c>
      <c r="L1738" s="46" t="str">
        <f t="shared" si="27"/>
        <v/>
      </c>
      <c r="M1738" s="47"/>
      <c r="N1738" s="55"/>
      <c r="O1738" s="59"/>
      <c r="P1738" s="43"/>
      <c r="Q1738" s="14"/>
    </row>
    <row r="1739" spans="1:17" ht="36.700000000000003" customHeight="1" x14ac:dyDescent="0.25">
      <c r="A1739" s="277"/>
      <c r="B1739" s="33"/>
      <c r="C1739" s="11"/>
      <c r="D1739" s="11"/>
      <c r="E1739" s="36"/>
      <c r="F1739" s="11"/>
      <c r="G1739" s="11"/>
      <c r="H1739" s="11"/>
      <c r="I1739" s="24"/>
      <c r="J1739" s="51"/>
      <c r="K1739" s="46" t="str">
        <f>IF(SUMIFS('Base facturation'!$C$59:$ALN$59,'Base facturation'!$C$8:$ALN$8,A1739)=0,"",SUMIFS('Base facturation'!$C$59:$ALN$59,'Base facturation'!$C$8:$ALN$8,A1739))</f>
        <v/>
      </c>
      <c r="L1739" s="46" t="str">
        <f t="shared" si="27"/>
        <v/>
      </c>
      <c r="M1739" s="47"/>
      <c r="N1739" s="55"/>
      <c r="O1739" s="59"/>
      <c r="P1739" s="43"/>
      <c r="Q1739" s="14"/>
    </row>
    <row r="1740" spans="1:17" ht="36.700000000000003" customHeight="1" x14ac:dyDescent="0.25">
      <c r="A1740" s="277"/>
      <c r="B1740" s="33"/>
      <c r="C1740" s="11"/>
      <c r="D1740" s="11"/>
      <c r="E1740" s="36"/>
      <c r="F1740" s="11"/>
      <c r="G1740" s="11"/>
      <c r="H1740" s="11"/>
      <c r="I1740" s="24"/>
      <c r="J1740" s="51"/>
      <c r="K1740" s="46" t="str">
        <f>IF(SUMIFS('Base facturation'!$C$59:$ALN$59,'Base facturation'!$C$8:$ALN$8,A1740)=0,"",SUMIFS('Base facturation'!$C$59:$ALN$59,'Base facturation'!$C$8:$ALN$8,A1740))</f>
        <v/>
      </c>
      <c r="L1740" s="46" t="str">
        <f t="shared" si="27"/>
        <v/>
      </c>
      <c r="M1740" s="47"/>
      <c r="N1740" s="55"/>
      <c r="O1740" s="59"/>
      <c r="P1740" s="43"/>
      <c r="Q1740" s="14"/>
    </row>
    <row r="1741" spans="1:17" ht="36.700000000000003" customHeight="1" x14ac:dyDescent="0.25">
      <c r="A1741" s="277"/>
      <c r="B1741" s="33"/>
      <c r="C1741" s="11"/>
      <c r="D1741" s="11"/>
      <c r="E1741" s="36"/>
      <c r="F1741" s="11"/>
      <c r="G1741" s="11"/>
      <c r="H1741" s="11"/>
      <c r="I1741" s="24"/>
      <c r="J1741" s="51"/>
      <c r="K1741" s="46" t="str">
        <f>IF(SUMIFS('Base facturation'!$C$59:$ALN$59,'Base facturation'!$C$8:$ALN$8,A1741)=0,"",SUMIFS('Base facturation'!$C$59:$ALN$59,'Base facturation'!$C$8:$ALN$8,A1741))</f>
        <v/>
      </c>
      <c r="L1741" s="46" t="str">
        <f t="shared" si="27"/>
        <v/>
      </c>
      <c r="M1741" s="47"/>
      <c r="N1741" s="55"/>
      <c r="O1741" s="59"/>
      <c r="P1741" s="43"/>
      <c r="Q1741" s="14"/>
    </row>
    <row r="1742" spans="1:17" ht="36.700000000000003" customHeight="1" x14ac:dyDescent="0.25">
      <c r="A1742" s="277"/>
      <c r="B1742" s="33"/>
      <c r="C1742" s="11"/>
      <c r="D1742" s="11"/>
      <c r="E1742" s="36"/>
      <c r="F1742" s="11"/>
      <c r="G1742" s="11"/>
      <c r="H1742" s="11"/>
      <c r="I1742" s="24"/>
      <c r="J1742" s="51"/>
      <c r="K1742" s="46" t="str">
        <f>IF(SUMIFS('Base facturation'!$C$59:$ALN$59,'Base facturation'!$C$8:$ALN$8,A1742)=0,"",SUMIFS('Base facturation'!$C$59:$ALN$59,'Base facturation'!$C$8:$ALN$8,A1742))</f>
        <v/>
      </c>
      <c r="L1742" s="46" t="str">
        <f t="shared" si="27"/>
        <v/>
      </c>
      <c r="M1742" s="47"/>
      <c r="N1742" s="55"/>
      <c r="O1742" s="59"/>
      <c r="P1742" s="43"/>
      <c r="Q1742" s="14"/>
    </row>
    <row r="1743" spans="1:17" ht="36.700000000000003" customHeight="1" x14ac:dyDescent="0.25">
      <c r="A1743" s="277"/>
      <c r="B1743" s="33"/>
      <c r="C1743" s="11"/>
      <c r="D1743" s="11"/>
      <c r="E1743" s="36"/>
      <c r="F1743" s="11"/>
      <c r="G1743" s="11"/>
      <c r="H1743" s="11"/>
      <c r="I1743" s="24"/>
      <c r="J1743" s="51"/>
      <c r="K1743" s="46" t="str">
        <f>IF(SUMIFS('Base facturation'!$C$59:$ALN$59,'Base facturation'!$C$8:$ALN$8,A1743)=0,"",SUMIFS('Base facturation'!$C$59:$ALN$59,'Base facturation'!$C$8:$ALN$8,A1743))</f>
        <v/>
      </c>
      <c r="L1743" s="46" t="str">
        <f t="shared" si="27"/>
        <v/>
      </c>
      <c r="M1743" s="47"/>
      <c r="N1743" s="55"/>
      <c r="O1743" s="59"/>
      <c r="P1743" s="43"/>
      <c r="Q1743" s="14"/>
    </row>
    <row r="1744" spans="1:17" ht="36.700000000000003" customHeight="1" x14ac:dyDescent="0.25">
      <c r="A1744" s="277"/>
      <c r="B1744" s="33"/>
      <c r="C1744" s="11"/>
      <c r="D1744" s="11"/>
      <c r="E1744" s="36"/>
      <c r="F1744" s="11"/>
      <c r="G1744" s="11"/>
      <c r="H1744" s="11"/>
      <c r="I1744" s="24"/>
      <c r="J1744" s="51"/>
      <c r="K1744" s="46" t="str">
        <f>IF(SUMIFS('Base facturation'!$C$59:$ALN$59,'Base facturation'!$C$8:$ALN$8,A1744)=0,"",SUMIFS('Base facturation'!$C$59:$ALN$59,'Base facturation'!$C$8:$ALN$8,A1744))</f>
        <v/>
      </c>
      <c r="L1744" s="46" t="str">
        <f t="shared" si="27"/>
        <v/>
      </c>
      <c r="M1744" s="47"/>
      <c r="N1744" s="55"/>
      <c r="O1744" s="59"/>
      <c r="P1744" s="43"/>
      <c r="Q1744" s="14"/>
    </row>
    <row r="1745" spans="1:17" ht="36.700000000000003" customHeight="1" x14ac:dyDescent="0.25">
      <c r="A1745" s="277"/>
      <c r="B1745" s="33"/>
      <c r="C1745" s="11"/>
      <c r="D1745" s="11"/>
      <c r="E1745" s="36"/>
      <c r="F1745" s="11"/>
      <c r="G1745" s="11"/>
      <c r="H1745" s="11"/>
      <c r="I1745" s="24"/>
      <c r="J1745" s="51"/>
      <c r="K1745" s="46" t="str">
        <f>IF(SUMIFS('Base facturation'!$C$59:$ALN$59,'Base facturation'!$C$8:$ALN$8,A1745)=0,"",SUMIFS('Base facturation'!$C$59:$ALN$59,'Base facturation'!$C$8:$ALN$8,A1745))</f>
        <v/>
      </c>
      <c r="L1745" s="46" t="str">
        <f t="shared" si="27"/>
        <v/>
      </c>
      <c r="M1745" s="47"/>
      <c r="N1745" s="55"/>
      <c r="O1745" s="59"/>
      <c r="P1745" s="43"/>
      <c r="Q1745" s="14"/>
    </row>
    <row r="1746" spans="1:17" ht="36.700000000000003" customHeight="1" x14ac:dyDescent="0.25">
      <c r="A1746" s="277"/>
      <c r="B1746" s="33"/>
      <c r="C1746" s="11"/>
      <c r="D1746" s="11"/>
      <c r="E1746" s="36"/>
      <c r="F1746" s="11"/>
      <c r="G1746" s="11"/>
      <c r="H1746" s="11"/>
      <c r="I1746" s="24"/>
      <c r="J1746" s="51"/>
      <c r="K1746" s="46" t="str">
        <f>IF(SUMIFS('Base facturation'!$C$59:$ALN$59,'Base facturation'!$C$8:$ALN$8,A1746)=0,"",SUMIFS('Base facturation'!$C$59:$ALN$59,'Base facturation'!$C$8:$ALN$8,A1746))</f>
        <v/>
      </c>
      <c r="L1746" s="46" t="str">
        <f t="shared" si="27"/>
        <v/>
      </c>
      <c r="M1746" s="47"/>
      <c r="N1746" s="55"/>
      <c r="O1746" s="59"/>
      <c r="P1746" s="43"/>
      <c r="Q1746" s="14"/>
    </row>
    <row r="1747" spans="1:17" ht="36.700000000000003" customHeight="1" x14ac:dyDescent="0.25">
      <c r="A1747" s="277"/>
      <c r="B1747" s="33"/>
      <c r="C1747" s="11"/>
      <c r="D1747" s="11"/>
      <c r="E1747" s="36"/>
      <c r="F1747" s="11"/>
      <c r="G1747" s="11"/>
      <c r="H1747" s="11"/>
      <c r="I1747" s="24"/>
      <c r="J1747" s="51"/>
      <c r="K1747" s="46" t="str">
        <f>IF(SUMIFS('Base facturation'!$C$59:$ALN$59,'Base facturation'!$C$8:$ALN$8,A1747)=0,"",SUMIFS('Base facturation'!$C$59:$ALN$59,'Base facturation'!$C$8:$ALN$8,A1747))</f>
        <v/>
      </c>
      <c r="L1747" s="46" t="str">
        <f t="shared" si="27"/>
        <v/>
      </c>
      <c r="M1747" s="47"/>
      <c r="N1747" s="55"/>
      <c r="O1747" s="59"/>
      <c r="P1747" s="43"/>
      <c r="Q1747" s="14"/>
    </row>
    <row r="1748" spans="1:17" ht="36.700000000000003" customHeight="1" x14ac:dyDescent="0.25">
      <c r="A1748" s="277"/>
      <c r="B1748" s="33"/>
      <c r="C1748" s="11"/>
      <c r="D1748" s="11"/>
      <c r="E1748" s="36"/>
      <c r="F1748" s="11"/>
      <c r="G1748" s="11"/>
      <c r="H1748" s="11"/>
      <c r="I1748" s="24"/>
      <c r="J1748" s="51"/>
      <c r="K1748" s="46" t="str">
        <f>IF(SUMIFS('Base facturation'!$C$59:$ALN$59,'Base facturation'!$C$8:$ALN$8,A1748)=0,"",SUMIFS('Base facturation'!$C$59:$ALN$59,'Base facturation'!$C$8:$ALN$8,A1748))</f>
        <v/>
      </c>
      <c r="L1748" s="46" t="str">
        <f t="shared" si="27"/>
        <v/>
      </c>
      <c r="M1748" s="47"/>
      <c r="N1748" s="55"/>
      <c r="O1748" s="59"/>
      <c r="P1748" s="43"/>
      <c r="Q1748" s="14"/>
    </row>
    <row r="1749" spans="1:17" ht="36.700000000000003" customHeight="1" x14ac:dyDescent="0.25">
      <c r="A1749" s="277"/>
      <c r="B1749" s="33"/>
      <c r="C1749" s="11"/>
      <c r="D1749" s="11"/>
      <c r="E1749" s="36"/>
      <c r="F1749" s="11"/>
      <c r="G1749" s="11"/>
      <c r="H1749" s="11"/>
      <c r="I1749" s="24"/>
      <c r="J1749" s="51"/>
      <c r="K1749" s="46" t="str">
        <f>IF(SUMIFS('Base facturation'!$C$59:$ALN$59,'Base facturation'!$C$8:$ALN$8,A1749)=0,"",SUMIFS('Base facturation'!$C$59:$ALN$59,'Base facturation'!$C$8:$ALN$8,A1749))</f>
        <v/>
      </c>
      <c r="L1749" s="46" t="str">
        <f t="shared" si="27"/>
        <v/>
      </c>
      <c r="M1749" s="47"/>
      <c r="N1749" s="55"/>
      <c r="O1749" s="59"/>
      <c r="P1749" s="43"/>
      <c r="Q1749" s="14"/>
    </row>
    <row r="1750" spans="1:17" ht="36.700000000000003" customHeight="1" x14ac:dyDescent="0.25">
      <c r="A1750" s="277"/>
      <c r="B1750" s="33"/>
      <c r="C1750" s="11"/>
      <c r="D1750" s="11"/>
      <c r="E1750" s="36"/>
      <c r="F1750" s="11"/>
      <c r="G1750" s="11"/>
      <c r="H1750" s="11"/>
      <c r="I1750" s="24"/>
      <c r="J1750" s="51"/>
      <c r="K1750" s="46" t="str">
        <f>IF(SUMIFS('Base facturation'!$C$59:$ALN$59,'Base facturation'!$C$8:$ALN$8,A1750)=0,"",SUMIFS('Base facturation'!$C$59:$ALN$59,'Base facturation'!$C$8:$ALN$8,A1750))</f>
        <v/>
      </c>
      <c r="L1750" s="46" t="str">
        <f t="shared" si="27"/>
        <v/>
      </c>
      <c r="M1750" s="47"/>
      <c r="N1750" s="55"/>
      <c r="O1750" s="59"/>
      <c r="P1750" s="43"/>
      <c r="Q1750" s="14"/>
    </row>
    <row r="1751" spans="1:17" ht="36.700000000000003" customHeight="1" x14ac:dyDescent="0.25">
      <c r="A1751" s="277"/>
      <c r="B1751" s="33"/>
      <c r="C1751" s="11"/>
      <c r="D1751" s="11"/>
      <c r="E1751" s="36"/>
      <c r="F1751" s="11"/>
      <c r="G1751" s="11"/>
      <c r="H1751" s="11"/>
      <c r="I1751" s="24"/>
      <c r="J1751" s="51"/>
      <c r="K1751" s="46" t="str">
        <f>IF(SUMIFS('Base facturation'!$C$59:$ALN$59,'Base facturation'!$C$8:$ALN$8,A1751)=0,"",SUMIFS('Base facturation'!$C$59:$ALN$59,'Base facturation'!$C$8:$ALN$8,A1751))</f>
        <v/>
      </c>
      <c r="L1751" s="46" t="str">
        <f t="shared" si="27"/>
        <v/>
      </c>
      <c r="M1751" s="47"/>
      <c r="N1751" s="55"/>
      <c r="O1751" s="59"/>
      <c r="P1751" s="43"/>
      <c r="Q1751" s="14"/>
    </row>
    <row r="1752" spans="1:17" ht="36.700000000000003" customHeight="1" x14ac:dyDescent="0.25">
      <c r="A1752" s="277"/>
      <c r="B1752" s="33"/>
      <c r="C1752" s="11"/>
      <c r="D1752" s="11"/>
      <c r="E1752" s="36"/>
      <c r="F1752" s="11"/>
      <c r="G1752" s="11"/>
      <c r="H1752" s="11"/>
      <c r="I1752" s="24"/>
      <c r="J1752" s="51"/>
      <c r="K1752" s="46" t="str">
        <f>IF(SUMIFS('Base facturation'!$C$59:$ALN$59,'Base facturation'!$C$8:$ALN$8,A1752)=0,"",SUMIFS('Base facturation'!$C$59:$ALN$59,'Base facturation'!$C$8:$ALN$8,A1752))</f>
        <v/>
      </c>
      <c r="L1752" s="46" t="str">
        <f t="shared" si="27"/>
        <v/>
      </c>
      <c r="M1752" s="47"/>
      <c r="N1752" s="55"/>
      <c r="O1752" s="59"/>
      <c r="P1752" s="43"/>
      <c r="Q1752" s="14"/>
    </row>
    <row r="1753" spans="1:17" ht="36.700000000000003" customHeight="1" x14ac:dyDescent="0.25">
      <c r="A1753" s="277"/>
      <c r="B1753" s="33"/>
      <c r="C1753" s="11"/>
      <c r="D1753" s="11"/>
      <c r="E1753" s="36"/>
      <c r="F1753" s="11"/>
      <c r="G1753" s="11"/>
      <c r="H1753" s="11"/>
      <c r="I1753" s="24"/>
      <c r="J1753" s="51"/>
      <c r="K1753" s="46" t="str">
        <f>IF(SUMIFS('Base facturation'!$C$59:$ALN$59,'Base facturation'!$C$8:$ALN$8,A1753)=0,"",SUMIFS('Base facturation'!$C$59:$ALN$59,'Base facturation'!$C$8:$ALN$8,A1753))</f>
        <v/>
      </c>
      <c r="L1753" s="46" t="str">
        <f t="shared" si="27"/>
        <v/>
      </c>
      <c r="M1753" s="47"/>
      <c r="N1753" s="55"/>
      <c r="O1753" s="59"/>
      <c r="P1753" s="43"/>
      <c r="Q1753" s="14"/>
    </row>
    <row r="1754" spans="1:17" ht="36.700000000000003" customHeight="1" x14ac:dyDescent="0.25">
      <c r="A1754" s="277"/>
      <c r="B1754" s="33"/>
      <c r="C1754" s="11"/>
      <c r="D1754" s="11"/>
      <c r="E1754" s="36"/>
      <c r="F1754" s="11"/>
      <c r="G1754" s="11"/>
      <c r="H1754" s="11"/>
      <c r="I1754" s="24"/>
      <c r="J1754" s="51"/>
      <c r="K1754" s="46" t="str">
        <f>IF(SUMIFS('Base facturation'!$C$59:$ALN$59,'Base facturation'!$C$8:$ALN$8,A1754)=0,"",SUMIFS('Base facturation'!$C$59:$ALN$59,'Base facturation'!$C$8:$ALN$8,A1754))</f>
        <v/>
      </c>
      <c r="L1754" s="46" t="str">
        <f t="shared" si="27"/>
        <v/>
      </c>
      <c r="M1754" s="47"/>
      <c r="N1754" s="55"/>
      <c r="O1754" s="59"/>
      <c r="P1754" s="43"/>
      <c r="Q1754" s="14"/>
    </row>
    <row r="1755" spans="1:17" ht="36.700000000000003" customHeight="1" x14ac:dyDescent="0.25">
      <c r="A1755" s="277"/>
      <c r="B1755" s="33"/>
      <c r="C1755" s="11"/>
      <c r="D1755" s="11"/>
      <c r="E1755" s="36"/>
      <c r="F1755" s="11"/>
      <c r="G1755" s="11"/>
      <c r="H1755" s="11"/>
      <c r="I1755" s="24"/>
      <c r="J1755" s="51"/>
      <c r="K1755" s="46" t="str">
        <f>IF(SUMIFS('Base facturation'!$C$59:$ALN$59,'Base facturation'!$C$8:$ALN$8,A1755)=0,"",SUMIFS('Base facturation'!$C$59:$ALN$59,'Base facturation'!$C$8:$ALN$8,A1755))</f>
        <v/>
      </c>
      <c r="L1755" s="46" t="str">
        <f t="shared" si="27"/>
        <v/>
      </c>
      <c r="M1755" s="47"/>
      <c r="N1755" s="55"/>
      <c r="O1755" s="59"/>
      <c r="P1755" s="43"/>
      <c r="Q1755" s="14"/>
    </row>
    <row r="1756" spans="1:17" ht="36.700000000000003" customHeight="1" x14ac:dyDescent="0.25">
      <c r="A1756" s="277"/>
      <c r="B1756" s="33"/>
      <c r="C1756" s="11"/>
      <c r="D1756" s="11"/>
      <c r="E1756" s="36"/>
      <c r="F1756" s="11"/>
      <c r="G1756" s="11"/>
      <c r="H1756" s="11"/>
      <c r="I1756" s="24"/>
      <c r="J1756" s="51"/>
      <c r="K1756" s="46" t="str">
        <f>IF(SUMIFS('Base facturation'!$C$59:$ALN$59,'Base facturation'!$C$8:$ALN$8,A1756)=0,"",SUMIFS('Base facturation'!$C$59:$ALN$59,'Base facturation'!$C$8:$ALN$8,A1756))</f>
        <v/>
      </c>
      <c r="L1756" s="46" t="str">
        <f t="shared" si="27"/>
        <v/>
      </c>
      <c r="M1756" s="47"/>
      <c r="N1756" s="55"/>
      <c r="O1756" s="59"/>
      <c r="P1756" s="43"/>
      <c r="Q1756" s="14"/>
    </row>
    <row r="1757" spans="1:17" ht="36.700000000000003" customHeight="1" x14ac:dyDescent="0.25">
      <c r="A1757" s="277"/>
      <c r="B1757" s="33"/>
      <c r="C1757" s="11"/>
      <c r="D1757" s="11"/>
      <c r="E1757" s="36"/>
      <c r="F1757" s="11"/>
      <c r="G1757" s="11"/>
      <c r="H1757" s="11"/>
      <c r="I1757" s="24"/>
      <c r="J1757" s="51"/>
      <c r="K1757" s="46" t="str">
        <f>IF(SUMIFS('Base facturation'!$C$59:$ALN$59,'Base facturation'!$C$8:$ALN$8,A1757)=0,"",SUMIFS('Base facturation'!$C$59:$ALN$59,'Base facturation'!$C$8:$ALN$8,A1757))</f>
        <v/>
      </c>
      <c r="L1757" s="46" t="str">
        <f t="shared" si="27"/>
        <v/>
      </c>
      <c r="M1757" s="47"/>
      <c r="N1757" s="55"/>
      <c r="O1757" s="59"/>
      <c r="P1757" s="43"/>
      <c r="Q1757" s="14"/>
    </row>
    <row r="1758" spans="1:17" ht="36.700000000000003" customHeight="1" x14ac:dyDescent="0.25">
      <c r="A1758" s="277"/>
      <c r="B1758" s="33"/>
      <c r="C1758" s="11"/>
      <c r="D1758" s="11"/>
      <c r="E1758" s="36"/>
      <c r="F1758" s="11"/>
      <c r="G1758" s="11"/>
      <c r="H1758" s="11"/>
      <c r="I1758" s="24"/>
      <c r="J1758" s="51"/>
      <c r="K1758" s="46" t="str">
        <f>IF(SUMIFS('Base facturation'!$C$59:$ALN$59,'Base facturation'!$C$8:$ALN$8,A1758)=0,"",SUMIFS('Base facturation'!$C$59:$ALN$59,'Base facturation'!$C$8:$ALN$8,A1758))</f>
        <v/>
      </c>
      <c r="L1758" s="46" t="str">
        <f t="shared" si="27"/>
        <v/>
      </c>
      <c r="M1758" s="47"/>
      <c r="N1758" s="55"/>
      <c r="O1758" s="59"/>
      <c r="P1758" s="43"/>
      <c r="Q1758" s="14"/>
    </row>
    <row r="1759" spans="1:17" ht="36.700000000000003" customHeight="1" x14ac:dyDescent="0.25">
      <c r="A1759" s="277"/>
      <c r="B1759" s="33"/>
      <c r="C1759" s="11"/>
      <c r="D1759" s="11"/>
      <c r="E1759" s="36"/>
      <c r="F1759" s="11"/>
      <c r="G1759" s="11"/>
      <c r="H1759" s="11"/>
      <c r="I1759" s="24"/>
      <c r="J1759" s="51"/>
      <c r="K1759" s="46" t="str">
        <f>IF(SUMIFS('Base facturation'!$C$59:$ALN$59,'Base facturation'!$C$8:$ALN$8,A1759)=0,"",SUMIFS('Base facturation'!$C$59:$ALN$59,'Base facturation'!$C$8:$ALN$8,A1759))</f>
        <v/>
      </c>
      <c r="L1759" s="46" t="str">
        <f t="shared" si="27"/>
        <v/>
      </c>
      <c r="M1759" s="47"/>
      <c r="N1759" s="55"/>
      <c r="O1759" s="59"/>
      <c r="P1759" s="43"/>
      <c r="Q1759" s="14"/>
    </row>
    <row r="1760" spans="1:17" ht="36.700000000000003" customHeight="1" x14ac:dyDescent="0.25">
      <c r="A1760" s="277"/>
      <c r="B1760" s="33"/>
      <c r="C1760" s="11"/>
      <c r="D1760" s="11"/>
      <c r="E1760" s="36"/>
      <c r="F1760" s="11"/>
      <c r="G1760" s="11"/>
      <c r="H1760" s="11"/>
      <c r="I1760" s="24"/>
      <c r="J1760" s="51"/>
      <c r="K1760" s="46" t="str">
        <f>IF(SUMIFS('Base facturation'!$C$59:$ALN$59,'Base facturation'!$C$8:$ALN$8,A1760)=0,"",SUMIFS('Base facturation'!$C$59:$ALN$59,'Base facturation'!$C$8:$ALN$8,A1760))</f>
        <v/>
      </c>
      <c r="L1760" s="46" t="str">
        <f t="shared" si="27"/>
        <v/>
      </c>
      <c r="M1760" s="47"/>
      <c r="N1760" s="55"/>
      <c r="O1760" s="59"/>
      <c r="P1760" s="43"/>
      <c r="Q1760" s="14"/>
    </row>
    <row r="1761" spans="1:17" ht="36.700000000000003" customHeight="1" x14ac:dyDescent="0.25">
      <c r="A1761" s="277"/>
      <c r="B1761" s="33"/>
      <c r="C1761" s="11"/>
      <c r="D1761" s="11"/>
      <c r="E1761" s="36"/>
      <c r="F1761" s="11"/>
      <c r="G1761" s="11"/>
      <c r="H1761" s="11"/>
      <c r="I1761" s="24"/>
      <c r="J1761" s="51"/>
      <c r="K1761" s="46" t="str">
        <f>IF(SUMIFS('Base facturation'!$C$59:$ALN$59,'Base facturation'!$C$8:$ALN$8,A1761)=0,"",SUMIFS('Base facturation'!$C$59:$ALN$59,'Base facturation'!$C$8:$ALN$8,A1761))</f>
        <v/>
      </c>
      <c r="L1761" s="46" t="str">
        <f t="shared" si="27"/>
        <v/>
      </c>
      <c r="M1761" s="47"/>
      <c r="N1761" s="55"/>
      <c r="O1761" s="59"/>
      <c r="P1761" s="43"/>
      <c r="Q1761" s="14"/>
    </row>
    <row r="1762" spans="1:17" ht="36.700000000000003" customHeight="1" x14ac:dyDescent="0.25">
      <c r="A1762" s="277"/>
      <c r="B1762" s="33"/>
      <c r="C1762" s="11"/>
      <c r="D1762" s="11"/>
      <c r="E1762" s="36"/>
      <c r="F1762" s="11"/>
      <c r="G1762" s="11"/>
      <c r="H1762" s="11"/>
      <c r="I1762" s="24"/>
      <c r="J1762" s="51"/>
      <c r="K1762" s="46" t="str">
        <f>IF(SUMIFS('Base facturation'!$C$59:$ALN$59,'Base facturation'!$C$8:$ALN$8,A1762)=0,"",SUMIFS('Base facturation'!$C$59:$ALN$59,'Base facturation'!$C$8:$ALN$8,A1762))</f>
        <v/>
      </c>
      <c r="L1762" s="46" t="str">
        <f t="shared" si="27"/>
        <v/>
      </c>
      <c r="M1762" s="47"/>
      <c r="N1762" s="55"/>
      <c r="O1762" s="59"/>
      <c r="P1762" s="43"/>
      <c r="Q1762" s="14"/>
    </row>
    <row r="1763" spans="1:17" ht="36.700000000000003" customHeight="1" x14ac:dyDescent="0.25">
      <c r="A1763" s="277"/>
      <c r="B1763" s="33"/>
      <c r="C1763" s="11"/>
      <c r="D1763" s="11"/>
      <c r="E1763" s="36"/>
      <c r="F1763" s="11"/>
      <c r="G1763" s="11"/>
      <c r="H1763" s="11"/>
      <c r="I1763" s="24"/>
      <c r="J1763" s="51"/>
      <c r="K1763" s="46" t="str">
        <f>IF(SUMIFS('Base facturation'!$C$59:$ALN$59,'Base facturation'!$C$8:$ALN$8,A1763)=0,"",SUMIFS('Base facturation'!$C$59:$ALN$59,'Base facturation'!$C$8:$ALN$8,A1763))</f>
        <v/>
      </c>
      <c r="L1763" s="46" t="str">
        <f t="shared" si="27"/>
        <v/>
      </c>
      <c r="M1763" s="47"/>
      <c r="N1763" s="55"/>
      <c r="O1763" s="59"/>
      <c r="P1763" s="43"/>
      <c r="Q1763" s="14"/>
    </row>
    <row r="1764" spans="1:17" ht="36.700000000000003" customHeight="1" x14ac:dyDescent="0.25">
      <c r="A1764" s="277"/>
      <c r="B1764" s="33"/>
      <c r="C1764" s="11"/>
      <c r="D1764" s="11"/>
      <c r="E1764" s="36"/>
      <c r="F1764" s="11"/>
      <c r="G1764" s="11"/>
      <c r="H1764" s="11"/>
      <c r="I1764" s="24"/>
      <c r="J1764" s="51"/>
      <c r="K1764" s="46" t="str">
        <f>IF(SUMIFS('Base facturation'!$C$59:$ALN$59,'Base facturation'!$C$8:$ALN$8,A1764)=0,"",SUMIFS('Base facturation'!$C$59:$ALN$59,'Base facturation'!$C$8:$ALN$8,A1764))</f>
        <v/>
      </c>
      <c r="L1764" s="46" t="str">
        <f t="shared" si="27"/>
        <v/>
      </c>
      <c r="M1764" s="47"/>
      <c r="N1764" s="55"/>
      <c r="O1764" s="59"/>
      <c r="P1764" s="43"/>
      <c r="Q1764" s="14"/>
    </row>
    <row r="1765" spans="1:17" ht="36.700000000000003" customHeight="1" x14ac:dyDescent="0.25">
      <c r="A1765" s="277"/>
      <c r="B1765" s="33"/>
      <c r="C1765" s="11"/>
      <c r="D1765" s="11"/>
      <c r="E1765" s="36"/>
      <c r="F1765" s="11"/>
      <c r="G1765" s="11"/>
      <c r="H1765" s="11"/>
      <c r="I1765" s="24"/>
      <c r="J1765" s="51"/>
      <c r="K1765" s="46" t="str">
        <f>IF(SUMIFS('Base facturation'!$C$59:$ALN$59,'Base facturation'!$C$8:$ALN$8,A1765)=0,"",SUMIFS('Base facturation'!$C$59:$ALN$59,'Base facturation'!$C$8:$ALN$8,A1765))</f>
        <v/>
      </c>
      <c r="L1765" s="46" t="str">
        <f t="shared" si="27"/>
        <v/>
      </c>
      <c r="M1765" s="47"/>
      <c r="N1765" s="55"/>
      <c r="O1765" s="59"/>
      <c r="P1765" s="43"/>
      <c r="Q1765" s="14"/>
    </row>
    <row r="1766" spans="1:17" ht="36.700000000000003" customHeight="1" x14ac:dyDescent="0.25">
      <c r="A1766" s="277"/>
      <c r="B1766" s="33"/>
      <c r="C1766" s="11"/>
      <c r="D1766" s="11"/>
      <c r="E1766" s="36"/>
      <c r="F1766" s="11"/>
      <c r="G1766" s="11"/>
      <c r="H1766" s="11"/>
      <c r="I1766" s="24"/>
      <c r="J1766" s="51"/>
      <c r="K1766" s="46" t="str">
        <f>IF(SUMIFS('Base facturation'!$C$59:$ALN$59,'Base facturation'!$C$8:$ALN$8,A1766)=0,"",SUMIFS('Base facturation'!$C$59:$ALN$59,'Base facturation'!$C$8:$ALN$8,A1766))</f>
        <v/>
      </c>
      <c r="L1766" s="46" t="str">
        <f t="shared" si="27"/>
        <v/>
      </c>
      <c r="M1766" s="47"/>
      <c r="N1766" s="55"/>
      <c r="O1766" s="59"/>
      <c r="P1766" s="43"/>
      <c r="Q1766" s="14"/>
    </row>
    <row r="1767" spans="1:17" ht="36.700000000000003" customHeight="1" x14ac:dyDescent="0.25">
      <c r="A1767" s="277"/>
      <c r="B1767" s="33"/>
      <c r="C1767" s="11"/>
      <c r="D1767" s="11"/>
      <c r="E1767" s="36"/>
      <c r="F1767" s="11"/>
      <c r="G1767" s="11"/>
      <c r="H1767" s="11"/>
      <c r="I1767" s="24"/>
      <c r="J1767" s="51"/>
      <c r="K1767" s="46" t="str">
        <f>IF(SUMIFS('Base facturation'!$C$59:$ALN$59,'Base facturation'!$C$8:$ALN$8,A1767)=0,"",SUMIFS('Base facturation'!$C$59:$ALN$59,'Base facturation'!$C$8:$ALN$8,A1767))</f>
        <v/>
      </c>
      <c r="L1767" s="46" t="str">
        <f t="shared" si="27"/>
        <v/>
      </c>
      <c r="M1767" s="47"/>
      <c r="N1767" s="55"/>
      <c r="O1767" s="59"/>
      <c r="P1767" s="43"/>
      <c r="Q1767" s="14"/>
    </row>
    <row r="1768" spans="1:17" ht="36.700000000000003" customHeight="1" x14ac:dyDescent="0.25">
      <c r="A1768" s="277"/>
      <c r="B1768" s="33"/>
      <c r="C1768" s="11"/>
      <c r="D1768" s="11"/>
      <c r="E1768" s="36"/>
      <c r="F1768" s="11"/>
      <c r="G1768" s="11"/>
      <c r="H1768" s="11"/>
      <c r="I1768" s="24"/>
      <c r="J1768" s="51"/>
      <c r="K1768" s="46" t="str">
        <f>IF(SUMIFS('Base facturation'!$C$59:$ALN$59,'Base facturation'!$C$8:$ALN$8,A1768)=0,"",SUMIFS('Base facturation'!$C$59:$ALN$59,'Base facturation'!$C$8:$ALN$8,A1768))</f>
        <v/>
      </c>
      <c r="L1768" s="46" t="str">
        <f t="shared" si="27"/>
        <v/>
      </c>
      <c r="M1768" s="47"/>
      <c r="N1768" s="55"/>
      <c r="O1768" s="59"/>
      <c r="P1768" s="43"/>
      <c r="Q1768" s="14"/>
    </row>
    <row r="1769" spans="1:17" ht="36.700000000000003" customHeight="1" x14ac:dyDescent="0.25">
      <c r="A1769" s="277"/>
      <c r="B1769" s="33"/>
      <c r="C1769" s="11"/>
      <c r="D1769" s="11"/>
      <c r="E1769" s="36"/>
      <c r="F1769" s="11"/>
      <c r="G1769" s="11"/>
      <c r="H1769" s="11"/>
      <c r="I1769" s="24"/>
      <c r="J1769" s="51"/>
      <c r="K1769" s="46" t="str">
        <f>IF(SUMIFS('Base facturation'!$C$59:$ALN$59,'Base facturation'!$C$8:$ALN$8,A1769)=0,"",SUMIFS('Base facturation'!$C$59:$ALN$59,'Base facturation'!$C$8:$ALN$8,A1769))</f>
        <v/>
      </c>
      <c r="L1769" s="46" t="str">
        <f t="shared" si="27"/>
        <v/>
      </c>
      <c r="M1769" s="47"/>
      <c r="N1769" s="55"/>
      <c r="O1769" s="59"/>
      <c r="P1769" s="43"/>
      <c r="Q1769" s="14"/>
    </row>
    <row r="1770" spans="1:17" ht="36.700000000000003" customHeight="1" x14ac:dyDescent="0.25">
      <c r="A1770" s="277"/>
      <c r="B1770" s="33"/>
      <c r="C1770" s="11"/>
      <c r="D1770" s="11"/>
      <c r="E1770" s="36"/>
      <c r="F1770" s="11"/>
      <c r="G1770" s="11"/>
      <c r="H1770" s="11"/>
      <c r="I1770" s="24"/>
      <c r="J1770" s="51"/>
      <c r="K1770" s="46" t="str">
        <f>IF(SUMIFS('Base facturation'!$C$59:$ALN$59,'Base facturation'!$C$8:$ALN$8,A1770)=0,"",SUMIFS('Base facturation'!$C$59:$ALN$59,'Base facturation'!$C$8:$ALN$8,A1770))</f>
        <v/>
      </c>
      <c r="L1770" s="46" t="str">
        <f t="shared" si="27"/>
        <v/>
      </c>
      <c r="M1770" s="47"/>
      <c r="N1770" s="55"/>
      <c r="O1770" s="59"/>
      <c r="P1770" s="43"/>
      <c r="Q1770" s="14"/>
    </row>
    <row r="1771" spans="1:17" ht="36.700000000000003" customHeight="1" x14ac:dyDescent="0.25">
      <c r="A1771" s="277"/>
      <c r="B1771" s="33"/>
      <c r="C1771" s="11"/>
      <c r="D1771" s="11"/>
      <c r="E1771" s="36"/>
      <c r="F1771" s="11"/>
      <c r="G1771" s="11"/>
      <c r="H1771" s="11"/>
      <c r="I1771" s="24"/>
      <c r="J1771" s="51"/>
      <c r="K1771" s="46" t="str">
        <f>IF(SUMIFS('Base facturation'!$C$59:$ALN$59,'Base facturation'!$C$8:$ALN$8,A1771)=0,"",SUMIFS('Base facturation'!$C$59:$ALN$59,'Base facturation'!$C$8:$ALN$8,A1771))</f>
        <v/>
      </c>
      <c r="L1771" s="46" t="str">
        <f t="shared" si="27"/>
        <v/>
      </c>
      <c r="M1771" s="47"/>
      <c r="N1771" s="55"/>
      <c r="O1771" s="59"/>
      <c r="P1771" s="43"/>
      <c r="Q1771" s="14"/>
    </row>
    <row r="1772" spans="1:17" ht="36.700000000000003" customHeight="1" x14ac:dyDescent="0.25">
      <c r="A1772" s="277"/>
      <c r="B1772" s="33"/>
      <c r="C1772" s="11"/>
      <c r="D1772" s="11"/>
      <c r="E1772" s="36"/>
      <c r="F1772" s="11"/>
      <c r="G1772" s="11"/>
      <c r="H1772" s="11"/>
      <c r="I1772" s="24"/>
      <c r="J1772" s="51"/>
      <c r="K1772" s="46" t="str">
        <f>IF(SUMIFS('Base facturation'!$C$59:$ALN$59,'Base facturation'!$C$8:$ALN$8,A1772)=0,"",SUMIFS('Base facturation'!$C$59:$ALN$59,'Base facturation'!$C$8:$ALN$8,A1772))</f>
        <v/>
      </c>
      <c r="L1772" s="46" t="str">
        <f t="shared" si="27"/>
        <v/>
      </c>
      <c r="M1772" s="47"/>
      <c r="N1772" s="55"/>
      <c r="O1772" s="59"/>
      <c r="P1772" s="43"/>
      <c r="Q1772" s="14"/>
    </row>
    <row r="1773" spans="1:17" ht="36.700000000000003" customHeight="1" x14ac:dyDescent="0.25">
      <c r="A1773" s="277"/>
      <c r="B1773" s="33"/>
      <c r="C1773" s="11"/>
      <c r="D1773" s="11"/>
      <c r="E1773" s="36"/>
      <c r="F1773" s="11"/>
      <c r="G1773" s="11"/>
      <c r="H1773" s="11"/>
      <c r="I1773" s="24"/>
      <c r="J1773" s="51"/>
      <c r="K1773" s="46" t="str">
        <f>IF(SUMIFS('Base facturation'!$C$59:$ALN$59,'Base facturation'!$C$8:$ALN$8,A1773)=0,"",SUMIFS('Base facturation'!$C$59:$ALN$59,'Base facturation'!$C$8:$ALN$8,A1773))</f>
        <v/>
      </c>
      <c r="L1773" s="46" t="str">
        <f t="shared" si="27"/>
        <v/>
      </c>
      <c r="M1773" s="47"/>
      <c r="N1773" s="55"/>
      <c r="O1773" s="59"/>
      <c r="P1773" s="43"/>
      <c r="Q1773" s="14"/>
    </row>
    <row r="1774" spans="1:17" ht="36.700000000000003" customHeight="1" x14ac:dyDescent="0.25">
      <c r="A1774" s="277"/>
      <c r="B1774" s="33"/>
      <c r="C1774" s="11"/>
      <c r="D1774" s="11"/>
      <c r="E1774" s="36"/>
      <c r="F1774" s="11"/>
      <c r="G1774" s="11"/>
      <c r="H1774" s="11"/>
      <c r="I1774" s="24"/>
      <c r="J1774" s="51"/>
      <c r="K1774" s="46" t="str">
        <f>IF(SUMIFS('Base facturation'!$C$59:$ALN$59,'Base facturation'!$C$8:$ALN$8,A1774)=0,"",SUMIFS('Base facturation'!$C$59:$ALN$59,'Base facturation'!$C$8:$ALN$8,A1774))</f>
        <v/>
      </c>
      <c r="L1774" s="46" t="str">
        <f t="shared" si="27"/>
        <v/>
      </c>
      <c r="M1774" s="47"/>
      <c r="N1774" s="55"/>
      <c r="O1774" s="59"/>
      <c r="P1774" s="43"/>
      <c r="Q1774" s="14"/>
    </row>
    <row r="1775" spans="1:17" ht="36.700000000000003" customHeight="1" x14ac:dyDescent="0.25">
      <c r="A1775" s="277"/>
      <c r="B1775" s="33"/>
      <c r="C1775" s="11"/>
      <c r="D1775" s="11"/>
      <c r="E1775" s="36"/>
      <c r="F1775" s="11"/>
      <c r="G1775" s="11"/>
      <c r="H1775" s="11"/>
      <c r="I1775" s="24"/>
      <c r="J1775" s="51"/>
      <c r="K1775" s="46" t="str">
        <f>IF(SUMIFS('Base facturation'!$C$59:$ALN$59,'Base facturation'!$C$8:$ALN$8,A1775)=0,"",SUMIFS('Base facturation'!$C$59:$ALN$59,'Base facturation'!$C$8:$ALN$8,A1775))</f>
        <v/>
      </c>
      <c r="L1775" s="46" t="str">
        <f t="shared" si="27"/>
        <v/>
      </c>
      <c r="M1775" s="47"/>
      <c r="N1775" s="55"/>
      <c r="O1775" s="59"/>
      <c r="P1775" s="43"/>
      <c r="Q1775" s="14"/>
    </row>
    <row r="1776" spans="1:17" ht="36.700000000000003" customHeight="1" x14ac:dyDescent="0.25">
      <c r="A1776" s="277"/>
      <c r="B1776" s="33"/>
      <c r="C1776" s="11"/>
      <c r="D1776" s="11"/>
      <c r="E1776" s="36"/>
      <c r="F1776" s="11"/>
      <c r="G1776" s="11"/>
      <c r="H1776" s="11"/>
      <c r="I1776" s="24"/>
      <c r="J1776" s="51"/>
      <c r="K1776" s="46" t="str">
        <f>IF(SUMIFS('Base facturation'!$C$59:$ALN$59,'Base facturation'!$C$8:$ALN$8,A1776)=0,"",SUMIFS('Base facturation'!$C$59:$ALN$59,'Base facturation'!$C$8:$ALN$8,A1776))</f>
        <v/>
      </c>
      <c r="L1776" s="46" t="str">
        <f t="shared" si="27"/>
        <v/>
      </c>
      <c r="M1776" s="47"/>
      <c r="N1776" s="55"/>
      <c r="O1776" s="59"/>
      <c r="P1776" s="43"/>
      <c r="Q1776" s="14"/>
    </row>
    <row r="1777" spans="1:17" ht="36.700000000000003" customHeight="1" x14ac:dyDescent="0.25">
      <c r="A1777" s="277"/>
      <c r="B1777" s="33"/>
      <c r="C1777" s="11"/>
      <c r="D1777" s="11"/>
      <c r="E1777" s="36"/>
      <c r="F1777" s="11"/>
      <c r="G1777" s="11"/>
      <c r="H1777" s="11"/>
      <c r="I1777" s="24"/>
      <c r="J1777" s="51"/>
      <c r="K1777" s="46" t="str">
        <f>IF(SUMIFS('Base facturation'!$C$59:$ALN$59,'Base facturation'!$C$8:$ALN$8,A1777)=0,"",SUMIFS('Base facturation'!$C$59:$ALN$59,'Base facturation'!$C$8:$ALN$8,A1777))</f>
        <v/>
      </c>
      <c r="L1777" s="46" t="str">
        <f t="shared" si="27"/>
        <v/>
      </c>
      <c r="M1777" s="47"/>
      <c r="N1777" s="55"/>
      <c r="O1777" s="59"/>
      <c r="P1777" s="43"/>
      <c r="Q1777" s="14"/>
    </row>
    <row r="1778" spans="1:17" ht="36.700000000000003" customHeight="1" x14ac:dyDescent="0.25">
      <c r="A1778" s="277"/>
      <c r="B1778" s="33"/>
      <c r="C1778" s="11"/>
      <c r="D1778" s="11"/>
      <c r="E1778" s="36"/>
      <c r="F1778" s="11"/>
      <c r="G1778" s="11"/>
      <c r="H1778" s="11"/>
      <c r="I1778" s="24"/>
      <c r="J1778" s="51"/>
      <c r="K1778" s="46" t="str">
        <f>IF(SUMIFS('Base facturation'!$C$59:$ALN$59,'Base facturation'!$C$8:$ALN$8,A1778)=0,"",SUMIFS('Base facturation'!$C$59:$ALN$59,'Base facturation'!$C$8:$ALN$8,A1778))</f>
        <v/>
      </c>
      <c r="L1778" s="46" t="str">
        <f t="shared" si="27"/>
        <v/>
      </c>
      <c r="M1778" s="47"/>
      <c r="N1778" s="55"/>
      <c r="O1778" s="59"/>
      <c r="P1778" s="43"/>
      <c r="Q1778" s="14"/>
    </row>
    <row r="1779" spans="1:17" ht="36.700000000000003" customHeight="1" x14ac:dyDescent="0.25">
      <c r="A1779" s="277"/>
      <c r="B1779" s="33"/>
      <c r="C1779" s="11"/>
      <c r="D1779" s="11"/>
      <c r="E1779" s="36"/>
      <c r="F1779" s="11"/>
      <c r="G1779" s="11"/>
      <c r="H1779" s="11"/>
      <c r="I1779" s="24"/>
      <c r="J1779" s="51"/>
      <c r="K1779" s="46" t="str">
        <f>IF(SUMIFS('Base facturation'!$C$59:$ALN$59,'Base facturation'!$C$8:$ALN$8,A1779)=0,"",SUMIFS('Base facturation'!$C$59:$ALN$59,'Base facturation'!$C$8:$ALN$8,A1779))</f>
        <v/>
      </c>
      <c r="L1779" s="46" t="str">
        <f t="shared" si="27"/>
        <v/>
      </c>
      <c r="M1779" s="47"/>
      <c r="N1779" s="55"/>
      <c r="O1779" s="59"/>
      <c r="P1779" s="43"/>
      <c r="Q1779" s="14"/>
    </row>
    <row r="1780" spans="1:17" ht="36.700000000000003" customHeight="1" x14ac:dyDescent="0.25">
      <c r="A1780" s="277"/>
      <c r="B1780" s="33"/>
      <c r="C1780" s="11"/>
      <c r="D1780" s="11"/>
      <c r="E1780" s="36"/>
      <c r="F1780" s="11"/>
      <c r="G1780" s="11"/>
      <c r="H1780" s="11"/>
      <c r="I1780" s="24"/>
      <c r="J1780" s="51"/>
      <c r="K1780" s="46" t="str">
        <f>IF(SUMIFS('Base facturation'!$C$59:$ALN$59,'Base facturation'!$C$8:$ALN$8,A1780)=0,"",SUMIFS('Base facturation'!$C$59:$ALN$59,'Base facturation'!$C$8:$ALN$8,A1780))</f>
        <v/>
      </c>
      <c r="L1780" s="46" t="str">
        <f t="shared" si="27"/>
        <v/>
      </c>
      <c r="M1780" s="47"/>
      <c r="N1780" s="55"/>
      <c r="O1780" s="59"/>
      <c r="P1780" s="43"/>
      <c r="Q1780" s="14"/>
    </row>
    <row r="1781" spans="1:17" ht="36.700000000000003" customHeight="1" x14ac:dyDescent="0.25">
      <c r="A1781" s="277"/>
      <c r="B1781" s="33"/>
      <c r="C1781" s="11"/>
      <c r="D1781" s="11"/>
      <c r="E1781" s="36"/>
      <c r="F1781" s="11"/>
      <c r="G1781" s="11"/>
      <c r="H1781" s="11"/>
      <c r="I1781" s="24"/>
      <c r="J1781" s="51"/>
      <c r="K1781" s="46" t="str">
        <f>IF(SUMIFS('Base facturation'!$C$59:$ALN$59,'Base facturation'!$C$8:$ALN$8,A1781)=0,"",SUMIFS('Base facturation'!$C$59:$ALN$59,'Base facturation'!$C$8:$ALN$8,A1781))</f>
        <v/>
      </c>
      <c r="L1781" s="46" t="str">
        <f t="shared" si="27"/>
        <v/>
      </c>
      <c r="M1781" s="47"/>
      <c r="N1781" s="55"/>
      <c r="O1781" s="59"/>
      <c r="P1781" s="43"/>
      <c r="Q1781" s="14"/>
    </row>
    <row r="1782" spans="1:17" ht="36.700000000000003" customHeight="1" x14ac:dyDescent="0.25">
      <c r="A1782" s="277"/>
      <c r="B1782" s="33"/>
      <c r="C1782" s="11"/>
      <c r="D1782" s="11"/>
      <c r="E1782" s="36"/>
      <c r="F1782" s="11"/>
      <c r="G1782" s="11"/>
      <c r="H1782" s="11"/>
      <c r="I1782" s="24"/>
      <c r="J1782" s="51"/>
      <c r="K1782" s="46" t="str">
        <f>IF(SUMIFS('Base facturation'!$C$59:$ALN$59,'Base facturation'!$C$8:$ALN$8,A1782)=0,"",SUMIFS('Base facturation'!$C$59:$ALN$59,'Base facturation'!$C$8:$ALN$8,A1782))</f>
        <v/>
      </c>
      <c r="L1782" s="46" t="str">
        <f t="shared" si="27"/>
        <v/>
      </c>
      <c r="M1782" s="47"/>
      <c r="N1782" s="55"/>
      <c r="O1782" s="59"/>
      <c r="P1782" s="43"/>
      <c r="Q1782" s="14"/>
    </row>
    <row r="1783" spans="1:17" ht="36.700000000000003" customHeight="1" x14ac:dyDescent="0.25">
      <c r="A1783" s="277"/>
      <c r="B1783" s="33"/>
      <c r="C1783" s="11"/>
      <c r="D1783" s="11"/>
      <c r="E1783" s="36"/>
      <c r="F1783" s="11"/>
      <c r="G1783" s="11"/>
      <c r="H1783" s="11"/>
      <c r="I1783" s="24"/>
      <c r="J1783" s="51"/>
      <c r="K1783" s="46" t="str">
        <f>IF(SUMIFS('Base facturation'!$C$59:$ALN$59,'Base facturation'!$C$8:$ALN$8,A1783)=0,"",SUMIFS('Base facturation'!$C$59:$ALN$59,'Base facturation'!$C$8:$ALN$8,A1783))</f>
        <v/>
      </c>
      <c r="L1783" s="46" t="str">
        <f t="shared" si="27"/>
        <v/>
      </c>
      <c r="M1783" s="47"/>
      <c r="N1783" s="55"/>
      <c r="O1783" s="59"/>
      <c r="P1783" s="43"/>
      <c r="Q1783" s="14"/>
    </row>
    <row r="1784" spans="1:17" ht="36.700000000000003" customHeight="1" x14ac:dyDescent="0.25">
      <c r="A1784" s="277"/>
      <c r="B1784" s="33"/>
      <c r="C1784" s="11"/>
      <c r="D1784" s="11"/>
      <c r="E1784" s="36"/>
      <c r="F1784" s="11"/>
      <c r="G1784" s="11"/>
      <c r="H1784" s="11"/>
      <c r="I1784" s="24"/>
      <c r="J1784" s="51"/>
      <c r="K1784" s="46" t="str">
        <f>IF(SUMIFS('Base facturation'!$C$59:$ALN$59,'Base facturation'!$C$8:$ALN$8,A1784)=0,"",SUMIFS('Base facturation'!$C$59:$ALN$59,'Base facturation'!$C$8:$ALN$8,A1784))</f>
        <v/>
      </c>
      <c r="L1784" s="46" t="str">
        <f t="shared" si="27"/>
        <v/>
      </c>
      <c r="M1784" s="47"/>
      <c r="N1784" s="55"/>
      <c r="O1784" s="59"/>
      <c r="P1784" s="43"/>
      <c r="Q1784" s="14"/>
    </row>
    <row r="1785" spans="1:17" ht="36.700000000000003" customHeight="1" x14ac:dyDescent="0.25">
      <c r="A1785" s="277"/>
      <c r="B1785" s="33"/>
      <c r="C1785" s="11"/>
      <c r="D1785" s="11"/>
      <c r="E1785" s="36"/>
      <c r="F1785" s="11"/>
      <c r="G1785" s="11"/>
      <c r="H1785" s="11"/>
      <c r="I1785" s="24"/>
      <c r="J1785" s="51"/>
      <c r="K1785" s="46" t="str">
        <f>IF(SUMIFS('Base facturation'!$C$59:$ALN$59,'Base facturation'!$C$8:$ALN$8,A1785)=0,"",SUMIFS('Base facturation'!$C$59:$ALN$59,'Base facturation'!$C$8:$ALN$8,A1785))</f>
        <v/>
      </c>
      <c r="L1785" s="46" t="str">
        <f t="shared" si="27"/>
        <v/>
      </c>
      <c r="M1785" s="47"/>
      <c r="N1785" s="55"/>
      <c r="O1785" s="59"/>
      <c r="P1785" s="43"/>
      <c r="Q1785" s="14"/>
    </row>
    <row r="1786" spans="1:17" ht="36.700000000000003" customHeight="1" x14ac:dyDescent="0.25">
      <c r="A1786" s="277"/>
      <c r="B1786" s="33"/>
      <c r="C1786" s="11"/>
      <c r="D1786" s="11"/>
      <c r="E1786" s="36"/>
      <c r="F1786" s="11"/>
      <c r="G1786" s="11"/>
      <c r="H1786" s="11"/>
      <c r="I1786" s="24"/>
      <c r="J1786" s="51"/>
      <c r="K1786" s="46" t="str">
        <f>IF(SUMIFS('Base facturation'!$C$59:$ALN$59,'Base facturation'!$C$8:$ALN$8,A1786)=0,"",SUMIFS('Base facturation'!$C$59:$ALN$59,'Base facturation'!$C$8:$ALN$8,A1786))</f>
        <v/>
      </c>
      <c r="L1786" s="46" t="str">
        <f t="shared" si="27"/>
        <v/>
      </c>
      <c r="M1786" s="47"/>
      <c r="N1786" s="55"/>
      <c r="O1786" s="59"/>
      <c r="P1786" s="43"/>
      <c r="Q1786" s="14"/>
    </row>
    <row r="1787" spans="1:17" ht="36.700000000000003" customHeight="1" x14ac:dyDescent="0.25">
      <c r="A1787" s="277"/>
      <c r="B1787" s="33"/>
      <c r="C1787" s="11"/>
      <c r="D1787" s="11"/>
      <c r="E1787" s="36"/>
      <c r="F1787" s="11"/>
      <c r="G1787" s="11"/>
      <c r="H1787" s="11"/>
      <c r="I1787" s="24"/>
      <c r="J1787" s="51"/>
      <c r="K1787" s="46" t="str">
        <f>IF(SUMIFS('Base facturation'!$C$59:$ALN$59,'Base facturation'!$C$8:$ALN$8,A1787)=0,"",SUMIFS('Base facturation'!$C$59:$ALN$59,'Base facturation'!$C$8:$ALN$8,A1787))</f>
        <v/>
      </c>
      <c r="L1787" s="46" t="str">
        <f t="shared" si="27"/>
        <v/>
      </c>
      <c r="M1787" s="47"/>
      <c r="N1787" s="55"/>
      <c r="O1787" s="59"/>
      <c r="P1787" s="43"/>
      <c r="Q1787" s="14"/>
    </row>
    <row r="1788" spans="1:17" ht="36.700000000000003" customHeight="1" x14ac:dyDescent="0.25">
      <c r="A1788" s="277"/>
      <c r="B1788" s="33"/>
      <c r="C1788" s="11"/>
      <c r="D1788" s="11"/>
      <c r="E1788" s="36"/>
      <c r="F1788" s="11"/>
      <c r="G1788" s="11"/>
      <c r="H1788" s="11"/>
      <c r="I1788" s="24"/>
      <c r="J1788" s="51"/>
      <c r="K1788" s="46" t="str">
        <f>IF(SUMIFS('Base facturation'!$C$59:$ALN$59,'Base facturation'!$C$8:$ALN$8,A1788)=0,"",SUMIFS('Base facturation'!$C$59:$ALN$59,'Base facturation'!$C$8:$ALN$8,A1788))</f>
        <v/>
      </c>
      <c r="L1788" s="46" t="str">
        <f t="shared" si="27"/>
        <v/>
      </c>
      <c r="M1788" s="47"/>
      <c r="N1788" s="55"/>
      <c r="O1788" s="59"/>
      <c r="P1788" s="43"/>
      <c r="Q1788" s="14"/>
    </row>
    <row r="1789" spans="1:17" ht="36.700000000000003" customHeight="1" x14ac:dyDescent="0.25">
      <c r="A1789" s="277"/>
      <c r="B1789" s="33"/>
      <c r="C1789" s="11"/>
      <c r="D1789" s="11"/>
      <c r="E1789" s="36"/>
      <c r="F1789" s="11"/>
      <c r="G1789" s="11"/>
      <c r="H1789" s="11"/>
      <c r="I1789" s="24"/>
      <c r="J1789" s="51"/>
      <c r="K1789" s="46" t="str">
        <f>IF(SUMIFS('Base facturation'!$C$59:$ALN$59,'Base facturation'!$C$8:$ALN$8,A1789)=0,"",SUMIFS('Base facturation'!$C$59:$ALN$59,'Base facturation'!$C$8:$ALN$8,A1789))</f>
        <v/>
      </c>
      <c r="L1789" s="46" t="str">
        <f t="shared" si="27"/>
        <v/>
      </c>
      <c r="M1789" s="47"/>
      <c r="N1789" s="55"/>
      <c r="O1789" s="59"/>
      <c r="P1789" s="43"/>
      <c r="Q1789" s="14"/>
    </row>
    <row r="1790" spans="1:17" ht="36.700000000000003" customHeight="1" x14ac:dyDescent="0.25">
      <c r="A1790" s="277"/>
      <c r="B1790" s="33"/>
      <c r="C1790" s="11"/>
      <c r="D1790" s="11"/>
      <c r="E1790" s="36"/>
      <c r="F1790" s="11"/>
      <c r="G1790" s="11"/>
      <c r="H1790" s="11"/>
      <c r="I1790" s="24"/>
      <c r="J1790" s="51"/>
      <c r="K1790" s="46" t="str">
        <f>IF(SUMIFS('Base facturation'!$C$59:$ALN$59,'Base facturation'!$C$8:$ALN$8,A1790)=0,"",SUMIFS('Base facturation'!$C$59:$ALN$59,'Base facturation'!$C$8:$ALN$8,A1790))</f>
        <v/>
      </c>
      <c r="L1790" s="46" t="str">
        <f t="shared" si="27"/>
        <v/>
      </c>
      <c r="M1790" s="47"/>
      <c r="N1790" s="55"/>
      <c r="O1790" s="59"/>
      <c r="P1790" s="43"/>
      <c r="Q1790" s="14"/>
    </row>
    <row r="1791" spans="1:17" ht="36.700000000000003" customHeight="1" x14ac:dyDescent="0.25">
      <c r="A1791" s="277"/>
      <c r="B1791" s="33"/>
      <c r="C1791" s="11"/>
      <c r="D1791" s="11"/>
      <c r="E1791" s="36"/>
      <c r="F1791" s="11"/>
      <c r="G1791" s="11"/>
      <c r="H1791" s="11"/>
      <c r="I1791" s="24"/>
      <c r="J1791" s="51"/>
      <c r="K1791" s="46" t="str">
        <f>IF(SUMIFS('Base facturation'!$C$59:$ALN$59,'Base facturation'!$C$8:$ALN$8,A1791)=0,"",SUMIFS('Base facturation'!$C$59:$ALN$59,'Base facturation'!$C$8:$ALN$8,A1791))</f>
        <v/>
      </c>
      <c r="L1791" s="46" t="str">
        <f t="shared" si="27"/>
        <v/>
      </c>
      <c r="M1791" s="47"/>
      <c r="N1791" s="55"/>
      <c r="O1791" s="59"/>
      <c r="P1791" s="43"/>
      <c r="Q1791" s="14"/>
    </row>
    <row r="1792" spans="1:17" ht="36.700000000000003" customHeight="1" x14ac:dyDescent="0.25">
      <c r="A1792" s="277"/>
      <c r="B1792" s="33"/>
      <c r="C1792" s="11"/>
      <c r="D1792" s="11"/>
      <c r="E1792" s="36"/>
      <c r="F1792" s="11"/>
      <c r="G1792" s="11"/>
      <c r="H1792" s="11"/>
      <c r="I1792" s="24"/>
      <c r="J1792" s="51"/>
      <c r="K1792" s="46" t="str">
        <f>IF(SUMIFS('Base facturation'!$C$59:$ALN$59,'Base facturation'!$C$8:$ALN$8,A1792)=0,"",SUMIFS('Base facturation'!$C$59:$ALN$59,'Base facturation'!$C$8:$ALN$8,A1792))</f>
        <v/>
      </c>
      <c r="L1792" s="46" t="str">
        <f t="shared" si="27"/>
        <v/>
      </c>
      <c r="M1792" s="47"/>
      <c r="N1792" s="55"/>
      <c r="O1792" s="59"/>
      <c r="P1792" s="43"/>
      <c r="Q1792" s="14"/>
    </row>
    <row r="1793" spans="1:17" ht="36.700000000000003" customHeight="1" x14ac:dyDescent="0.25">
      <c r="A1793" s="277"/>
      <c r="B1793" s="33"/>
      <c r="C1793" s="11"/>
      <c r="D1793" s="11"/>
      <c r="E1793" s="36"/>
      <c r="F1793" s="11"/>
      <c r="G1793" s="11"/>
      <c r="H1793" s="11"/>
      <c r="I1793" s="24"/>
      <c r="J1793" s="51"/>
      <c r="K1793" s="46" t="str">
        <f>IF(SUMIFS('Base facturation'!$C$59:$ALN$59,'Base facturation'!$C$8:$ALN$8,A1793)=0,"",SUMIFS('Base facturation'!$C$59:$ALN$59,'Base facturation'!$C$8:$ALN$8,A1793))</f>
        <v/>
      </c>
      <c r="L1793" s="46" t="str">
        <f t="shared" si="27"/>
        <v/>
      </c>
      <c r="M1793" s="47"/>
      <c r="N1793" s="55"/>
      <c r="O1793" s="59"/>
      <c r="P1793" s="43"/>
      <c r="Q1793" s="14"/>
    </row>
    <row r="1794" spans="1:17" ht="36.700000000000003" customHeight="1" x14ac:dyDescent="0.25">
      <c r="A1794" s="277"/>
      <c r="B1794" s="33"/>
      <c r="C1794" s="11"/>
      <c r="D1794" s="11"/>
      <c r="E1794" s="36"/>
      <c r="F1794" s="11"/>
      <c r="G1794" s="11"/>
      <c r="H1794" s="11"/>
      <c r="I1794" s="24"/>
      <c r="J1794" s="51"/>
      <c r="K1794" s="46" t="str">
        <f>IF(SUMIFS('Base facturation'!$C$59:$ALN$59,'Base facturation'!$C$8:$ALN$8,A1794)=0,"",SUMIFS('Base facturation'!$C$59:$ALN$59,'Base facturation'!$C$8:$ALN$8,A1794))</f>
        <v/>
      </c>
      <c r="L1794" s="46" t="str">
        <f t="shared" si="27"/>
        <v/>
      </c>
      <c r="M1794" s="47"/>
      <c r="N1794" s="55"/>
      <c r="O1794" s="59"/>
      <c r="P1794" s="43"/>
      <c r="Q1794" s="14"/>
    </row>
    <row r="1795" spans="1:17" ht="36.700000000000003" customHeight="1" x14ac:dyDescent="0.25">
      <c r="A1795" s="277"/>
      <c r="B1795" s="33"/>
      <c r="C1795" s="11"/>
      <c r="D1795" s="11"/>
      <c r="E1795" s="36"/>
      <c r="F1795" s="11"/>
      <c r="G1795" s="11"/>
      <c r="H1795" s="11"/>
      <c r="I1795" s="24"/>
      <c r="J1795" s="51"/>
      <c r="K1795" s="46" t="str">
        <f>IF(SUMIFS('Base facturation'!$C$59:$ALN$59,'Base facturation'!$C$8:$ALN$8,A1795)=0,"",SUMIFS('Base facturation'!$C$59:$ALN$59,'Base facturation'!$C$8:$ALN$8,A1795))</f>
        <v/>
      </c>
      <c r="L1795" s="46" t="str">
        <f t="shared" si="27"/>
        <v/>
      </c>
      <c r="M1795" s="47"/>
      <c r="N1795" s="55"/>
      <c r="O1795" s="59"/>
      <c r="P1795" s="43"/>
      <c r="Q1795" s="14"/>
    </row>
    <row r="1796" spans="1:17" ht="36.700000000000003" customHeight="1" x14ac:dyDescent="0.25">
      <c r="A1796" s="277"/>
      <c r="B1796" s="33"/>
      <c r="C1796" s="11"/>
      <c r="D1796" s="11"/>
      <c r="E1796" s="36"/>
      <c r="F1796" s="11"/>
      <c r="G1796" s="11"/>
      <c r="H1796" s="11"/>
      <c r="I1796" s="24"/>
      <c r="J1796" s="51"/>
      <c r="K1796" s="46" t="str">
        <f>IF(SUMIFS('Base facturation'!$C$59:$ALN$59,'Base facturation'!$C$8:$ALN$8,A1796)=0,"",SUMIFS('Base facturation'!$C$59:$ALN$59,'Base facturation'!$C$8:$ALN$8,A1796))</f>
        <v/>
      </c>
      <c r="L1796" s="46" t="str">
        <f t="shared" si="27"/>
        <v/>
      </c>
      <c r="M1796" s="47"/>
      <c r="N1796" s="55"/>
      <c r="O1796" s="59"/>
      <c r="P1796" s="43"/>
      <c r="Q1796" s="14"/>
    </row>
    <row r="1797" spans="1:17" ht="36.700000000000003" customHeight="1" x14ac:dyDescent="0.25">
      <c r="A1797" s="277"/>
      <c r="B1797" s="33"/>
      <c r="C1797" s="11"/>
      <c r="D1797" s="11"/>
      <c r="E1797" s="36"/>
      <c r="F1797" s="11"/>
      <c r="G1797" s="11"/>
      <c r="H1797" s="11"/>
      <c r="I1797" s="24"/>
      <c r="J1797" s="51"/>
      <c r="K1797" s="46" t="str">
        <f>IF(SUMIFS('Base facturation'!$C$59:$ALN$59,'Base facturation'!$C$8:$ALN$8,A1797)=0,"",SUMIFS('Base facturation'!$C$59:$ALN$59,'Base facturation'!$C$8:$ALN$8,A1797))</f>
        <v/>
      </c>
      <c r="L1797" s="46" t="str">
        <f t="shared" si="27"/>
        <v/>
      </c>
      <c r="M1797" s="47"/>
      <c r="N1797" s="55"/>
      <c r="O1797" s="59"/>
      <c r="P1797" s="43"/>
      <c r="Q1797" s="14"/>
    </row>
    <row r="1798" spans="1:17" ht="36.700000000000003" customHeight="1" x14ac:dyDescent="0.25">
      <c r="A1798" s="277"/>
      <c r="B1798" s="33"/>
      <c r="C1798" s="11"/>
      <c r="D1798" s="11"/>
      <c r="E1798" s="36"/>
      <c r="F1798" s="11"/>
      <c r="G1798" s="11"/>
      <c r="H1798" s="11"/>
      <c r="I1798" s="24"/>
      <c r="J1798" s="51"/>
      <c r="K1798" s="46" t="str">
        <f>IF(SUMIFS('Base facturation'!$C$59:$ALN$59,'Base facturation'!$C$8:$ALN$8,A1798)=0,"",SUMIFS('Base facturation'!$C$59:$ALN$59,'Base facturation'!$C$8:$ALN$8,A1798))</f>
        <v/>
      </c>
      <c r="L1798" s="46" t="str">
        <f t="shared" si="27"/>
        <v/>
      </c>
      <c r="M1798" s="47"/>
      <c r="N1798" s="55"/>
      <c r="O1798" s="59"/>
      <c r="P1798" s="43"/>
      <c r="Q1798" s="14"/>
    </row>
    <row r="1799" spans="1:17" ht="36.700000000000003" customHeight="1" x14ac:dyDescent="0.25">
      <c r="A1799" s="277"/>
      <c r="B1799" s="33"/>
      <c r="C1799" s="11"/>
      <c r="D1799" s="11"/>
      <c r="E1799" s="36"/>
      <c r="F1799" s="11"/>
      <c r="G1799" s="11"/>
      <c r="H1799" s="11"/>
      <c r="I1799" s="24"/>
      <c r="J1799" s="51"/>
      <c r="K1799" s="46" t="str">
        <f>IF(SUMIFS('Base facturation'!$C$59:$ALN$59,'Base facturation'!$C$8:$ALN$8,A1799)=0,"",SUMIFS('Base facturation'!$C$59:$ALN$59,'Base facturation'!$C$8:$ALN$8,A1799))</f>
        <v/>
      </c>
      <c r="L1799" s="46" t="str">
        <f t="shared" si="27"/>
        <v/>
      </c>
      <c r="M1799" s="47"/>
      <c r="N1799" s="55"/>
      <c r="O1799" s="59"/>
      <c r="P1799" s="43"/>
      <c r="Q1799" s="14"/>
    </row>
    <row r="1800" spans="1:17" ht="36.700000000000003" customHeight="1" x14ac:dyDescent="0.25">
      <c r="A1800" s="277"/>
      <c r="B1800" s="33"/>
      <c r="C1800" s="11"/>
      <c r="D1800" s="11"/>
      <c r="E1800" s="36"/>
      <c r="F1800" s="11"/>
      <c r="G1800" s="11"/>
      <c r="H1800" s="11"/>
      <c r="I1800" s="24"/>
      <c r="J1800" s="51"/>
      <c r="K1800" s="46" t="str">
        <f>IF(SUMIFS('Base facturation'!$C$59:$ALN$59,'Base facturation'!$C$8:$ALN$8,A1800)=0,"",SUMIFS('Base facturation'!$C$59:$ALN$59,'Base facturation'!$C$8:$ALN$8,A1800))</f>
        <v/>
      </c>
      <c r="L1800" s="46" t="str">
        <f t="shared" ref="L1800:L1863" si="28">IF(ISBLANK(J1800),"",J1800-K1800)</f>
        <v/>
      </c>
      <c r="M1800" s="47"/>
      <c r="N1800" s="55"/>
      <c r="O1800" s="59"/>
      <c r="P1800" s="43"/>
      <c r="Q1800" s="14"/>
    </row>
    <row r="1801" spans="1:17" ht="36.700000000000003" customHeight="1" x14ac:dyDescent="0.25">
      <c r="A1801" s="277"/>
      <c r="B1801" s="33"/>
      <c r="C1801" s="11"/>
      <c r="D1801" s="11"/>
      <c r="E1801" s="36"/>
      <c r="F1801" s="11"/>
      <c r="G1801" s="11"/>
      <c r="H1801" s="11"/>
      <c r="I1801" s="24"/>
      <c r="J1801" s="51"/>
      <c r="K1801" s="46" t="str">
        <f>IF(SUMIFS('Base facturation'!$C$59:$ALN$59,'Base facturation'!$C$8:$ALN$8,A1801)=0,"",SUMIFS('Base facturation'!$C$59:$ALN$59,'Base facturation'!$C$8:$ALN$8,A1801))</f>
        <v/>
      </c>
      <c r="L1801" s="46" t="str">
        <f t="shared" si="28"/>
        <v/>
      </c>
      <c r="M1801" s="47"/>
      <c r="N1801" s="55"/>
      <c r="O1801" s="59"/>
      <c r="P1801" s="43"/>
      <c r="Q1801" s="14"/>
    </row>
    <row r="1802" spans="1:17" ht="36.700000000000003" customHeight="1" x14ac:dyDescent="0.25">
      <c r="A1802" s="277"/>
      <c r="B1802" s="33"/>
      <c r="C1802" s="11"/>
      <c r="D1802" s="11"/>
      <c r="E1802" s="36"/>
      <c r="F1802" s="11"/>
      <c r="G1802" s="11"/>
      <c r="H1802" s="11"/>
      <c r="I1802" s="24"/>
      <c r="J1802" s="51"/>
      <c r="K1802" s="46" t="str">
        <f>IF(SUMIFS('Base facturation'!$C$59:$ALN$59,'Base facturation'!$C$8:$ALN$8,A1802)=0,"",SUMIFS('Base facturation'!$C$59:$ALN$59,'Base facturation'!$C$8:$ALN$8,A1802))</f>
        <v/>
      </c>
      <c r="L1802" s="46" t="str">
        <f t="shared" si="28"/>
        <v/>
      </c>
      <c r="M1802" s="47"/>
      <c r="N1802" s="55"/>
      <c r="O1802" s="59"/>
      <c r="P1802" s="43"/>
      <c r="Q1802" s="14"/>
    </row>
    <row r="1803" spans="1:17" ht="36.700000000000003" customHeight="1" x14ac:dyDescent="0.25">
      <c r="A1803" s="277"/>
      <c r="B1803" s="33"/>
      <c r="C1803" s="11"/>
      <c r="D1803" s="11"/>
      <c r="E1803" s="36"/>
      <c r="F1803" s="11"/>
      <c r="G1803" s="11"/>
      <c r="H1803" s="11"/>
      <c r="I1803" s="24"/>
      <c r="J1803" s="51"/>
      <c r="K1803" s="46" t="str">
        <f>IF(SUMIFS('Base facturation'!$C$59:$ALN$59,'Base facturation'!$C$8:$ALN$8,A1803)=0,"",SUMIFS('Base facturation'!$C$59:$ALN$59,'Base facturation'!$C$8:$ALN$8,A1803))</f>
        <v/>
      </c>
      <c r="L1803" s="46" t="str">
        <f t="shared" si="28"/>
        <v/>
      </c>
      <c r="M1803" s="47"/>
      <c r="N1803" s="55"/>
      <c r="O1803" s="59"/>
      <c r="P1803" s="43"/>
      <c r="Q1803" s="14"/>
    </row>
    <row r="1804" spans="1:17" ht="36.700000000000003" customHeight="1" x14ac:dyDescent="0.25">
      <c r="A1804" s="277"/>
      <c r="B1804" s="33"/>
      <c r="C1804" s="11"/>
      <c r="D1804" s="11"/>
      <c r="E1804" s="36"/>
      <c r="F1804" s="11"/>
      <c r="G1804" s="11"/>
      <c r="H1804" s="11"/>
      <c r="I1804" s="24"/>
      <c r="J1804" s="51"/>
      <c r="K1804" s="46" t="str">
        <f>IF(SUMIFS('Base facturation'!$C$59:$ALN$59,'Base facturation'!$C$8:$ALN$8,A1804)=0,"",SUMIFS('Base facturation'!$C$59:$ALN$59,'Base facturation'!$C$8:$ALN$8,A1804))</f>
        <v/>
      </c>
      <c r="L1804" s="46" t="str">
        <f t="shared" si="28"/>
        <v/>
      </c>
      <c r="M1804" s="47"/>
      <c r="N1804" s="55"/>
      <c r="O1804" s="59"/>
      <c r="P1804" s="43"/>
      <c r="Q1804" s="14"/>
    </row>
    <row r="1805" spans="1:17" ht="36.700000000000003" customHeight="1" x14ac:dyDescent="0.25">
      <c r="A1805" s="277"/>
      <c r="B1805" s="33"/>
      <c r="C1805" s="11"/>
      <c r="D1805" s="11"/>
      <c r="E1805" s="36"/>
      <c r="F1805" s="11"/>
      <c r="G1805" s="11"/>
      <c r="H1805" s="11"/>
      <c r="I1805" s="24"/>
      <c r="J1805" s="51"/>
      <c r="K1805" s="46" t="str">
        <f>IF(SUMIFS('Base facturation'!$C$59:$ALN$59,'Base facturation'!$C$8:$ALN$8,A1805)=0,"",SUMIFS('Base facturation'!$C$59:$ALN$59,'Base facturation'!$C$8:$ALN$8,A1805))</f>
        <v/>
      </c>
      <c r="L1805" s="46" t="str">
        <f t="shared" si="28"/>
        <v/>
      </c>
      <c r="M1805" s="47"/>
      <c r="N1805" s="55"/>
      <c r="O1805" s="59"/>
      <c r="P1805" s="43"/>
      <c r="Q1805" s="14"/>
    </row>
    <row r="1806" spans="1:17" ht="36.700000000000003" customHeight="1" x14ac:dyDescent="0.25">
      <c r="A1806" s="277"/>
      <c r="B1806" s="33"/>
      <c r="C1806" s="11"/>
      <c r="D1806" s="11"/>
      <c r="E1806" s="36"/>
      <c r="F1806" s="11"/>
      <c r="G1806" s="11"/>
      <c r="H1806" s="11"/>
      <c r="I1806" s="24"/>
      <c r="J1806" s="51"/>
      <c r="K1806" s="46" t="str">
        <f>IF(SUMIFS('Base facturation'!$C$59:$ALN$59,'Base facturation'!$C$8:$ALN$8,A1806)=0,"",SUMIFS('Base facturation'!$C$59:$ALN$59,'Base facturation'!$C$8:$ALN$8,A1806))</f>
        <v/>
      </c>
      <c r="L1806" s="46" t="str">
        <f t="shared" si="28"/>
        <v/>
      </c>
      <c r="M1806" s="47"/>
      <c r="N1806" s="55"/>
      <c r="O1806" s="59"/>
      <c r="P1806" s="43"/>
      <c r="Q1806" s="14"/>
    </row>
    <row r="1807" spans="1:17" ht="36.700000000000003" customHeight="1" x14ac:dyDescent="0.25">
      <c r="A1807" s="277"/>
      <c r="B1807" s="33"/>
      <c r="C1807" s="11"/>
      <c r="D1807" s="11"/>
      <c r="E1807" s="36"/>
      <c r="F1807" s="11"/>
      <c r="G1807" s="11"/>
      <c r="H1807" s="11"/>
      <c r="I1807" s="24"/>
      <c r="J1807" s="51"/>
      <c r="K1807" s="46" t="str">
        <f>IF(SUMIFS('Base facturation'!$C$59:$ALN$59,'Base facturation'!$C$8:$ALN$8,A1807)=0,"",SUMIFS('Base facturation'!$C$59:$ALN$59,'Base facturation'!$C$8:$ALN$8,A1807))</f>
        <v/>
      </c>
      <c r="L1807" s="46" t="str">
        <f t="shared" si="28"/>
        <v/>
      </c>
      <c r="M1807" s="47"/>
      <c r="N1807" s="55"/>
      <c r="O1807" s="59"/>
      <c r="P1807" s="43"/>
      <c r="Q1807" s="14"/>
    </row>
    <row r="1808" spans="1:17" ht="36.700000000000003" customHeight="1" x14ac:dyDescent="0.25">
      <c r="A1808" s="277"/>
      <c r="B1808" s="33"/>
      <c r="C1808" s="11"/>
      <c r="D1808" s="11"/>
      <c r="E1808" s="36"/>
      <c r="F1808" s="11"/>
      <c r="G1808" s="11"/>
      <c r="H1808" s="11"/>
      <c r="I1808" s="24"/>
      <c r="J1808" s="51"/>
      <c r="K1808" s="46" t="str">
        <f>IF(SUMIFS('Base facturation'!$C$59:$ALN$59,'Base facturation'!$C$8:$ALN$8,A1808)=0,"",SUMIFS('Base facturation'!$C$59:$ALN$59,'Base facturation'!$C$8:$ALN$8,A1808))</f>
        <v/>
      </c>
      <c r="L1808" s="46" t="str">
        <f t="shared" si="28"/>
        <v/>
      </c>
      <c r="M1808" s="47"/>
      <c r="N1808" s="55"/>
      <c r="O1808" s="59"/>
      <c r="P1808" s="43"/>
      <c r="Q1808" s="14"/>
    </row>
    <row r="1809" spans="1:17" ht="36.700000000000003" customHeight="1" x14ac:dyDescent="0.25">
      <c r="A1809" s="277"/>
      <c r="B1809" s="33"/>
      <c r="C1809" s="11"/>
      <c r="D1809" s="11"/>
      <c r="E1809" s="36"/>
      <c r="F1809" s="11"/>
      <c r="G1809" s="11"/>
      <c r="H1809" s="11"/>
      <c r="I1809" s="24"/>
      <c r="J1809" s="51"/>
      <c r="K1809" s="46" t="str">
        <f>IF(SUMIFS('Base facturation'!$C$59:$ALN$59,'Base facturation'!$C$8:$ALN$8,A1809)=0,"",SUMIFS('Base facturation'!$C$59:$ALN$59,'Base facturation'!$C$8:$ALN$8,A1809))</f>
        <v/>
      </c>
      <c r="L1809" s="46" t="str">
        <f t="shared" si="28"/>
        <v/>
      </c>
      <c r="M1809" s="47"/>
      <c r="N1809" s="55"/>
      <c r="O1809" s="59"/>
      <c r="P1809" s="43"/>
      <c r="Q1809" s="14"/>
    </row>
    <row r="1810" spans="1:17" ht="36.700000000000003" customHeight="1" x14ac:dyDescent="0.25">
      <c r="A1810" s="277"/>
      <c r="B1810" s="33"/>
      <c r="C1810" s="11"/>
      <c r="D1810" s="11"/>
      <c r="E1810" s="36"/>
      <c r="F1810" s="11"/>
      <c r="G1810" s="11"/>
      <c r="H1810" s="11"/>
      <c r="I1810" s="24"/>
      <c r="J1810" s="51"/>
      <c r="K1810" s="46" t="str">
        <f>IF(SUMIFS('Base facturation'!$C$59:$ALN$59,'Base facturation'!$C$8:$ALN$8,A1810)=0,"",SUMIFS('Base facturation'!$C$59:$ALN$59,'Base facturation'!$C$8:$ALN$8,A1810))</f>
        <v/>
      </c>
      <c r="L1810" s="46" t="str">
        <f t="shared" si="28"/>
        <v/>
      </c>
      <c r="M1810" s="47"/>
      <c r="N1810" s="55"/>
      <c r="O1810" s="59"/>
      <c r="P1810" s="43"/>
      <c r="Q1810" s="14"/>
    </row>
    <row r="1811" spans="1:17" ht="36.700000000000003" customHeight="1" x14ac:dyDescent="0.25">
      <c r="A1811" s="277"/>
      <c r="B1811" s="33"/>
      <c r="C1811" s="11"/>
      <c r="D1811" s="11"/>
      <c r="E1811" s="36"/>
      <c r="F1811" s="11"/>
      <c r="G1811" s="11"/>
      <c r="H1811" s="11"/>
      <c r="I1811" s="24"/>
      <c r="J1811" s="51"/>
      <c r="K1811" s="46" t="str">
        <f>IF(SUMIFS('Base facturation'!$C$59:$ALN$59,'Base facturation'!$C$8:$ALN$8,A1811)=0,"",SUMIFS('Base facturation'!$C$59:$ALN$59,'Base facturation'!$C$8:$ALN$8,A1811))</f>
        <v/>
      </c>
      <c r="L1811" s="46" t="str">
        <f t="shared" si="28"/>
        <v/>
      </c>
      <c r="M1811" s="47"/>
      <c r="N1811" s="55"/>
      <c r="O1811" s="59"/>
      <c r="P1811" s="43"/>
      <c r="Q1811" s="14"/>
    </row>
    <row r="1812" spans="1:17" ht="36.700000000000003" customHeight="1" x14ac:dyDescent="0.25">
      <c r="A1812" s="277"/>
      <c r="B1812" s="33"/>
      <c r="C1812" s="11"/>
      <c r="D1812" s="11"/>
      <c r="E1812" s="36"/>
      <c r="F1812" s="11"/>
      <c r="G1812" s="11"/>
      <c r="H1812" s="11"/>
      <c r="I1812" s="24"/>
      <c r="J1812" s="51"/>
      <c r="K1812" s="46" t="str">
        <f>IF(SUMIFS('Base facturation'!$C$59:$ALN$59,'Base facturation'!$C$8:$ALN$8,A1812)=0,"",SUMIFS('Base facturation'!$C$59:$ALN$59,'Base facturation'!$C$8:$ALN$8,A1812))</f>
        <v/>
      </c>
      <c r="L1812" s="46" t="str">
        <f t="shared" si="28"/>
        <v/>
      </c>
      <c r="M1812" s="47"/>
      <c r="N1812" s="55"/>
      <c r="O1812" s="59"/>
      <c r="P1812" s="43"/>
      <c r="Q1812" s="14"/>
    </row>
    <row r="1813" spans="1:17" ht="36.700000000000003" customHeight="1" x14ac:dyDescent="0.25">
      <c r="A1813" s="277"/>
      <c r="B1813" s="33"/>
      <c r="C1813" s="11"/>
      <c r="D1813" s="11"/>
      <c r="E1813" s="36"/>
      <c r="F1813" s="11"/>
      <c r="G1813" s="11"/>
      <c r="H1813" s="11"/>
      <c r="I1813" s="24"/>
      <c r="J1813" s="51"/>
      <c r="K1813" s="46" t="str">
        <f>IF(SUMIFS('Base facturation'!$C$59:$ALN$59,'Base facturation'!$C$8:$ALN$8,A1813)=0,"",SUMIFS('Base facturation'!$C$59:$ALN$59,'Base facturation'!$C$8:$ALN$8,A1813))</f>
        <v/>
      </c>
      <c r="L1813" s="46" t="str">
        <f t="shared" si="28"/>
        <v/>
      </c>
      <c r="M1813" s="47"/>
      <c r="N1813" s="55"/>
      <c r="O1813" s="59"/>
      <c r="P1813" s="43"/>
      <c r="Q1813" s="14"/>
    </row>
    <row r="1814" spans="1:17" ht="36.700000000000003" customHeight="1" x14ac:dyDescent="0.25">
      <c r="A1814" s="277"/>
      <c r="B1814" s="33"/>
      <c r="C1814" s="11"/>
      <c r="D1814" s="11"/>
      <c r="E1814" s="36"/>
      <c r="F1814" s="11"/>
      <c r="G1814" s="11"/>
      <c r="H1814" s="11"/>
      <c r="I1814" s="24"/>
      <c r="J1814" s="51"/>
      <c r="K1814" s="46" t="str">
        <f>IF(SUMIFS('Base facturation'!$C$59:$ALN$59,'Base facturation'!$C$8:$ALN$8,A1814)=0,"",SUMIFS('Base facturation'!$C$59:$ALN$59,'Base facturation'!$C$8:$ALN$8,A1814))</f>
        <v/>
      </c>
      <c r="L1814" s="46" t="str">
        <f t="shared" si="28"/>
        <v/>
      </c>
      <c r="M1814" s="47"/>
      <c r="N1814" s="55"/>
      <c r="O1814" s="59"/>
      <c r="P1814" s="43"/>
      <c r="Q1814" s="14"/>
    </row>
    <row r="1815" spans="1:17" ht="36.700000000000003" customHeight="1" x14ac:dyDescent="0.25">
      <c r="A1815" s="277"/>
      <c r="B1815" s="33"/>
      <c r="C1815" s="11"/>
      <c r="D1815" s="11"/>
      <c r="E1815" s="36"/>
      <c r="F1815" s="11"/>
      <c r="G1815" s="11"/>
      <c r="H1815" s="11"/>
      <c r="I1815" s="24"/>
      <c r="J1815" s="51"/>
      <c r="K1815" s="46" t="str">
        <f>IF(SUMIFS('Base facturation'!$C$59:$ALN$59,'Base facturation'!$C$8:$ALN$8,A1815)=0,"",SUMIFS('Base facturation'!$C$59:$ALN$59,'Base facturation'!$C$8:$ALN$8,A1815))</f>
        <v/>
      </c>
      <c r="L1815" s="46" t="str">
        <f t="shared" si="28"/>
        <v/>
      </c>
      <c r="M1815" s="47"/>
      <c r="N1815" s="55"/>
      <c r="O1815" s="59"/>
      <c r="P1815" s="43"/>
      <c r="Q1815" s="14"/>
    </row>
    <row r="1816" spans="1:17" ht="36.700000000000003" customHeight="1" x14ac:dyDescent="0.25">
      <c r="A1816" s="277"/>
      <c r="B1816" s="33"/>
      <c r="C1816" s="11"/>
      <c r="D1816" s="11"/>
      <c r="E1816" s="36"/>
      <c r="F1816" s="11"/>
      <c r="G1816" s="11"/>
      <c r="H1816" s="11"/>
      <c r="I1816" s="24"/>
      <c r="J1816" s="51"/>
      <c r="K1816" s="46" t="str">
        <f>IF(SUMIFS('Base facturation'!$C$59:$ALN$59,'Base facturation'!$C$8:$ALN$8,A1816)=0,"",SUMIFS('Base facturation'!$C$59:$ALN$59,'Base facturation'!$C$8:$ALN$8,A1816))</f>
        <v/>
      </c>
      <c r="L1816" s="46" t="str">
        <f t="shared" si="28"/>
        <v/>
      </c>
      <c r="M1816" s="47"/>
      <c r="N1816" s="55"/>
      <c r="O1816" s="59"/>
      <c r="P1816" s="43"/>
      <c r="Q1816" s="14"/>
    </row>
    <row r="1817" spans="1:17" ht="36.700000000000003" customHeight="1" x14ac:dyDescent="0.25">
      <c r="A1817" s="277"/>
      <c r="B1817" s="33"/>
      <c r="C1817" s="11"/>
      <c r="D1817" s="11"/>
      <c r="E1817" s="36"/>
      <c r="F1817" s="11"/>
      <c r="G1817" s="11"/>
      <c r="H1817" s="11"/>
      <c r="I1817" s="24"/>
      <c r="J1817" s="51"/>
      <c r="K1817" s="46" t="str">
        <f>IF(SUMIFS('Base facturation'!$C$59:$ALN$59,'Base facturation'!$C$8:$ALN$8,A1817)=0,"",SUMIFS('Base facturation'!$C$59:$ALN$59,'Base facturation'!$C$8:$ALN$8,A1817))</f>
        <v/>
      </c>
      <c r="L1817" s="46" t="str">
        <f t="shared" si="28"/>
        <v/>
      </c>
      <c r="M1817" s="47"/>
      <c r="N1817" s="55"/>
      <c r="O1817" s="59"/>
      <c r="P1817" s="43"/>
      <c r="Q1817" s="14"/>
    </row>
    <row r="1818" spans="1:17" ht="36.700000000000003" customHeight="1" x14ac:dyDescent="0.25">
      <c r="A1818" s="277"/>
      <c r="B1818" s="33"/>
      <c r="C1818" s="11"/>
      <c r="D1818" s="11"/>
      <c r="E1818" s="36"/>
      <c r="F1818" s="11"/>
      <c r="G1818" s="11"/>
      <c r="H1818" s="11"/>
      <c r="I1818" s="24"/>
      <c r="J1818" s="51"/>
      <c r="K1818" s="46" t="str">
        <f>IF(SUMIFS('Base facturation'!$C$59:$ALN$59,'Base facturation'!$C$8:$ALN$8,A1818)=0,"",SUMIFS('Base facturation'!$C$59:$ALN$59,'Base facturation'!$C$8:$ALN$8,A1818))</f>
        <v/>
      </c>
      <c r="L1818" s="46" t="str">
        <f t="shared" si="28"/>
        <v/>
      </c>
      <c r="M1818" s="47"/>
      <c r="N1818" s="55"/>
      <c r="O1818" s="59"/>
      <c r="P1818" s="43"/>
      <c r="Q1818" s="14"/>
    </row>
    <row r="1819" spans="1:17" ht="36.700000000000003" customHeight="1" x14ac:dyDescent="0.25">
      <c r="A1819" s="277"/>
      <c r="B1819" s="33"/>
      <c r="C1819" s="11"/>
      <c r="D1819" s="11"/>
      <c r="E1819" s="36"/>
      <c r="F1819" s="11"/>
      <c r="G1819" s="11"/>
      <c r="H1819" s="11"/>
      <c r="I1819" s="24"/>
      <c r="J1819" s="51"/>
      <c r="K1819" s="46" t="str">
        <f>IF(SUMIFS('Base facturation'!$C$59:$ALN$59,'Base facturation'!$C$8:$ALN$8,A1819)=0,"",SUMIFS('Base facturation'!$C$59:$ALN$59,'Base facturation'!$C$8:$ALN$8,A1819))</f>
        <v/>
      </c>
      <c r="L1819" s="46" t="str">
        <f t="shared" si="28"/>
        <v/>
      </c>
      <c r="M1819" s="47"/>
      <c r="N1819" s="55"/>
      <c r="O1819" s="59"/>
      <c r="P1819" s="43"/>
      <c r="Q1819" s="14"/>
    </row>
    <row r="1820" spans="1:17" ht="36.700000000000003" customHeight="1" x14ac:dyDescent="0.25">
      <c r="A1820" s="277"/>
      <c r="B1820" s="33"/>
      <c r="C1820" s="11"/>
      <c r="D1820" s="11"/>
      <c r="E1820" s="36"/>
      <c r="F1820" s="11"/>
      <c r="G1820" s="11"/>
      <c r="H1820" s="11"/>
      <c r="I1820" s="24"/>
      <c r="J1820" s="51"/>
      <c r="K1820" s="46" t="str">
        <f>IF(SUMIFS('Base facturation'!$C$59:$ALN$59,'Base facturation'!$C$8:$ALN$8,A1820)=0,"",SUMIFS('Base facturation'!$C$59:$ALN$59,'Base facturation'!$C$8:$ALN$8,A1820))</f>
        <v/>
      </c>
      <c r="L1820" s="46" t="str">
        <f t="shared" si="28"/>
        <v/>
      </c>
      <c r="M1820" s="47"/>
      <c r="N1820" s="55"/>
      <c r="O1820" s="59"/>
      <c r="P1820" s="43"/>
      <c r="Q1820" s="14"/>
    </row>
    <row r="1821" spans="1:17" ht="36.700000000000003" customHeight="1" x14ac:dyDescent="0.25">
      <c r="A1821" s="277"/>
      <c r="B1821" s="33"/>
      <c r="C1821" s="11"/>
      <c r="D1821" s="11"/>
      <c r="E1821" s="36"/>
      <c r="F1821" s="11"/>
      <c r="G1821" s="11"/>
      <c r="H1821" s="11"/>
      <c r="I1821" s="24"/>
      <c r="J1821" s="51"/>
      <c r="K1821" s="46" t="str">
        <f>IF(SUMIFS('Base facturation'!$C$59:$ALN$59,'Base facturation'!$C$8:$ALN$8,A1821)=0,"",SUMIFS('Base facturation'!$C$59:$ALN$59,'Base facturation'!$C$8:$ALN$8,A1821))</f>
        <v/>
      </c>
      <c r="L1821" s="46" t="str">
        <f t="shared" si="28"/>
        <v/>
      </c>
      <c r="M1821" s="47"/>
      <c r="N1821" s="55"/>
      <c r="O1821" s="59"/>
      <c r="P1821" s="43"/>
      <c r="Q1821" s="14"/>
    </row>
    <row r="1822" spans="1:17" ht="36.700000000000003" customHeight="1" x14ac:dyDescent="0.25">
      <c r="A1822" s="277"/>
      <c r="B1822" s="33"/>
      <c r="C1822" s="11"/>
      <c r="D1822" s="11"/>
      <c r="E1822" s="36"/>
      <c r="F1822" s="11"/>
      <c r="G1822" s="11"/>
      <c r="H1822" s="11"/>
      <c r="I1822" s="24"/>
      <c r="J1822" s="51"/>
      <c r="K1822" s="46" t="str">
        <f>IF(SUMIFS('Base facturation'!$C$59:$ALN$59,'Base facturation'!$C$8:$ALN$8,A1822)=0,"",SUMIFS('Base facturation'!$C$59:$ALN$59,'Base facturation'!$C$8:$ALN$8,A1822))</f>
        <v/>
      </c>
      <c r="L1822" s="46" t="str">
        <f t="shared" si="28"/>
        <v/>
      </c>
      <c r="M1822" s="47"/>
      <c r="N1822" s="55"/>
      <c r="O1822" s="59"/>
      <c r="P1822" s="43"/>
      <c r="Q1822" s="14"/>
    </row>
    <row r="1823" spans="1:17" ht="36.700000000000003" customHeight="1" x14ac:dyDescent="0.25">
      <c r="A1823" s="277"/>
      <c r="B1823" s="33"/>
      <c r="C1823" s="11"/>
      <c r="D1823" s="11"/>
      <c r="E1823" s="36"/>
      <c r="F1823" s="11"/>
      <c r="G1823" s="11"/>
      <c r="H1823" s="11"/>
      <c r="I1823" s="24"/>
      <c r="J1823" s="51"/>
      <c r="K1823" s="46" t="str">
        <f>IF(SUMIFS('Base facturation'!$C$59:$ALN$59,'Base facturation'!$C$8:$ALN$8,A1823)=0,"",SUMIFS('Base facturation'!$C$59:$ALN$59,'Base facturation'!$C$8:$ALN$8,A1823))</f>
        <v/>
      </c>
      <c r="L1823" s="46" t="str">
        <f t="shared" si="28"/>
        <v/>
      </c>
      <c r="M1823" s="47"/>
      <c r="N1823" s="55"/>
      <c r="O1823" s="59"/>
      <c r="P1823" s="43"/>
      <c r="Q1823" s="14"/>
    </row>
    <row r="1824" spans="1:17" ht="36.700000000000003" customHeight="1" x14ac:dyDescent="0.25">
      <c r="A1824" s="277"/>
      <c r="B1824" s="33"/>
      <c r="C1824" s="11"/>
      <c r="D1824" s="11"/>
      <c r="E1824" s="36"/>
      <c r="F1824" s="11"/>
      <c r="G1824" s="11"/>
      <c r="H1824" s="11"/>
      <c r="I1824" s="24"/>
      <c r="J1824" s="51"/>
      <c r="K1824" s="46" t="str">
        <f>IF(SUMIFS('Base facturation'!$C$59:$ALN$59,'Base facturation'!$C$8:$ALN$8,A1824)=0,"",SUMIFS('Base facturation'!$C$59:$ALN$59,'Base facturation'!$C$8:$ALN$8,A1824))</f>
        <v/>
      </c>
      <c r="L1824" s="46" t="str">
        <f t="shared" si="28"/>
        <v/>
      </c>
      <c r="M1824" s="47"/>
      <c r="N1824" s="55"/>
      <c r="O1824" s="59"/>
      <c r="P1824" s="43"/>
      <c r="Q1824" s="14"/>
    </row>
    <row r="1825" spans="1:17" ht="36.700000000000003" customHeight="1" x14ac:dyDescent="0.25">
      <c r="A1825" s="277"/>
      <c r="B1825" s="33"/>
      <c r="C1825" s="11"/>
      <c r="D1825" s="11"/>
      <c r="E1825" s="36"/>
      <c r="F1825" s="11"/>
      <c r="G1825" s="11"/>
      <c r="H1825" s="11"/>
      <c r="I1825" s="24"/>
      <c r="J1825" s="51"/>
      <c r="K1825" s="46" t="str">
        <f>IF(SUMIFS('Base facturation'!$C$59:$ALN$59,'Base facturation'!$C$8:$ALN$8,A1825)=0,"",SUMIFS('Base facturation'!$C$59:$ALN$59,'Base facturation'!$C$8:$ALN$8,A1825))</f>
        <v/>
      </c>
      <c r="L1825" s="46" t="str">
        <f t="shared" si="28"/>
        <v/>
      </c>
      <c r="M1825" s="47"/>
      <c r="N1825" s="55"/>
      <c r="O1825" s="59"/>
      <c r="P1825" s="43"/>
      <c r="Q1825" s="14"/>
    </row>
    <row r="1826" spans="1:17" ht="36.700000000000003" customHeight="1" x14ac:dyDescent="0.25">
      <c r="A1826" s="277"/>
      <c r="B1826" s="33"/>
      <c r="C1826" s="11"/>
      <c r="D1826" s="11"/>
      <c r="E1826" s="36"/>
      <c r="F1826" s="11"/>
      <c r="G1826" s="11"/>
      <c r="H1826" s="11"/>
      <c r="I1826" s="24"/>
      <c r="J1826" s="51"/>
      <c r="K1826" s="46" t="str">
        <f>IF(SUMIFS('Base facturation'!$C$59:$ALN$59,'Base facturation'!$C$8:$ALN$8,A1826)=0,"",SUMIFS('Base facturation'!$C$59:$ALN$59,'Base facturation'!$C$8:$ALN$8,A1826))</f>
        <v/>
      </c>
      <c r="L1826" s="46" t="str">
        <f t="shared" si="28"/>
        <v/>
      </c>
      <c r="M1826" s="47"/>
      <c r="N1826" s="55"/>
      <c r="O1826" s="59"/>
      <c r="P1826" s="43"/>
      <c r="Q1826" s="14"/>
    </row>
    <row r="1827" spans="1:17" ht="36.700000000000003" customHeight="1" x14ac:dyDescent="0.25">
      <c r="A1827" s="277"/>
      <c r="B1827" s="33"/>
      <c r="C1827" s="11"/>
      <c r="D1827" s="11"/>
      <c r="E1827" s="36"/>
      <c r="F1827" s="11"/>
      <c r="G1827" s="11"/>
      <c r="H1827" s="11"/>
      <c r="I1827" s="24"/>
      <c r="J1827" s="51"/>
      <c r="K1827" s="46" t="str">
        <f>IF(SUMIFS('Base facturation'!$C$59:$ALN$59,'Base facturation'!$C$8:$ALN$8,A1827)=0,"",SUMIFS('Base facturation'!$C$59:$ALN$59,'Base facturation'!$C$8:$ALN$8,A1827))</f>
        <v/>
      </c>
      <c r="L1827" s="46" t="str">
        <f t="shared" si="28"/>
        <v/>
      </c>
      <c r="M1827" s="47"/>
      <c r="N1827" s="55"/>
      <c r="O1827" s="59"/>
      <c r="P1827" s="43"/>
      <c r="Q1827" s="14"/>
    </row>
    <row r="1828" spans="1:17" ht="36.700000000000003" customHeight="1" x14ac:dyDescent="0.25">
      <c r="A1828" s="277"/>
      <c r="B1828" s="33"/>
      <c r="C1828" s="11"/>
      <c r="D1828" s="11"/>
      <c r="E1828" s="36"/>
      <c r="F1828" s="11"/>
      <c r="G1828" s="11"/>
      <c r="H1828" s="11"/>
      <c r="I1828" s="24"/>
      <c r="J1828" s="51"/>
      <c r="K1828" s="46" t="str">
        <f>IF(SUMIFS('Base facturation'!$C$59:$ALN$59,'Base facturation'!$C$8:$ALN$8,A1828)=0,"",SUMIFS('Base facturation'!$C$59:$ALN$59,'Base facturation'!$C$8:$ALN$8,A1828))</f>
        <v/>
      </c>
      <c r="L1828" s="46" t="str">
        <f t="shared" si="28"/>
        <v/>
      </c>
      <c r="M1828" s="47"/>
      <c r="N1828" s="55"/>
      <c r="O1828" s="59"/>
      <c r="P1828" s="43"/>
      <c r="Q1828" s="14"/>
    </row>
    <row r="1829" spans="1:17" ht="36.700000000000003" customHeight="1" x14ac:dyDescent="0.25">
      <c r="A1829" s="277"/>
      <c r="B1829" s="33"/>
      <c r="C1829" s="11"/>
      <c r="D1829" s="11"/>
      <c r="E1829" s="36"/>
      <c r="F1829" s="11"/>
      <c r="G1829" s="11"/>
      <c r="H1829" s="11"/>
      <c r="I1829" s="24"/>
      <c r="J1829" s="51"/>
      <c r="K1829" s="46" t="str">
        <f>IF(SUMIFS('Base facturation'!$C$59:$ALN$59,'Base facturation'!$C$8:$ALN$8,A1829)=0,"",SUMIFS('Base facturation'!$C$59:$ALN$59,'Base facturation'!$C$8:$ALN$8,A1829))</f>
        <v/>
      </c>
      <c r="L1829" s="46" t="str">
        <f t="shared" si="28"/>
        <v/>
      </c>
      <c r="M1829" s="47"/>
      <c r="N1829" s="55"/>
      <c r="O1829" s="59"/>
      <c r="P1829" s="43"/>
      <c r="Q1829" s="14"/>
    </row>
    <row r="1830" spans="1:17" ht="36.700000000000003" customHeight="1" x14ac:dyDescent="0.25">
      <c r="A1830" s="277"/>
      <c r="B1830" s="33"/>
      <c r="C1830" s="11"/>
      <c r="D1830" s="11"/>
      <c r="E1830" s="36"/>
      <c r="F1830" s="11"/>
      <c r="G1830" s="11"/>
      <c r="H1830" s="11"/>
      <c r="I1830" s="24"/>
      <c r="J1830" s="51"/>
      <c r="K1830" s="46" t="str">
        <f>IF(SUMIFS('Base facturation'!$C$59:$ALN$59,'Base facturation'!$C$8:$ALN$8,A1830)=0,"",SUMIFS('Base facturation'!$C$59:$ALN$59,'Base facturation'!$C$8:$ALN$8,A1830))</f>
        <v/>
      </c>
      <c r="L1830" s="46" t="str">
        <f t="shared" si="28"/>
        <v/>
      </c>
      <c r="M1830" s="47"/>
      <c r="N1830" s="55"/>
      <c r="O1830" s="59"/>
      <c r="P1830" s="43"/>
      <c r="Q1830" s="14"/>
    </row>
    <row r="1831" spans="1:17" ht="36.700000000000003" customHeight="1" x14ac:dyDescent="0.25">
      <c r="A1831" s="277"/>
      <c r="B1831" s="33"/>
      <c r="C1831" s="11"/>
      <c r="D1831" s="11"/>
      <c r="E1831" s="36"/>
      <c r="F1831" s="11"/>
      <c r="G1831" s="11"/>
      <c r="H1831" s="11"/>
      <c r="I1831" s="24"/>
      <c r="J1831" s="51"/>
      <c r="K1831" s="46" t="str">
        <f>IF(SUMIFS('Base facturation'!$C$59:$ALN$59,'Base facturation'!$C$8:$ALN$8,A1831)=0,"",SUMIFS('Base facturation'!$C$59:$ALN$59,'Base facturation'!$C$8:$ALN$8,A1831))</f>
        <v/>
      </c>
      <c r="L1831" s="46" t="str">
        <f t="shared" si="28"/>
        <v/>
      </c>
      <c r="M1831" s="47"/>
      <c r="N1831" s="55"/>
      <c r="O1831" s="59"/>
      <c r="P1831" s="43"/>
      <c r="Q1831" s="14"/>
    </row>
    <row r="1832" spans="1:17" ht="36.700000000000003" customHeight="1" x14ac:dyDescent="0.25">
      <c r="A1832" s="277"/>
      <c r="B1832" s="33"/>
      <c r="C1832" s="11"/>
      <c r="D1832" s="11"/>
      <c r="E1832" s="36"/>
      <c r="F1832" s="11"/>
      <c r="G1832" s="11"/>
      <c r="H1832" s="11"/>
      <c r="I1832" s="24"/>
      <c r="J1832" s="51"/>
      <c r="K1832" s="46" t="str">
        <f>IF(SUMIFS('Base facturation'!$C$59:$ALN$59,'Base facturation'!$C$8:$ALN$8,A1832)=0,"",SUMIFS('Base facturation'!$C$59:$ALN$59,'Base facturation'!$C$8:$ALN$8,A1832))</f>
        <v/>
      </c>
      <c r="L1832" s="46" t="str">
        <f t="shared" si="28"/>
        <v/>
      </c>
      <c r="M1832" s="47"/>
      <c r="N1832" s="55"/>
      <c r="O1832" s="59"/>
      <c r="P1832" s="43"/>
      <c r="Q1832" s="14"/>
    </row>
    <row r="1833" spans="1:17" ht="36.700000000000003" customHeight="1" x14ac:dyDescent="0.25">
      <c r="A1833" s="277"/>
      <c r="B1833" s="33"/>
      <c r="C1833" s="11"/>
      <c r="D1833" s="11"/>
      <c r="E1833" s="36"/>
      <c r="F1833" s="11"/>
      <c r="G1833" s="11"/>
      <c r="H1833" s="11"/>
      <c r="I1833" s="24"/>
      <c r="J1833" s="51"/>
      <c r="K1833" s="46" t="str">
        <f>IF(SUMIFS('Base facturation'!$C$59:$ALN$59,'Base facturation'!$C$8:$ALN$8,A1833)=0,"",SUMIFS('Base facturation'!$C$59:$ALN$59,'Base facturation'!$C$8:$ALN$8,A1833))</f>
        <v/>
      </c>
      <c r="L1833" s="46" t="str">
        <f t="shared" si="28"/>
        <v/>
      </c>
      <c r="M1833" s="47"/>
      <c r="N1833" s="55"/>
      <c r="O1833" s="59"/>
      <c r="P1833" s="43"/>
      <c r="Q1833" s="14"/>
    </row>
    <row r="1834" spans="1:17" ht="36.700000000000003" customHeight="1" x14ac:dyDescent="0.25">
      <c r="A1834" s="277"/>
      <c r="B1834" s="33"/>
      <c r="C1834" s="11"/>
      <c r="D1834" s="11"/>
      <c r="E1834" s="36"/>
      <c r="F1834" s="11"/>
      <c r="G1834" s="11"/>
      <c r="H1834" s="11"/>
      <c r="I1834" s="24"/>
      <c r="J1834" s="51"/>
      <c r="K1834" s="46" t="str">
        <f>IF(SUMIFS('Base facturation'!$C$59:$ALN$59,'Base facturation'!$C$8:$ALN$8,A1834)=0,"",SUMIFS('Base facturation'!$C$59:$ALN$59,'Base facturation'!$C$8:$ALN$8,A1834))</f>
        <v/>
      </c>
      <c r="L1834" s="46" t="str">
        <f t="shared" si="28"/>
        <v/>
      </c>
      <c r="M1834" s="47"/>
      <c r="N1834" s="55"/>
      <c r="O1834" s="59"/>
      <c r="P1834" s="43"/>
      <c r="Q1834" s="14"/>
    </row>
    <row r="1835" spans="1:17" ht="36.700000000000003" customHeight="1" x14ac:dyDescent="0.25">
      <c r="A1835" s="277"/>
      <c r="B1835" s="33"/>
      <c r="C1835" s="11"/>
      <c r="D1835" s="11"/>
      <c r="E1835" s="36"/>
      <c r="F1835" s="11"/>
      <c r="G1835" s="11"/>
      <c r="H1835" s="11"/>
      <c r="I1835" s="24"/>
      <c r="J1835" s="51"/>
      <c r="K1835" s="46" t="str">
        <f>IF(SUMIFS('Base facturation'!$C$59:$ALN$59,'Base facturation'!$C$8:$ALN$8,A1835)=0,"",SUMIFS('Base facturation'!$C$59:$ALN$59,'Base facturation'!$C$8:$ALN$8,A1835))</f>
        <v/>
      </c>
      <c r="L1835" s="46" t="str">
        <f t="shared" si="28"/>
        <v/>
      </c>
      <c r="M1835" s="47"/>
      <c r="N1835" s="55"/>
      <c r="O1835" s="59"/>
      <c r="P1835" s="43"/>
      <c r="Q1835" s="14"/>
    </row>
    <row r="1836" spans="1:17" ht="36.700000000000003" customHeight="1" x14ac:dyDescent="0.25">
      <c r="A1836" s="277"/>
      <c r="B1836" s="33"/>
      <c r="C1836" s="11"/>
      <c r="D1836" s="11"/>
      <c r="E1836" s="36"/>
      <c r="F1836" s="11"/>
      <c r="G1836" s="11"/>
      <c r="H1836" s="11"/>
      <c r="I1836" s="24"/>
      <c r="J1836" s="51"/>
      <c r="K1836" s="46" t="str">
        <f>IF(SUMIFS('Base facturation'!$C$59:$ALN$59,'Base facturation'!$C$8:$ALN$8,A1836)=0,"",SUMIFS('Base facturation'!$C$59:$ALN$59,'Base facturation'!$C$8:$ALN$8,A1836))</f>
        <v/>
      </c>
      <c r="L1836" s="46" t="str">
        <f t="shared" si="28"/>
        <v/>
      </c>
      <c r="M1836" s="47"/>
      <c r="N1836" s="55"/>
      <c r="O1836" s="59"/>
      <c r="P1836" s="43"/>
      <c r="Q1836" s="14"/>
    </row>
    <row r="1837" spans="1:17" ht="36.700000000000003" customHeight="1" x14ac:dyDescent="0.25">
      <c r="A1837" s="277"/>
      <c r="B1837" s="33"/>
      <c r="C1837" s="11"/>
      <c r="D1837" s="11"/>
      <c r="E1837" s="36"/>
      <c r="F1837" s="11"/>
      <c r="G1837" s="11"/>
      <c r="H1837" s="11"/>
      <c r="I1837" s="24"/>
      <c r="J1837" s="51"/>
      <c r="K1837" s="46" t="str">
        <f>IF(SUMIFS('Base facturation'!$C$59:$ALN$59,'Base facturation'!$C$8:$ALN$8,A1837)=0,"",SUMIFS('Base facturation'!$C$59:$ALN$59,'Base facturation'!$C$8:$ALN$8,A1837))</f>
        <v/>
      </c>
      <c r="L1837" s="46" t="str">
        <f t="shared" si="28"/>
        <v/>
      </c>
      <c r="M1837" s="47"/>
      <c r="N1837" s="55"/>
      <c r="O1837" s="59"/>
      <c r="P1837" s="43"/>
      <c r="Q1837" s="14"/>
    </row>
    <row r="1838" spans="1:17" ht="36.700000000000003" customHeight="1" x14ac:dyDescent="0.25">
      <c r="A1838" s="277"/>
      <c r="B1838" s="33"/>
      <c r="C1838" s="11"/>
      <c r="D1838" s="11"/>
      <c r="E1838" s="36"/>
      <c r="F1838" s="11"/>
      <c r="G1838" s="11"/>
      <c r="H1838" s="11"/>
      <c r="I1838" s="24"/>
      <c r="J1838" s="51"/>
      <c r="K1838" s="46" t="str">
        <f>IF(SUMIFS('Base facturation'!$C$59:$ALN$59,'Base facturation'!$C$8:$ALN$8,A1838)=0,"",SUMIFS('Base facturation'!$C$59:$ALN$59,'Base facturation'!$C$8:$ALN$8,A1838))</f>
        <v/>
      </c>
      <c r="L1838" s="46" t="str">
        <f t="shared" si="28"/>
        <v/>
      </c>
      <c r="M1838" s="47"/>
      <c r="N1838" s="55"/>
      <c r="O1838" s="59"/>
      <c r="P1838" s="43"/>
      <c r="Q1838" s="14"/>
    </row>
    <row r="1839" spans="1:17" ht="36.700000000000003" customHeight="1" x14ac:dyDescent="0.25">
      <c r="A1839" s="277"/>
      <c r="B1839" s="33"/>
      <c r="C1839" s="11"/>
      <c r="D1839" s="11"/>
      <c r="E1839" s="36"/>
      <c r="F1839" s="11"/>
      <c r="G1839" s="11"/>
      <c r="H1839" s="11"/>
      <c r="I1839" s="24"/>
      <c r="J1839" s="51"/>
      <c r="K1839" s="46" t="str">
        <f>IF(SUMIFS('Base facturation'!$C$59:$ALN$59,'Base facturation'!$C$8:$ALN$8,A1839)=0,"",SUMIFS('Base facturation'!$C$59:$ALN$59,'Base facturation'!$C$8:$ALN$8,A1839))</f>
        <v/>
      </c>
      <c r="L1839" s="46" t="str">
        <f t="shared" si="28"/>
        <v/>
      </c>
      <c r="M1839" s="47"/>
      <c r="N1839" s="55"/>
      <c r="O1839" s="59"/>
      <c r="P1839" s="43"/>
      <c r="Q1839" s="14"/>
    </row>
    <row r="1840" spans="1:17" ht="36.700000000000003" customHeight="1" x14ac:dyDescent="0.25">
      <c r="A1840" s="277"/>
      <c r="B1840" s="33"/>
      <c r="C1840" s="11"/>
      <c r="D1840" s="11"/>
      <c r="E1840" s="36"/>
      <c r="F1840" s="11"/>
      <c r="G1840" s="11"/>
      <c r="H1840" s="11"/>
      <c r="I1840" s="24"/>
      <c r="J1840" s="51"/>
      <c r="K1840" s="46" t="str">
        <f>IF(SUMIFS('Base facturation'!$C$59:$ALN$59,'Base facturation'!$C$8:$ALN$8,A1840)=0,"",SUMIFS('Base facturation'!$C$59:$ALN$59,'Base facturation'!$C$8:$ALN$8,A1840))</f>
        <v/>
      </c>
      <c r="L1840" s="46" t="str">
        <f t="shared" si="28"/>
        <v/>
      </c>
      <c r="M1840" s="47"/>
      <c r="N1840" s="55"/>
      <c r="O1840" s="59"/>
      <c r="P1840" s="43"/>
      <c r="Q1840" s="14"/>
    </row>
    <row r="1841" spans="1:17" ht="36.700000000000003" customHeight="1" x14ac:dyDescent="0.25">
      <c r="A1841" s="277"/>
      <c r="B1841" s="33"/>
      <c r="C1841" s="11"/>
      <c r="D1841" s="11"/>
      <c r="E1841" s="36"/>
      <c r="F1841" s="11"/>
      <c r="G1841" s="11"/>
      <c r="H1841" s="11"/>
      <c r="I1841" s="24"/>
      <c r="J1841" s="51"/>
      <c r="K1841" s="46" t="str">
        <f>IF(SUMIFS('Base facturation'!$C$59:$ALN$59,'Base facturation'!$C$8:$ALN$8,A1841)=0,"",SUMIFS('Base facturation'!$C$59:$ALN$59,'Base facturation'!$C$8:$ALN$8,A1841))</f>
        <v/>
      </c>
      <c r="L1841" s="46" t="str">
        <f t="shared" si="28"/>
        <v/>
      </c>
      <c r="M1841" s="47"/>
      <c r="N1841" s="55"/>
      <c r="O1841" s="59"/>
      <c r="P1841" s="43"/>
      <c r="Q1841" s="14"/>
    </row>
    <row r="1842" spans="1:17" ht="36.700000000000003" customHeight="1" x14ac:dyDescent="0.25">
      <c r="A1842" s="277"/>
      <c r="B1842" s="33"/>
      <c r="C1842" s="11"/>
      <c r="D1842" s="11"/>
      <c r="E1842" s="36"/>
      <c r="F1842" s="11"/>
      <c r="G1842" s="11"/>
      <c r="H1842" s="11"/>
      <c r="I1842" s="24"/>
      <c r="J1842" s="51"/>
      <c r="K1842" s="46" t="str">
        <f>IF(SUMIFS('Base facturation'!$C$59:$ALN$59,'Base facturation'!$C$8:$ALN$8,A1842)=0,"",SUMIFS('Base facturation'!$C$59:$ALN$59,'Base facturation'!$C$8:$ALN$8,A1842))</f>
        <v/>
      </c>
      <c r="L1842" s="46" t="str">
        <f t="shared" si="28"/>
        <v/>
      </c>
      <c r="M1842" s="47"/>
      <c r="N1842" s="55"/>
      <c r="O1842" s="59"/>
      <c r="P1842" s="43"/>
      <c r="Q1842" s="14"/>
    </row>
    <row r="1843" spans="1:17" ht="36.700000000000003" customHeight="1" x14ac:dyDescent="0.25">
      <c r="A1843" s="277"/>
      <c r="B1843" s="33"/>
      <c r="C1843" s="11"/>
      <c r="D1843" s="11"/>
      <c r="E1843" s="36"/>
      <c r="F1843" s="11"/>
      <c r="G1843" s="11"/>
      <c r="H1843" s="11"/>
      <c r="I1843" s="24"/>
      <c r="J1843" s="51"/>
      <c r="K1843" s="46" t="str">
        <f>IF(SUMIFS('Base facturation'!$C$59:$ALN$59,'Base facturation'!$C$8:$ALN$8,A1843)=0,"",SUMIFS('Base facturation'!$C$59:$ALN$59,'Base facturation'!$C$8:$ALN$8,A1843))</f>
        <v/>
      </c>
      <c r="L1843" s="46" t="str">
        <f t="shared" si="28"/>
        <v/>
      </c>
      <c r="M1843" s="47"/>
      <c r="N1843" s="55"/>
      <c r="O1843" s="59"/>
      <c r="P1843" s="43"/>
      <c r="Q1843" s="14"/>
    </row>
    <row r="1844" spans="1:17" ht="36.700000000000003" customHeight="1" x14ac:dyDescent="0.25">
      <c r="A1844" s="277"/>
      <c r="B1844" s="33"/>
      <c r="C1844" s="11"/>
      <c r="D1844" s="11"/>
      <c r="E1844" s="36"/>
      <c r="F1844" s="11"/>
      <c r="G1844" s="11"/>
      <c r="H1844" s="11"/>
      <c r="I1844" s="24"/>
      <c r="J1844" s="51"/>
      <c r="K1844" s="46" t="str">
        <f>IF(SUMIFS('Base facturation'!$C$59:$ALN$59,'Base facturation'!$C$8:$ALN$8,A1844)=0,"",SUMIFS('Base facturation'!$C$59:$ALN$59,'Base facturation'!$C$8:$ALN$8,A1844))</f>
        <v/>
      </c>
      <c r="L1844" s="46" t="str">
        <f t="shared" si="28"/>
        <v/>
      </c>
      <c r="M1844" s="47"/>
      <c r="N1844" s="55"/>
      <c r="O1844" s="59"/>
      <c r="P1844" s="43"/>
      <c r="Q1844" s="14"/>
    </row>
    <row r="1845" spans="1:17" ht="36.700000000000003" customHeight="1" x14ac:dyDescent="0.25">
      <c r="A1845" s="277"/>
      <c r="B1845" s="33"/>
      <c r="C1845" s="11"/>
      <c r="D1845" s="11"/>
      <c r="E1845" s="36"/>
      <c r="F1845" s="11"/>
      <c r="G1845" s="11"/>
      <c r="H1845" s="11"/>
      <c r="I1845" s="24"/>
      <c r="J1845" s="51"/>
      <c r="K1845" s="46" t="str">
        <f>IF(SUMIFS('Base facturation'!$C$59:$ALN$59,'Base facturation'!$C$8:$ALN$8,A1845)=0,"",SUMIFS('Base facturation'!$C$59:$ALN$59,'Base facturation'!$C$8:$ALN$8,A1845))</f>
        <v/>
      </c>
      <c r="L1845" s="46" t="str">
        <f t="shared" si="28"/>
        <v/>
      </c>
      <c r="M1845" s="47"/>
      <c r="N1845" s="55"/>
      <c r="O1845" s="59"/>
      <c r="P1845" s="43"/>
      <c r="Q1845" s="14"/>
    </row>
    <row r="1846" spans="1:17" ht="36.700000000000003" customHeight="1" x14ac:dyDescent="0.25">
      <c r="A1846" s="277"/>
      <c r="B1846" s="33"/>
      <c r="C1846" s="11"/>
      <c r="D1846" s="11"/>
      <c r="E1846" s="36"/>
      <c r="F1846" s="11"/>
      <c r="G1846" s="11"/>
      <c r="H1846" s="11"/>
      <c r="I1846" s="24"/>
      <c r="J1846" s="51"/>
      <c r="K1846" s="46" t="str">
        <f>IF(SUMIFS('Base facturation'!$C$59:$ALN$59,'Base facturation'!$C$8:$ALN$8,A1846)=0,"",SUMIFS('Base facturation'!$C$59:$ALN$59,'Base facturation'!$C$8:$ALN$8,A1846))</f>
        <v/>
      </c>
      <c r="L1846" s="46" t="str">
        <f t="shared" si="28"/>
        <v/>
      </c>
      <c r="M1846" s="47"/>
      <c r="N1846" s="55"/>
      <c r="O1846" s="59"/>
      <c r="P1846" s="43"/>
      <c r="Q1846" s="14"/>
    </row>
    <row r="1847" spans="1:17" ht="36.700000000000003" customHeight="1" x14ac:dyDescent="0.25">
      <c r="A1847" s="277"/>
      <c r="B1847" s="33"/>
      <c r="C1847" s="11"/>
      <c r="D1847" s="11"/>
      <c r="E1847" s="36"/>
      <c r="F1847" s="11"/>
      <c r="G1847" s="11"/>
      <c r="H1847" s="11"/>
      <c r="I1847" s="24"/>
      <c r="J1847" s="51"/>
      <c r="K1847" s="46" t="str">
        <f>IF(SUMIFS('Base facturation'!$C$59:$ALN$59,'Base facturation'!$C$8:$ALN$8,A1847)=0,"",SUMIFS('Base facturation'!$C$59:$ALN$59,'Base facturation'!$C$8:$ALN$8,A1847))</f>
        <v/>
      </c>
      <c r="L1847" s="46" t="str">
        <f t="shared" si="28"/>
        <v/>
      </c>
      <c r="M1847" s="47"/>
      <c r="N1847" s="55"/>
      <c r="O1847" s="59"/>
      <c r="P1847" s="43"/>
      <c r="Q1847" s="14"/>
    </row>
    <row r="1848" spans="1:17" ht="36.700000000000003" customHeight="1" x14ac:dyDescent="0.25">
      <c r="A1848" s="277"/>
      <c r="B1848" s="33"/>
      <c r="C1848" s="11"/>
      <c r="D1848" s="11"/>
      <c r="E1848" s="36"/>
      <c r="F1848" s="11"/>
      <c r="G1848" s="11"/>
      <c r="H1848" s="11"/>
      <c r="I1848" s="24"/>
      <c r="J1848" s="51"/>
      <c r="K1848" s="46" t="str">
        <f>IF(SUMIFS('Base facturation'!$C$59:$ALN$59,'Base facturation'!$C$8:$ALN$8,A1848)=0,"",SUMIFS('Base facturation'!$C$59:$ALN$59,'Base facturation'!$C$8:$ALN$8,A1848))</f>
        <v/>
      </c>
      <c r="L1848" s="46" t="str">
        <f t="shared" si="28"/>
        <v/>
      </c>
      <c r="M1848" s="47"/>
      <c r="N1848" s="55"/>
      <c r="O1848" s="59"/>
      <c r="P1848" s="43"/>
      <c r="Q1848" s="14"/>
    </row>
    <row r="1849" spans="1:17" ht="36.700000000000003" customHeight="1" x14ac:dyDescent="0.25">
      <c r="A1849" s="277"/>
      <c r="B1849" s="33"/>
      <c r="C1849" s="11"/>
      <c r="D1849" s="11"/>
      <c r="E1849" s="36"/>
      <c r="F1849" s="11"/>
      <c r="G1849" s="11"/>
      <c r="H1849" s="11"/>
      <c r="I1849" s="24"/>
      <c r="J1849" s="51"/>
      <c r="K1849" s="46" t="str">
        <f>IF(SUMIFS('Base facturation'!$C$59:$ALN$59,'Base facturation'!$C$8:$ALN$8,A1849)=0,"",SUMIFS('Base facturation'!$C$59:$ALN$59,'Base facturation'!$C$8:$ALN$8,A1849))</f>
        <v/>
      </c>
      <c r="L1849" s="46" t="str">
        <f t="shared" si="28"/>
        <v/>
      </c>
      <c r="M1849" s="47"/>
      <c r="N1849" s="55"/>
      <c r="O1849" s="59"/>
      <c r="P1849" s="43"/>
      <c r="Q1849" s="14"/>
    </row>
    <row r="1850" spans="1:17" ht="36.700000000000003" customHeight="1" x14ac:dyDescent="0.25">
      <c r="A1850" s="277"/>
      <c r="B1850" s="33"/>
      <c r="C1850" s="11"/>
      <c r="D1850" s="11"/>
      <c r="E1850" s="36"/>
      <c r="F1850" s="11"/>
      <c r="G1850" s="11"/>
      <c r="H1850" s="11"/>
      <c r="I1850" s="24"/>
      <c r="J1850" s="51"/>
      <c r="K1850" s="46" t="str">
        <f>IF(SUMIFS('Base facturation'!$C$59:$ALN$59,'Base facturation'!$C$8:$ALN$8,A1850)=0,"",SUMIFS('Base facturation'!$C$59:$ALN$59,'Base facturation'!$C$8:$ALN$8,A1850))</f>
        <v/>
      </c>
      <c r="L1850" s="46" t="str">
        <f t="shared" si="28"/>
        <v/>
      </c>
      <c r="M1850" s="47"/>
      <c r="N1850" s="55"/>
      <c r="O1850" s="59"/>
      <c r="P1850" s="43"/>
      <c r="Q1850" s="14"/>
    </row>
    <row r="1851" spans="1:17" ht="36.700000000000003" customHeight="1" x14ac:dyDescent="0.25">
      <c r="A1851" s="277"/>
      <c r="B1851" s="33"/>
      <c r="C1851" s="11"/>
      <c r="D1851" s="11"/>
      <c r="E1851" s="36"/>
      <c r="F1851" s="11"/>
      <c r="G1851" s="11"/>
      <c r="H1851" s="11"/>
      <c r="I1851" s="24"/>
      <c r="J1851" s="51"/>
      <c r="K1851" s="46" t="str">
        <f>IF(SUMIFS('Base facturation'!$C$59:$ALN$59,'Base facturation'!$C$8:$ALN$8,A1851)=0,"",SUMIFS('Base facturation'!$C$59:$ALN$59,'Base facturation'!$C$8:$ALN$8,A1851))</f>
        <v/>
      </c>
      <c r="L1851" s="46" t="str">
        <f t="shared" si="28"/>
        <v/>
      </c>
      <c r="M1851" s="47"/>
      <c r="N1851" s="55"/>
      <c r="O1851" s="59"/>
      <c r="P1851" s="43"/>
      <c r="Q1851" s="14"/>
    </row>
    <row r="1852" spans="1:17" ht="36.700000000000003" customHeight="1" x14ac:dyDescent="0.25">
      <c r="A1852" s="277"/>
      <c r="B1852" s="33"/>
      <c r="C1852" s="11"/>
      <c r="D1852" s="11"/>
      <c r="E1852" s="36"/>
      <c r="F1852" s="11"/>
      <c r="G1852" s="11"/>
      <c r="H1852" s="11"/>
      <c r="I1852" s="24"/>
      <c r="J1852" s="51"/>
      <c r="K1852" s="46" t="str">
        <f>IF(SUMIFS('Base facturation'!$C$59:$ALN$59,'Base facturation'!$C$8:$ALN$8,A1852)=0,"",SUMIFS('Base facturation'!$C$59:$ALN$59,'Base facturation'!$C$8:$ALN$8,A1852))</f>
        <v/>
      </c>
      <c r="L1852" s="46" t="str">
        <f t="shared" si="28"/>
        <v/>
      </c>
      <c r="M1852" s="47"/>
      <c r="N1852" s="55"/>
      <c r="O1852" s="59"/>
      <c r="P1852" s="43"/>
      <c r="Q1852" s="14"/>
    </row>
    <row r="1853" spans="1:17" ht="36.700000000000003" customHeight="1" x14ac:dyDescent="0.25">
      <c r="A1853" s="277"/>
      <c r="B1853" s="33"/>
      <c r="C1853" s="11"/>
      <c r="D1853" s="11"/>
      <c r="E1853" s="36"/>
      <c r="F1853" s="11"/>
      <c r="G1853" s="11"/>
      <c r="H1853" s="11"/>
      <c r="I1853" s="24"/>
      <c r="J1853" s="51"/>
      <c r="K1853" s="46" t="str">
        <f>IF(SUMIFS('Base facturation'!$C$59:$ALN$59,'Base facturation'!$C$8:$ALN$8,A1853)=0,"",SUMIFS('Base facturation'!$C$59:$ALN$59,'Base facturation'!$C$8:$ALN$8,A1853))</f>
        <v/>
      </c>
      <c r="L1853" s="46" t="str">
        <f t="shared" si="28"/>
        <v/>
      </c>
      <c r="M1853" s="47"/>
      <c r="N1853" s="55"/>
      <c r="O1853" s="59"/>
      <c r="P1853" s="43"/>
      <c r="Q1853" s="14"/>
    </row>
    <row r="1854" spans="1:17" ht="36.700000000000003" customHeight="1" x14ac:dyDescent="0.25">
      <c r="A1854" s="277"/>
      <c r="B1854" s="33"/>
      <c r="C1854" s="11"/>
      <c r="D1854" s="11"/>
      <c r="E1854" s="36"/>
      <c r="F1854" s="11"/>
      <c r="G1854" s="11"/>
      <c r="H1854" s="11"/>
      <c r="I1854" s="24"/>
      <c r="J1854" s="51"/>
      <c r="K1854" s="46" t="str">
        <f>IF(SUMIFS('Base facturation'!$C$59:$ALN$59,'Base facturation'!$C$8:$ALN$8,A1854)=0,"",SUMIFS('Base facturation'!$C$59:$ALN$59,'Base facturation'!$C$8:$ALN$8,A1854))</f>
        <v/>
      </c>
      <c r="L1854" s="46" t="str">
        <f t="shared" si="28"/>
        <v/>
      </c>
      <c r="M1854" s="47"/>
      <c r="N1854" s="55"/>
      <c r="O1854" s="59"/>
      <c r="P1854" s="43"/>
      <c r="Q1854" s="14"/>
    </row>
    <row r="1855" spans="1:17" ht="36.700000000000003" customHeight="1" x14ac:dyDescent="0.25">
      <c r="A1855" s="277"/>
      <c r="B1855" s="33"/>
      <c r="C1855" s="11"/>
      <c r="D1855" s="11"/>
      <c r="E1855" s="36"/>
      <c r="F1855" s="11"/>
      <c r="G1855" s="11"/>
      <c r="H1855" s="11"/>
      <c r="I1855" s="24"/>
      <c r="J1855" s="51"/>
      <c r="K1855" s="46" t="str">
        <f>IF(SUMIFS('Base facturation'!$C$59:$ALN$59,'Base facturation'!$C$8:$ALN$8,A1855)=0,"",SUMIFS('Base facturation'!$C$59:$ALN$59,'Base facturation'!$C$8:$ALN$8,A1855))</f>
        <v/>
      </c>
      <c r="L1855" s="46" t="str">
        <f t="shared" si="28"/>
        <v/>
      </c>
      <c r="M1855" s="47"/>
      <c r="N1855" s="55"/>
      <c r="O1855" s="59"/>
      <c r="P1855" s="43"/>
      <c r="Q1855" s="14"/>
    </row>
    <row r="1856" spans="1:17" ht="36.700000000000003" customHeight="1" x14ac:dyDescent="0.25">
      <c r="A1856" s="277"/>
      <c r="B1856" s="33"/>
      <c r="C1856" s="11"/>
      <c r="D1856" s="11"/>
      <c r="E1856" s="36"/>
      <c r="F1856" s="11"/>
      <c r="G1856" s="11"/>
      <c r="H1856" s="11"/>
      <c r="I1856" s="24"/>
      <c r="J1856" s="51"/>
      <c r="K1856" s="46" t="str">
        <f>IF(SUMIFS('Base facturation'!$C$59:$ALN$59,'Base facturation'!$C$8:$ALN$8,A1856)=0,"",SUMIFS('Base facturation'!$C$59:$ALN$59,'Base facturation'!$C$8:$ALN$8,A1856))</f>
        <v/>
      </c>
      <c r="L1856" s="46" t="str">
        <f t="shared" si="28"/>
        <v/>
      </c>
      <c r="M1856" s="47"/>
      <c r="N1856" s="55"/>
      <c r="O1856" s="59"/>
      <c r="P1856" s="43"/>
      <c r="Q1856" s="14"/>
    </row>
    <row r="1857" spans="1:17" ht="36.700000000000003" customHeight="1" x14ac:dyDescent="0.25">
      <c r="A1857" s="277"/>
      <c r="B1857" s="33"/>
      <c r="C1857" s="11"/>
      <c r="D1857" s="11"/>
      <c r="E1857" s="36"/>
      <c r="F1857" s="11"/>
      <c r="G1857" s="11"/>
      <c r="H1857" s="11"/>
      <c r="I1857" s="24"/>
      <c r="J1857" s="51"/>
      <c r="K1857" s="46" t="str">
        <f>IF(SUMIFS('Base facturation'!$C$59:$ALN$59,'Base facturation'!$C$8:$ALN$8,A1857)=0,"",SUMIFS('Base facturation'!$C$59:$ALN$59,'Base facturation'!$C$8:$ALN$8,A1857))</f>
        <v/>
      </c>
      <c r="L1857" s="46" t="str">
        <f t="shared" si="28"/>
        <v/>
      </c>
      <c r="M1857" s="47"/>
      <c r="N1857" s="55"/>
      <c r="O1857" s="59"/>
      <c r="P1857" s="43"/>
      <c r="Q1857" s="14"/>
    </row>
    <row r="1858" spans="1:17" ht="36.700000000000003" customHeight="1" x14ac:dyDescent="0.25">
      <c r="A1858" s="277"/>
      <c r="B1858" s="33"/>
      <c r="C1858" s="11"/>
      <c r="D1858" s="11"/>
      <c r="E1858" s="36"/>
      <c r="F1858" s="11"/>
      <c r="G1858" s="11"/>
      <c r="H1858" s="11"/>
      <c r="I1858" s="24"/>
      <c r="J1858" s="51"/>
      <c r="K1858" s="46" t="str">
        <f>IF(SUMIFS('Base facturation'!$C$59:$ALN$59,'Base facturation'!$C$8:$ALN$8,A1858)=0,"",SUMIFS('Base facturation'!$C$59:$ALN$59,'Base facturation'!$C$8:$ALN$8,A1858))</f>
        <v/>
      </c>
      <c r="L1858" s="46" t="str">
        <f t="shared" si="28"/>
        <v/>
      </c>
      <c r="M1858" s="47"/>
      <c r="N1858" s="55"/>
      <c r="O1858" s="59"/>
      <c r="P1858" s="43"/>
      <c r="Q1858" s="14"/>
    </row>
    <row r="1859" spans="1:17" ht="36.700000000000003" customHeight="1" x14ac:dyDescent="0.25">
      <c r="A1859" s="277"/>
      <c r="B1859" s="33"/>
      <c r="C1859" s="11"/>
      <c r="D1859" s="11"/>
      <c r="E1859" s="36"/>
      <c r="F1859" s="11"/>
      <c r="G1859" s="11"/>
      <c r="H1859" s="11"/>
      <c r="I1859" s="24"/>
      <c r="J1859" s="51"/>
      <c r="K1859" s="46" t="str">
        <f>IF(SUMIFS('Base facturation'!$C$59:$ALN$59,'Base facturation'!$C$8:$ALN$8,A1859)=0,"",SUMIFS('Base facturation'!$C$59:$ALN$59,'Base facturation'!$C$8:$ALN$8,A1859))</f>
        <v/>
      </c>
      <c r="L1859" s="46" t="str">
        <f t="shared" si="28"/>
        <v/>
      </c>
      <c r="M1859" s="47"/>
      <c r="N1859" s="55"/>
      <c r="O1859" s="59"/>
      <c r="P1859" s="43"/>
      <c r="Q1859" s="14"/>
    </row>
    <row r="1860" spans="1:17" ht="36.700000000000003" customHeight="1" x14ac:dyDescent="0.25">
      <c r="A1860" s="277"/>
      <c r="B1860" s="33"/>
      <c r="C1860" s="11"/>
      <c r="D1860" s="11"/>
      <c r="E1860" s="36"/>
      <c r="F1860" s="11"/>
      <c r="G1860" s="11"/>
      <c r="H1860" s="11"/>
      <c r="I1860" s="24"/>
      <c r="J1860" s="51"/>
      <c r="K1860" s="46" t="str">
        <f>IF(SUMIFS('Base facturation'!$C$59:$ALN$59,'Base facturation'!$C$8:$ALN$8,A1860)=0,"",SUMIFS('Base facturation'!$C$59:$ALN$59,'Base facturation'!$C$8:$ALN$8,A1860))</f>
        <v/>
      </c>
      <c r="L1860" s="46" t="str">
        <f t="shared" si="28"/>
        <v/>
      </c>
      <c r="M1860" s="47"/>
      <c r="N1860" s="55"/>
      <c r="O1860" s="59"/>
      <c r="P1860" s="43"/>
      <c r="Q1860" s="14"/>
    </row>
    <row r="1861" spans="1:17" ht="36.700000000000003" customHeight="1" x14ac:dyDescent="0.25">
      <c r="A1861" s="277"/>
      <c r="B1861" s="33"/>
      <c r="C1861" s="11"/>
      <c r="D1861" s="11"/>
      <c r="E1861" s="36"/>
      <c r="F1861" s="11"/>
      <c r="G1861" s="11"/>
      <c r="H1861" s="11"/>
      <c r="I1861" s="24"/>
      <c r="J1861" s="51"/>
      <c r="K1861" s="46" t="str">
        <f>IF(SUMIFS('Base facturation'!$C$59:$ALN$59,'Base facturation'!$C$8:$ALN$8,A1861)=0,"",SUMIFS('Base facturation'!$C$59:$ALN$59,'Base facturation'!$C$8:$ALN$8,A1861))</f>
        <v/>
      </c>
      <c r="L1861" s="46" t="str">
        <f t="shared" si="28"/>
        <v/>
      </c>
      <c r="M1861" s="47"/>
      <c r="N1861" s="55"/>
      <c r="O1861" s="59"/>
      <c r="P1861" s="43"/>
      <c r="Q1861" s="14"/>
    </row>
    <row r="1862" spans="1:17" ht="36.700000000000003" customHeight="1" x14ac:dyDescent="0.25">
      <c r="A1862" s="277"/>
      <c r="B1862" s="33"/>
      <c r="C1862" s="11"/>
      <c r="D1862" s="11"/>
      <c r="E1862" s="36"/>
      <c r="F1862" s="11"/>
      <c r="G1862" s="11"/>
      <c r="H1862" s="11"/>
      <c r="I1862" s="24"/>
      <c r="J1862" s="51"/>
      <c r="K1862" s="46" t="str">
        <f>IF(SUMIFS('Base facturation'!$C$59:$ALN$59,'Base facturation'!$C$8:$ALN$8,A1862)=0,"",SUMIFS('Base facturation'!$C$59:$ALN$59,'Base facturation'!$C$8:$ALN$8,A1862))</f>
        <v/>
      </c>
      <c r="L1862" s="46" t="str">
        <f t="shared" si="28"/>
        <v/>
      </c>
      <c r="M1862" s="47"/>
      <c r="N1862" s="55"/>
      <c r="O1862" s="59"/>
      <c r="P1862" s="43"/>
      <c r="Q1862" s="14"/>
    </row>
    <row r="1863" spans="1:17" ht="36.700000000000003" customHeight="1" x14ac:dyDescent="0.25">
      <c r="A1863" s="277"/>
      <c r="B1863" s="33"/>
      <c r="C1863" s="11"/>
      <c r="D1863" s="11"/>
      <c r="E1863" s="36"/>
      <c r="F1863" s="11"/>
      <c r="G1863" s="11"/>
      <c r="H1863" s="11"/>
      <c r="I1863" s="24"/>
      <c r="J1863" s="51"/>
      <c r="K1863" s="46" t="str">
        <f>IF(SUMIFS('Base facturation'!$C$59:$ALN$59,'Base facturation'!$C$8:$ALN$8,A1863)=0,"",SUMIFS('Base facturation'!$C$59:$ALN$59,'Base facturation'!$C$8:$ALN$8,A1863))</f>
        <v/>
      </c>
      <c r="L1863" s="46" t="str">
        <f t="shared" si="28"/>
        <v/>
      </c>
      <c r="M1863" s="47"/>
      <c r="N1863" s="55"/>
      <c r="O1863" s="59"/>
      <c r="P1863" s="43"/>
      <c r="Q1863" s="14"/>
    </row>
    <row r="1864" spans="1:17" ht="36.700000000000003" customHeight="1" x14ac:dyDescent="0.25">
      <c r="A1864" s="277"/>
      <c r="B1864" s="33"/>
      <c r="C1864" s="11"/>
      <c r="D1864" s="11"/>
      <c r="E1864" s="36"/>
      <c r="F1864" s="11"/>
      <c r="G1864" s="11"/>
      <c r="H1864" s="11"/>
      <c r="I1864" s="24"/>
      <c r="J1864" s="51"/>
      <c r="K1864" s="46" t="str">
        <f>IF(SUMIFS('Base facturation'!$C$59:$ALN$59,'Base facturation'!$C$8:$ALN$8,A1864)=0,"",SUMIFS('Base facturation'!$C$59:$ALN$59,'Base facturation'!$C$8:$ALN$8,A1864))</f>
        <v/>
      </c>
      <c r="L1864" s="46" t="str">
        <f t="shared" ref="L1864:L1927" si="29">IF(ISBLANK(J1864),"",J1864-K1864)</f>
        <v/>
      </c>
      <c r="M1864" s="47"/>
      <c r="N1864" s="55"/>
      <c r="O1864" s="59"/>
      <c r="P1864" s="43"/>
      <c r="Q1864" s="14"/>
    </row>
    <row r="1865" spans="1:17" ht="36.700000000000003" customHeight="1" x14ac:dyDescent="0.25">
      <c r="A1865" s="277"/>
      <c r="B1865" s="33"/>
      <c r="C1865" s="11"/>
      <c r="D1865" s="11"/>
      <c r="E1865" s="36"/>
      <c r="F1865" s="11"/>
      <c r="G1865" s="11"/>
      <c r="H1865" s="11"/>
      <c r="I1865" s="24"/>
      <c r="J1865" s="51"/>
      <c r="K1865" s="46" t="str">
        <f>IF(SUMIFS('Base facturation'!$C$59:$ALN$59,'Base facturation'!$C$8:$ALN$8,A1865)=0,"",SUMIFS('Base facturation'!$C$59:$ALN$59,'Base facturation'!$C$8:$ALN$8,A1865))</f>
        <v/>
      </c>
      <c r="L1865" s="46" t="str">
        <f t="shared" si="29"/>
        <v/>
      </c>
      <c r="M1865" s="47"/>
      <c r="N1865" s="55"/>
      <c r="O1865" s="59"/>
      <c r="P1865" s="43"/>
      <c r="Q1865" s="14"/>
    </row>
    <row r="1866" spans="1:17" ht="36.700000000000003" customHeight="1" x14ac:dyDescent="0.25">
      <c r="A1866" s="277"/>
      <c r="B1866" s="33"/>
      <c r="C1866" s="11"/>
      <c r="D1866" s="11"/>
      <c r="E1866" s="36"/>
      <c r="F1866" s="11"/>
      <c r="G1866" s="11"/>
      <c r="H1866" s="11"/>
      <c r="I1866" s="24"/>
      <c r="J1866" s="51"/>
      <c r="K1866" s="46" t="str">
        <f>IF(SUMIFS('Base facturation'!$C$59:$ALN$59,'Base facturation'!$C$8:$ALN$8,A1866)=0,"",SUMIFS('Base facturation'!$C$59:$ALN$59,'Base facturation'!$C$8:$ALN$8,A1866))</f>
        <v/>
      </c>
      <c r="L1866" s="46" t="str">
        <f t="shared" si="29"/>
        <v/>
      </c>
      <c r="M1866" s="47"/>
      <c r="N1866" s="55"/>
      <c r="O1866" s="59"/>
      <c r="P1866" s="43"/>
      <c r="Q1866" s="14"/>
    </row>
    <row r="1867" spans="1:17" ht="36.700000000000003" customHeight="1" x14ac:dyDescent="0.25">
      <c r="A1867" s="277"/>
      <c r="B1867" s="33"/>
      <c r="C1867" s="11"/>
      <c r="D1867" s="11"/>
      <c r="E1867" s="36"/>
      <c r="F1867" s="11"/>
      <c r="G1867" s="11"/>
      <c r="H1867" s="11"/>
      <c r="I1867" s="24"/>
      <c r="J1867" s="51"/>
      <c r="K1867" s="46" t="str">
        <f>IF(SUMIFS('Base facturation'!$C$59:$ALN$59,'Base facturation'!$C$8:$ALN$8,A1867)=0,"",SUMIFS('Base facturation'!$C$59:$ALN$59,'Base facturation'!$C$8:$ALN$8,A1867))</f>
        <v/>
      </c>
      <c r="L1867" s="46" t="str">
        <f t="shared" si="29"/>
        <v/>
      </c>
      <c r="M1867" s="47"/>
      <c r="N1867" s="55"/>
      <c r="O1867" s="59"/>
      <c r="P1867" s="43"/>
      <c r="Q1867" s="14"/>
    </row>
    <row r="1868" spans="1:17" ht="36.700000000000003" customHeight="1" x14ac:dyDescent="0.25">
      <c r="A1868" s="277"/>
      <c r="B1868" s="33"/>
      <c r="C1868" s="11"/>
      <c r="D1868" s="11"/>
      <c r="E1868" s="36"/>
      <c r="F1868" s="11"/>
      <c r="G1868" s="11"/>
      <c r="H1868" s="11"/>
      <c r="I1868" s="24"/>
      <c r="J1868" s="51"/>
      <c r="K1868" s="46" t="str">
        <f>IF(SUMIFS('Base facturation'!$C$59:$ALN$59,'Base facturation'!$C$8:$ALN$8,A1868)=0,"",SUMIFS('Base facturation'!$C$59:$ALN$59,'Base facturation'!$C$8:$ALN$8,A1868))</f>
        <v/>
      </c>
      <c r="L1868" s="46" t="str">
        <f t="shared" si="29"/>
        <v/>
      </c>
      <c r="M1868" s="47"/>
      <c r="N1868" s="55"/>
      <c r="O1868" s="59"/>
      <c r="P1868" s="43"/>
      <c r="Q1868" s="14"/>
    </row>
    <row r="1869" spans="1:17" ht="36.700000000000003" customHeight="1" x14ac:dyDescent="0.25">
      <c r="A1869" s="277"/>
      <c r="B1869" s="33"/>
      <c r="C1869" s="11"/>
      <c r="D1869" s="11"/>
      <c r="E1869" s="36"/>
      <c r="F1869" s="11"/>
      <c r="G1869" s="11"/>
      <c r="H1869" s="11"/>
      <c r="I1869" s="24"/>
      <c r="J1869" s="51"/>
      <c r="K1869" s="46" t="str">
        <f>IF(SUMIFS('Base facturation'!$C$59:$ALN$59,'Base facturation'!$C$8:$ALN$8,A1869)=0,"",SUMIFS('Base facturation'!$C$59:$ALN$59,'Base facturation'!$C$8:$ALN$8,A1869))</f>
        <v/>
      </c>
      <c r="L1869" s="46" t="str">
        <f t="shared" si="29"/>
        <v/>
      </c>
      <c r="M1869" s="47"/>
      <c r="N1869" s="55"/>
      <c r="O1869" s="59"/>
      <c r="P1869" s="43"/>
      <c r="Q1869" s="14"/>
    </row>
    <row r="1870" spans="1:17" ht="36.700000000000003" customHeight="1" x14ac:dyDescent="0.25">
      <c r="A1870" s="277"/>
      <c r="B1870" s="33"/>
      <c r="C1870" s="11"/>
      <c r="D1870" s="11"/>
      <c r="E1870" s="36"/>
      <c r="F1870" s="11"/>
      <c r="G1870" s="11"/>
      <c r="H1870" s="11"/>
      <c r="I1870" s="24"/>
      <c r="J1870" s="51"/>
      <c r="K1870" s="46" t="str">
        <f>IF(SUMIFS('Base facturation'!$C$59:$ALN$59,'Base facturation'!$C$8:$ALN$8,A1870)=0,"",SUMIFS('Base facturation'!$C$59:$ALN$59,'Base facturation'!$C$8:$ALN$8,A1870))</f>
        <v/>
      </c>
      <c r="L1870" s="46" t="str">
        <f t="shared" si="29"/>
        <v/>
      </c>
      <c r="M1870" s="47"/>
      <c r="N1870" s="55"/>
      <c r="O1870" s="59"/>
      <c r="P1870" s="43"/>
      <c r="Q1870" s="14"/>
    </row>
    <row r="1871" spans="1:17" ht="36.700000000000003" customHeight="1" x14ac:dyDescent="0.25">
      <c r="A1871" s="277"/>
      <c r="B1871" s="33"/>
      <c r="C1871" s="11"/>
      <c r="D1871" s="11"/>
      <c r="E1871" s="36"/>
      <c r="F1871" s="11"/>
      <c r="G1871" s="11"/>
      <c r="H1871" s="11"/>
      <c r="I1871" s="24"/>
      <c r="J1871" s="51"/>
      <c r="K1871" s="46" t="str">
        <f>IF(SUMIFS('Base facturation'!$C$59:$ALN$59,'Base facturation'!$C$8:$ALN$8,A1871)=0,"",SUMIFS('Base facturation'!$C$59:$ALN$59,'Base facturation'!$C$8:$ALN$8,A1871))</f>
        <v/>
      </c>
      <c r="L1871" s="46" t="str">
        <f t="shared" si="29"/>
        <v/>
      </c>
      <c r="M1871" s="47"/>
      <c r="N1871" s="55"/>
      <c r="O1871" s="59"/>
      <c r="P1871" s="43"/>
      <c r="Q1871" s="14"/>
    </row>
    <row r="1872" spans="1:17" ht="36.700000000000003" customHeight="1" x14ac:dyDescent="0.25">
      <c r="A1872" s="277"/>
      <c r="B1872" s="33"/>
      <c r="C1872" s="11"/>
      <c r="D1872" s="11"/>
      <c r="E1872" s="36"/>
      <c r="F1872" s="11"/>
      <c r="G1872" s="11"/>
      <c r="H1872" s="11"/>
      <c r="I1872" s="24"/>
      <c r="J1872" s="51"/>
      <c r="K1872" s="46" t="str">
        <f>IF(SUMIFS('Base facturation'!$C$59:$ALN$59,'Base facturation'!$C$8:$ALN$8,A1872)=0,"",SUMIFS('Base facturation'!$C$59:$ALN$59,'Base facturation'!$C$8:$ALN$8,A1872))</f>
        <v/>
      </c>
      <c r="L1872" s="46" t="str">
        <f t="shared" si="29"/>
        <v/>
      </c>
      <c r="M1872" s="47"/>
      <c r="N1872" s="55"/>
      <c r="O1872" s="59"/>
      <c r="P1872" s="43"/>
      <c r="Q1872" s="14"/>
    </row>
    <row r="1873" spans="1:17" ht="36.700000000000003" customHeight="1" x14ac:dyDescent="0.25">
      <c r="A1873" s="277"/>
      <c r="B1873" s="33"/>
      <c r="C1873" s="11"/>
      <c r="D1873" s="11"/>
      <c r="E1873" s="36"/>
      <c r="F1873" s="11"/>
      <c r="G1873" s="11"/>
      <c r="H1873" s="11"/>
      <c r="I1873" s="24"/>
      <c r="J1873" s="51"/>
      <c r="K1873" s="46" t="str">
        <f>IF(SUMIFS('Base facturation'!$C$59:$ALN$59,'Base facturation'!$C$8:$ALN$8,A1873)=0,"",SUMIFS('Base facturation'!$C$59:$ALN$59,'Base facturation'!$C$8:$ALN$8,A1873))</f>
        <v/>
      </c>
      <c r="L1873" s="46" t="str">
        <f t="shared" si="29"/>
        <v/>
      </c>
      <c r="M1873" s="47"/>
      <c r="N1873" s="55"/>
      <c r="O1873" s="59"/>
      <c r="P1873" s="43"/>
      <c r="Q1873" s="14"/>
    </row>
    <row r="1874" spans="1:17" ht="36.700000000000003" customHeight="1" x14ac:dyDescent="0.25">
      <c r="A1874" s="277"/>
      <c r="B1874" s="33"/>
      <c r="C1874" s="11"/>
      <c r="D1874" s="11"/>
      <c r="E1874" s="36"/>
      <c r="F1874" s="11"/>
      <c r="G1874" s="11"/>
      <c r="H1874" s="11"/>
      <c r="I1874" s="24"/>
      <c r="J1874" s="51"/>
      <c r="K1874" s="46" t="str">
        <f>IF(SUMIFS('Base facturation'!$C$59:$ALN$59,'Base facturation'!$C$8:$ALN$8,A1874)=0,"",SUMIFS('Base facturation'!$C$59:$ALN$59,'Base facturation'!$C$8:$ALN$8,A1874))</f>
        <v/>
      </c>
      <c r="L1874" s="46" t="str">
        <f t="shared" si="29"/>
        <v/>
      </c>
      <c r="M1874" s="47"/>
      <c r="N1874" s="55"/>
      <c r="O1874" s="59"/>
      <c r="P1874" s="43"/>
      <c r="Q1874" s="14"/>
    </row>
    <row r="1875" spans="1:17" ht="36.700000000000003" customHeight="1" x14ac:dyDescent="0.25">
      <c r="A1875" s="277"/>
      <c r="B1875" s="33"/>
      <c r="C1875" s="11"/>
      <c r="D1875" s="11"/>
      <c r="E1875" s="36"/>
      <c r="F1875" s="11"/>
      <c r="G1875" s="11"/>
      <c r="H1875" s="11"/>
      <c r="I1875" s="24"/>
      <c r="J1875" s="51"/>
      <c r="K1875" s="46" t="str">
        <f>IF(SUMIFS('Base facturation'!$C$59:$ALN$59,'Base facturation'!$C$8:$ALN$8,A1875)=0,"",SUMIFS('Base facturation'!$C$59:$ALN$59,'Base facturation'!$C$8:$ALN$8,A1875))</f>
        <v/>
      </c>
      <c r="L1875" s="46" t="str">
        <f t="shared" si="29"/>
        <v/>
      </c>
      <c r="M1875" s="47"/>
      <c r="N1875" s="55"/>
      <c r="O1875" s="59"/>
      <c r="P1875" s="43"/>
      <c r="Q1875" s="14"/>
    </row>
    <row r="1876" spans="1:17" ht="36.700000000000003" customHeight="1" x14ac:dyDescent="0.25">
      <c r="A1876" s="277"/>
      <c r="B1876" s="33"/>
      <c r="C1876" s="11"/>
      <c r="D1876" s="11"/>
      <c r="E1876" s="36"/>
      <c r="F1876" s="11"/>
      <c r="G1876" s="11"/>
      <c r="H1876" s="11"/>
      <c r="I1876" s="24"/>
      <c r="J1876" s="51"/>
      <c r="K1876" s="46" t="str">
        <f>IF(SUMIFS('Base facturation'!$C$59:$ALN$59,'Base facturation'!$C$8:$ALN$8,A1876)=0,"",SUMIFS('Base facturation'!$C$59:$ALN$59,'Base facturation'!$C$8:$ALN$8,A1876))</f>
        <v/>
      </c>
      <c r="L1876" s="46" t="str">
        <f t="shared" si="29"/>
        <v/>
      </c>
      <c r="M1876" s="47"/>
      <c r="N1876" s="55"/>
      <c r="O1876" s="59"/>
      <c r="P1876" s="43"/>
      <c r="Q1876" s="14"/>
    </row>
    <row r="1877" spans="1:17" ht="36.700000000000003" customHeight="1" x14ac:dyDescent="0.25">
      <c r="A1877" s="277"/>
      <c r="B1877" s="33"/>
      <c r="C1877" s="11"/>
      <c r="D1877" s="11"/>
      <c r="E1877" s="36"/>
      <c r="F1877" s="11"/>
      <c r="G1877" s="11"/>
      <c r="H1877" s="11"/>
      <c r="I1877" s="24"/>
      <c r="J1877" s="51"/>
      <c r="K1877" s="46" t="str">
        <f>IF(SUMIFS('Base facturation'!$C$59:$ALN$59,'Base facturation'!$C$8:$ALN$8,A1877)=0,"",SUMIFS('Base facturation'!$C$59:$ALN$59,'Base facturation'!$C$8:$ALN$8,A1877))</f>
        <v/>
      </c>
      <c r="L1877" s="46" t="str">
        <f t="shared" si="29"/>
        <v/>
      </c>
      <c r="M1877" s="47"/>
      <c r="N1877" s="55"/>
      <c r="O1877" s="59"/>
      <c r="P1877" s="43"/>
      <c r="Q1877" s="14"/>
    </row>
    <row r="1878" spans="1:17" ht="36.700000000000003" customHeight="1" x14ac:dyDescent="0.25">
      <c r="A1878" s="277"/>
      <c r="B1878" s="33"/>
      <c r="C1878" s="11"/>
      <c r="D1878" s="11"/>
      <c r="E1878" s="36"/>
      <c r="F1878" s="11"/>
      <c r="G1878" s="11"/>
      <c r="H1878" s="11"/>
      <c r="I1878" s="24"/>
      <c r="J1878" s="51"/>
      <c r="K1878" s="46" t="str">
        <f>IF(SUMIFS('Base facturation'!$C$59:$ALN$59,'Base facturation'!$C$8:$ALN$8,A1878)=0,"",SUMIFS('Base facturation'!$C$59:$ALN$59,'Base facturation'!$C$8:$ALN$8,A1878))</f>
        <v/>
      </c>
      <c r="L1878" s="46" t="str">
        <f t="shared" si="29"/>
        <v/>
      </c>
      <c r="M1878" s="47"/>
      <c r="N1878" s="55"/>
      <c r="O1878" s="59"/>
      <c r="P1878" s="43"/>
      <c r="Q1878" s="14"/>
    </row>
    <row r="1879" spans="1:17" ht="36.700000000000003" customHeight="1" x14ac:dyDescent="0.25">
      <c r="A1879" s="277"/>
      <c r="B1879" s="33"/>
      <c r="C1879" s="11"/>
      <c r="D1879" s="11"/>
      <c r="E1879" s="36"/>
      <c r="F1879" s="11"/>
      <c r="G1879" s="11"/>
      <c r="H1879" s="11"/>
      <c r="I1879" s="24"/>
      <c r="J1879" s="51"/>
      <c r="K1879" s="46" t="str">
        <f>IF(SUMIFS('Base facturation'!$C$59:$ALN$59,'Base facturation'!$C$8:$ALN$8,A1879)=0,"",SUMIFS('Base facturation'!$C$59:$ALN$59,'Base facturation'!$C$8:$ALN$8,A1879))</f>
        <v/>
      </c>
      <c r="L1879" s="46" t="str">
        <f t="shared" si="29"/>
        <v/>
      </c>
      <c r="M1879" s="47"/>
      <c r="N1879" s="55"/>
      <c r="O1879" s="59"/>
      <c r="P1879" s="43"/>
      <c r="Q1879" s="14"/>
    </row>
    <row r="1880" spans="1:17" ht="36.700000000000003" customHeight="1" x14ac:dyDescent="0.25">
      <c r="A1880" s="277"/>
      <c r="B1880" s="33"/>
      <c r="C1880" s="11"/>
      <c r="D1880" s="11"/>
      <c r="E1880" s="36"/>
      <c r="F1880" s="11"/>
      <c r="G1880" s="11"/>
      <c r="H1880" s="11"/>
      <c r="I1880" s="24"/>
      <c r="J1880" s="51"/>
      <c r="K1880" s="46" t="str">
        <f>IF(SUMIFS('Base facturation'!$C$59:$ALN$59,'Base facturation'!$C$8:$ALN$8,A1880)=0,"",SUMIFS('Base facturation'!$C$59:$ALN$59,'Base facturation'!$C$8:$ALN$8,A1880))</f>
        <v/>
      </c>
      <c r="L1880" s="46" t="str">
        <f t="shared" si="29"/>
        <v/>
      </c>
      <c r="M1880" s="47"/>
      <c r="N1880" s="55"/>
      <c r="O1880" s="59"/>
      <c r="P1880" s="43"/>
      <c r="Q1880" s="14"/>
    </row>
    <row r="1881" spans="1:17" ht="36.700000000000003" customHeight="1" x14ac:dyDescent="0.25">
      <c r="A1881" s="277"/>
      <c r="B1881" s="33"/>
      <c r="C1881" s="11"/>
      <c r="D1881" s="11"/>
      <c r="E1881" s="36"/>
      <c r="F1881" s="11"/>
      <c r="G1881" s="11"/>
      <c r="H1881" s="11"/>
      <c r="I1881" s="24"/>
      <c r="J1881" s="51"/>
      <c r="K1881" s="46" t="str">
        <f>IF(SUMIFS('Base facturation'!$C$59:$ALN$59,'Base facturation'!$C$8:$ALN$8,A1881)=0,"",SUMIFS('Base facturation'!$C$59:$ALN$59,'Base facturation'!$C$8:$ALN$8,A1881))</f>
        <v/>
      </c>
      <c r="L1881" s="46" t="str">
        <f t="shared" si="29"/>
        <v/>
      </c>
      <c r="M1881" s="47"/>
      <c r="N1881" s="55"/>
      <c r="O1881" s="59"/>
      <c r="P1881" s="43"/>
      <c r="Q1881" s="14"/>
    </row>
    <row r="1882" spans="1:17" ht="36.700000000000003" customHeight="1" x14ac:dyDescent="0.25">
      <c r="A1882" s="277"/>
      <c r="B1882" s="33"/>
      <c r="C1882" s="11"/>
      <c r="D1882" s="11"/>
      <c r="E1882" s="36"/>
      <c r="F1882" s="11"/>
      <c r="G1882" s="11"/>
      <c r="H1882" s="11"/>
      <c r="I1882" s="24"/>
      <c r="J1882" s="51"/>
      <c r="K1882" s="46" t="str">
        <f>IF(SUMIFS('Base facturation'!$C$59:$ALN$59,'Base facturation'!$C$8:$ALN$8,A1882)=0,"",SUMIFS('Base facturation'!$C$59:$ALN$59,'Base facturation'!$C$8:$ALN$8,A1882))</f>
        <v/>
      </c>
      <c r="L1882" s="46" t="str">
        <f t="shared" si="29"/>
        <v/>
      </c>
      <c r="M1882" s="47"/>
      <c r="N1882" s="55"/>
      <c r="O1882" s="59"/>
      <c r="P1882" s="43"/>
      <c r="Q1882" s="14"/>
    </row>
    <row r="1883" spans="1:17" ht="36.700000000000003" customHeight="1" x14ac:dyDescent="0.25">
      <c r="A1883" s="277"/>
      <c r="B1883" s="33"/>
      <c r="C1883" s="11"/>
      <c r="D1883" s="11"/>
      <c r="E1883" s="36"/>
      <c r="F1883" s="11"/>
      <c r="G1883" s="11"/>
      <c r="H1883" s="11"/>
      <c r="I1883" s="24"/>
      <c r="J1883" s="51"/>
      <c r="K1883" s="46" t="str">
        <f>IF(SUMIFS('Base facturation'!$C$59:$ALN$59,'Base facturation'!$C$8:$ALN$8,A1883)=0,"",SUMIFS('Base facturation'!$C$59:$ALN$59,'Base facturation'!$C$8:$ALN$8,A1883))</f>
        <v/>
      </c>
      <c r="L1883" s="46" t="str">
        <f t="shared" si="29"/>
        <v/>
      </c>
      <c r="M1883" s="47"/>
      <c r="N1883" s="55"/>
      <c r="O1883" s="59"/>
      <c r="P1883" s="43"/>
      <c r="Q1883" s="14"/>
    </row>
    <row r="1884" spans="1:17" ht="36.700000000000003" customHeight="1" x14ac:dyDescent="0.25">
      <c r="A1884" s="277"/>
      <c r="B1884" s="33"/>
      <c r="C1884" s="11"/>
      <c r="D1884" s="11"/>
      <c r="E1884" s="36"/>
      <c r="F1884" s="11"/>
      <c r="G1884" s="11"/>
      <c r="H1884" s="11"/>
      <c r="I1884" s="24"/>
      <c r="J1884" s="51"/>
      <c r="K1884" s="46" t="str">
        <f>IF(SUMIFS('Base facturation'!$C$59:$ALN$59,'Base facturation'!$C$8:$ALN$8,A1884)=0,"",SUMIFS('Base facturation'!$C$59:$ALN$59,'Base facturation'!$C$8:$ALN$8,A1884))</f>
        <v/>
      </c>
      <c r="L1884" s="46" t="str">
        <f t="shared" si="29"/>
        <v/>
      </c>
      <c r="M1884" s="47"/>
      <c r="N1884" s="55"/>
      <c r="O1884" s="59"/>
      <c r="P1884" s="43"/>
      <c r="Q1884" s="14"/>
    </row>
    <row r="1885" spans="1:17" ht="36.700000000000003" customHeight="1" x14ac:dyDescent="0.25">
      <c r="A1885" s="277"/>
      <c r="B1885" s="33"/>
      <c r="C1885" s="11"/>
      <c r="D1885" s="11"/>
      <c r="E1885" s="36"/>
      <c r="F1885" s="11"/>
      <c r="G1885" s="11"/>
      <c r="H1885" s="11"/>
      <c r="I1885" s="24"/>
      <c r="J1885" s="51"/>
      <c r="K1885" s="46" t="str">
        <f>IF(SUMIFS('Base facturation'!$C$59:$ALN$59,'Base facturation'!$C$8:$ALN$8,A1885)=0,"",SUMIFS('Base facturation'!$C$59:$ALN$59,'Base facturation'!$C$8:$ALN$8,A1885))</f>
        <v/>
      </c>
      <c r="L1885" s="46" t="str">
        <f t="shared" si="29"/>
        <v/>
      </c>
      <c r="M1885" s="47"/>
      <c r="N1885" s="55"/>
      <c r="O1885" s="59"/>
      <c r="P1885" s="43"/>
      <c r="Q1885" s="14"/>
    </row>
    <row r="1886" spans="1:17" ht="36.700000000000003" customHeight="1" x14ac:dyDescent="0.25">
      <c r="A1886" s="277"/>
      <c r="B1886" s="33"/>
      <c r="C1886" s="11"/>
      <c r="D1886" s="11"/>
      <c r="E1886" s="36"/>
      <c r="F1886" s="11"/>
      <c r="G1886" s="11"/>
      <c r="H1886" s="11"/>
      <c r="I1886" s="24"/>
      <c r="J1886" s="51"/>
      <c r="K1886" s="46" t="str">
        <f>IF(SUMIFS('Base facturation'!$C$59:$ALN$59,'Base facturation'!$C$8:$ALN$8,A1886)=0,"",SUMIFS('Base facturation'!$C$59:$ALN$59,'Base facturation'!$C$8:$ALN$8,A1886))</f>
        <v/>
      </c>
      <c r="L1886" s="46" t="str">
        <f t="shared" si="29"/>
        <v/>
      </c>
      <c r="M1886" s="47"/>
      <c r="N1886" s="55"/>
      <c r="O1886" s="59"/>
      <c r="P1886" s="43"/>
      <c r="Q1886" s="14"/>
    </row>
    <row r="1887" spans="1:17" ht="36.700000000000003" customHeight="1" x14ac:dyDescent="0.25">
      <c r="A1887" s="277"/>
      <c r="B1887" s="33"/>
      <c r="C1887" s="11"/>
      <c r="D1887" s="11"/>
      <c r="E1887" s="36"/>
      <c r="F1887" s="11"/>
      <c r="G1887" s="11"/>
      <c r="H1887" s="11"/>
      <c r="I1887" s="24"/>
      <c r="J1887" s="51"/>
      <c r="K1887" s="46" t="str">
        <f>IF(SUMIFS('Base facturation'!$C$59:$ALN$59,'Base facturation'!$C$8:$ALN$8,A1887)=0,"",SUMIFS('Base facturation'!$C$59:$ALN$59,'Base facturation'!$C$8:$ALN$8,A1887))</f>
        <v/>
      </c>
      <c r="L1887" s="46" t="str">
        <f t="shared" si="29"/>
        <v/>
      </c>
      <c r="M1887" s="47"/>
      <c r="N1887" s="55"/>
      <c r="O1887" s="59"/>
      <c r="P1887" s="43"/>
      <c r="Q1887" s="14"/>
    </row>
    <row r="1888" spans="1:17" ht="36.700000000000003" customHeight="1" x14ac:dyDescent="0.25">
      <c r="A1888" s="277"/>
      <c r="B1888" s="33"/>
      <c r="C1888" s="11"/>
      <c r="D1888" s="11"/>
      <c r="E1888" s="36"/>
      <c r="F1888" s="11"/>
      <c r="G1888" s="11"/>
      <c r="H1888" s="11"/>
      <c r="I1888" s="24"/>
      <c r="J1888" s="51"/>
      <c r="K1888" s="46" t="str">
        <f>IF(SUMIFS('Base facturation'!$C$59:$ALN$59,'Base facturation'!$C$8:$ALN$8,A1888)=0,"",SUMIFS('Base facturation'!$C$59:$ALN$59,'Base facturation'!$C$8:$ALN$8,A1888))</f>
        <v/>
      </c>
      <c r="L1888" s="46" t="str">
        <f t="shared" si="29"/>
        <v/>
      </c>
      <c r="M1888" s="47"/>
      <c r="N1888" s="55"/>
      <c r="O1888" s="59"/>
      <c r="P1888" s="43"/>
      <c r="Q1888" s="14"/>
    </row>
    <row r="1889" spans="1:17" ht="36.700000000000003" customHeight="1" x14ac:dyDescent="0.25">
      <c r="A1889" s="277"/>
      <c r="B1889" s="33"/>
      <c r="C1889" s="11"/>
      <c r="D1889" s="11"/>
      <c r="E1889" s="36"/>
      <c r="F1889" s="11"/>
      <c r="G1889" s="11"/>
      <c r="H1889" s="11"/>
      <c r="I1889" s="24"/>
      <c r="J1889" s="51"/>
      <c r="K1889" s="46" t="str">
        <f>IF(SUMIFS('Base facturation'!$C$59:$ALN$59,'Base facturation'!$C$8:$ALN$8,A1889)=0,"",SUMIFS('Base facturation'!$C$59:$ALN$59,'Base facturation'!$C$8:$ALN$8,A1889))</f>
        <v/>
      </c>
      <c r="L1889" s="46" t="str">
        <f t="shared" si="29"/>
        <v/>
      </c>
      <c r="M1889" s="47"/>
      <c r="N1889" s="55"/>
      <c r="O1889" s="59"/>
      <c r="P1889" s="43"/>
      <c r="Q1889" s="14"/>
    </row>
    <row r="1890" spans="1:17" ht="36.700000000000003" customHeight="1" x14ac:dyDescent="0.25">
      <c r="A1890" s="277"/>
      <c r="B1890" s="33"/>
      <c r="C1890" s="11"/>
      <c r="D1890" s="11"/>
      <c r="E1890" s="36"/>
      <c r="F1890" s="11"/>
      <c r="G1890" s="11"/>
      <c r="H1890" s="11"/>
      <c r="I1890" s="24"/>
      <c r="J1890" s="51"/>
      <c r="K1890" s="46" t="str">
        <f>IF(SUMIFS('Base facturation'!$C$59:$ALN$59,'Base facturation'!$C$8:$ALN$8,A1890)=0,"",SUMIFS('Base facturation'!$C$59:$ALN$59,'Base facturation'!$C$8:$ALN$8,A1890))</f>
        <v/>
      </c>
      <c r="L1890" s="46" t="str">
        <f t="shared" si="29"/>
        <v/>
      </c>
      <c r="M1890" s="47"/>
      <c r="N1890" s="55"/>
      <c r="O1890" s="59"/>
      <c r="P1890" s="43"/>
      <c r="Q1890" s="14"/>
    </row>
    <row r="1891" spans="1:17" ht="36.700000000000003" customHeight="1" x14ac:dyDescent="0.25">
      <c r="A1891" s="277"/>
      <c r="B1891" s="33"/>
      <c r="C1891" s="11"/>
      <c r="D1891" s="11"/>
      <c r="E1891" s="36"/>
      <c r="F1891" s="11"/>
      <c r="G1891" s="11"/>
      <c r="H1891" s="11"/>
      <c r="I1891" s="24"/>
      <c r="J1891" s="51"/>
      <c r="K1891" s="46" t="str">
        <f>IF(SUMIFS('Base facturation'!$C$59:$ALN$59,'Base facturation'!$C$8:$ALN$8,A1891)=0,"",SUMIFS('Base facturation'!$C$59:$ALN$59,'Base facturation'!$C$8:$ALN$8,A1891))</f>
        <v/>
      </c>
      <c r="L1891" s="46" t="str">
        <f t="shared" si="29"/>
        <v/>
      </c>
      <c r="M1891" s="47"/>
      <c r="N1891" s="55"/>
      <c r="O1891" s="59"/>
      <c r="P1891" s="43"/>
      <c r="Q1891" s="14"/>
    </row>
    <row r="1892" spans="1:17" ht="36.700000000000003" customHeight="1" x14ac:dyDescent="0.25">
      <c r="A1892" s="277"/>
      <c r="B1892" s="33"/>
      <c r="C1892" s="11"/>
      <c r="D1892" s="11"/>
      <c r="E1892" s="36"/>
      <c r="F1892" s="11"/>
      <c r="G1892" s="11"/>
      <c r="H1892" s="11"/>
      <c r="I1892" s="24"/>
      <c r="J1892" s="51"/>
      <c r="K1892" s="46" t="str">
        <f>IF(SUMIFS('Base facturation'!$C$59:$ALN$59,'Base facturation'!$C$8:$ALN$8,A1892)=0,"",SUMIFS('Base facturation'!$C$59:$ALN$59,'Base facturation'!$C$8:$ALN$8,A1892))</f>
        <v/>
      </c>
      <c r="L1892" s="46" t="str">
        <f t="shared" si="29"/>
        <v/>
      </c>
      <c r="M1892" s="47"/>
      <c r="N1892" s="55"/>
      <c r="O1892" s="59"/>
      <c r="P1892" s="43"/>
      <c r="Q1892" s="14"/>
    </row>
    <row r="1893" spans="1:17" ht="36.700000000000003" customHeight="1" x14ac:dyDescent="0.25">
      <c r="A1893" s="277"/>
      <c r="B1893" s="33"/>
      <c r="C1893" s="11"/>
      <c r="D1893" s="11"/>
      <c r="E1893" s="36"/>
      <c r="F1893" s="11"/>
      <c r="G1893" s="11"/>
      <c r="H1893" s="11"/>
      <c r="I1893" s="24"/>
      <c r="J1893" s="51"/>
      <c r="K1893" s="46" t="str">
        <f>IF(SUMIFS('Base facturation'!$C$59:$ALN$59,'Base facturation'!$C$8:$ALN$8,A1893)=0,"",SUMIFS('Base facturation'!$C$59:$ALN$59,'Base facturation'!$C$8:$ALN$8,A1893))</f>
        <v/>
      </c>
      <c r="L1893" s="46" t="str">
        <f t="shared" si="29"/>
        <v/>
      </c>
      <c r="M1893" s="47"/>
      <c r="N1893" s="55"/>
      <c r="O1893" s="59"/>
      <c r="P1893" s="43"/>
      <c r="Q1893" s="14"/>
    </row>
    <row r="1894" spans="1:17" ht="36.700000000000003" customHeight="1" x14ac:dyDescent="0.25">
      <c r="A1894" s="277"/>
      <c r="B1894" s="33"/>
      <c r="C1894" s="11"/>
      <c r="D1894" s="11"/>
      <c r="E1894" s="36"/>
      <c r="F1894" s="11"/>
      <c r="G1894" s="11"/>
      <c r="H1894" s="11"/>
      <c r="I1894" s="24"/>
      <c r="J1894" s="51"/>
      <c r="K1894" s="46" t="str">
        <f>IF(SUMIFS('Base facturation'!$C$59:$ALN$59,'Base facturation'!$C$8:$ALN$8,A1894)=0,"",SUMIFS('Base facturation'!$C$59:$ALN$59,'Base facturation'!$C$8:$ALN$8,A1894))</f>
        <v/>
      </c>
      <c r="L1894" s="46" t="str">
        <f t="shared" si="29"/>
        <v/>
      </c>
      <c r="M1894" s="47"/>
      <c r="N1894" s="55"/>
      <c r="O1894" s="59"/>
      <c r="P1894" s="43"/>
      <c r="Q1894" s="14"/>
    </row>
    <row r="1895" spans="1:17" ht="36.700000000000003" customHeight="1" x14ac:dyDescent="0.25">
      <c r="A1895" s="277"/>
      <c r="B1895" s="33"/>
      <c r="C1895" s="11"/>
      <c r="D1895" s="11"/>
      <c r="E1895" s="36"/>
      <c r="F1895" s="11"/>
      <c r="G1895" s="11"/>
      <c r="H1895" s="11"/>
      <c r="I1895" s="24"/>
      <c r="J1895" s="51"/>
      <c r="K1895" s="46" t="str">
        <f>IF(SUMIFS('Base facturation'!$C$59:$ALN$59,'Base facturation'!$C$8:$ALN$8,A1895)=0,"",SUMIFS('Base facturation'!$C$59:$ALN$59,'Base facturation'!$C$8:$ALN$8,A1895))</f>
        <v/>
      </c>
      <c r="L1895" s="46" t="str">
        <f t="shared" si="29"/>
        <v/>
      </c>
      <c r="M1895" s="47"/>
      <c r="N1895" s="55"/>
      <c r="O1895" s="59"/>
      <c r="P1895" s="43"/>
      <c r="Q1895" s="14"/>
    </row>
    <row r="1896" spans="1:17" ht="36.700000000000003" customHeight="1" x14ac:dyDescent="0.25">
      <c r="A1896" s="277"/>
      <c r="B1896" s="33"/>
      <c r="C1896" s="11"/>
      <c r="D1896" s="11"/>
      <c r="E1896" s="36"/>
      <c r="F1896" s="11"/>
      <c r="G1896" s="11"/>
      <c r="H1896" s="11"/>
      <c r="I1896" s="24"/>
      <c r="J1896" s="51"/>
      <c r="K1896" s="46" t="str">
        <f>IF(SUMIFS('Base facturation'!$C$59:$ALN$59,'Base facturation'!$C$8:$ALN$8,A1896)=0,"",SUMIFS('Base facturation'!$C$59:$ALN$59,'Base facturation'!$C$8:$ALN$8,A1896))</f>
        <v/>
      </c>
      <c r="L1896" s="46" t="str">
        <f t="shared" si="29"/>
        <v/>
      </c>
      <c r="M1896" s="47"/>
      <c r="N1896" s="55"/>
      <c r="O1896" s="59"/>
      <c r="P1896" s="43"/>
      <c r="Q1896" s="14"/>
    </row>
    <row r="1897" spans="1:17" ht="36.700000000000003" customHeight="1" x14ac:dyDescent="0.25">
      <c r="A1897" s="277"/>
      <c r="B1897" s="33"/>
      <c r="C1897" s="11"/>
      <c r="D1897" s="11"/>
      <c r="E1897" s="36"/>
      <c r="F1897" s="11"/>
      <c r="G1897" s="11"/>
      <c r="H1897" s="11"/>
      <c r="I1897" s="24"/>
      <c r="J1897" s="51"/>
      <c r="K1897" s="46" t="str">
        <f>IF(SUMIFS('Base facturation'!$C$59:$ALN$59,'Base facturation'!$C$8:$ALN$8,A1897)=0,"",SUMIFS('Base facturation'!$C$59:$ALN$59,'Base facturation'!$C$8:$ALN$8,A1897))</f>
        <v/>
      </c>
      <c r="L1897" s="46" t="str">
        <f t="shared" si="29"/>
        <v/>
      </c>
      <c r="M1897" s="47"/>
      <c r="N1897" s="55"/>
      <c r="O1897" s="59"/>
      <c r="P1897" s="43"/>
      <c r="Q1897" s="14"/>
    </row>
    <row r="1898" spans="1:17" ht="36.700000000000003" customHeight="1" x14ac:dyDescent="0.25">
      <c r="A1898" s="277"/>
      <c r="B1898" s="33"/>
      <c r="C1898" s="11"/>
      <c r="D1898" s="11"/>
      <c r="E1898" s="36"/>
      <c r="F1898" s="11"/>
      <c r="G1898" s="11"/>
      <c r="H1898" s="11"/>
      <c r="I1898" s="24"/>
      <c r="J1898" s="51"/>
      <c r="K1898" s="46" t="str">
        <f>IF(SUMIFS('Base facturation'!$C$59:$ALN$59,'Base facturation'!$C$8:$ALN$8,A1898)=0,"",SUMIFS('Base facturation'!$C$59:$ALN$59,'Base facturation'!$C$8:$ALN$8,A1898))</f>
        <v/>
      </c>
      <c r="L1898" s="46" t="str">
        <f t="shared" si="29"/>
        <v/>
      </c>
      <c r="M1898" s="47"/>
      <c r="N1898" s="55"/>
      <c r="O1898" s="59"/>
      <c r="P1898" s="43"/>
      <c r="Q1898" s="14"/>
    </row>
    <row r="1899" spans="1:17" ht="36.700000000000003" customHeight="1" x14ac:dyDescent="0.25">
      <c r="A1899" s="277"/>
      <c r="B1899" s="33"/>
      <c r="C1899" s="11"/>
      <c r="D1899" s="11"/>
      <c r="E1899" s="36"/>
      <c r="F1899" s="11"/>
      <c r="G1899" s="11"/>
      <c r="H1899" s="11"/>
      <c r="I1899" s="24"/>
      <c r="J1899" s="51"/>
      <c r="K1899" s="46" t="str">
        <f>IF(SUMIFS('Base facturation'!$C$59:$ALN$59,'Base facturation'!$C$8:$ALN$8,A1899)=0,"",SUMIFS('Base facturation'!$C$59:$ALN$59,'Base facturation'!$C$8:$ALN$8,A1899))</f>
        <v/>
      </c>
      <c r="L1899" s="46" t="str">
        <f t="shared" si="29"/>
        <v/>
      </c>
      <c r="M1899" s="47"/>
      <c r="N1899" s="55"/>
      <c r="O1899" s="59"/>
      <c r="P1899" s="43"/>
      <c r="Q1899" s="14"/>
    </row>
    <row r="1900" spans="1:17" ht="36.700000000000003" customHeight="1" x14ac:dyDescent="0.25">
      <c r="A1900" s="277"/>
      <c r="B1900" s="33"/>
      <c r="C1900" s="11"/>
      <c r="D1900" s="11"/>
      <c r="E1900" s="36"/>
      <c r="F1900" s="11"/>
      <c r="G1900" s="11"/>
      <c r="H1900" s="11"/>
      <c r="I1900" s="24"/>
      <c r="J1900" s="51"/>
      <c r="K1900" s="46" t="str">
        <f>IF(SUMIFS('Base facturation'!$C$59:$ALN$59,'Base facturation'!$C$8:$ALN$8,A1900)=0,"",SUMIFS('Base facturation'!$C$59:$ALN$59,'Base facturation'!$C$8:$ALN$8,A1900))</f>
        <v/>
      </c>
      <c r="L1900" s="46" t="str">
        <f t="shared" si="29"/>
        <v/>
      </c>
      <c r="M1900" s="47"/>
      <c r="N1900" s="55"/>
      <c r="O1900" s="59"/>
      <c r="P1900" s="43"/>
      <c r="Q1900" s="14"/>
    </row>
    <row r="1901" spans="1:17" ht="36.700000000000003" customHeight="1" x14ac:dyDescent="0.25">
      <c r="A1901" s="277"/>
      <c r="B1901" s="33"/>
      <c r="C1901" s="11"/>
      <c r="D1901" s="11"/>
      <c r="E1901" s="36"/>
      <c r="F1901" s="11"/>
      <c r="G1901" s="11"/>
      <c r="H1901" s="11"/>
      <c r="I1901" s="24"/>
      <c r="J1901" s="51"/>
      <c r="K1901" s="46" t="str">
        <f>IF(SUMIFS('Base facturation'!$C$59:$ALN$59,'Base facturation'!$C$8:$ALN$8,A1901)=0,"",SUMIFS('Base facturation'!$C$59:$ALN$59,'Base facturation'!$C$8:$ALN$8,A1901))</f>
        <v/>
      </c>
      <c r="L1901" s="46" t="str">
        <f t="shared" si="29"/>
        <v/>
      </c>
      <c r="M1901" s="47"/>
      <c r="N1901" s="55"/>
      <c r="O1901" s="59"/>
      <c r="P1901" s="43"/>
      <c r="Q1901" s="14"/>
    </row>
    <row r="1902" spans="1:17" ht="36.700000000000003" customHeight="1" x14ac:dyDescent="0.25">
      <c r="A1902" s="277"/>
      <c r="B1902" s="33"/>
      <c r="C1902" s="11"/>
      <c r="D1902" s="11"/>
      <c r="E1902" s="36"/>
      <c r="F1902" s="11"/>
      <c r="G1902" s="11"/>
      <c r="H1902" s="11"/>
      <c r="I1902" s="24"/>
      <c r="J1902" s="51"/>
      <c r="K1902" s="46" t="str">
        <f>IF(SUMIFS('Base facturation'!$C$59:$ALN$59,'Base facturation'!$C$8:$ALN$8,A1902)=0,"",SUMIFS('Base facturation'!$C$59:$ALN$59,'Base facturation'!$C$8:$ALN$8,A1902))</f>
        <v/>
      </c>
      <c r="L1902" s="46" t="str">
        <f t="shared" si="29"/>
        <v/>
      </c>
      <c r="M1902" s="47"/>
      <c r="N1902" s="55"/>
      <c r="O1902" s="59"/>
      <c r="P1902" s="43"/>
      <c r="Q1902" s="14"/>
    </row>
    <row r="1903" spans="1:17" ht="36.700000000000003" customHeight="1" x14ac:dyDescent="0.25">
      <c r="A1903" s="277"/>
      <c r="B1903" s="33"/>
      <c r="C1903" s="11"/>
      <c r="D1903" s="11"/>
      <c r="E1903" s="36"/>
      <c r="F1903" s="11"/>
      <c r="G1903" s="11"/>
      <c r="H1903" s="11"/>
      <c r="I1903" s="24"/>
      <c r="J1903" s="51"/>
      <c r="K1903" s="46" t="str">
        <f>IF(SUMIFS('Base facturation'!$C$59:$ALN$59,'Base facturation'!$C$8:$ALN$8,A1903)=0,"",SUMIFS('Base facturation'!$C$59:$ALN$59,'Base facturation'!$C$8:$ALN$8,A1903))</f>
        <v/>
      </c>
      <c r="L1903" s="46" t="str">
        <f t="shared" si="29"/>
        <v/>
      </c>
      <c r="M1903" s="47"/>
      <c r="N1903" s="55"/>
      <c r="O1903" s="59"/>
      <c r="P1903" s="43"/>
      <c r="Q1903" s="14"/>
    </row>
    <row r="1904" spans="1:17" ht="36.700000000000003" customHeight="1" x14ac:dyDescent="0.25">
      <c r="A1904" s="277"/>
      <c r="B1904" s="33"/>
      <c r="C1904" s="11"/>
      <c r="D1904" s="11"/>
      <c r="E1904" s="36"/>
      <c r="F1904" s="11"/>
      <c r="G1904" s="11"/>
      <c r="H1904" s="11"/>
      <c r="I1904" s="24"/>
      <c r="J1904" s="51"/>
      <c r="K1904" s="46" t="str">
        <f>IF(SUMIFS('Base facturation'!$C$59:$ALN$59,'Base facturation'!$C$8:$ALN$8,A1904)=0,"",SUMIFS('Base facturation'!$C$59:$ALN$59,'Base facturation'!$C$8:$ALN$8,A1904))</f>
        <v/>
      </c>
      <c r="L1904" s="46" t="str">
        <f t="shared" si="29"/>
        <v/>
      </c>
      <c r="M1904" s="47"/>
      <c r="N1904" s="55"/>
      <c r="O1904" s="59"/>
      <c r="P1904" s="43"/>
      <c r="Q1904" s="14"/>
    </row>
    <row r="1905" spans="1:17" ht="36.700000000000003" customHeight="1" x14ac:dyDescent="0.25">
      <c r="A1905" s="277"/>
      <c r="B1905" s="33"/>
      <c r="C1905" s="11"/>
      <c r="D1905" s="11"/>
      <c r="E1905" s="36"/>
      <c r="F1905" s="11"/>
      <c r="G1905" s="11"/>
      <c r="H1905" s="11"/>
      <c r="I1905" s="24"/>
      <c r="J1905" s="51"/>
      <c r="K1905" s="46" t="str">
        <f>IF(SUMIFS('Base facturation'!$C$59:$ALN$59,'Base facturation'!$C$8:$ALN$8,A1905)=0,"",SUMIFS('Base facturation'!$C$59:$ALN$59,'Base facturation'!$C$8:$ALN$8,A1905))</f>
        <v/>
      </c>
      <c r="L1905" s="46" t="str">
        <f t="shared" si="29"/>
        <v/>
      </c>
      <c r="M1905" s="47"/>
      <c r="N1905" s="55"/>
      <c r="O1905" s="59"/>
      <c r="P1905" s="43"/>
      <c r="Q1905" s="14"/>
    </row>
    <row r="1906" spans="1:17" ht="36.700000000000003" customHeight="1" x14ac:dyDescent="0.25">
      <c r="A1906" s="277"/>
      <c r="B1906" s="33"/>
      <c r="C1906" s="11"/>
      <c r="D1906" s="11"/>
      <c r="E1906" s="36"/>
      <c r="F1906" s="11"/>
      <c r="G1906" s="11"/>
      <c r="H1906" s="11"/>
      <c r="I1906" s="24"/>
      <c r="J1906" s="51"/>
      <c r="K1906" s="46" t="str">
        <f>IF(SUMIFS('Base facturation'!$C$59:$ALN$59,'Base facturation'!$C$8:$ALN$8,A1906)=0,"",SUMIFS('Base facturation'!$C$59:$ALN$59,'Base facturation'!$C$8:$ALN$8,A1906))</f>
        <v/>
      </c>
      <c r="L1906" s="46" t="str">
        <f t="shared" si="29"/>
        <v/>
      </c>
      <c r="M1906" s="47"/>
      <c r="N1906" s="55"/>
      <c r="O1906" s="59"/>
      <c r="P1906" s="43"/>
      <c r="Q1906" s="14"/>
    </row>
    <row r="1907" spans="1:17" ht="36.700000000000003" customHeight="1" x14ac:dyDescent="0.25">
      <c r="A1907" s="277"/>
      <c r="B1907" s="33"/>
      <c r="C1907" s="11"/>
      <c r="D1907" s="11"/>
      <c r="E1907" s="36"/>
      <c r="F1907" s="11"/>
      <c r="G1907" s="11"/>
      <c r="H1907" s="11"/>
      <c r="I1907" s="24"/>
      <c r="J1907" s="51"/>
      <c r="K1907" s="46" t="str">
        <f>IF(SUMIFS('Base facturation'!$C$59:$ALN$59,'Base facturation'!$C$8:$ALN$8,A1907)=0,"",SUMIFS('Base facturation'!$C$59:$ALN$59,'Base facturation'!$C$8:$ALN$8,A1907))</f>
        <v/>
      </c>
      <c r="L1907" s="46" t="str">
        <f t="shared" si="29"/>
        <v/>
      </c>
      <c r="M1907" s="47"/>
      <c r="N1907" s="55"/>
      <c r="O1907" s="59"/>
      <c r="P1907" s="43"/>
      <c r="Q1907" s="14"/>
    </row>
    <row r="1908" spans="1:17" ht="36.700000000000003" customHeight="1" x14ac:dyDescent="0.25">
      <c r="A1908" s="277"/>
      <c r="B1908" s="33"/>
      <c r="C1908" s="11"/>
      <c r="D1908" s="11"/>
      <c r="E1908" s="36"/>
      <c r="F1908" s="11"/>
      <c r="G1908" s="11"/>
      <c r="H1908" s="11"/>
      <c r="I1908" s="24"/>
      <c r="J1908" s="51"/>
      <c r="K1908" s="46" t="str">
        <f>IF(SUMIFS('Base facturation'!$C$59:$ALN$59,'Base facturation'!$C$8:$ALN$8,A1908)=0,"",SUMIFS('Base facturation'!$C$59:$ALN$59,'Base facturation'!$C$8:$ALN$8,A1908))</f>
        <v/>
      </c>
      <c r="L1908" s="46" t="str">
        <f t="shared" si="29"/>
        <v/>
      </c>
      <c r="M1908" s="47"/>
      <c r="N1908" s="55"/>
      <c r="O1908" s="59"/>
      <c r="P1908" s="43"/>
      <c r="Q1908" s="14"/>
    </row>
    <row r="1909" spans="1:17" ht="36.700000000000003" customHeight="1" x14ac:dyDescent="0.25">
      <c r="A1909" s="277"/>
      <c r="B1909" s="33"/>
      <c r="C1909" s="11"/>
      <c r="D1909" s="11"/>
      <c r="E1909" s="36"/>
      <c r="F1909" s="11"/>
      <c r="G1909" s="11"/>
      <c r="H1909" s="11"/>
      <c r="I1909" s="24"/>
      <c r="J1909" s="51"/>
      <c r="K1909" s="46" t="str">
        <f>IF(SUMIFS('Base facturation'!$C$59:$ALN$59,'Base facturation'!$C$8:$ALN$8,A1909)=0,"",SUMIFS('Base facturation'!$C$59:$ALN$59,'Base facturation'!$C$8:$ALN$8,A1909))</f>
        <v/>
      </c>
      <c r="L1909" s="46" t="str">
        <f t="shared" si="29"/>
        <v/>
      </c>
      <c r="M1909" s="47"/>
      <c r="N1909" s="55"/>
      <c r="O1909" s="59"/>
      <c r="P1909" s="43"/>
      <c r="Q1909" s="14"/>
    </row>
    <row r="1910" spans="1:17" ht="36.700000000000003" customHeight="1" x14ac:dyDescent="0.25">
      <c r="A1910" s="277"/>
      <c r="B1910" s="33"/>
      <c r="C1910" s="11"/>
      <c r="D1910" s="11"/>
      <c r="E1910" s="36"/>
      <c r="F1910" s="11"/>
      <c r="G1910" s="11"/>
      <c r="H1910" s="11"/>
      <c r="I1910" s="24"/>
      <c r="J1910" s="51"/>
      <c r="K1910" s="46" t="str">
        <f>IF(SUMIFS('Base facturation'!$C$59:$ALN$59,'Base facturation'!$C$8:$ALN$8,A1910)=0,"",SUMIFS('Base facturation'!$C$59:$ALN$59,'Base facturation'!$C$8:$ALN$8,A1910))</f>
        <v/>
      </c>
      <c r="L1910" s="46" t="str">
        <f t="shared" si="29"/>
        <v/>
      </c>
      <c r="M1910" s="47"/>
      <c r="N1910" s="55"/>
      <c r="O1910" s="59"/>
      <c r="P1910" s="43"/>
      <c r="Q1910" s="14"/>
    </row>
    <row r="1911" spans="1:17" ht="36.700000000000003" customHeight="1" x14ac:dyDescent="0.25">
      <c r="A1911" s="277"/>
      <c r="B1911" s="33"/>
      <c r="C1911" s="11"/>
      <c r="D1911" s="11"/>
      <c r="E1911" s="36"/>
      <c r="F1911" s="11"/>
      <c r="G1911" s="11"/>
      <c r="H1911" s="11"/>
      <c r="I1911" s="24"/>
      <c r="J1911" s="51"/>
      <c r="K1911" s="46" t="str">
        <f>IF(SUMIFS('Base facturation'!$C$59:$ALN$59,'Base facturation'!$C$8:$ALN$8,A1911)=0,"",SUMIFS('Base facturation'!$C$59:$ALN$59,'Base facturation'!$C$8:$ALN$8,A1911))</f>
        <v/>
      </c>
      <c r="L1911" s="46" t="str">
        <f t="shared" si="29"/>
        <v/>
      </c>
      <c r="M1911" s="47"/>
      <c r="N1911" s="55"/>
      <c r="O1911" s="59"/>
      <c r="P1911" s="43"/>
      <c r="Q1911" s="14"/>
    </row>
    <row r="1912" spans="1:17" ht="36.700000000000003" customHeight="1" x14ac:dyDescent="0.25">
      <c r="A1912" s="277"/>
      <c r="B1912" s="33"/>
      <c r="C1912" s="11"/>
      <c r="D1912" s="11"/>
      <c r="E1912" s="36"/>
      <c r="F1912" s="11"/>
      <c r="G1912" s="11"/>
      <c r="H1912" s="11"/>
      <c r="I1912" s="24"/>
      <c r="J1912" s="51"/>
      <c r="K1912" s="46" t="str">
        <f>IF(SUMIFS('Base facturation'!$C$59:$ALN$59,'Base facturation'!$C$8:$ALN$8,A1912)=0,"",SUMIFS('Base facturation'!$C$59:$ALN$59,'Base facturation'!$C$8:$ALN$8,A1912))</f>
        <v/>
      </c>
      <c r="L1912" s="46" t="str">
        <f t="shared" si="29"/>
        <v/>
      </c>
      <c r="M1912" s="47"/>
      <c r="N1912" s="55"/>
      <c r="O1912" s="59"/>
      <c r="P1912" s="43"/>
      <c r="Q1912" s="14"/>
    </row>
    <row r="1913" spans="1:17" ht="36.700000000000003" customHeight="1" x14ac:dyDescent="0.25">
      <c r="A1913" s="277"/>
      <c r="B1913" s="33"/>
      <c r="C1913" s="11"/>
      <c r="D1913" s="11"/>
      <c r="E1913" s="36"/>
      <c r="F1913" s="11"/>
      <c r="G1913" s="11"/>
      <c r="H1913" s="11"/>
      <c r="I1913" s="24"/>
      <c r="J1913" s="51"/>
      <c r="K1913" s="46" t="str">
        <f>IF(SUMIFS('Base facturation'!$C$59:$ALN$59,'Base facturation'!$C$8:$ALN$8,A1913)=0,"",SUMIFS('Base facturation'!$C$59:$ALN$59,'Base facturation'!$C$8:$ALN$8,A1913))</f>
        <v/>
      </c>
      <c r="L1913" s="46" t="str">
        <f t="shared" si="29"/>
        <v/>
      </c>
      <c r="M1913" s="47"/>
      <c r="N1913" s="55"/>
      <c r="O1913" s="59"/>
      <c r="P1913" s="43"/>
      <c r="Q1913" s="14"/>
    </row>
    <row r="1914" spans="1:17" ht="36.700000000000003" customHeight="1" x14ac:dyDescent="0.25">
      <c r="A1914" s="277"/>
      <c r="B1914" s="33"/>
      <c r="C1914" s="11"/>
      <c r="D1914" s="11"/>
      <c r="E1914" s="36"/>
      <c r="F1914" s="11"/>
      <c r="G1914" s="11"/>
      <c r="H1914" s="11"/>
      <c r="I1914" s="24"/>
      <c r="J1914" s="51"/>
      <c r="K1914" s="46" t="str">
        <f>IF(SUMIFS('Base facturation'!$C$59:$ALN$59,'Base facturation'!$C$8:$ALN$8,A1914)=0,"",SUMIFS('Base facturation'!$C$59:$ALN$59,'Base facturation'!$C$8:$ALN$8,A1914))</f>
        <v/>
      </c>
      <c r="L1914" s="46" t="str">
        <f t="shared" si="29"/>
        <v/>
      </c>
      <c r="M1914" s="47"/>
      <c r="N1914" s="55"/>
      <c r="O1914" s="59"/>
      <c r="P1914" s="43"/>
      <c r="Q1914" s="14"/>
    </row>
    <row r="1915" spans="1:17" ht="36.700000000000003" customHeight="1" x14ac:dyDescent="0.25">
      <c r="A1915" s="277"/>
      <c r="B1915" s="33"/>
      <c r="C1915" s="11"/>
      <c r="D1915" s="11"/>
      <c r="E1915" s="36"/>
      <c r="F1915" s="11"/>
      <c r="G1915" s="11"/>
      <c r="H1915" s="11"/>
      <c r="I1915" s="24"/>
      <c r="J1915" s="51"/>
      <c r="K1915" s="46" t="str">
        <f>IF(SUMIFS('Base facturation'!$C$59:$ALN$59,'Base facturation'!$C$8:$ALN$8,A1915)=0,"",SUMIFS('Base facturation'!$C$59:$ALN$59,'Base facturation'!$C$8:$ALN$8,A1915))</f>
        <v/>
      </c>
      <c r="L1915" s="46" t="str">
        <f t="shared" si="29"/>
        <v/>
      </c>
      <c r="M1915" s="47"/>
      <c r="N1915" s="55"/>
      <c r="O1915" s="59"/>
      <c r="P1915" s="43"/>
      <c r="Q1915" s="14"/>
    </row>
    <row r="1916" spans="1:17" ht="36.700000000000003" customHeight="1" x14ac:dyDescent="0.25">
      <c r="A1916" s="277"/>
      <c r="B1916" s="33"/>
      <c r="C1916" s="11"/>
      <c r="D1916" s="11"/>
      <c r="E1916" s="36"/>
      <c r="F1916" s="11"/>
      <c r="G1916" s="11"/>
      <c r="H1916" s="11"/>
      <c r="I1916" s="24"/>
      <c r="J1916" s="51"/>
      <c r="K1916" s="46" t="str">
        <f>IF(SUMIFS('Base facturation'!$C$59:$ALN$59,'Base facturation'!$C$8:$ALN$8,A1916)=0,"",SUMIFS('Base facturation'!$C$59:$ALN$59,'Base facturation'!$C$8:$ALN$8,A1916))</f>
        <v/>
      </c>
      <c r="L1916" s="46" t="str">
        <f t="shared" si="29"/>
        <v/>
      </c>
      <c r="M1916" s="47"/>
      <c r="N1916" s="55"/>
      <c r="O1916" s="59"/>
      <c r="P1916" s="43"/>
      <c r="Q1916" s="14"/>
    </row>
    <row r="1917" spans="1:17" ht="36.700000000000003" customHeight="1" x14ac:dyDescent="0.25">
      <c r="A1917" s="277"/>
      <c r="B1917" s="33"/>
      <c r="C1917" s="11"/>
      <c r="D1917" s="11"/>
      <c r="E1917" s="36"/>
      <c r="F1917" s="11"/>
      <c r="G1917" s="11"/>
      <c r="H1917" s="11"/>
      <c r="I1917" s="24"/>
      <c r="J1917" s="51"/>
      <c r="K1917" s="46" t="str">
        <f>IF(SUMIFS('Base facturation'!$C$59:$ALN$59,'Base facturation'!$C$8:$ALN$8,A1917)=0,"",SUMIFS('Base facturation'!$C$59:$ALN$59,'Base facturation'!$C$8:$ALN$8,A1917))</f>
        <v/>
      </c>
      <c r="L1917" s="46" t="str">
        <f t="shared" si="29"/>
        <v/>
      </c>
      <c r="M1917" s="47"/>
      <c r="N1917" s="55"/>
      <c r="O1917" s="59"/>
      <c r="P1917" s="43"/>
      <c r="Q1917" s="14"/>
    </row>
    <row r="1918" spans="1:17" ht="36.700000000000003" customHeight="1" x14ac:dyDescent="0.25">
      <c r="A1918" s="277"/>
      <c r="B1918" s="33"/>
      <c r="C1918" s="11"/>
      <c r="D1918" s="11"/>
      <c r="E1918" s="36"/>
      <c r="F1918" s="11"/>
      <c r="G1918" s="11"/>
      <c r="H1918" s="11"/>
      <c r="I1918" s="24"/>
      <c r="J1918" s="51"/>
      <c r="K1918" s="46" t="str">
        <f>IF(SUMIFS('Base facturation'!$C$59:$ALN$59,'Base facturation'!$C$8:$ALN$8,A1918)=0,"",SUMIFS('Base facturation'!$C$59:$ALN$59,'Base facturation'!$C$8:$ALN$8,A1918))</f>
        <v/>
      </c>
      <c r="L1918" s="46" t="str">
        <f t="shared" si="29"/>
        <v/>
      </c>
      <c r="M1918" s="47"/>
      <c r="N1918" s="55"/>
      <c r="O1918" s="59"/>
      <c r="P1918" s="43"/>
      <c r="Q1918" s="14"/>
    </row>
    <row r="1919" spans="1:17" ht="36.700000000000003" customHeight="1" x14ac:dyDescent="0.25">
      <c r="A1919" s="277"/>
      <c r="B1919" s="33"/>
      <c r="C1919" s="11"/>
      <c r="D1919" s="11"/>
      <c r="E1919" s="36"/>
      <c r="F1919" s="11"/>
      <c r="G1919" s="11"/>
      <c r="H1919" s="11"/>
      <c r="I1919" s="24"/>
      <c r="J1919" s="51"/>
      <c r="K1919" s="46" t="str">
        <f>IF(SUMIFS('Base facturation'!$C$59:$ALN$59,'Base facturation'!$C$8:$ALN$8,A1919)=0,"",SUMIFS('Base facturation'!$C$59:$ALN$59,'Base facturation'!$C$8:$ALN$8,A1919))</f>
        <v/>
      </c>
      <c r="L1919" s="46" t="str">
        <f t="shared" si="29"/>
        <v/>
      </c>
      <c r="M1919" s="47"/>
      <c r="N1919" s="55"/>
      <c r="O1919" s="59"/>
      <c r="P1919" s="43"/>
      <c r="Q1919" s="14"/>
    </row>
    <row r="1920" spans="1:17" ht="36.700000000000003" customHeight="1" x14ac:dyDescent="0.25">
      <c r="A1920" s="277"/>
      <c r="B1920" s="33"/>
      <c r="C1920" s="11"/>
      <c r="D1920" s="11"/>
      <c r="E1920" s="36"/>
      <c r="F1920" s="11"/>
      <c r="G1920" s="11"/>
      <c r="H1920" s="11"/>
      <c r="I1920" s="24"/>
      <c r="J1920" s="51"/>
      <c r="K1920" s="46" t="str">
        <f>IF(SUMIFS('Base facturation'!$C$59:$ALN$59,'Base facturation'!$C$8:$ALN$8,A1920)=0,"",SUMIFS('Base facturation'!$C$59:$ALN$59,'Base facturation'!$C$8:$ALN$8,A1920))</f>
        <v/>
      </c>
      <c r="L1920" s="46" t="str">
        <f t="shared" si="29"/>
        <v/>
      </c>
      <c r="M1920" s="47"/>
      <c r="N1920" s="55"/>
      <c r="O1920" s="59"/>
      <c r="P1920" s="43"/>
      <c r="Q1920" s="14"/>
    </row>
    <row r="1921" spans="1:17" ht="36.700000000000003" customHeight="1" x14ac:dyDescent="0.25">
      <c r="A1921" s="277"/>
      <c r="B1921" s="33"/>
      <c r="C1921" s="11"/>
      <c r="D1921" s="11"/>
      <c r="E1921" s="36"/>
      <c r="F1921" s="11"/>
      <c r="G1921" s="11"/>
      <c r="H1921" s="11"/>
      <c r="I1921" s="24"/>
      <c r="J1921" s="51"/>
      <c r="K1921" s="46" t="str">
        <f>IF(SUMIFS('Base facturation'!$C$59:$ALN$59,'Base facturation'!$C$8:$ALN$8,A1921)=0,"",SUMIFS('Base facturation'!$C$59:$ALN$59,'Base facturation'!$C$8:$ALN$8,A1921))</f>
        <v/>
      </c>
      <c r="L1921" s="46" t="str">
        <f t="shared" si="29"/>
        <v/>
      </c>
      <c r="M1921" s="47"/>
      <c r="N1921" s="55"/>
      <c r="O1921" s="59"/>
      <c r="P1921" s="43"/>
      <c r="Q1921" s="14"/>
    </row>
    <row r="1922" spans="1:17" ht="36.700000000000003" customHeight="1" x14ac:dyDescent="0.25">
      <c r="A1922" s="277"/>
      <c r="B1922" s="33"/>
      <c r="C1922" s="11"/>
      <c r="D1922" s="11"/>
      <c r="E1922" s="36"/>
      <c r="F1922" s="11"/>
      <c r="G1922" s="11"/>
      <c r="H1922" s="11"/>
      <c r="I1922" s="24"/>
      <c r="J1922" s="51"/>
      <c r="K1922" s="46" t="str">
        <f>IF(SUMIFS('Base facturation'!$C$59:$ALN$59,'Base facturation'!$C$8:$ALN$8,A1922)=0,"",SUMIFS('Base facturation'!$C$59:$ALN$59,'Base facturation'!$C$8:$ALN$8,A1922))</f>
        <v/>
      </c>
      <c r="L1922" s="46" t="str">
        <f t="shared" si="29"/>
        <v/>
      </c>
      <c r="M1922" s="47"/>
      <c r="N1922" s="55"/>
      <c r="O1922" s="59"/>
      <c r="P1922" s="43"/>
      <c r="Q1922" s="14"/>
    </row>
    <row r="1923" spans="1:17" ht="36.700000000000003" customHeight="1" x14ac:dyDescent="0.25">
      <c r="A1923" s="277"/>
      <c r="B1923" s="33"/>
      <c r="C1923" s="11"/>
      <c r="D1923" s="11"/>
      <c r="E1923" s="36"/>
      <c r="F1923" s="11"/>
      <c r="G1923" s="11"/>
      <c r="H1923" s="11"/>
      <c r="I1923" s="24"/>
      <c r="J1923" s="51"/>
      <c r="K1923" s="46" t="str">
        <f>IF(SUMIFS('Base facturation'!$C$59:$ALN$59,'Base facturation'!$C$8:$ALN$8,A1923)=0,"",SUMIFS('Base facturation'!$C$59:$ALN$59,'Base facturation'!$C$8:$ALN$8,A1923))</f>
        <v/>
      </c>
      <c r="L1923" s="46" t="str">
        <f t="shared" si="29"/>
        <v/>
      </c>
      <c r="M1923" s="47"/>
      <c r="N1923" s="55"/>
      <c r="O1923" s="59"/>
      <c r="P1923" s="43"/>
      <c r="Q1923" s="14"/>
    </row>
    <row r="1924" spans="1:17" ht="36.700000000000003" customHeight="1" x14ac:dyDescent="0.25">
      <c r="A1924" s="277"/>
      <c r="B1924" s="33"/>
      <c r="C1924" s="11"/>
      <c r="D1924" s="11"/>
      <c r="E1924" s="36"/>
      <c r="F1924" s="11"/>
      <c r="G1924" s="11"/>
      <c r="H1924" s="11"/>
      <c r="I1924" s="24"/>
      <c r="J1924" s="51"/>
      <c r="K1924" s="46" t="str">
        <f>IF(SUMIFS('Base facturation'!$C$59:$ALN$59,'Base facturation'!$C$8:$ALN$8,A1924)=0,"",SUMIFS('Base facturation'!$C$59:$ALN$59,'Base facturation'!$C$8:$ALN$8,A1924))</f>
        <v/>
      </c>
      <c r="L1924" s="46" t="str">
        <f t="shared" si="29"/>
        <v/>
      </c>
      <c r="M1924" s="47"/>
      <c r="N1924" s="55"/>
      <c r="O1924" s="59"/>
      <c r="P1924" s="43"/>
      <c r="Q1924" s="14"/>
    </row>
    <row r="1925" spans="1:17" ht="36.700000000000003" customHeight="1" x14ac:dyDescent="0.25">
      <c r="A1925" s="277"/>
      <c r="B1925" s="33"/>
      <c r="C1925" s="11"/>
      <c r="D1925" s="11"/>
      <c r="E1925" s="36"/>
      <c r="F1925" s="11"/>
      <c r="G1925" s="11"/>
      <c r="H1925" s="11"/>
      <c r="I1925" s="24"/>
      <c r="J1925" s="51"/>
      <c r="K1925" s="46" t="str">
        <f>IF(SUMIFS('Base facturation'!$C$59:$ALN$59,'Base facturation'!$C$8:$ALN$8,A1925)=0,"",SUMIFS('Base facturation'!$C$59:$ALN$59,'Base facturation'!$C$8:$ALN$8,A1925))</f>
        <v/>
      </c>
      <c r="L1925" s="46" t="str">
        <f t="shared" si="29"/>
        <v/>
      </c>
      <c r="M1925" s="47"/>
      <c r="N1925" s="55"/>
      <c r="O1925" s="59"/>
      <c r="P1925" s="43"/>
      <c r="Q1925" s="14"/>
    </row>
    <row r="1926" spans="1:17" ht="36.700000000000003" customHeight="1" x14ac:dyDescent="0.25">
      <c r="A1926" s="277"/>
      <c r="B1926" s="33"/>
      <c r="C1926" s="11"/>
      <c r="D1926" s="11"/>
      <c r="E1926" s="36"/>
      <c r="F1926" s="11"/>
      <c r="G1926" s="11"/>
      <c r="H1926" s="11"/>
      <c r="I1926" s="24"/>
      <c r="J1926" s="51"/>
      <c r="K1926" s="46" t="str">
        <f>IF(SUMIFS('Base facturation'!$C$59:$ALN$59,'Base facturation'!$C$8:$ALN$8,A1926)=0,"",SUMIFS('Base facturation'!$C$59:$ALN$59,'Base facturation'!$C$8:$ALN$8,A1926))</f>
        <v/>
      </c>
      <c r="L1926" s="46" t="str">
        <f t="shared" si="29"/>
        <v/>
      </c>
      <c r="M1926" s="47"/>
      <c r="N1926" s="55"/>
      <c r="O1926" s="59"/>
      <c r="P1926" s="43"/>
      <c r="Q1926" s="14"/>
    </row>
    <row r="1927" spans="1:17" ht="36.700000000000003" customHeight="1" x14ac:dyDescent="0.25">
      <c r="A1927" s="277"/>
      <c r="B1927" s="33"/>
      <c r="C1927" s="11"/>
      <c r="D1927" s="11"/>
      <c r="E1927" s="36"/>
      <c r="F1927" s="11"/>
      <c r="G1927" s="11"/>
      <c r="H1927" s="11"/>
      <c r="I1927" s="24"/>
      <c r="J1927" s="51"/>
      <c r="K1927" s="46" t="str">
        <f>IF(SUMIFS('Base facturation'!$C$59:$ALN$59,'Base facturation'!$C$8:$ALN$8,A1927)=0,"",SUMIFS('Base facturation'!$C$59:$ALN$59,'Base facturation'!$C$8:$ALN$8,A1927))</f>
        <v/>
      </c>
      <c r="L1927" s="46" t="str">
        <f t="shared" si="29"/>
        <v/>
      </c>
      <c r="M1927" s="47"/>
      <c r="N1927" s="55"/>
      <c r="O1927" s="59"/>
      <c r="P1927" s="43"/>
      <c r="Q1927" s="14"/>
    </row>
    <row r="1928" spans="1:17" ht="36.700000000000003" customHeight="1" x14ac:dyDescent="0.25">
      <c r="A1928" s="277"/>
      <c r="B1928" s="33"/>
      <c r="C1928" s="11"/>
      <c r="D1928" s="11"/>
      <c r="E1928" s="36"/>
      <c r="F1928" s="11"/>
      <c r="G1928" s="11"/>
      <c r="H1928" s="11"/>
      <c r="I1928" s="24"/>
      <c r="J1928" s="51"/>
      <c r="K1928" s="46" t="str">
        <f>IF(SUMIFS('Base facturation'!$C$59:$ALN$59,'Base facturation'!$C$8:$ALN$8,A1928)=0,"",SUMIFS('Base facturation'!$C$59:$ALN$59,'Base facturation'!$C$8:$ALN$8,A1928))</f>
        <v/>
      </c>
      <c r="L1928" s="46" t="str">
        <f t="shared" ref="L1928:L1991" si="30">IF(ISBLANK(J1928),"",J1928-K1928)</f>
        <v/>
      </c>
      <c r="M1928" s="47"/>
      <c r="N1928" s="55"/>
      <c r="O1928" s="59"/>
      <c r="P1928" s="43"/>
      <c r="Q1928" s="14"/>
    </row>
    <row r="1929" spans="1:17" ht="36.700000000000003" customHeight="1" x14ac:dyDescent="0.25">
      <c r="A1929" s="277"/>
      <c r="B1929" s="33"/>
      <c r="C1929" s="11"/>
      <c r="D1929" s="11"/>
      <c r="E1929" s="36"/>
      <c r="F1929" s="11"/>
      <c r="G1929" s="11"/>
      <c r="H1929" s="11"/>
      <c r="I1929" s="24"/>
      <c r="J1929" s="51"/>
      <c r="K1929" s="46" t="str">
        <f>IF(SUMIFS('Base facturation'!$C$59:$ALN$59,'Base facturation'!$C$8:$ALN$8,A1929)=0,"",SUMIFS('Base facturation'!$C$59:$ALN$59,'Base facturation'!$C$8:$ALN$8,A1929))</f>
        <v/>
      </c>
      <c r="L1929" s="46" t="str">
        <f t="shared" si="30"/>
        <v/>
      </c>
      <c r="M1929" s="47"/>
      <c r="N1929" s="55"/>
      <c r="O1929" s="59"/>
      <c r="P1929" s="43"/>
      <c r="Q1929" s="14"/>
    </row>
    <row r="1930" spans="1:17" ht="36.700000000000003" customHeight="1" x14ac:dyDescent="0.25">
      <c r="A1930" s="277"/>
      <c r="B1930" s="33"/>
      <c r="C1930" s="11"/>
      <c r="D1930" s="11"/>
      <c r="E1930" s="36"/>
      <c r="F1930" s="11"/>
      <c r="G1930" s="11"/>
      <c r="H1930" s="11"/>
      <c r="I1930" s="24"/>
      <c r="J1930" s="51"/>
      <c r="K1930" s="46" t="str">
        <f>IF(SUMIFS('Base facturation'!$C$59:$ALN$59,'Base facturation'!$C$8:$ALN$8,A1930)=0,"",SUMIFS('Base facturation'!$C$59:$ALN$59,'Base facturation'!$C$8:$ALN$8,A1930))</f>
        <v/>
      </c>
      <c r="L1930" s="46" t="str">
        <f t="shared" si="30"/>
        <v/>
      </c>
      <c r="M1930" s="47"/>
      <c r="N1930" s="55"/>
      <c r="O1930" s="59"/>
      <c r="P1930" s="43"/>
      <c r="Q1930" s="14"/>
    </row>
    <row r="1931" spans="1:17" ht="36.700000000000003" customHeight="1" x14ac:dyDescent="0.25">
      <c r="A1931" s="277"/>
      <c r="B1931" s="33"/>
      <c r="C1931" s="11"/>
      <c r="D1931" s="11"/>
      <c r="E1931" s="36"/>
      <c r="F1931" s="11"/>
      <c r="G1931" s="11"/>
      <c r="H1931" s="11"/>
      <c r="I1931" s="24"/>
      <c r="J1931" s="51"/>
      <c r="K1931" s="46" t="str">
        <f>IF(SUMIFS('Base facturation'!$C$59:$ALN$59,'Base facturation'!$C$8:$ALN$8,A1931)=0,"",SUMIFS('Base facturation'!$C$59:$ALN$59,'Base facturation'!$C$8:$ALN$8,A1931))</f>
        <v/>
      </c>
      <c r="L1931" s="46" t="str">
        <f t="shared" si="30"/>
        <v/>
      </c>
      <c r="M1931" s="47"/>
      <c r="N1931" s="55"/>
      <c r="O1931" s="59"/>
      <c r="P1931" s="43"/>
      <c r="Q1931" s="14"/>
    </row>
    <row r="1932" spans="1:17" ht="36.700000000000003" customHeight="1" x14ac:dyDescent="0.25">
      <c r="A1932" s="277"/>
      <c r="B1932" s="33"/>
      <c r="C1932" s="11"/>
      <c r="D1932" s="11"/>
      <c r="E1932" s="36"/>
      <c r="F1932" s="11"/>
      <c r="G1932" s="11"/>
      <c r="H1932" s="11"/>
      <c r="I1932" s="24"/>
      <c r="J1932" s="51"/>
      <c r="K1932" s="46" t="str">
        <f>IF(SUMIFS('Base facturation'!$C$59:$ALN$59,'Base facturation'!$C$8:$ALN$8,A1932)=0,"",SUMIFS('Base facturation'!$C$59:$ALN$59,'Base facturation'!$C$8:$ALN$8,A1932))</f>
        <v/>
      </c>
      <c r="L1932" s="46" t="str">
        <f t="shared" si="30"/>
        <v/>
      </c>
      <c r="M1932" s="47"/>
      <c r="N1932" s="55"/>
      <c r="O1932" s="59"/>
      <c r="P1932" s="43"/>
      <c r="Q1932" s="14"/>
    </row>
    <row r="1933" spans="1:17" ht="36.700000000000003" customHeight="1" x14ac:dyDescent="0.25">
      <c r="A1933" s="277"/>
      <c r="B1933" s="33"/>
      <c r="C1933" s="11"/>
      <c r="D1933" s="11"/>
      <c r="E1933" s="36"/>
      <c r="F1933" s="11"/>
      <c r="G1933" s="11"/>
      <c r="H1933" s="11"/>
      <c r="I1933" s="24"/>
      <c r="J1933" s="51"/>
      <c r="K1933" s="46" t="str">
        <f>IF(SUMIFS('Base facturation'!$C$59:$ALN$59,'Base facturation'!$C$8:$ALN$8,A1933)=0,"",SUMIFS('Base facturation'!$C$59:$ALN$59,'Base facturation'!$C$8:$ALN$8,A1933))</f>
        <v/>
      </c>
      <c r="L1933" s="46" t="str">
        <f t="shared" si="30"/>
        <v/>
      </c>
      <c r="M1933" s="47"/>
      <c r="N1933" s="55"/>
      <c r="O1933" s="59"/>
      <c r="P1933" s="43"/>
      <c r="Q1933" s="14"/>
    </row>
    <row r="1934" spans="1:17" ht="36.700000000000003" customHeight="1" x14ac:dyDescent="0.25">
      <c r="A1934" s="277"/>
      <c r="B1934" s="33"/>
      <c r="C1934" s="11"/>
      <c r="D1934" s="11"/>
      <c r="E1934" s="36"/>
      <c r="F1934" s="11"/>
      <c r="G1934" s="11"/>
      <c r="H1934" s="11"/>
      <c r="I1934" s="24"/>
      <c r="J1934" s="51"/>
      <c r="K1934" s="46" t="str">
        <f>IF(SUMIFS('Base facturation'!$C$59:$ALN$59,'Base facturation'!$C$8:$ALN$8,A1934)=0,"",SUMIFS('Base facturation'!$C$59:$ALN$59,'Base facturation'!$C$8:$ALN$8,A1934))</f>
        <v/>
      </c>
      <c r="L1934" s="46" t="str">
        <f t="shared" si="30"/>
        <v/>
      </c>
      <c r="M1934" s="47"/>
      <c r="N1934" s="55"/>
      <c r="O1934" s="59"/>
      <c r="P1934" s="43"/>
      <c r="Q1934" s="14"/>
    </row>
    <row r="1935" spans="1:17" ht="36.700000000000003" customHeight="1" x14ac:dyDescent="0.25">
      <c r="A1935" s="277"/>
      <c r="B1935" s="33"/>
      <c r="C1935" s="11"/>
      <c r="D1935" s="11"/>
      <c r="E1935" s="36"/>
      <c r="F1935" s="11"/>
      <c r="G1935" s="11"/>
      <c r="H1935" s="11"/>
      <c r="I1935" s="24"/>
      <c r="J1935" s="51"/>
      <c r="K1935" s="46" t="str">
        <f>IF(SUMIFS('Base facturation'!$C$59:$ALN$59,'Base facturation'!$C$8:$ALN$8,A1935)=0,"",SUMIFS('Base facturation'!$C$59:$ALN$59,'Base facturation'!$C$8:$ALN$8,A1935))</f>
        <v/>
      </c>
      <c r="L1935" s="46" t="str">
        <f t="shared" si="30"/>
        <v/>
      </c>
      <c r="M1935" s="47"/>
      <c r="N1935" s="55"/>
      <c r="O1935" s="59"/>
      <c r="P1935" s="43"/>
      <c r="Q1935" s="14"/>
    </row>
    <row r="1936" spans="1:17" ht="36.700000000000003" customHeight="1" x14ac:dyDescent="0.25">
      <c r="A1936" s="277"/>
      <c r="B1936" s="33"/>
      <c r="C1936" s="11"/>
      <c r="D1936" s="11"/>
      <c r="E1936" s="36"/>
      <c r="F1936" s="11"/>
      <c r="G1936" s="11"/>
      <c r="H1936" s="11"/>
      <c r="I1936" s="24"/>
      <c r="J1936" s="51"/>
      <c r="K1936" s="46" t="str">
        <f>IF(SUMIFS('Base facturation'!$C$59:$ALN$59,'Base facturation'!$C$8:$ALN$8,A1936)=0,"",SUMIFS('Base facturation'!$C$59:$ALN$59,'Base facturation'!$C$8:$ALN$8,A1936))</f>
        <v/>
      </c>
      <c r="L1936" s="46" t="str">
        <f t="shared" si="30"/>
        <v/>
      </c>
      <c r="M1936" s="47"/>
      <c r="N1936" s="55"/>
      <c r="O1936" s="59"/>
      <c r="P1936" s="43"/>
      <c r="Q1936" s="14"/>
    </row>
    <row r="1937" spans="1:17" ht="36.700000000000003" customHeight="1" x14ac:dyDescent="0.25">
      <c r="A1937" s="277"/>
      <c r="B1937" s="33"/>
      <c r="C1937" s="11"/>
      <c r="D1937" s="11"/>
      <c r="E1937" s="36"/>
      <c r="F1937" s="11"/>
      <c r="G1937" s="11"/>
      <c r="H1937" s="11"/>
      <c r="I1937" s="24"/>
      <c r="J1937" s="51"/>
      <c r="K1937" s="46" t="str">
        <f>IF(SUMIFS('Base facturation'!$C$59:$ALN$59,'Base facturation'!$C$8:$ALN$8,A1937)=0,"",SUMIFS('Base facturation'!$C$59:$ALN$59,'Base facturation'!$C$8:$ALN$8,A1937))</f>
        <v/>
      </c>
      <c r="L1937" s="46" t="str">
        <f t="shared" si="30"/>
        <v/>
      </c>
      <c r="M1937" s="47"/>
      <c r="N1937" s="55"/>
      <c r="O1937" s="59"/>
      <c r="P1937" s="43"/>
      <c r="Q1937" s="14"/>
    </row>
    <row r="1938" spans="1:17" ht="36.700000000000003" customHeight="1" x14ac:dyDescent="0.25">
      <c r="A1938" s="277"/>
      <c r="B1938" s="33"/>
      <c r="C1938" s="11"/>
      <c r="D1938" s="11"/>
      <c r="E1938" s="36"/>
      <c r="F1938" s="11"/>
      <c r="G1938" s="11"/>
      <c r="H1938" s="11"/>
      <c r="I1938" s="24"/>
      <c r="J1938" s="51"/>
      <c r="K1938" s="46" t="str">
        <f>IF(SUMIFS('Base facturation'!$C$59:$ALN$59,'Base facturation'!$C$8:$ALN$8,A1938)=0,"",SUMIFS('Base facturation'!$C$59:$ALN$59,'Base facturation'!$C$8:$ALN$8,A1938))</f>
        <v/>
      </c>
      <c r="L1938" s="46" t="str">
        <f t="shared" si="30"/>
        <v/>
      </c>
      <c r="M1938" s="47"/>
      <c r="N1938" s="55"/>
      <c r="O1938" s="59"/>
      <c r="P1938" s="43"/>
      <c r="Q1938" s="14"/>
    </row>
    <row r="1939" spans="1:17" ht="36.700000000000003" customHeight="1" x14ac:dyDescent="0.25">
      <c r="A1939" s="277"/>
      <c r="B1939" s="33"/>
      <c r="C1939" s="11"/>
      <c r="D1939" s="11"/>
      <c r="E1939" s="36"/>
      <c r="F1939" s="11"/>
      <c r="G1939" s="11"/>
      <c r="H1939" s="11"/>
      <c r="I1939" s="24"/>
      <c r="J1939" s="51"/>
      <c r="K1939" s="46" t="str">
        <f>IF(SUMIFS('Base facturation'!$C$59:$ALN$59,'Base facturation'!$C$8:$ALN$8,A1939)=0,"",SUMIFS('Base facturation'!$C$59:$ALN$59,'Base facturation'!$C$8:$ALN$8,A1939))</f>
        <v/>
      </c>
      <c r="L1939" s="46" t="str">
        <f t="shared" si="30"/>
        <v/>
      </c>
      <c r="M1939" s="47"/>
      <c r="N1939" s="55"/>
      <c r="O1939" s="59"/>
      <c r="P1939" s="43"/>
      <c r="Q1939" s="14"/>
    </row>
    <row r="1940" spans="1:17" ht="36.700000000000003" customHeight="1" x14ac:dyDescent="0.25">
      <c r="A1940" s="277"/>
      <c r="B1940" s="33"/>
      <c r="C1940" s="11"/>
      <c r="D1940" s="11"/>
      <c r="E1940" s="36"/>
      <c r="F1940" s="11"/>
      <c r="G1940" s="11"/>
      <c r="H1940" s="11"/>
      <c r="I1940" s="24"/>
      <c r="J1940" s="51"/>
      <c r="K1940" s="46" t="str">
        <f>IF(SUMIFS('Base facturation'!$C$59:$ALN$59,'Base facturation'!$C$8:$ALN$8,A1940)=0,"",SUMIFS('Base facturation'!$C$59:$ALN$59,'Base facturation'!$C$8:$ALN$8,A1940))</f>
        <v/>
      </c>
      <c r="L1940" s="46" t="str">
        <f t="shared" si="30"/>
        <v/>
      </c>
      <c r="M1940" s="47"/>
      <c r="N1940" s="55"/>
      <c r="O1940" s="59"/>
      <c r="P1940" s="43"/>
      <c r="Q1940" s="14"/>
    </row>
    <row r="1941" spans="1:17" ht="36.700000000000003" customHeight="1" x14ac:dyDescent="0.25">
      <c r="A1941" s="277"/>
      <c r="B1941" s="33"/>
      <c r="C1941" s="11"/>
      <c r="D1941" s="11"/>
      <c r="E1941" s="36"/>
      <c r="F1941" s="11"/>
      <c r="G1941" s="11"/>
      <c r="H1941" s="11"/>
      <c r="I1941" s="24"/>
      <c r="J1941" s="51"/>
      <c r="K1941" s="46" t="str">
        <f>IF(SUMIFS('Base facturation'!$C$59:$ALN$59,'Base facturation'!$C$8:$ALN$8,A1941)=0,"",SUMIFS('Base facturation'!$C$59:$ALN$59,'Base facturation'!$C$8:$ALN$8,A1941))</f>
        <v/>
      </c>
      <c r="L1941" s="46" t="str">
        <f t="shared" si="30"/>
        <v/>
      </c>
      <c r="M1941" s="47"/>
      <c r="N1941" s="55"/>
      <c r="O1941" s="59"/>
      <c r="P1941" s="43"/>
      <c r="Q1941" s="14"/>
    </row>
    <row r="1942" spans="1:17" ht="36.700000000000003" customHeight="1" x14ac:dyDescent="0.25">
      <c r="A1942" s="277"/>
      <c r="B1942" s="33"/>
      <c r="C1942" s="11"/>
      <c r="D1942" s="11"/>
      <c r="E1942" s="36"/>
      <c r="F1942" s="11"/>
      <c r="G1942" s="11"/>
      <c r="H1942" s="11"/>
      <c r="I1942" s="24"/>
      <c r="J1942" s="51"/>
      <c r="K1942" s="46" t="str">
        <f>IF(SUMIFS('Base facturation'!$C$59:$ALN$59,'Base facturation'!$C$8:$ALN$8,A1942)=0,"",SUMIFS('Base facturation'!$C$59:$ALN$59,'Base facturation'!$C$8:$ALN$8,A1942))</f>
        <v/>
      </c>
      <c r="L1942" s="46" t="str">
        <f t="shared" si="30"/>
        <v/>
      </c>
      <c r="M1942" s="47"/>
      <c r="N1942" s="55"/>
      <c r="O1942" s="59"/>
      <c r="P1942" s="43"/>
      <c r="Q1942" s="14"/>
    </row>
    <row r="1943" spans="1:17" ht="36.700000000000003" customHeight="1" x14ac:dyDescent="0.25">
      <c r="A1943" s="277"/>
      <c r="B1943" s="33"/>
      <c r="C1943" s="11"/>
      <c r="D1943" s="11"/>
      <c r="E1943" s="36"/>
      <c r="F1943" s="11"/>
      <c r="G1943" s="11"/>
      <c r="H1943" s="11"/>
      <c r="I1943" s="24"/>
      <c r="J1943" s="51"/>
      <c r="K1943" s="46" t="str">
        <f>IF(SUMIFS('Base facturation'!$C$59:$ALN$59,'Base facturation'!$C$8:$ALN$8,A1943)=0,"",SUMIFS('Base facturation'!$C$59:$ALN$59,'Base facturation'!$C$8:$ALN$8,A1943))</f>
        <v/>
      </c>
      <c r="L1943" s="46" t="str">
        <f t="shared" si="30"/>
        <v/>
      </c>
      <c r="M1943" s="47"/>
      <c r="N1943" s="55"/>
      <c r="O1943" s="59"/>
      <c r="P1943" s="43"/>
      <c r="Q1943" s="14"/>
    </row>
    <row r="1944" spans="1:17" ht="36.700000000000003" customHeight="1" x14ac:dyDescent="0.25">
      <c r="A1944" s="277"/>
      <c r="B1944" s="33"/>
      <c r="C1944" s="11"/>
      <c r="D1944" s="11"/>
      <c r="E1944" s="36"/>
      <c r="F1944" s="11"/>
      <c r="G1944" s="11"/>
      <c r="H1944" s="11"/>
      <c r="I1944" s="24"/>
      <c r="J1944" s="51"/>
      <c r="K1944" s="46" t="str">
        <f>IF(SUMIFS('Base facturation'!$C$59:$ALN$59,'Base facturation'!$C$8:$ALN$8,A1944)=0,"",SUMIFS('Base facturation'!$C$59:$ALN$59,'Base facturation'!$C$8:$ALN$8,A1944))</f>
        <v/>
      </c>
      <c r="L1944" s="46" t="str">
        <f t="shared" si="30"/>
        <v/>
      </c>
      <c r="M1944" s="47"/>
      <c r="N1944" s="55"/>
      <c r="O1944" s="59"/>
      <c r="P1944" s="43"/>
      <c r="Q1944" s="14"/>
    </row>
    <row r="1945" spans="1:17" ht="36.700000000000003" customHeight="1" x14ac:dyDescent="0.25">
      <c r="A1945" s="277"/>
      <c r="B1945" s="33"/>
      <c r="C1945" s="11"/>
      <c r="D1945" s="11"/>
      <c r="E1945" s="36"/>
      <c r="F1945" s="11"/>
      <c r="G1945" s="11"/>
      <c r="H1945" s="11"/>
      <c r="I1945" s="24"/>
      <c r="J1945" s="51"/>
      <c r="K1945" s="46" t="str">
        <f>IF(SUMIFS('Base facturation'!$C$59:$ALN$59,'Base facturation'!$C$8:$ALN$8,A1945)=0,"",SUMIFS('Base facturation'!$C$59:$ALN$59,'Base facturation'!$C$8:$ALN$8,A1945))</f>
        <v/>
      </c>
      <c r="L1945" s="46" t="str">
        <f t="shared" si="30"/>
        <v/>
      </c>
      <c r="M1945" s="47"/>
      <c r="N1945" s="55"/>
      <c r="O1945" s="59"/>
      <c r="P1945" s="43"/>
      <c r="Q1945" s="14"/>
    </row>
    <row r="1946" spans="1:17" ht="36.700000000000003" customHeight="1" x14ac:dyDescent="0.25">
      <c r="A1946" s="277"/>
      <c r="B1946" s="33"/>
      <c r="C1946" s="11"/>
      <c r="D1946" s="11"/>
      <c r="E1946" s="36"/>
      <c r="F1946" s="11"/>
      <c r="G1946" s="11"/>
      <c r="H1946" s="11"/>
      <c r="I1946" s="24"/>
      <c r="J1946" s="51"/>
      <c r="K1946" s="46" t="str">
        <f>IF(SUMIFS('Base facturation'!$C$59:$ALN$59,'Base facturation'!$C$8:$ALN$8,A1946)=0,"",SUMIFS('Base facturation'!$C$59:$ALN$59,'Base facturation'!$C$8:$ALN$8,A1946))</f>
        <v/>
      </c>
      <c r="L1946" s="46" t="str">
        <f t="shared" si="30"/>
        <v/>
      </c>
      <c r="M1946" s="47"/>
      <c r="N1946" s="55"/>
      <c r="O1946" s="59"/>
      <c r="P1946" s="43"/>
      <c r="Q1946" s="14"/>
    </row>
    <row r="1947" spans="1:17" ht="36.700000000000003" customHeight="1" x14ac:dyDescent="0.25">
      <c r="A1947" s="277"/>
      <c r="B1947" s="33"/>
      <c r="C1947" s="11"/>
      <c r="D1947" s="11"/>
      <c r="E1947" s="36"/>
      <c r="F1947" s="11"/>
      <c r="G1947" s="11"/>
      <c r="H1947" s="11"/>
      <c r="I1947" s="24"/>
      <c r="J1947" s="51"/>
      <c r="K1947" s="46" t="str">
        <f>IF(SUMIFS('Base facturation'!$C$59:$ALN$59,'Base facturation'!$C$8:$ALN$8,A1947)=0,"",SUMIFS('Base facturation'!$C$59:$ALN$59,'Base facturation'!$C$8:$ALN$8,A1947))</f>
        <v/>
      </c>
      <c r="L1947" s="46" t="str">
        <f t="shared" si="30"/>
        <v/>
      </c>
      <c r="M1947" s="47"/>
      <c r="N1947" s="55"/>
      <c r="O1947" s="59"/>
      <c r="P1947" s="43"/>
      <c r="Q1947" s="14"/>
    </row>
    <row r="1948" spans="1:17" ht="36.700000000000003" customHeight="1" x14ac:dyDescent="0.25">
      <c r="A1948" s="277"/>
      <c r="B1948" s="33"/>
      <c r="C1948" s="11"/>
      <c r="D1948" s="11"/>
      <c r="E1948" s="36"/>
      <c r="F1948" s="11"/>
      <c r="G1948" s="11"/>
      <c r="H1948" s="11"/>
      <c r="I1948" s="24"/>
      <c r="J1948" s="51"/>
      <c r="K1948" s="46" t="str">
        <f>IF(SUMIFS('Base facturation'!$C$59:$ALN$59,'Base facturation'!$C$8:$ALN$8,A1948)=0,"",SUMIFS('Base facturation'!$C$59:$ALN$59,'Base facturation'!$C$8:$ALN$8,A1948))</f>
        <v/>
      </c>
      <c r="L1948" s="46" t="str">
        <f t="shared" si="30"/>
        <v/>
      </c>
      <c r="M1948" s="47"/>
      <c r="N1948" s="55"/>
      <c r="O1948" s="59"/>
      <c r="P1948" s="43"/>
      <c r="Q1948" s="14"/>
    </row>
    <row r="1949" spans="1:17" ht="36.700000000000003" customHeight="1" x14ac:dyDescent="0.25">
      <c r="A1949" s="277"/>
      <c r="B1949" s="33"/>
      <c r="C1949" s="11"/>
      <c r="D1949" s="11"/>
      <c r="E1949" s="36"/>
      <c r="F1949" s="11"/>
      <c r="G1949" s="11"/>
      <c r="H1949" s="11"/>
      <c r="I1949" s="24"/>
      <c r="J1949" s="51"/>
      <c r="K1949" s="46" t="str">
        <f>IF(SUMIFS('Base facturation'!$C$59:$ALN$59,'Base facturation'!$C$8:$ALN$8,A1949)=0,"",SUMIFS('Base facturation'!$C$59:$ALN$59,'Base facturation'!$C$8:$ALN$8,A1949))</f>
        <v/>
      </c>
      <c r="L1949" s="46" t="str">
        <f t="shared" si="30"/>
        <v/>
      </c>
      <c r="M1949" s="47"/>
      <c r="N1949" s="55"/>
      <c r="O1949" s="59"/>
      <c r="P1949" s="43"/>
      <c r="Q1949" s="14"/>
    </row>
    <row r="1950" spans="1:17" ht="36.700000000000003" customHeight="1" x14ac:dyDescent="0.25">
      <c r="A1950" s="277"/>
      <c r="B1950" s="33"/>
      <c r="C1950" s="11"/>
      <c r="D1950" s="11"/>
      <c r="E1950" s="36"/>
      <c r="F1950" s="11"/>
      <c r="G1950" s="11"/>
      <c r="H1950" s="11"/>
      <c r="I1950" s="24"/>
      <c r="J1950" s="51"/>
      <c r="K1950" s="46" t="str">
        <f>IF(SUMIFS('Base facturation'!$C$59:$ALN$59,'Base facturation'!$C$8:$ALN$8,A1950)=0,"",SUMIFS('Base facturation'!$C$59:$ALN$59,'Base facturation'!$C$8:$ALN$8,A1950))</f>
        <v/>
      </c>
      <c r="L1950" s="46" t="str">
        <f t="shared" si="30"/>
        <v/>
      </c>
      <c r="M1950" s="47"/>
      <c r="N1950" s="55"/>
      <c r="O1950" s="59"/>
      <c r="P1950" s="43"/>
      <c r="Q1950" s="14"/>
    </row>
    <row r="1951" spans="1:17" ht="36.700000000000003" customHeight="1" x14ac:dyDescent="0.25">
      <c r="A1951" s="277"/>
      <c r="B1951" s="33"/>
      <c r="C1951" s="11"/>
      <c r="D1951" s="11"/>
      <c r="E1951" s="36"/>
      <c r="F1951" s="11"/>
      <c r="G1951" s="11"/>
      <c r="H1951" s="11"/>
      <c r="I1951" s="24"/>
      <c r="J1951" s="51"/>
      <c r="K1951" s="46" t="str">
        <f>IF(SUMIFS('Base facturation'!$C$59:$ALN$59,'Base facturation'!$C$8:$ALN$8,A1951)=0,"",SUMIFS('Base facturation'!$C$59:$ALN$59,'Base facturation'!$C$8:$ALN$8,A1951))</f>
        <v/>
      </c>
      <c r="L1951" s="46" t="str">
        <f t="shared" si="30"/>
        <v/>
      </c>
      <c r="M1951" s="47"/>
      <c r="N1951" s="55"/>
      <c r="O1951" s="59"/>
      <c r="P1951" s="43"/>
      <c r="Q1951" s="14"/>
    </row>
    <row r="1952" spans="1:17" ht="36.700000000000003" customHeight="1" x14ac:dyDescent="0.25">
      <c r="A1952" s="277"/>
      <c r="B1952" s="33"/>
      <c r="C1952" s="11"/>
      <c r="D1952" s="11"/>
      <c r="E1952" s="36"/>
      <c r="F1952" s="11"/>
      <c r="G1952" s="11"/>
      <c r="H1952" s="11"/>
      <c r="I1952" s="24"/>
      <c r="J1952" s="51"/>
      <c r="K1952" s="46" t="str">
        <f>IF(SUMIFS('Base facturation'!$C$59:$ALN$59,'Base facturation'!$C$8:$ALN$8,A1952)=0,"",SUMIFS('Base facturation'!$C$59:$ALN$59,'Base facturation'!$C$8:$ALN$8,A1952))</f>
        <v/>
      </c>
      <c r="L1952" s="46" t="str">
        <f t="shared" si="30"/>
        <v/>
      </c>
      <c r="M1952" s="47"/>
      <c r="N1952" s="55"/>
      <c r="O1952" s="59"/>
      <c r="P1952" s="43"/>
      <c r="Q1952" s="14"/>
    </row>
    <row r="1953" spans="1:17" ht="36.700000000000003" customHeight="1" x14ac:dyDescent="0.25">
      <c r="A1953" s="277"/>
      <c r="B1953" s="33"/>
      <c r="C1953" s="11"/>
      <c r="D1953" s="11"/>
      <c r="E1953" s="36"/>
      <c r="F1953" s="11"/>
      <c r="G1953" s="11"/>
      <c r="H1953" s="11"/>
      <c r="I1953" s="24"/>
      <c r="J1953" s="51"/>
      <c r="K1953" s="46" t="str">
        <f>IF(SUMIFS('Base facturation'!$C$59:$ALN$59,'Base facturation'!$C$8:$ALN$8,A1953)=0,"",SUMIFS('Base facturation'!$C$59:$ALN$59,'Base facturation'!$C$8:$ALN$8,A1953))</f>
        <v/>
      </c>
      <c r="L1953" s="46" t="str">
        <f t="shared" si="30"/>
        <v/>
      </c>
      <c r="M1953" s="47"/>
      <c r="N1953" s="55"/>
      <c r="O1953" s="59"/>
      <c r="P1953" s="43"/>
      <c r="Q1953" s="14"/>
    </row>
    <row r="1954" spans="1:17" ht="36.700000000000003" customHeight="1" x14ac:dyDescent="0.25">
      <c r="A1954" s="277"/>
      <c r="B1954" s="33"/>
      <c r="C1954" s="11"/>
      <c r="D1954" s="11"/>
      <c r="E1954" s="36"/>
      <c r="F1954" s="11"/>
      <c r="G1954" s="11"/>
      <c r="H1954" s="11"/>
      <c r="I1954" s="24"/>
      <c r="J1954" s="51"/>
      <c r="K1954" s="46" t="str">
        <f>IF(SUMIFS('Base facturation'!$C$59:$ALN$59,'Base facturation'!$C$8:$ALN$8,A1954)=0,"",SUMIFS('Base facturation'!$C$59:$ALN$59,'Base facturation'!$C$8:$ALN$8,A1954))</f>
        <v/>
      </c>
      <c r="L1954" s="46" t="str">
        <f t="shared" si="30"/>
        <v/>
      </c>
      <c r="M1954" s="47"/>
      <c r="N1954" s="55"/>
      <c r="O1954" s="59"/>
      <c r="P1954" s="43"/>
      <c r="Q1954" s="14"/>
    </row>
    <row r="1955" spans="1:17" ht="36.700000000000003" customHeight="1" x14ac:dyDescent="0.25">
      <c r="A1955" s="277"/>
      <c r="B1955" s="33"/>
      <c r="C1955" s="11"/>
      <c r="D1955" s="11"/>
      <c r="E1955" s="36"/>
      <c r="F1955" s="11"/>
      <c r="G1955" s="11"/>
      <c r="H1955" s="11"/>
      <c r="I1955" s="24"/>
      <c r="J1955" s="51"/>
      <c r="K1955" s="46" t="str">
        <f>IF(SUMIFS('Base facturation'!$C$59:$ALN$59,'Base facturation'!$C$8:$ALN$8,A1955)=0,"",SUMIFS('Base facturation'!$C$59:$ALN$59,'Base facturation'!$C$8:$ALN$8,A1955))</f>
        <v/>
      </c>
      <c r="L1955" s="46" t="str">
        <f t="shared" si="30"/>
        <v/>
      </c>
      <c r="M1955" s="47"/>
      <c r="N1955" s="55"/>
      <c r="O1955" s="59"/>
      <c r="P1955" s="43"/>
      <c r="Q1955" s="14"/>
    </row>
    <row r="1956" spans="1:17" ht="36.700000000000003" customHeight="1" x14ac:dyDescent="0.25">
      <c r="A1956" s="277"/>
      <c r="B1956" s="33"/>
      <c r="C1956" s="11"/>
      <c r="D1956" s="11"/>
      <c r="E1956" s="36"/>
      <c r="F1956" s="11"/>
      <c r="G1956" s="11"/>
      <c r="H1956" s="11"/>
      <c r="I1956" s="24"/>
      <c r="J1956" s="51"/>
      <c r="K1956" s="46" t="str">
        <f>IF(SUMIFS('Base facturation'!$C$59:$ALN$59,'Base facturation'!$C$8:$ALN$8,A1956)=0,"",SUMIFS('Base facturation'!$C$59:$ALN$59,'Base facturation'!$C$8:$ALN$8,A1956))</f>
        <v/>
      </c>
      <c r="L1956" s="46" t="str">
        <f t="shared" si="30"/>
        <v/>
      </c>
      <c r="M1956" s="47"/>
      <c r="N1956" s="55"/>
      <c r="O1956" s="59"/>
      <c r="P1956" s="43"/>
      <c r="Q1956" s="14"/>
    </row>
    <row r="1957" spans="1:17" ht="36.700000000000003" customHeight="1" x14ac:dyDescent="0.25">
      <c r="A1957" s="277"/>
      <c r="B1957" s="33"/>
      <c r="C1957" s="11"/>
      <c r="D1957" s="11"/>
      <c r="E1957" s="36"/>
      <c r="F1957" s="11"/>
      <c r="G1957" s="11"/>
      <c r="H1957" s="11"/>
      <c r="I1957" s="24"/>
      <c r="J1957" s="51"/>
      <c r="K1957" s="46" t="str">
        <f>IF(SUMIFS('Base facturation'!$C$59:$ALN$59,'Base facturation'!$C$8:$ALN$8,A1957)=0,"",SUMIFS('Base facturation'!$C$59:$ALN$59,'Base facturation'!$C$8:$ALN$8,A1957))</f>
        <v/>
      </c>
      <c r="L1957" s="46" t="str">
        <f t="shared" si="30"/>
        <v/>
      </c>
      <c r="M1957" s="47"/>
      <c r="N1957" s="55"/>
      <c r="O1957" s="59"/>
      <c r="P1957" s="43"/>
      <c r="Q1957" s="14"/>
    </row>
    <row r="1958" spans="1:17" ht="36.700000000000003" customHeight="1" x14ac:dyDescent="0.25">
      <c r="A1958" s="277"/>
      <c r="B1958" s="33"/>
      <c r="C1958" s="11"/>
      <c r="D1958" s="11"/>
      <c r="E1958" s="36"/>
      <c r="F1958" s="11"/>
      <c r="G1958" s="11"/>
      <c r="H1958" s="11"/>
      <c r="I1958" s="24"/>
      <c r="J1958" s="51"/>
      <c r="K1958" s="46" t="str">
        <f>IF(SUMIFS('Base facturation'!$C$59:$ALN$59,'Base facturation'!$C$8:$ALN$8,A1958)=0,"",SUMIFS('Base facturation'!$C$59:$ALN$59,'Base facturation'!$C$8:$ALN$8,A1958))</f>
        <v/>
      </c>
      <c r="L1958" s="46" t="str">
        <f t="shared" si="30"/>
        <v/>
      </c>
      <c r="M1958" s="47"/>
      <c r="N1958" s="55"/>
      <c r="O1958" s="59"/>
      <c r="P1958" s="43"/>
      <c r="Q1958" s="14"/>
    </row>
    <row r="1959" spans="1:17" ht="36.700000000000003" customHeight="1" x14ac:dyDescent="0.25">
      <c r="A1959" s="277"/>
      <c r="B1959" s="33"/>
      <c r="C1959" s="11"/>
      <c r="D1959" s="11"/>
      <c r="E1959" s="36"/>
      <c r="F1959" s="11"/>
      <c r="G1959" s="11"/>
      <c r="H1959" s="11"/>
      <c r="I1959" s="24"/>
      <c r="J1959" s="51"/>
      <c r="K1959" s="46" t="str">
        <f>IF(SUMIFS('Base facturation'!$C$59:$ALN$59,'Base facturation'!$C$8:$ALN$8,A1959)=0,"",SUMIFS('Base facturation'!$C$59:$ALN$59,'Base facturation'!$C$8:$ALN$8,A1959))</f>
        <v/>
      </c>
      <c r="L1959" s="46" t="str">
        <f t="shared" si="30"/>
        <v/>
      </c>
      <c r="M1959" s="47"/>
      <c r="N1959" s="55"/>
      <c r="O1959" s="59"/>
      <c r="P1959" s="43"/>
      <c r="Q1959" s="14"/>
    </row>
    <row r="1960" spans="1:17" ht="36.700000000000003" customHeight="1" x14ac:dyDescent="0.25">
      <c r="A1960" s="277"/>
      <c r="B1960" s="33"/>
      <c r="C1960" s="11"/>
      <c r="D1960" s="11"/>
      <c r="E1960" s="36"/>
      <c r="F1960" s="11"/>
      <c r="G1960" s="11"/>
      <c r="H1960" s="11"/>
      <c r="I1960" s="24"/>
      <c r="J1960" s="51"/>
      <c r="K1960" s="46" t="str">
        <f>IF(SUMIFS('Base facturation'!$C$59:$ALN$59,'Base facturation'!$C$8:$ALN$8,A1960)=0,"",SUMIFS('Base facturation'!$C$59:$ALN$59,'Base facturation'!$C$8:$ALN$8,A1960))</f>
        <v/>
      </c>
      <c r="L1960" s="46" t="str">
        <f t="shared" si="30"/>
        <v/>
      </c>
      <c r="M1960" s="47"/>
      <c r="N1960" s="55"/>
      <c r="O1960" s="59"/>
      <c r="P1960" s="43"/>
      <c r="Q1960" s="14"/>
    </row>
    <row r="1961" spans="1:17" ht="36.700000000000003" customHeight="1" x14ac:dyDescent="0.25">
      <c r="A1961" s="277"/>
      <c r="B1961" s="33"/>
      <c r="C1961" s="11"/>
      <c r="D1961" s="11"/>
      <c r="E1961" s="36"/>
      <c r="F1961" s="11"/>
      <c r="G1961" s="11"/>
      <c r="H1961" s="11"/>
      <c r="I1961" s="24"/>
      <c r="J1961" s="51"/>
      <c r="K1961" s="46" t="str">
        <f>IF(SUMIFS('Base facturation'!$C$59:$ALN$59,'Base facturation'!$C$8:$ALN$8,A1961)=0,"",SUMIFS('Base facturation'!$C$59:$ALN$59,'Base facturation'!$C$8:$ALN$8,A1961))</f>
        <v/>
      </c>
      <c r="L1961" s="46" t="str">
        <f t="shared" si="30"/>
        <v/>
      </c>
      <c r="M1961" s="47"/>
      <c r="N1961" s="55"/>
      <c r="O1961" s="59"/>
      <c r="P1961" s="43"/>
      <c r="Q1961" s="14"/>
    </row>
    <row r="1962" spans="1:17" ht="36.700000000000003" customHeight="1" x14ac:dyDescent="0.25">
      <c r="A1962" s="277"/>
      <c r="B1962" s="33"/>
      <c r="C1962" s="11"/>
      <c r="D1962" s="11"/>
      <c r="E1962" s="36"/>
      <c r="F1962" s="11"/>
      <c r="G1962" s="11"/>
      <c r="H1962" s="11"/>
      <c r="I1962" s="24"/>
      <c r="J1962" s="51"/>
      <c r="K1962" s="46" t="str">
        <f>IF(SUMIFS('Base facturation'!$C$59:$ALN$59,'Base facturation'!$C$8:$ALN$8,A1962)=0,"",SUMIFS('Base facturation'!$C$59:$ALN$59,'Base facturation'!$C$8:$ALN$8,A1962))</f>
        <v/>
      </c>
      <c r="L1962" s="46" t="str">
        <f t="shared" si="30"/>
        <v/>
      </c>
      <c r="M1962" s="47"/>
      <c r="N1962" s="55"/>
      <c r="O1962" s="59"/>
      <c r="P1962" s="43"/>
      <c r="Q1962" s="14"/>
    </row>
    <row r="1963" spans="1:17" ht="36.700000000000003" customHeight="1" x14ac:dyDescent="0.25">
      <c r="A1963" s="277"/>
      <c r="B1963" s="33"/>
      <c r="C1963" s="11"/>
      <c r="D1963" s="11"/>
      <c r="E1963" s="36"/>
      <c r="F1963" s="11"/>
      <c r="G1963" s="11"/>
      <c r="H1963" s="11"/>
      <c r="I1963" s="24"/>
      <c r="J1963" s="51"/>
      <c r="K1963" s="46" t="str">
        <f>IF(SUMIFS('Base facturation'!$C$59:$ALN$59,'Base facturation'!$C$8:$ALN$8,A1963)=0,"",SUMIFS('Base facturation'!$C$59:$ALN$59,'Base facturation'!$C$8:$ALN$8,A1963))</f>
        <v/>
      </c>
      <c r="L1963" s="46" t="str">
        <f t="shared" si="30"/>
        <v/>
      </c>
      <c r="M1963" s="47"/>
      <c r="N1963" s="55"/>
      <c r="O1963" s="59"/>
      <c r="P1963" s="43"/>
      <c r="Q1963" s="14"/>
    </row>
    <row r="1964" spans="1:17" ht="36.700000000000003" customHeight="1" x14ac:dyDescent="0.25">
      <c r="A1964" s="277"/>
      <c r="B1964" s="33"/>
      <c r="C1964" s="11"/>
      <c r="D1964" s="11"/>
      <c r="E1964" s="36"/>
      <c r="F1964" s="11"/>
      <c r="G1964" s="11"/>
      <c r="H1964" s="11"/>
      <c r="I1964" s="24"/>
      <c r="J1964" s="51"/>
      <c r="K1964" s="46" t="str">
        <f>IF(SUMIFS('Base facturation'!$C$59:$ALN$59,'Base facturation'!$C$8:$ALN$8,A1964)=0,"",SUMIFS('Base facturation'!$C$59:$ALN$59,'Base facturation'!$C$8:$ALN$8,A1964))</f>
        <v/>
      </c>
      <c r="L1964" s="46" t="str">
        <f t="shared" si="30"/>
        <v/>
      </c>
      <c r="M1964" s="47"/>
      <c r="N1964" s="55"/>
      <c r="O1964" s="59"/>
      <c r="P1964" s="43"/>
      <c r="Q1964" s="14"/>
    </row>
    <row r="1965" spans="1:17" ht="36.700000000000003" customHeight="1" x14ac:dyDescent="0.25">
      <c r="A1965" s="277"/>
      <c r="B1965" s="33"/>
      <c r="C1965" s="11"/>
      <c r="D1965" s="11"/>
      <c r="E1965" s="36"/>
      <c r="F1965" s="11"/>
      <c r="G1965" s="11"/>
      <c r="H1965" s="11"/>
      <c r="I1965" s="24"/>
      <c r="J1965" s="51"/>
      <c r="K1965" s="46" t="str">
        <f>IF(SUMIFS('Base facturation'!$C$59:$ALN$59,'Base facturation'!$C$8:$ALN$8,A1965)=0,"",SUMIFS('Base facturation'!$C$59:$ALN$59,'Base facturation'!$C$8:$ALN$8,A1965))</f>
        <v/>
      </c>
      <c r="L1965" s="46" t="str">
        <f t="shared" si="30"/>
        <v/>
      </c>
      <c r="M1965" s="47"/>
      <c r="N1965" s="55"/>
      <c r="O1965" s="59"/>
      <c r="P1965" s="43"/>
      <c r="Q1965" s="14"/>
    </row>
    <row r="1966" spans="1:17" ht="36.700000000000003" customHeight="1" x14ac:dyDescent="0.25">
      <c r="A1966" s="277"/>
      <c r="B1966" s="33"/>
      <c r="C1966" s="11"/>
      <c r="D1966" s="11"/>
      <c r="E1966" s="36"/>
      <c r="F1966" s="11"/>
      <c r="G1966" s="11"/>
      <c r="H1966" s="11"/>
      <c r="I1966" s="24"/>
      <c r="J1966" s="51"/>
      <c r="K1966" s="46" t="str">
        <f>IF(SUMIFS('Base facturation'!$C$59:$ALN$59,'Base facturation'!$C$8:$ALN$8,A1966)=0,"",SUMIFS('Base facturation'!$C$59:$ALN$59,'Base facturation'!$C$8:$ALN$8,A1966))</f>
        <v/>
      </c>
      <c r="L1966" s="46" t="str">
        <f t="shared" si="30"/>
        <v/>
      </c>
      <c r="M1966" s="47"/>
      <c r="N1966" s="55"/>
      <c r="O1966" s="59"/>
      <c r="P1966" s="43"/>
      <c r="Q1966" s="14"/>
    </row>
    <row r="1967" spans="1:17" ht="36.700000000000003" customHeight="1" x14ac:dyDescent="0.25">
      <c r="A1967" s="277"/>
      <c r="B1967" s="33"/>
      <c r="C1967" s="11"/>
      <c r="D1967" s="11"/>
      <c r="E1967" s="36"/>
      <c r="F1967" s="11"/>
      <c r="G1967" s="11"/>
      <c r="H1967" s="11"/>
      <c r="I1967" s="24"/>
      <c r="J1967" s="51"/>
      <c r="K1967" s="46" t="str">
        <f>IF(SUMIFS('Base facturation'!$C$59:$ALN$59,'Base facturation'!$C$8:$ALN$8,A1967)=0,"",SUMIFS('Base facturation'!$C$59:$ALN$59,'Base facturation'!$C$8:$ALN$8,A1967))</f>
        <v/>
      </c>
      <c r="L1967" s="46" t="str">
        <f t="shared" si="30"/>
        <v/>
      </c>
      <c r="M1967" s="47"/>
      <c r="N1967" s="55"/>
      <c r="O1967" s="59"/>
      <c r="P1967" s="43"/>
      <c r="Q1967" s="14"/>
    </row>
    <row r="1968" spans="1:17" ht="36.700000000000003" customHeight="1" x14ac:dyDescent="0.25">
      <c r="A1968" s="277"/>
      <c r="B1968" s="33"/>
      <c r="C1968" s="11"/>
      <c r="D1968" s="11"/>
      <c r="E1968" s="36"/>
      <c r="F1968" s="11"/>
      <c r="G1968" s="11"/>
      <c r="H1968" s="11"/>
      <c r="I1968" s="24"/>
      <c r="J1968" s="51"/>
      <c r="K1968" s="46" t="str">
        <f>IF(SUMIFS('Base facturation'!$C$59:$ALN$59,'Base facturation'!$C$8:$ALN$8,A1968)=0,"",SUMIFS('Base facturation'!$C$59:$ALN$59,'Base facturation'!$C$8:$ALN$8,A1968))</f>
        <v/>
      </c>
      <c r="L1968" s="46" t="str">
        <f t="shared" si="30"/>
        <v/>
      </c>
      <c r="M1968" s="47"/>
      <c r="N1968" s="55"/>
      <c r="O1968" s="59"/>
      <c r="P1968" s="43"/>
      <c r="Q1968" s="14"/>
    </row>
    <row r="1969" spans="1:17" ht="36.700000000000003" customHeight="1" x14ac:dyDescent="0.25">
      <c r="A1969" s="277"/>
      <c r="B1969" s="33"/>
      <c r="C1969" s="11"/>
      <c r="D1969" s="11"/>
      <c r="E1969" s="36"/>
      <c r="F1969" s="11"/>
      <c r="G1969" s="11"/>
      <c r="H1969" s="11"/>
      <c r="I1969" s="24"/>
      <c r="J1969" s="51"/>
      <c r="K1969" s="46" t="str">
        <f>IF(SUMIFS('Base facturation'!$C$59:$ALN$59,'Base facturation'!$C$8:$ALN$8,A1969)=0,"",SUMIFS('Base facturation'!$C$59:$ALN$59,'Base facturation'!$C$8:$ALN$8,A1969))</f>
        <v/>
      </c>
      <c r="L1969" s="46" t="str">
        <f t="shared" si="30"/>
        <v/>
      </c>
      <c r="M1969" s="47"/>
      <c r="N1969" s="55"/>
      <c r="O1969" s="59"/>
      <c r="P1969" s="43"/>
      <c r="Q1969" s="14"/>
    </row>
    <row r="1970" spans="1:17" ht="36.700000000000003" customHeight="1" x14ac:dyDescent="0.25">
      <c r="A1970" s="277"/>
      <c r="B1970" s="33"/>
      <c r="C1970" s="11"/>
      <c r="D1970" s="11"/>
      <c r="E1970" s="36"/>
      <c r="F1970" s="11"/>
      <c r="G1970" s="11"/>
      <c r="H1970" s="11"/>
      <c r="I1970" s="24"/>
      <c r="J1970" s="51"/>
      <c r="K1970" s="46" t="str">
        <f>IF(SUMIFS('Base facturation'!$C$59:$ALN$59,'Base facturation'!$C$8:$ALN$8,A1970)=0,"",SUMIFS('Base facturation'!$C$59:$ALN$59,'Base facturation'!$C$8:$ALN$8,A1970))</f>
        <v/>
      </c>
      <c r="L1970" s="46" t="str">
        <f t="shared" si="30"/>
        <v/>
      </c>
      <c r="M1970" s="47"/>
      <c r="N1970" s="55"/>
      <c r="O1970" s="59"/>
      <c r="P1970" s="43"/>
      <c r="Q1970" s="14"/>
    </row>
    <row r="1971" spans="1:17" ht="36.700000000000003" customHeight="1" x14ac:dyDescent="0.25">
      <c r="A1971" s="277"/>
      <c r="B1971" s="33"/>
      <c r="C1971" s="11"/>
      <c r="D1971" s="11"/>
      <c r="E1971" s="36"/>
      <c r="F1971" s="11"/>
      <c r="G1971" s="11"/>
      <c r="H1971" s="11"/>
      <c r="I1971" s="24"/>
      <c r="J1971" s="51"/>
      <c r="K1971" s="46" t="str">
        <f>IF(SUMIFS('Base facturation'!$C$59:$ALN$59,'Base facturation'!$C$8:$ALN$8,A1971)=0,"",SUMIFS('Base facturation'!$C$59:$ALN$59,'Base facturation'!$C$8:$ALN$8,A1971))</f>
        <v/>
      </c>
      <c r="L1971" s="46" t="str">
        <f t="shared" si="30"/>
        <v/>
      </c>
      <c r="M1971" s="47"/>
      <c r="N1971" s="55"/>
      <c r="O1971" s="59"/>
      <c r="P1971" s="43"/>
      <c r="Q1971" s="14"/>
    </row>
    <row r="1972" spans="1:17" ht="36.700000000000003" customHeight="1" x14ac:dyDescent="0.25">
      <c r="A1972" s="277"/>
      <c r="B1972" s="33"/>
      <c r="C1972" s="11"/>
      <c r="D1972" s="11"/>
      <c r="E1972" s="36"/>
      <c r="F1972" s="11"/>
      <c r="G1972" s="11"/>
      <c r="H1972" s="11"/>
      <c r="I1972" s="24"/>
      <c r="J1972" s="51"/>
      <c r="K1972" s="46" t="str">
        <f>IF(SUMIFS('Base facturation'!$C$59:$ALN$59,'Base facturation'!$C$8:$ALN$8,A1972)=0,"",SUMIFS('Base facturation'!$C$59:$ALN$59,'Base facturation'!$C$8:$ALN$8,A1972))</f>
        <v/>
      </c>
      <c r="L1972" s="46" t="str">
        <f t="shared" si="30"/>
        <v/>
      </c>
      <c r="M1972" s="47"/>
      <c r="N1972" s="55"/>
      <c r="O1972" s="59"/>
      <c r="P1972" s="43"/>
      <c r="Q1972" s="14"/>
    </row>
    <row r="1973" spans="1:17" ht="36.700000000000003" customHeight="1" x14ac:dyDescent="0.25">
      <c r="A1973" s="277"/>
      <c r="B1973" s="33"/>
      <c r="C1973" s="11"/>
      <c r="D1973" s="11"/>
      <c r="E1973" s="36"/>
      <c r="F1973" s="11"/>
      <c r="G1973" s="11"/>
      <c r="H1973" s="11"/>
      <c r="I1973" s="24"/>
      <c r="J1973" s="51"/>
      <c r="K1973" s="46" t="str">
        <f>IF(SUMIFS('Base facturation'!$C$59:$ALN$59,'Base facturation'!$C$8:$ALN$8,A1973)=0,"",SUMIFS('Base facturation'!$C$59:$ALN$59,'Base facturation'!$C$8:$ALN$8,A1973))</f>
        <v/>
      </c>
      <c r="L1973" s="46" t="str">
        <f t="shared" si="30"/>
        <v/>
      </c>
      <c r="M1973" s="47"/>
      <c r="N1973" s="55"/>
      <c r="O1973" s="59"/>
      <c r="P1973" s="43"/>
      <c r="Q1973" s="14"/>
    </row>
    <row r="1974" spans="1:17" ht="36.700000000000003" customHeight="1" x14ac:dyDescent="0.25">
      <c r="A1974" s="277"/>
      <c r="B1974" s="33"/>
      <c r="C1974" s="11"/>
      <c r="D1974" s="11"/>
      <c r="E1974" s="36"/>
      <c r="F1974" s="11"/>
      <c r="G1974" s="11"/>
      <c r="H1974" s="11"/>
      <c r="I1974" s="24"/>
      <c r="J1974" s="51"/>
      <c r="K1974" s="46" t="str">
        <f>IF(SUMIFS('Base facturation'!$C$59:$ALN$59,'Base facturation'!$C$8:$ALN$8,A1974)=0,"",SUMIFS('Base facturation'!$C$59:$ALN$59,'Base facturation'!$C$8:$ALN$8,A1974))</f>
        <v/>
      </c>
      <c r="L1974" s="46" t="str">
        <f t="shared" si="30"/>
        <v/>
      </c>
      <c r="M1974" s="47"/>
      <c r="N1974" s="55"/>
      <c r="O1974" s="59"/>
      <c r="P1974" s="43"/>
      <c r="Q1974" s="14"/>
    </row>
    <row r="1975" spans="1:17" ht="36.700000000000003" customHeight="1" x14ac:dyDescent="0.25">
      <c r="A1975" s="277"/>
      <c r="B1975" s="33"/>
      <c r="C1975" s="11"/>
      <c r="D1975" s="11"/>
      <c r="E1975" s="36"/>
      <c r="F1975" s="11"/>
      <c r="G1975" s="11"/>
      <c r="H1975" s="11"/>
      <c r="I1975" s="24"/>
      <c r="J1975" s="51"/>
      <c r="K1975" s="46" t="str">
        <f>IF(SUMIFS('Base facturation'!$C$59:$ALN$59,'Base facturation'!$C$8:$ALN$8,A1975)=0,"",SUMIFS('Base facturation'!$C$59:$ALN$59,'Base facturation'!$C$8:$ALN$8,A1975))</f>
        <v/>
      </c>
      <c r="L1975" s="46" t="str">
        <f t="shared" si="30"/>
        <v/>
      </c>
      <c r="M1975" s="47"/>
      <c r="N1975" s="55"/>
      <c r="O1975" s="59"/>
      <c r="P1975" s="43"/>
      <c r="Q1975" s="14"/>
    </row>
    <row r="1976" spans="1:17" ht="36.700000000000003" customHeight="1" x14ac:dyDescent="0.25">
      <c r="A1976" s="277"/>
      <c r="B1976" s="33"/>
      <c r="C1976" s="11"/>
      <c r="D1976" s="11"/>
      <c r="E1976" s="36"/>
      <c r="F1976" s="11"/>
      <c r="G1976" s="11"/>
      <c r="H1976" s="11"/>
      <c r="I1976" s="24"/>
      <c r="J1976" s="51"/>
      <c r="K1976" s="46" t="str">
        <f>IF(SUMIFS('Base facturation'!$C$59:$ALN$59,'Base facturation'!$C$8:$ALN$8,A1976)=0,"",SUMIFS('Base facturation'!$C$59:$ALN$59,'Base facturation'!$C$8:$ALN$8,A1976))</f>
        <v/>
      </c>
      <c r="L1976" s="46" t="str">
        <f t="shared" si="30"/>
        <v/>
      </c>
      <c r="M1976" s="47"/>
      <c r="N1976" s="55"/>
      <c r="O1976" s="59"/>
      <c r="P1976" s="43"/>
      <c r="Q1976" s="14"/>
    </row>
    <row r="1977" spans="1:17" ht="36.700000000000003" customHeight="1" x14ac:dyDescent="0.25">
      <c r="A1977" s="277"/>
      <c r="B1977" s="33"/>
      <c r="C1977" s="11"/>
      <c r="D1977" s="11"/>
      <c r="E1977" s="36"/>
      <c r="F1977" s="11"/>
      <c r="G1977" s="11"/>
      <c r="H1977" s="11"/>
      <c r="I1977" s="24"/>
      <c r="J1977" s="51"/>
      <c r="K1977" s="46" t="str">
        <f>IF(SUMIFS('Base facturation'!$C$59:$ALN$59,'Base facturation'!$C$8:$ALN$8,A1977)=0,"",SUMIFS('Base facturation'!$C$59:$ALN$59,'Base facturation'!$C$8:$ALN$8,A1977))</f>
        <v/>
      </c>
      <c r="L1977" s="46" t="str">
        <f t="shared" si="30"/>
        <v/>
      </c>
      <c r="M1977" s="47"/>
      <c r="N1977" s="55"/>
      <c r="O1977" s="59"/>
      <c r="P1977" s="43"/>
      <c r="Q1977" s="14"/>
    </row>
    <row r="1978" spans="1:17" ht="36.700000000000003" customHeight="1" x14ac:dyDescent="0.25">
      <c r="A1978" s="277"/>
      <c r="B1978" s="33"/>
      <c r="C1978" s="11"/>
      <c r="D1978" s="11"/>
      <c r="E1978" s="36"/>
      <c r="F1978" s="11"/>
      <c r="G1978" s="11"/>
      <c r="H1978" s="11"/>
      <c r="I1978" s="24"/>
      <c r="J1978" s="51"/>
      <c r="K1978" s="46" t="str">
        <f>IF(SUMIFS('Base facturation'!$C$59:$ALN$59,'Base facturation'!$C$8:$ALN$8,A1978)=0,"",SUMIFS('Base facturation'!$C$59:$ALN$59,'Base facturation'!$C$8:$ALN$8,A1978))</f>
        <v/>
      </c>
      <c r="L1978" s="46" t="str">
        <f t="shared" si="30"/>
        <v/>
      </c>
      <c r="M1978" s="47"/>
      <c r="N1978" s="55"/>
      <c r="O1978" s="59"/>
      <c r="P1978" s="43"/>
      <c r="Q1978" s="14"/>
    </row>
    <row r="1979" spans="1:17" ht="36.700000000000003" customHeight="1" x14ac:dyDescent="0.25">
      <c r="A1979" s="277"/>
      <c r="B1979" s="33"/>
      <c r="C1979" s="11"/>
      <c r="D1979" s="11"/>
      <c r="E1979" s="36"/>
      <c r="F1979" s="11"/>
      <c r="G1979" s="11"/>
      <c r="H1979" s="11"/>
      <c r="I1979" s="24"/>
      <c r="J1979" s="51"/>
      <c r="K1979" s="46" t="str">
        <f>IF(SUMIFS('Base facturation'!$C$59:$ALN$59,'Base facturation'!$C$8:$ALN$8,A1979)=0,"",SUMIFS('Base facturation'!$C$59:$ALN$59,'Base facturation'!$C$8:$ALN$8,A1979))</f>
        <v/>
      </c>
      <c r="L1979" s="46" t="str">
        <f t="shared" si="30"/>
        <v/>
      </c>
      <c r="M1979" s="47"/>
      <c r="N1979" s="55"/>
      <c r="O1979" s="59"/>
      <c r="P1979" s="43"/>
      <c r="Q1979" s="14"/>
    </row>
    <row r="1980" spans="1:17" ht="36.700000000000003" customHeight="1" x14ac:dyDescent="0.25">
      <c r="A1980" s="277"/>
      <c r="B1980" s="33"/>
      <c r="C1980" s="11"/>
      <c r="D1980" s="11"/>
      <c r="E1980" s="36"/>
      <c r="F1980" s="11"/>
      <c r="G1980" s="11"/>
      <c r="H1980" s="11"/>
      <c r="I1980" s="24"/>
      <c r="J1980" s="51"/>
      <c r="K1980" s="46" t="str">
        <f>IF(SUMIFS('Base facturation'!$C$59:$ALN$59,'Base facturation'!$C$8:$ALN$8,A1980)=0,"",SUMIFS('Base facturation'!$C$59:$ALN$59,'Base facturation'!$C$8:$ALN$8,A1980))</f>
        <v/>
      </c>
      <c r="L1980" s="46" t="str">
        <f t="shared" si="30"/>
        <v/>
      </c>
      <c r="M1980" s="47"/>
      <c r="N1980" s="55"/>
      <c r="O1980" s="59"/>
      <c r="P1980" s="43"/>
      <c r="Q1980" s="14"/>
    </row>
    <row r="1981" spans="1:17" ht="36.700000000000003" customHeight="1" x14ac:dyDescent="0.25">
      <c r="A1981" s="277"/>
      <c r="B1981" s="33"/>
      <c r="C1981" s="11"/>
      <c r="D1981" s="11"/>
      <c r="E1981" s="36"/>
      <c r="F1981" s="11"/>
      <c r="G1981" s="11"/>
      <c r="H1981" s="11"/>
      <c r="I1981" s="24"/>
      <c r="J1981" s="51"/>
      <c r="K1981" s="46" t="str">
        <f>IF(SUMIFS('Base facturation'!$C$59:$ALN$59,'Base facturation'!$C$8:$ALN$8,A1981)=0,"",SUMIFS('Base facturation'!$C$59:$ALN$59,'Base facturation'!$C$8:$ALN$8,A1981))</f>
        <v/>
      </c>
      <c r="L1981" s="46" t="str">
        <f t="shared" si="30"/>
        <v/>
      </c>
      <c r="M1981" s="47"/>
      <c r="N1981" s="55"/>
      <c r="O1981" s="59"/>
      <c r="P1981" s="43"/>
      <c r="Q1981" s="14"/>
    </row>
    <row r="1982" spans="1:17" ht="36.700000000000003" customHeight="1" x14ac:dyDescent="0.25">
      <c r="A1982" s="277"/>
      <c r="B1982" s="33"/>
      <c r="C1982" s="11"/>
      <c r="D1982" s="11"/>
      <c r="E1982" s="36"/>
      <c r="F1982" s="11"/>
      <c r="G1982" s="11"/>
      <c r="H1982" s="11"/>
      <c r="I1982" s="24"/>
      <c r="J1982" s="51"/>
      <c r="K1982" s="46" t="str">
        <f>IF(SUMIFS('Base facturation'!$C$59:$ALN$59,'Base facturation'!$C$8:$ALN$8,A1982)=0,"",SUMIFS('Base facturation'!$C$59:$ALN$59,'Base facturation'!$C$8:$ALN$8,A1982))</f>
        <v/>
      </c>
      <c r="L1982" s="46" t="str">
        <f t="shared" si="30"/>
        <v/>
      </c>
      <c r="M1982" s="47"/>
      <c r="N1982" s="55"/>
      <c r="O1982" s="59"/>
      <c r="P1982" s="43"/>
      <c r="Q1982" s="14"/>
    </row>
    <row r="1983" spans="1:17" ht="36.700000000000003" customHeight="1" x14ac:dyDescent="0.25">
      <c r="A1983" s="277"/>
      <c r="B1983" s="33"/>
      <c r="C1983" s="11"/>
      <c r="D1983" s="11"/>
      <c r="E1983" s="36"/>
      <c r="F1983" s="11"/>
      <c r="G1983" s="11"/>
      <c r="H1983" s="11"/>
      <c r="I1983" s="24"/>
      <c r="J1983" s="51"/>
      <c r="K1983" s="46" t="str">
        <f>IF(SUMIFS('Base facturation'!$C$59:$ALN$59,'Base facturation'!$C$8:$ALN$8,A1983)=0,"",SUMIFS('Base facturation'!$C$59:$ALN$59,'Base facturation'!$C$8:$ALN$8,A1983))</f>
        <v/>
      </c>
      <c r="L1983" s="46" t="str">
        <f t="shared" si="30"/>
        <v/>
      </c>
      <c r="M1983" s="47"/>
      <c r="N1983" s="55"/>
      <c r="O1983" s="59"/>
      <c r="P1983" s="43"/>
      <c r="Q1983" s="14"/>
    </row>
    <row r="1984" spans="1:17" ht="36.700000000000003" customHeight="1" x14ac:dyDescent="0.25">
      <c r="A1984" s="277"/>
      <c r="B1984" s="33"/>
      <c r="C1984" s="11"/>
      <c r="D1984" s="11"/>
      <c r="E1984" s="36"/>
      <c r="F1984" s="11"/>
      <c r="G1984" s="11"/>
      <c r="H1984" s="11"/>
      <c r="I1984" s="24"/>
      <c r="J1984" s="51"/>
      <c r="K1984" s="46" t="str">
        <f>IF(SUMIFS('Base facturation'!$C$59:$ALN$59,'Base facturation'!$C$8:$ALN$8,A1984)=0,"",SUMIFS('Base facturation'!$C$59:$ALN$59,'Base facturation'!$C$8:$ALN$8,A1984))</f>
        <v/>
      </c>
      <c r="L1984" s="46" t="str">
        <f t="shared" si="30"/>
        <v/>
      </c>
      <c r="M1984" s="47"/>
      <c r="N1984" s="55"/>
      <c r="O1984" s="59"/>
      <c r="P1984" s="43"/>
      <c r="Q1984" s="14"/>
    </row>
    <row r="1985" spans="1:17" ht="36.700000000000003" customHeight="1" x14ac:dyDescent="0.25">
      <c r="A1985" s="277"/>
      <c r="B1985" s="33"/>
      <c r="C1985" s="11"/>
      <c r="D1985" s="11"/>
      <c r="E1985" s="36"/>
      <c r="F1985" s="11"/>
      <c r="G1985" s="11"/>
      <c r="H1985" s="11"/>
      <c r="I1985" s="24"/>
      <c r="J1985" s="51"/>
      <c r="K1985" s="46" t="str">
        <f>IF(SUMIFS('Base facturation'!$C$59:$ALN$59,'Base facturation'!$C$8:$ALN$8,A1985)=0,"",SUMIFS('Base facturation'!$C$59:$ALN$59,'Base facturation'!$C$8:$ALN$8,A1985))</f>
        <v/>
      </c>
      <c r="L1985" s="46" t="str">
        <f t="shared" si="30"/>
        <v/>
      </c>
      <c r="M1985" s="47"/>
      <c r="N1985" s="55"/>
      <c r="O1985" s="59"/>
      <c r="P1985" s="43"/>
      <c r="Q1985" s="14"/>
    </row>
    <row r="1986" spans="1:17" ht="36.700000000000003" customHeight="1" x14ac:dyDescent="0.25">
      <c r="A1986" s="277"/>
      <c r="B1986" s="33"/>
      <c r="C1986" s="11"/>
      <c r="D1986" s="11"/>
      <c r="E1986" s="36"/>
      <c r="F1986" s="11"/>
      <c r="G1986" s="11"/>
      <c r="H1986" s="11"/>
      <c r="I1986" s="24"/>
      <c r="J1986" s="51"/>
      <c r="K1986" s="46" t="str">
        <f>IF(SUMIFS('Base facturation'!$C$59:$ALN$59,'Base facturation'!$C$8:$ALN$8,A1986)=0,"",SUMIFS('Base facturation'!$C$59:$ALN$59,'Base facturation'!$C$8:$ALN$8,A1986))</f>
        <v/>
      </c>
      <c r="L1986" s="46" t="str">
        <f t="shared" si="30"/>
        <v/>
      </c>
      <c r="M1986" s="47"/>
      <c r="N1986" s="55"/>
      <c r="O1986" s="59"/>
      <c r="P1986" s="43"/>
      <c r="Q1986" s="14"/>
    </row>
    <row r="1987" spans="1:17" ht="36.700000000000003" customHeight="1" x14ac:dyDescent="0.25">
      <c r="A1987" s="277"/>
      <c r="B1987" s="33"/>
      <c r="C1987" s="11"/>
      <c r="D1987" s="11"/>
      <c r="E1987" s="36"/>
      <c r="F1987" s="11"/>
      <c r="G1987" s="11"/>
      <c r="H1987" s="11"/>
      <c r="I1987" s="24"/>
      <c r="J1987" s="51"/>
      <c r="K1987" s="46" t="str">
        <f>IF(SUMIFS('Base facturation'!$C$59:$ALN$59,'Base facturation'!$C$8:$ALN$8,A1987)=0,"",SUMIFS('Base facturation'!$C$59:$ALN$59,'Base facturation'!$C$8:$ALN$8,A1987))</f>
        <v/>
      </c>
      <c r="L1987" s="46" t="str">
        <f t="shared" si="30"/>
        <v/>
      </c>
      <c r="M1987" s="47"/>
      <c r="N1987" s="55"/>
      <c r="O1987" s="59"/>
      <c r="P1987" s="43"/>
      <c r="Q1987" s="14"/>
    </row>
    <row r="1988" spans="1:17" ht="36.700000000000003" customHeight="1" x14ac:dyDescent="0.25">
      <c r="A1988" s="277"/>
      <c r="B1988" s="33"/>
      <c r="C1988" s="11"/>
      <c r="D1988" s="11"/>
      <c r="E1988" s="36"/>
      <c r="F1988" s="11"/>
      <c r="G1988" s="11"/>
      <c r="H1988" s="11"/>
      <c r="I1988" s="24"/>
      <c r="J1988" s="51"/>
      <c r="K1988" s="46" t="str">
        <f>IF(SUMIFS('Base facturation'!$C$59:$ALN$59,'Base facturation'!$C$8:$ALN$8,A1988)=0,"",SUMIFS('Base facturation'!$C$59:$ALN$59,'Base facturation'!$C$8:$ALN$8,A1988))</f>
        <v/>
      </c>
      <c r="L1988" s="46" t="str">
        <f t="shared" si="30"/>
        <v/>
      </c>
      <c r="M1988" s="47"/>
      <c r="N1988" s="55"/>
      <c r="O1988" s="59"/>
      <c r="P1988" s="43"/>
      <c r="Q1988" s="14"/>
    </row>
    <row r="1989" spans="1:17" ht="36.700000000000003" customHeight="1" x14ac:dyDescent="0.25">
      <c r="A1989" s="277"/>
      <c r="B1989" s="33"/>
      <c r="C1989" s="11"/>
      <c r="D1989" s="11"/>
      <c r="E1989" s="36"/>
      <c r="F1989" s="11"/>
      <c r="G1989" s="11"/>
      <c r="H1989" s="11"/>
      <c r="I1989" s="24"/>
      <c r="J1989" s="51"/>
      <c r="K1989" s="46" t="str">
        <f>IF(SUMIFS('Base facturation'!$C$59:$ALN$59,'Base facturation'!$C$8:$ALN$8,A1989)=0,"",SUMIFS('Base facturation'!$C$59:$ALN$59,'Base facturation'!$C$8:$ALN$8,A1989))</f>
        <v/>
      </c>
      <c r="L1989" s="46" t="str">
        <f t="shared" si="30"/>
        <v/>
      </c>
      <c r="M1989" s="47"/>
      <c r="N1989" s="55"/>
      <c r="O1989" s="59"/>
      <c r="P1989" s="43"/>
      <c r="Q1989" s="14"/>
    </row>
    <row r="1990" spans="1:17" ht="36.700000000000003" customHeight="1" x14ac:dyDescent="0.25">
      <c r="A1990" s="277"/>
      <c r="B1990" s="33"/>
      <c r="C1990" s="11"/>
      <c r="D1990" s="11"/>
      <c r="E1990" s="36"/>
      <c r="F1990" s="11"/>
      <c r="G1990" s="11"/>
      <c r="H1990" s="11"/>
      <c r="I1990" s="24"/>
      <c r="J1990" s="51"/>
      <c r="K1990" s="46" t="str">
        <f>IF(SUMIFS('Base facturation'!$C$59:$ALN$59,'Base facturation'!$C$8:$ALN$8,A1990)=0,"",SUMIFS('Base facturation'!$C$59:$ALN$59,'Base facturation'!$C$8:$ALN$8,A1990))</f>
        <v/>
      </c>
      <c r="L1990" s="46" t="str">
        <f t="shared" si="30"/>
        <v/>
      </c>
      <c r="M1990" s="47"/>
      <c r="N1990" s="55"/>
      <c r="O1990" s="59"/>
      <c r="P1990" s="43"/>
      <c r="Q1990" s="14"/>
    </row>
    <row r="1991" spans="1:17" ht="36.700000000000003" customHeight="1" x14ac:dyDescent="0.25">
      <c r="A1991" s="277"/>
      <c r="B1991" s="33"/>
      <c r="C1991" s="11"/>
      <c r="D1991" s="11"/>
      <c r="E1991" s="36"/>
      <c r="F1991" s="11"/>
      <c r="G1991" s="11"/>
      <c r="H1991" s="11"/>
      <c r="I1991" s="24"/>
      <c r="J1991" s="51"/>
      <c r="K1991" s="46" t="str">
        <f>IF(SUMIFS('Base facturation'!$C$59:$ALN$59,'Base facturation'!$C$8:$ALN$8,A1991)=0,"",SUMIFS('Base facturation'!$C$59:$ALN$59,'Base facturation'!$C$8:$ALN$8,A1991))</f>
        <v/>
      </c>
      <c r="L1991" s="46" t="str">
        <f t="shared" si="30"/>
        <v/>
      </c>
      <c r="M1991" s="47"/>
      <c r="N1991" s="55"/>
      <c r="O1991" s="59"/>
      <c r="P1991" s="43"/>
      <c r="Q1991" s="14"/>
    </row>
    <row r="1992" spans="1:17" ht="36.700000000000003" customHeight="1" x14ac:dyDescent="0.25">
      <c r="A1992" s="277"/>
      <c r="B1992" s="33"/>
      <c r="C1992" s="11"/>
      <c r="D1992" s="11"/>
      <c r="E1992" s="36"/>
      <c r="F1992" s="11"/>
      <c r="G1992" s="11"/>
      <c r="H1992" s="11"/>
      <c r="I1992" s="24"/>
      <c r="J1992" s="51"/>
      <c r="K1992" s="46" t="str">
        <f>IF(SUMIFS('Base facturation'!$C$59:$ALN$59,'Base facturation'!$C$8:$ALN$8,A1992)=0,"",SUMIFS('Base facturation'!$C$59:$ALN$59,'Base facturation'!$C$8:$ALN$8,A1992))</f>
        <v/>
      </c>
      <c r="L1992" s="46" t="str">
        <f t="shared" ref="L1992:L2055" si="31">IF(ISBLANK(J1992),"",J1992-K1992)</f>
        <v/>
      </c>
      <c r="M1992" s="47"/>
      <c r="N1992" s="55"/>
      <c r="O1992" s="59"/>
      <c r="P1992" s="43"/>
      <c r="Q1992" s="14"/>
    </row>
    <row r="1993" spans="1:17" ht="36.700000000000003" customHeight="1" x14ac:dyDescent="0.25">
      <c r="A1993" s="277"/>
      <c r="B1993" s="33"/>
      <c r="C1993" s="11"/>
      <c r="D1993" s="11"/>
      <c r="E1993" s="36"/>
      <c r="F1993" s="11"/>
      <c r="G1993" s="11"/>
      <c r="H1993" s="11"/>
      <c r="I1993" s="24"/>
      <c r="J1993" s="51"/>
      <c r="K1993" s="46" t="str">
        <f>IF(SUMIFS('Base facturation'!$C$59:$ALN$59,'Base facturation'!$C$8:$ALN$8,A1993)=0,"",SUMIFS('Base facturation'!$C$59:$ALN$59,'Base facturation'!$C$8:$ALN$8,A1993))</f>
        <v/>
      </c>
      <c r="L1993" s="46" t="str">
        <f t="shared" si="31"/>
        <v/>
      </c>
      <c r="M1993" s="47"/>
      <c r="N1993" s="55"/>
      <c r="O1993" s="59"/>
      <c r="P1993" s="43"/>
      <c r="Q1993" s="14"/>
    </row>
    <row r="1994" spans="1:17" ht="36.700000000000003" customHeight="1" x14ac:dyDescent="0.25">
      <c r="A1994" s="277"/>
      <c r="B1994" s="33"/>
      <c r="C1994" s="11"/>
      <c r="D1994" s="11"/>
      <c r="E1994" s="36"/>
      <c r="F1994" s="11"/>
      <c r="G1994" s="11"/>
      <c r="H1994" s="11"/>
      <c r="I1994" s="24"/>
      <c r="J1994" s="51"/>
      <c r="K1994" s="46" t="str">
        <f>IF(SUMIFS('Base facturation'!$C$59:$ALN$59,'Base facturation'!$C$8:$ALN$8,A1994)=0,"",SUMIFS('Base facturation'!$C$59:$ALN$59,'Base facturation'!$C$8:$ALN$8,A1994))</f>
        <v/>
      </c>
      <c r="L1994" s="46" t="str">
        <f t="shared" si="31"/>
        <v/>
      </c>
      <c r="M1994" s="47"/>
      <c r="N1994" s="55"/>
      <c r="O1994" s="59"/>
      <c r="P1994" s="43"/>
      <c r="Q1994" s="14"/>
    </row>
    <row r="1995" spans="1:17" ht="36.700000000000003" customHeight="1" x14ac:dyDescent="0.25">
      <c r="A1995" s="277"/>
      <c r="B1995" s="33"/>
      <c r="C1995" s="11"/>
      <c r="D1995" s="11"/>
      <c r="E1995" s="36"/>
      <c r="F1995" s="11"/>
      <c r="G1995" s="11"/>
      <c r="H1995" s="11"/>
      <c r="I1995" s="24"/>
      <c r="J1995" s="51"/>
      <c r="K1995" s="46" t="str">
        <f>IF(SUMIFS('Base facturation'!$C$59:$ALN$59,'Base facturation'!$C$8:$ALN$8,A1995)=0,"",SUMIFS('Base facturation'!$C$59:$ALN$59,'Base facturation'!$C$8:$ALN$8,A1995))</f>
        <v/>
      </c>
      <c r="L1995" s="46" t="str">
        <f t="shared" si="31"/>
        <v/>
      </c>
      <c r="M1995" s="47"/>
      <c r="N1995" s="55"/>
      <c r="O1995" s="59"/>
      <c r="P1995" s="43"/>
      <c r="Q1995" s="14"/>
    </row>
    <row r="1996" spans="1:17" ht="36.700000000000003" customHeight="1" x14ac:dyDescent="0.25">
      <c r="A1996" s="277"/>
      <c r="B1996" s="33"/>
      <c r="C1996" s="11"/>
      <c r="D1996" s="11"/>
      <c r="E1996" s="36"/>
      <c r="F1996" s="11"/>
      <c r="G1996" s="11"/>
      <c r="H1996" s="11"/>
      <c r="I1996" s="24"/>
      <c r="J1996" s="51"/>
      <c r="K1996" s="46" t="str">
        <f>IF(SUMIFS('Base facturation'!$C$59:$ALN$59,'Base facturation'!$C$8:$ALN$8,A1996)=0,"",SUMIFS('Base facturation'!$C$59:$ALN$59,'Base facturation'!$C$8:$ALN$8,A1996))</f>
        <v/>
      </c>
      <c r="L1996" s="46" t="str">
        <f t="shared" si="31"/>
        <v/>
      </c>
      <c r="M1996" s="47"/>
      <c r="N1996" s="55"/>
      <c r="O1996" s="59"/>
      <c r="P1996" s="43"/>
      <c r="Q1996" s="14"/>
    </row>
    <row r="1997" spans="1:17" ht="36.700000000000003" customHeight="1" x14ac:dyDescent="0.25">
      <c r="A1997" s="277"/>
      <c r="B1997" s="33"/>
      <c r="C1997" s="11"/>
      <c r="D1997" s="11"/>
      <c r="E1997" s="36"/>
      <c r="F1997" s="11"/>
      <c r="G1997" s="11"/>
      <c r="H1997" s="11"/>
      <c r="I1997" s="24"/>
      <c r="J1997" s="51"/>
      <c r="K1997" s="46" t="str">
        <f>IF(SUMIFS('Base facturation'!$C$59:$ALN$59,'Base facturation'!$C$8:$ALN$8,A1997)=0,"",SUMIFS('Base facturation'!$C$59:$ALN$59,'Base facturation'!$C$8:$ALN$8,A1997))</f>
        <v/>
      </c>
      <c r="L1997" s="46" t="str">
        <f t="shared" si="31"/>
        <v/>
      </c>
      <c r="M1997" s="47"/>
      <c r="N1997" s="55"/>
      <c r="O1997" s="59"/>
      <c r="P1997" s="43"/>
      <c r="Q1997" s="14"/>
    </row>
    <row r="1998" spans="1:17" ht="36.700000000000003" customHeight="1" x14ac:dyDescent="0.25">
      <c r="A1998" s="277"/>
      <c r="B1998" s="33"/>
      <c r="C1998" s="11"/>
      <c r="D1998" s="11"/>
      <c r="E1998" s="36"/>
      <c r="F1998" s="11"/>
      <c r="G1998" s="11"/>
      <c r="H1998" s="11"/>
      <c r="I1998" s="24"/>
      <c r="J1998" s="51"/>
      <c r="K1998" s="46" t="str">
        <f>IF(SUMIFS('Base facturation'!$C$59:$ALN$59,'Base facturation'!$C$8:$ALN$8,A1998)=0,"",SUMIFS('Base facturation'!$C$59:$ALN$59,'Base facturation'!$C$8:$ALN$8,A1998))</f>
        <v/>
      </c>
      <c r="L1998" s="46" t="str">
        <f t="shared" si="31"/>
        <v/>
      </c>
      <c r="M1998" s="47"/>
      <c r="N1998" s="55"/>
      <c r="O1998" s="59"/>
      <c r="P1998" s="43"/>
      <c r="Q1998" s="14"/>
    </row>
    <row r="1999" spans="1:17" ht="36.700000000000003" customHeight="1" x14ac:dyDescent="0.25">
      <c r="A1999" s="277"/>
      <c r="B1999" s="33"/>
      <c r="C1999" s="11"/>
      <c r="D1999" s="11"/>
      <c r="E1999" s="36"/>
      <c r="F1999" s="11"/>
      <c r="G1999" s="11"/>
      <c r="H1999" s="11"/>
      <c r="I1999" s="24"/>
      <c r="J1999" s="51"/>
      <c r="K1999" s="46" t="str">
        <f>IF(SUMIFS('Base facturation'!$C$59:$ALN$59,'Base facturation'!$C$8:$ALN$8,A1999)=0,"",SUMIFS('Base facturation'!$C$59:$ALN$59,'Base facturation'!$C$8:$ALN$8,A1999))</f>
        <v/>
      </c>
      <c r="L1999" s="46" t="str">
        <f t="shared" si="31"/>
        <v/>
      </c>
      <c r="M1999" s="47"/>
      <c r="N1999" s="55"/>
      <c r="O1999" s="59"/>
      <c r="P1999" s="43"/>
      <c r="Q1999" s="14"/>
    </row>
    <row r="2000" spans="1:17" ht="36.700000000000003" customHeight="1" x14ac:dyDescent="0.25">
      <c r="A2000" s="277"/>
      <c r="B2000" s="33"/>
      <c r="C2000" s="11"/>
      <c r="D2000" s="11"/>
      <c r="E2000" s="36"/>
      <c r="F2000" s="11"/>
      <c r="G2000" s="11"/>
      <c r="H2000" s="11"/>
      <c r="I2000" s="24"/>
      <c r="J2000" s="51"/>
      <c r="K2000" s="46" t="str">
        <f>IF(SUMIFS('Base facturation'!$C$59:$ALN$59,'Base facturation'!$C$8:$ALN$8,A2000)=0,"",SUMIFS('Base facturation'!$C$59:$ALN$59,'Base facturation'!$C$8:$ALN$8,A2000))</f>
        <v/>
      </c>
      <c r="L2000" s="46" t="str">
        <f t="shared" si="31"/>
        <v/>
      </c>
      <c r="M2000" s="47"/>
      <c r="N2000" s="55"/>
      <c r="O2000" s="59"/>
      <c r="P2000" s="43"/>
      <c r="Q2000" s="14"/>
    </row>
    <row r="2001" spans="1:17" ht="36.700000000000003" customHeight="1" x14ac:dyDescent="0.25">
      <c r="A2001" s="277"/>
      <c r="B2001" s="33"/>
      <c r="C2001" s="11"/>
      <c r="D2001" s="11"/>
      <c r="E2001" s="36"/>
      <c r="F2001" s="11"/>
      <c r="G2001" s="11"/>
      <c r="H2001" s="11"/>
      <c r="I2001" s="24"/>
      <c r="J2001" s="51"/>
      <c r="K2001" s="46" t="str">
        <f>IF(SUMIFS('Base facturation'!$C$59:$ALN$59,'Base facturation'!$C$8:$ALN$8,A2001)=0,"",SUMIFS('Base facturation'!$C$59:$ALN$59,'Base facturation'!$C$8:$ALN$8,A2001))</f>
        <v/>
      </c>
      <c r="L2001" s="46" t="str">
        <f t="shared" si="31"/>
        <v/>
      </c>
      <c r="M2001" s="47"/>
      <c r="N2001" s="55"/>
      <c r="O2001" s="59"/>
      <c r="P2001" s="43"/>
      <c r="Q2001" s="14"/>
    </row>
    <row r="2002" spans="1:17" ht="36.700000000000003" customHeight="1" x14ac:dyDescent="0.25">
      <c r="A2002" s="277"/>
      <c r="B2002" s="33"/>
      <c r="C2002" s="11"/>
      <c r="D2002" s="11"/>
      <c r="E2002" s="36"/>
      <c r="F2002" s="11"/>
      <c r="G2002" s="11"/>
      <c r="H2002" s="11"/>
      <c r="I2002" s="24"/>
      <c r="J2002" s="51"/>
      <c r="K2002" s="46" t="str">
        <f>IF(SUMIFS('Base facturation'!$C$59:$ALN$59,'Base facturation'!$C$8:$ALN$8,A2002)=0,"",SUMIFS('Base facturation'!$C$59:$ALN$59,'Base facturation'!$C$8:$ALN$8,A2002))</f>
        <v/>
      </c>
      <c r="L2002" s="46" t="str">
        <f t="shared" si="31"/>
        <v/>
      </c>
      <c r="M2002" s="47"/>
      <c r="N2002" s="55"/>
      <c r="O2002" s="59"/>
      <c r="P2002" s="43"/>
      <c r="Q2002" s="14"/>
    </row>
    <row r="2003" spans="1:17" ht="36.700000000000003" customHeight="1" x14ac:dyDescent="0.25">
      <c r="A2003" s="277"/>
      <c r="B2003" s="33"/>
      <c r="C2003" s="11"/>
      <c r="D2003" s="11"/>
      <c r="E2003" s="36"/>
      <c r="F2003" s="11"/>
      <c r="G2003" s="11"/>
      <c r="H2003" s="11"/>
      <c r="I2003" s="24"/>
      <c r="J2003" s="51"/>
      <c r="K2003" s="46" t="str">
        <f>IF(SUMIFS('Base facturation'!$C$59:$ALN$59,'Base facturation'!$C$8:$ALN$8,A2003)=0,"",SUMIFS('Base facturation'!$C$59:$ALN$59,'Base facturation'!$C$8:$ALN$8,A2003))</f>
        <v/>
      </c>
      <c r="L2003" s="46" t="str">
        <f t="shared" si="31"/>
        <v/>
      </c>
      <c r="M2003" s="47"/>
      <c r="N2003" s="55"/>
      <c r="O2003" s="59"/>
      <c r="P2003" s="43"/>
      <c r="Q2003" s="14"/>
    </row>
    <row r="2004" spans="1:17" ht="36.700000000000003" customHeight="1" x14ac:dyDescent="0.25">
      <c r="A2004" s="277"/>
      <c r="B2004" s="33"/>
      <c r="C2004" s="11"/>
      <c r="D2004" s="11"/>
      <c r="E2004" s="36"/>
      <c r="F2004" s="11"/>
      <c r="G2004" s="11"/>
      <c r="H2004" s="11"/>
      <c r="I2004" s="24"/>
      <c r="J2004" s="51"/>
      <c r="K2004" s="46" t="str">
        <f>IF(SUMIFS('Base facturation'!$C$59:$ALN$59,'Base facturation'!$C$8:$ALN$8,A2004)=0,"",SUMIFS('Base facturation'!$C$59:$ALN$59,'Base facturation'!$C$8:$ALN$8,A2004))</f>
        <v/>
      </c>
      <c r="L2004" s="46" t="str">
        <f t="shared" si="31"/>
        <v/>
      </c>
      <c r="M2004" s="47"/>
      <c r="N2004" s="55"/>
      <c r="O2004" s="59"/>
      <c r="P2004" s="43"/>
      <c r="Q2004" s="14"/>
    </row>
    <row r="2005" spans="1:17" ht="36.700000000000003" customHeight="1" x14ac:dyDescent="0.25">
      <c r="A2005" s="277"/>
      <c r="B2005" s="33"/>
      <c r="C2005" s="11"/>
      <c r="D2005" s="11"/>
      <c r="E2005" s="36"/>
      <c r="F2005" s="11"/>
      <c r="G2005" s="11"/>
      <c r="H2005" s="11"/>
      <c r="I2005" s="24"/>
      <c r="J2005" s="51"/>
      <c r="K2005" s="46" t="str">
        <f>IF(SUMIFS('Base facturation'!$C$59:$ALN$59,'Base facturation'!$C$8:$ALN$8,A2005)=0,"",SUMIFS('Base facturation'!$C$59:$ALN$59,'Base facturation'!$C$8:$ALN$8,A2005))</f>
        <v/>
      </c>
      <c r="L2005" s="46" t="str">
        <f t="shared" si="31"/>
        <v/>
      </c>
      <c r="M2005" s="47"/>
      <c r="N2005" s="55"/>
      <c r="O2005" s="59"/>
      <c r="P2005" s="43"/>
      <c r="Q2005" s="14"/>
    </row>
    <row r="2006" spans="1:17" ht="36.700000000000003" customHeight="1" x14ac:dyDescent="0.25">
      <c r="A2006" s="277"/>
      <c r="B2006" s="33"/>
      <c r="C2006" s="11"/>
      <c r="D2006" s="11"/>
      <c r="E2006" s="36"/>
      <c r="F2006" s="11"/>
      <c r="G2006" s="11"/>
      <c r="H2006" s="11"/>
      <c r="I2006" s="24"/>
      <c r="J2006" s="51"/>
      <c r="K2006" s="46" t="str">
        <f>IF(SUMIFS('Base facturation'!$C$59:$ALN$59,'Base facturation'!$C$8:$ALN$8,A2006)=0,"",SUMIFS('Base facturation'!$C$59:$ALN$59,'Base facturation'!$C$8:$ALN$8,A2006))</f>
        <v/>
      </c>
      <c r="L2006" s="46" t="str">
        <f t="shared" si="31"/>
        <v/>
      </c>
      <c r="M2006" s="47"/>
      <c r="N2006" s="55"/>
      <c r="O2006" s="59"/>
      <c r="P2006" s="43"/>
      <c r="Q2006" s="14"/>
    </row>
    <row r="2007" spans="1:17" ht="36.700000000000003" customHeight="1" x14ac:dyDescent="0.25">
      <c r="A2007" s="277"/>
      <c r="B2007" s="33"/>
      <c r="C2007" s="11"/>
      <c r="D2007" s="11"/>
      <c r="E2007" s="36"/>
      <c r="F2007" s="11"/>
      <c r="G2007" s="11"/>
      <c r="H2007" s="11"/>
      <c r="I2007" s="24"/>
      <c r="J2007" s="51"/>
      <c r="K2007" s="46" t="str">
        <f>IF(SUMIFS('Base facturation'!$C$59:$ALN$59,'Base facturation'!$C$8:$ALN$8,A2007)=0,"",SUMIFS('Base facturation'!$C$59:$ALN$59,'Base facturation'!$C$8:$ALN$8,A2007))</f>
        <v/>
      </c>
      <c r="L2007" s="46" t="str">
        <f t="shared" si="31"/>
        <v/>
      </c>
      <c r="M2007" s="47"/>
      <c r="N2007" s="55"/>
      <c r="O2007" s="59"/>
      <c r="P2007" s="43"/>
      <c r="Q2007" s="14"/>
    </row>
    <row r="2008" spans="1:17" ht="36.700000000000003" customHeight="1" x14ac:dyDescent="0.25">
      <c r="A2008" s="277"/>
      <c r="B2008" s="33"/>
      <c r="C2008" s="11"/>
      <c r="D2008" s="11"/>
      <c r="E2008" s="36"/>
      <c r="F2008" s="11"/>
      <c r="G2008" s="11"/>
      <c r="H2008" s="11"/>
      <c r="I2008" s="24"/>
      <c r="J2008" s="51"/>
      <c r="K2008" s="46" t="str">
        <f>IF(SUMIFS('Base facturation'!$C$59:$ALN$59,'Base facturation'!$C$8:$ALN$8,A2008)=0,"",SUMIFS('Base facturation'!$C$59:$ALN$59,'Base facturation'!$C$8:$ALN$8,A2008))</f>
        <v/>
      </c>
      <c r="L2008" s="46" t="str">
        <f t="shared" si="31"/>
        <v/>
      </c>
      <c r="M2008" s="47"/>
      <c r="N2008" s="55"/>
      <c r="O2008" s="59"/>
      <c r="P2008" s="43"/>
      <c r="Q2008" s="14"/>
    </row>
    <row r="2009" spans="1:17" ht="36.700000000000003" customHeight="1" x14ac:dyDescent="0.25">
      <c r="A2009" s="277"/>
      <c r="B2009" s="33"/>
      <c r="C2009" s="11"/>
      <c r="D2009" s="11"/>
      <c r="E2009" s="36"/>
      <c r="F2009" s="11"/>
      <c r="G2009" s="11"/>
      <c r="H2009" s="11"/>
      <c r="I2009" s="24"/>
      <c r="J2009" s="51"/>
      <c r="K2009" s="46" t="str">
        <f>IF(SUMIFS('Base facturation'!$C$59:$ALN$59,'Base facturation'!$C$8:$ALN$8,A2009)=0,"",SUMIFS('Base facturation'!$C$59:$ALN$59,'Base facturation'!$C$8:$ALN$8,A2009))</f>
        <v/>
      </c>
      <c r="L2009" s="46" t="str">
        <f t="shared" si="31"/>
        <v/>
      </c>
      <c r="M2009" s="47"/>
      <c r="N2009" s="55"/>
      <c r="O2009" s="59"/>
      <c r="P2009" s="43"/>
      <c r="Q2009" s="14"/>
    </row>
    <row r="2010" spans="1:17" ht="36.700000000000003" customHeight="1" x14ac:dyDescent="0.25">
      <c r="A2010" s="277"/>
      <c r="B2010" s="33"/>
      <c r="C2010" s="11"/>
      <c r="D2010" s="11"/>
      <c r="E2010" s="36"/>
      <c r="F2010" s="11"/>
      <c r="G2010" s="11"/>
      <c r="H2010" s="11"/>
      <c r="I2010" s="24"/>
      <c r="J2010" s="51"/>
      <c r="K2010" s="46" t="str">
        <f>IF(SUMIFS('Base facturation'!$C$59:$ALN$59,'Base facturation'!$C$8:$ALN$8,A2010)=0,"",SUMIFS('Base facturation'!$C$59:$ALN$59,'Base facturation'!$C$8:$ALN$8,A2010))</f>
        <v/>
      </c>
      <c r="L2010" s="46" t="str">
        <f t="shared" si="31"/>
        <v/>
      </c>
      <c r="M2010" s="47"/>
      <c r="N2010" s="55"/>
      <c r="O2010" s="59"/>
      <c r="P2010" s="43"/>
      <c r="Q2010" s="14"/>
    </row>
    <row r="2011" spans="1:17" ht="36.700000000000003" customHeight="1" x14ac:dyDescent="0.25">
      <c r="A2011" s="277"/>
      <c r="B2011" s="33"/>
      <c r="C2011" s="11"/>
      <c r="D2011" s="11"/>
      <c r="E2011" s="36"/>
      <c r="F2011" s="11"/>
      <c r="G2011" s="11"/>
      <c r="H2011" s="11"/>
      <c r="I2011" s="24"/>
      <c r="J2011" s="51"/>
      <c r="K2011" s="46" t="str">
        <f>IF(SUMIFS('Base facturation'!$C$59:$ALN$59,'Base facturation'!$C$8:$ALN$8,A2011)=0,"",SUMIFS('Base facturation'!$C$59:$ALN$59,'Base facturation'!$C$8:$ALN$8,A2011))</f>
        <v/>
      </c>
      <c r="L2011" s="46" t="str">
        <f t="shared" si="31"/>
        <v/>
      </c>
      <c r="M2011" s="47"/>
      <c r="N2011" s="55"/>
      <c r="O2011" s="59"/>
      <c r="P2011" s="43"/>
      <c r="Q2011" s="14"/>
    </row>
    <row r="2012" spans="1:17" ht="36.700000000000003" customHeight="1" x14ac:dyDescent="0.25">
      <c r="A2012" s="277"/>
      <c r="B2012" s="33"/>
      <c r="C2012" s="11"/>
      <c r="D2012" s="11"/>
      <c r="E2012" s="36"/>
      <c r="F2012" s="11"/>
      <c r="G2012" s="11"/>
      <c r="H2012" s="11"/>
      <c r="I2012" s="24"/>
      <c r="J2012" s="51"/>
      <c r="K2012" s="46" t="str">
        <f>IF(SUMIFS('Base facturation'!$C$59:$ALN$59,'Base facturation'!$C$8:$ALN$8,A2012)=0,"",SUMIFS('Base facturation'!$C$59:$ALN$59,'Base facturation'!$C$8:$ALN$8,A2012))</f>
        <v/>
      </c>
      <c r="L2012" s="46" t="str">
        <f t="shared" si="31"/>
        <v/>
      </c>
      <c r="M2012" s="47"/>
      <c r="N2012" s="55"/>
      <c r="O2012" s="59"/>
      <c r="P2012" s="43"/>
      <c r="Q2012" s="14"/>
    </row>
    <row r="2013" spans="1:17" ht="36.700000000000003" customHeight="1" x14ac:dyDescent="0.25">
      <c r="A2013" s="277"/>
      <c r="B2013" s="33"/>
      <c r="C2013" s="11"/>
      <c r="D2013" s="11"/>
      <c r="E2013" s="36"/>
      <c r="F2013" s="11"/>
      <c r="G2013" s="11"/>
      <c r="H2013" s="11"/>
      <c r="I2013" s="24"/>
      <c r="J2013" s="51"/>
      <c r="K2013" s="46" t="str">
        <f>IF(SUMIFS('Base facturation'!$C$59:$ALN$59,'Base facturation'!$C$8:$ALN$8,A2013)=0,"",SUMIFS('Base facturation'!$C$59:$ALN$59,'Base facturation'!$C$8:$ALN$8,A2013))</f>
        <v/>
      </c>
      <c r="L2013" s="46" t="str">
        <f t="shared" si="31"/>
        <v/>
      </c>
      <c r="M2013" s="47"/>
      <c r="N2013" s="55"/>
      <c r="O2013" s="59"/>
      <c r="P2013" s="43"/>
      <c r="Q2013" s="14"/>
    </row>
    <row r="2014" spans="1:17" ht="36.700000000000003" customHeight="1" x14ac:dyDescent="0.25">
      <c r="A2014" s="277"/>
      <c r="B2014" s="33"/>
      <c r="C2014" s="11"/>
      <c r="D2014" s="11"/>
      <c r="E2014" s="36"/>
      <c r="F2014" s="11"/>
      <c r="G2014" s="11"/>
      <c r="H2014" s="11"/>
      <c r="I2014" s="24"/>
      <c r="J2014" s="51"/>
      <c r="K2014" s="46" t="str">
        <f>IF(SUMIFS('Base facturation'!$C$59:$ALN$59,'Base facturation'!$C$8:$ALN$8,A2014)=0,"",SUMIFS('Base facturation'!$C$59:$ALN$59,'Base facturation'!$C$8:$ALN$8,A2014))</f>
        <v/>
      </c>
      <c r="L2014" s="46" t="str">
        <f t="shared" si="31"/>
        <v/>
      </c>
      <c r="M2014" s="47"/>
      <c r="N2014" s="55"/>
      <c r="O2014" s="59"/>
      <c r="P2014" s="43"/>
      <c r="Q2014" s="14"/>
    </row>
    <row r="2015" spans="1:17" ht="36.700000000000003" customHeight="1" x14ac:dyDescent="0.25">
      <c r="A2015" s="277"/>
      <c r="B2015" s="33"/>
      <c r="C2015" s="11"/>
      <c r="D2015" s="11"/>
      <c r="E2015" s="36"/>
      <c r="F2015" s="11"/>
      <c r="G2015" s="11"/>
      <c r="H2015" s="11"/>
      <c r="I2015" s="24"/>
      <c r="J2015" s="51"/>
      <c r="K2015" s="46" t="str">
        <f>IF(SUMIFS('Base facturation'!$C$59:$ALN$59,'Base facturation'!$C$8:$ALN$8,A2015)=0,"",SUMIFS('Base facturation'!$C$59:$ALN$59,'Base facturation'!$C$8:$ALN$8,A2015))</f>
        <v/>
      </c>
      <c r="L2015" s="46" t="str">
        <f t="shared" si="31"/>
        <v/>
      </c>
      <c r="M2015" s="47"/>
      <c r="N2015" s="55"/>
      <c r="O2015" s="59"/>
      <c r="P2015" s="43"/>
      <c r="Q2015" s="14"/>
    </row>
    <row r="2016" spans="1:17" ht="36.700000000000003" customHeight="1" x14ac:dyDescent="0.25">
      <c r="A2016" s="277"/>
      <c r="B2016" s="33"/>
      <c r="C2016" s="11"/>
      <c r="D2016" s="11"/>
      <c r="E2016" s="36"/>
      <c r="F2016" s="11"/>
      <c r="G2016" s="11"/>
      <c r="H2016" s="11"/>
      <c r="I2016" s="24"/>
      <c r="J2016" s="51"/>
      <c r="K2016" s="46" t="str">
        <f>IF(SUMIFS('Base facturation'!$C$59:$ALN$59,'Base facturation'!$C$8:$ALN$8,A2016)=0,"",SUMIFS('Base facturation'!$C$59:$ALN$59,'Base facturation'!$C$8:$ALN$8,A2016))</f>
        <v/>
      </c>
      <c r="L2016" s="46" t="str">
        <f t="shared" si="31"/>
        <v/>
      </c>
      <c r="M2016" s="47"/>
      <c r="N2016" s="55"/>
      <c r="O2016" s="59"/>
      <c r="P2016" s="43"/>
      <c r="Q2016" s="14"/>
    </row>
    <row r="2017" spans="1:17" ht="36.700000000000003" customHeight="1" x14ac:dyDescent="0.25">
      <c r="A2017" s="277"/>
      <c r="B2017" s="33"/>
      <c r="C2017" s="11"/>
      <c r="D2017" s="11"/>
      <c r="E2017" s="36"/>
      <c r="F2017" s="11"/>
      <c r="G2017" s="11"/>
      <c r="H2017" s="11"/>
      <c r="I2017" s="24"/>
      <c r="J2017" s="51"/>
      <c r="K2017" s="46" t="str">
        <f>IF(SUMIFS('Base facturation'!$C$59:$ALN$59,'Base facturation'!$C$8:$ALN$8,A2017)=0,"",SUMIFS('Base facturation'!$C$59:$ALN$59,'Base facturation'!$C$8:$ALN$8,A2017))</f>
        <v/>
      </c>
      <c r="L2017" s="46" t="str">
        <f t="shared" si="31"/>
        <v/>
      </c>
      <c r="M2017" s="47"/>
      <c r="N2017" s="55"/>
      <c r="O2017" s="59"/>
      <c r="P2017" s="43"/>
      <c r="Q2017" s="14"/>
    </row>
    <row r="2018" spans="1:17" ht="36.700000000000003" customHeight="1" x14ac:dyDescent="0.25">
      <c r="A2018" s="277"/>
      <c r="B2018" s="33"/>
      <c r="C2018" s="11"/>
      <c r="D2018" s="11"/>
      <c r="E2018" s="36"/>
      <c r="F2018" s="11"/>
      <c r="G2018" s="11"/>
      <c r="H2018" s="11"/>
      <c r="I2018" s="24"/>
      <c r="J2018" s="51"/>
      <c r="K2018" s="46" t="str">
        <f>IF(SUMIFS('Base facturation'!$C$59:$ALN$59,'Base facturation'!$C$8:$ALN$8,A2018)=0,"",SUMIFS('Base facturation'!$C$59:$ALN$59,'Base facturation'!$C$8:$ALN$8,A2018))</f>
        <v/>
      </c>
      <c r="L2018" s="46" t="str">
        <f t="shared" si="31"/>
        <v/>
      </c>
      <c r="M2018" s="47"/>
      <c r="N2018" s="55"/>
      <c r="O2018" s="59"/>
      <c r="P2018" s="43"/>
      <c r="Q2018" s="14"/>
    </row>
    <row r="2019" spans="1:17" ht="36.700000000000003" customHeight="1" x14ac:dyDescent="0.25">
      <c r="A2019" s="277"/>
      <c r="B2019" s="33"/>
      <c r="C2019" s="11"/>
      <c r="D2019" s="11"/>
      <c r="E2019" s="36"/>
      <c r="F2019" s="11"/>
      <c r="G2019" s="11"/>
      <c r="H2019" s="11"/>
      <c r="I2019" s="24"/>
      <c r="J2019" s="51"/>
      <c r="K2019" s="46" t="str">
        <f>IF(SUMIFS('Base facturation'!$C$59:$ALN$59,'Base facturation'!$C$8:$ALN$8,A2019)=0,"",SUMIFS('Base facturation'!$C$59:$ALN$59,'Base facturation'!$C$8:$ALN$8,A2019))</f>
        <v/>
      </c>
      <c r="L2019" s="46" t="str">
        <f t="shared" si="31"/>
        <v/>
      </c>
      <c r="M2019" s="47"/>
      <c r="N2019" s="55"/>
      <c r="O2019" s="59"/>
      <c r="P2019" s="43"/>
      <c r="Q2019" s="14"/>
    </row>
    <row r="2020" spans="1:17" ht="36.700000000000003" customHeight="1" x14ac:dyDescent="0.25">
      <c r="A2020" s="277"/>
      <c r="B2020" s="33"/>
      <c r="C2020" s="11"/>
      <c r="D2020" s="11"/>
      <c r="E2020" s="36"/>
      <c r="F2020" s="11"/>
      <c r="G2020" s="11"/>
      <c r="H2020" s="11"/>
      <c r="I2020" s="24"/>
      <c r="J2020" s="51"/>
      <c r="K2020" s="46" t="str">
        <f>IF(SUMIFS('Base facturation'!$C$59:$ALN$59,'Base facturation'!$C$8:$ALN$8,A2020)=0,"",SUMIFS('Base facturation'!$C$59:$ALN$59,'Base facturation'!$C$8:$ALN$8,A2020))</f>
        <v/>
      </c>
      <c r="L2020" s="46" t="str">
        <f t="shared" si="31"/>
        <v/>
      </c>
      <c r="M2020" s="47"/>
      <c r="N2020" s="55"/>
      <c r="O2020" s="59"/>
      <c r="P2020" s="43"/>
      <c r="Q2020" s="14"/>
    </row>
    <row r="2021" spans="1:17" ht="36.700000000000003" customHeight="1" x14ac:dyDescent="0.25">
      <c r="A2021" s="277"/>
      <c r="B2021" s="33"/>
      <c r="C2021" s="11"/>
      <c r="D2021" s="11"/>
      <c r="E2021" s="36"/>
      <c r="F2021" s="11"/>
      <c r="G2021" s="11"/>
      <c r="H2021" s="11"/>
      <c r="I2021" s="24"/>
      <c r="J2021" s="51"/>
      <c r="K2021" s="46" t="str">
        <f>IF(SUMIFS('Base facturation'!$C$59:$ALN$59,'Base facturation'!$C$8:$ALN$8,A2021)=0,"",SUMIFS('Base facturation'!$C$59:$ALN$59,'Base facturation'!$C$8:$ALN$8,A2021))</f>
        <v/>
      </c>
      <c r="L2021" s="46" t="str">
        <f t="shared" si="31"/>
        <v/>
      </c>
      <c r="M2021" s="47"/>
      <c r="N2021" s="55"/>
      <c r="O2021" s="59"/>
      <c r="P2021" s="43"/>
      <c r="Q2021" s="14"/>
    </row>
    <row r="2022" spans="1:17" ht="36.700000000000003" customHeight="1" x14ac:dyDescent="0.25">
      <c r="A2022" s="277"/>
      <c r="B2022" s="33"/>
      <c r="C2022" s="11"/>
      <c r="D2022" s="11"/>
      <c r="E2022" s="36"/>
      <c r="F2022" s="11"/>
      <c r="G2022" s="11"/>
      <c r="H2022" s="11"/>
      <c r="I2022" s="24"/>
      <c r="J2022" s="51"/>
      <c r="K2022" s="46" t="str">
        <f>IF(SUMIFS('Base facturation'!$C$59:$ALN$59,'Base facturation'!$C$8:$ALN$8,A2022)=0,"",SUMIFS('Base facturation'!$C$59:$ALN$59,'Base facturation'!$C$8:$ALN$8,A2022))</f>
        <v/>
      </c>
      <c r="L2022" s="46" t="str">
        <f t="shared" si="31"/>
        <v/>
      </c>
      <c r="M2022" s="47"/>
      <c r="N2022" s="55"/>
      <c r="O2022" s="59"/>
      <c r="P2022" s="43"/>
      <c r="Q2022" s="14"/>
    </row>
    <row r="2023" spans="1:17" ht="36.700000000000003" customHeight="1" x14ac:dyDescent="0.25">
      <c r="A2023" s="277"/>
      <c r="B2023" s="33"/>
      <c r="C2023" s="11"/>
      <c r="D2023" s="11"/>
      <c r="E2023" s="36"/>
      <c r="F2023" s="11"/>
      <c r="G2023" s="11"/>
      <c r="H2023" s="11"/>
      <c r="I2023" s="24"/>
      <c r="J2023" s="51"/>
      <c r="K2023" s="46" t="str">
        <f>IF(SUMIFS('Base facturation'!$C$59:$ALN$59,'Base facturation'!$C$8:$ALN$8,A2023)=0,"",SUMIFS('Base facturation'!$C$59:$ALN$59,'Base facturation'!$C$8:$ALN$8,A2023))</f>
        <v/>
      </c>
      <c r="L2023" s="46" t="str">
        <f t="shared" si="31"/>
        <v/>
      </c>
      <c r="M2023" s="47"/>
      <c r="N2023" s="55"/>
      <c r="O2023" s="59"/>
      <c r="P2023" s="43"/>
      <c r="Q2023" s="14"/>
    </row>
    <row r="2024" spans="1:17" ht="36.700000000000003" customHeight="1" x14ac:dyDescent="0.25">
      <c r="A2024" s="277"/>
      <c r="B2024" s="33"/>
      <c r="C2024" s="11"/>
      <c r="D2024" s="11"/>
      <c r="E2024" s="36"/>
      <c r="F2024" s="11"/>
      <c r="G2024" s="11"/>
      <c r="H2024" s="11"/>
      <c r="I2024" s="24"/>
      <c r="J2024" s="51"/>
      <c r="K2024" s="46" t="str">
        <f>IF(SUMIFS('Base facturation'!$C$59:$ALN$59,'Base facturation'!$C$8:$ALN$8,A2024)=0,"",SUMIFS('Base facturation'!$C$59:$ALN$59,'Base facturation'!$C$8:$ALN$8,A2024))</f>
        <v/>
      </c>
      <c r="L2024" s="46" t="str">
        <f t="shared" si="31"/>
        <v/>
      </c>
      <c r="M2024" s="47"/>
      <c r="N2024" s="55"/>
      <c r="O2024" s="59"/>
      <c r="P2024" s="43"/>
      <c r="Q2024" s="14"/>
    </row>
    <row r="2025" spans="1:17" ht="36.700000000000003" customHeight="1" x14ac:dyDescent="0.25">
      <c r="A2025" s="277"/>
      <c r="B2025" s="33"/>
      <c r="C2025" s="11"/>
      <c r="D2025" s="11"/>
      <c r="E2025" s="36"/>
      <c r="F2025" s="11"/>
      <c r="G2025" s="11"/>
      <c r="H2025" s="11"/>
      <c r="I2025" s="24"/>
      <c r="J2025" s="51"/>
      <c r="K2025" s="46" t="str">
        <f>IF(SUMIFS('Base facturation'!$C$59:$ALN$59,'Base facturation'!$C$8:$ALN$8,A2025)=0,"",SUMIFS('Base facturation'!$C$59:$ALN$59,'Base facturation'!$C$8:$ALN$8,A2025))</f>
        <v/>
      </c>
      <c r="L2025" s="46" t="str">
        <f t="shared" si="31"/>
        <v/>
      </c>
      <c r="M2025" s="47"/>
      <c r="N2025" s="55"/>
      <c r="O2025" s="59"/>
      <c r="P2025" s="43"/>
      <c r="Q2025" s="14"/>
    </row>
    <row r="2026" spans="1:17" ht="36.700000000000003" customHeight="1" x14ac:dyDescent="0.25">
      <c r="A2026" s="277"/>
      <c r="B2026" s="33"/>
      <c r="C2026" s="11"/>
      <c r="D2026" s="11"/>
      <c r="E2026" s="36"/>
      <c r="F2026" s="11"/>
      <c r="G2026" s="11"/>
      <c r="H2026" s="11"/>
      <c r="I2026" s="24"/>
      <c r="J2026" s="51"/>
      <c r="K2026" s="46" t="str">
        <f>IF(SUMIFS('Base facturation'!$C$59:$ALN$59,'Base facturation'!$C$8:$ALN$8,A2026)=0,"",SUMIFS('Base facturation'!$C$59:$ALN$59,'Base facturation'!$C$8:$ALN$8,A2026))</f>
        <v/>
      </c>
      <c r="L2026" s="46" t="str">
        <f t="shared" si="31"/>
        <v/>
      </c>
      <c r="M2026" s="47"/>
      <c r="N2026" s="55"/>
      <c r="O2026" s="59"/>
      <c r="P2026" s="43"/>
      <c r="Q2026" s="14"/>
    </row>
    <row r="2027" spans="1:17" ht="36.700000000000003" customHeight="1" x14ac:dyDescent="0.25">
      <c r="A2027" s="277"/>
      <c r="B2027" s="33"/>
      <c r="C2027" s="11"/>
      <c r="D2027" s="11"/>
      <c r="E2027" s="36"/>
      <c r="F2027" s="11"/>
      <c r="G2027" s="11"/>
      <c r="H2027" s="11"/>
      <c r="I2027" s="24"/>
      <c r="J2027" s="51"/>
      <c r="K2027" s="46" t="str">
        <f>IF(SUMIFS('Base facturation'!$C$59:$ALN$59,'Base facturation'!$C$8:$ALN$8,A2027)=0,"",SUMIFS('Base facturation'!$C$59:$ALN$59,'Base facturation'!$C$8:$ALN$8,A2027))</f>
        <v/>
      </c>
      <c r="L2027" s="46" t="str">
        <f t="shared" si="31"/>
        <v/>
      </c>
      <c r="M2027" s="47"/>
      <c r="N2027" s="55"/>
      <c r="O2027" s="59"/>
      <c r="P2027" s="43"/>
      <c r="Q2027" s="14"/>
    </row>
    <row r="2028" spans="1:17" ht="36.700000000000003" customHeight="1" x14ac:dyDescent="0.25">
      <c r="A2028" s="277"/>
      <c r="B2028" s="33"/>
      <c r="C2028" s="11"/>
      <c r="D2028" s="11"/>
      <c r="E2028" s="36"/>
      <c r="F2028" s="11"/>
      <c r="G2028" s="11"/>
      <c r="H2028" s="11"/>
      <c r="I2028" s="24"/>
      <c r="J2028" s="51"/>
      <c r="K2028" s="46" t="str">
        <f>IF(SUMIFS('Base facturation'!$C$59:$ALN$59,'Base facturation'!$C$8:$ALN$8,A2028)=0,"",SUMIFS('Base facturation'!$C$59:$ALN$59,'Base facturation'!$C$8:$ALN$8,A2028))</f>
        <v/>
      </c>
      <c r="L2028" s="46" t="str">
        <f t="shared" si="31"/>
        <v/>
      </c>
      <c r="M2028" s="47"/>
      <c r="N2028" s="55"/>
      <c r="O2028" s="59"/>
      <c r="P2028" s="43"/>
      <c r="Q2028" s="14"/>
    </row>
    <row r="2029" spans="1:17" ht="36.700000000000003" customHeight="1" x14ac:dyDescent="0.25">
      <c r="A2029" s="277"/>
      <c r="B2029" s="33"/>
      <c r="C2029" s="11"/>
      <c r="D2029" s="11"/>
      <c r="E2029" s="36"/>
      <c r="F2029" s="11"/>
      <c r="G2029" s="11"/>
      <c r="H2029" s="11"/>
      <c r="I2029" s="24"/>
      <c r="J2029" s="51"/>
      <c r="K2029" s="46" t="str">
        <f>IF(SUMIFS('Base facturation'!$C$59:$ALN$59,'Base facturation'!$C$8:$ALN$8,A2029)=0,"",SUMIFS('Base facturation'!$C$59:$ALN$59,'Base facturation'!$C$8:$ALN$8,A2029))</f>
        <v/>
      </c>
      <c r="L2029" s="46" t="str">
        <f t="shared" si="31"/>
        <v/>
      </c>
      <c r="M2029" s="47"/>
      <c r="N2029" s="55"/>
      <c r="O2029" s="59"/>
      <c r="P2029" s="43"/>
      <c r="Q2029" s="14"/>
    </row>
    <row r="2030" spans="1:17" ht="36.700000000000003" customHeight="1" x14ac:dyDescent="0.25">
      <c r="A2030" s="277"/>
      <c r="B2030" s="33"/>
      <c r="C2030" s="11"/>
      <c r="D2030" s="11"/>
      <c r="E2030" s="36"/>
      <c r="F2030" s="11"/>
      <c r="G2030" s="11"/>
      <c r="H2030" s="11"/>
      <c r="I2030" s="24"/>
      <c r="J2030" s="51"/>
      <c r="K2030" s="46" t="str">
        <f>IF(SUMIFS('Base facturation'!$C$59:$ALN$59,'Base facturation'!$C$8:$ALN$8,A2030)=0,"",SUMIFS('Base facturation'!$C$59:$ALN$59,'Base facturation'!$C$8:$ALN$8,A2030))</f>
        <v/>
      </c>
      <c r="L2030" s="46" t="str">
        <f t="shared" si="31"/>
        <v/>
      </c>
      <c r="M2030" s="47"/>
      <c r="N2030" s="55"/>
      <c r="O2030" s="59"/>
      <c r="P2030" s="43"/>
      <c r="Q2030" s="14"/>
    </row>
    <row r="2031" spans="1:17" ht="36.700000000000003" customHeight="1" x14ac:dyDescent="0.25">
      <c r="A2031" s="277"/>
      <c r="B2031" s="33"/>
      <c r="C2031" s="11"/>
      <c r="D2031" s="11"/>
      <c r="E2031" s="36"/>
      <c r="F2031" s="11"/>
      <c r="G2031" s="11"/>
      <c r="H2031" s="11"/>
      <c r="I2031" s="24"/>
      <c r="J2031" s="51"/>
      <c r="K2031" s="46" t="str">
        <f>IF(SUMIFS('Base facturation'!$C$59:$ALN$59,'Base facturation'!$C$8:$ALN$8,A2031)=0,"",SUMIFS('Base facturation'!$C$59:$ALN$59,'Base facturation'!$C$8:$ALN$8,A2031))</f>
        <v/>
      </c>
      <c r="L2031" s="46" t="str">
        <f t="shared" si="31"/>
        <v/>
      </c>
      <c r="M2031" s="47"/>
      <c r="N2031" s="55"/>
      <c r="O2031" s="59"/>
      <c r="P2031" s="43"/>
      <c r="Q2031" s="14"/>
    </row>
    <row r="2032" spans="1:17" ht="36.700000000000003" customHeight="1" x14ac:dyDescent="0.25">
      <c r="A2032" s="277"/>
      <c r="B2032" s="33"/>
      <c r="C2032" s="11"/>
      <c r="D2032" s="11"/>
      <c r="E2032" s="36"/>
      <c r="F2032" s="11"/>
      <c r="G2032" s="11"/>
      <c r="H2032" s="11"/>
      <c r="I2032" s="24"/>
      <c r="J2032" s="51"/>
      <c r="K2032" s="46" t="str">
        <f>IF(SUMIFS('Base facturation'!$C$59:$ALN$59,'Base facturation'!$C$8:$ALN$8,A2032)=0,"",SUMIFS('Base facturation'!$C$59:$ALN$59,'Base facturation'!$C$8:$ALN$8,A2032))</f>
        <v/>
      </c>
      <c r="L2032" s="46" t="str">
        <f t="shared" si="31"/>
        <v/>
      </c>
      <c r="M2032" s="47"/>
      <c r="N2032" s="55"/>
      <c r="O2032" s="59"/>
      <c r="P2032" s="43"/>
      <c r="Q2032" s="14"/>
    </row>
    <row r="2033" spans="1:17" ht="36.700000000000003" customHeight="1" x14ac:dyDescent="0.25">
      <c r="A2033" s="277"/>
      <c r="B2033" s="33"/>
      <c r="C2033" s="11"/>
      <c r="D2033" s="11"/>
      <c r="E2033" s="36"/>
      <c r="F2033" s="11"/>
      <c r="G2033" s="11"/>
      <c r="H2033" s="11"/>
      <c r="I2033" s="24"/>
      <c r="J2033" s="51"/>
      <c r="K2033" s="46" t="str">
        <f>IF(SUMIFS('Base facturation'!$C$59:$ALN$59,'Base facturation'!$C$8:$ALN$8,A2033)=0,"",SUMIFS('Base facturation'!$C$59:$ALN$59,'Base facturation'!$C$8:$ALN$8,A2033))</f>
        <v/>
      </c>
      <c r="L2033" s="46" t="str">
        <f t="shared" si="31"/>
        <v/>
      </c>
      <c r="M2033" s="47"/>
      <c r="N2033" s="55"/>
      <c r="O2033" s="59"/>
      <c r="P2033" s="43"/>
      <c r="Q2033" s="14"/>
    </row>
    <row r="2034" spans="1:17" ht="36.700000000000003" customHeight="1" x14ac:dyDescent="0.25">
      <c r="A2034" s="277"/>
      <c r="B2034" s="33"/>
      <c r="C2034" s="11"/>
      <c r="D2034" s="11"/>
      <c r="E2034" s="36"/>
      <c r="F2034" s="11"/>
      <c r="G2034" s="11"/>
      <c r="H2034" s="11"/>
      <c r="I2034" s="24"/>
      <c r="J2034" s="51"/>
      <c r="K2034" s="46" t="str">
        <f>IF(SUMIFS('Base facturation'!$C$59:$ALN$59,'Base facturation'!$C$8:$ALN$8,A2034)=0,"",SUMIFS('Base facturation'!$C$59:$ALN$59,'Base facturation'!$C$8:$ALN$8,A2034))</f>
        <v/>
      </c>
      <c r="L2034" s="46" t="str">
        <f t="shared" si="31"/>
        <v/>
      </c>
      <c r="M2034" s="47"/>
      <c r="N2034" s="55"/>
      <c r="O2034" s="59"/>
      <c r="P2034" s="43"/>
      <c r="Q2034" s="14"/>
    </row>
    <row r="2035" spans="1:17" ht="36.700000000000003" customHeight="1" x14ac:dyDescent="0.25">
      <c r="A2035" s="277"/>
      <c r="B2035" s="33"/>
      <c r="C2035" s="11"/>
      <c r="D2035" s="11"/>
      <c r="E2035" s="36"/>
      <c r="F2035" s="11"/>
      <c r="G2035" s="11"/>
      <c r="H2035" s="11"/>
      <c r="I2035" s="24"/>
      <c r="J2035" s="51"/>
      <c r="K2035" s="46" t="str">
        <f>IF(SUMIFS('Base facturation'!$C$59:$ALN$59,'Base facturation'!$C$8:$ALN$8,A2035)=0,"",SUMIFS('Base facturation'!$C$59:$ALN$59,'Base facturation'!$C$8:$ALN$8,A2035))</f>
        <v/>
      </c>
      <c r="L2035" s="46" t="str">
        <f t="shared" si="31"/>
        <v/>
      </c>
      <c r="M2035" s="47"/>
      <c r="N2035" s="55"/>
      <c r="O2035" s="59"/>
      <c r="P2035" s="43"/>
      <c r="Q2035" s="14"/>
    </row>
    <row r="2036" spans="1:17" ht="36.700000000000003" customHeight="1" x14ac:dyDescent="0.25">
      <c r="A2036" s="277"/>
      <c r="B2036" s="33"/>
      <c r="C2036" s="11"/>
      <c r="D2036" s="11"/>
      <c r="E2036" s="36"/>
      <c r="F2036" s="11"/>
      <c r="G2036" s="11"/>
      <c r="H2036" s="11"/>
      <c r="I2036" s="24"/>
      <c r="J2036" s="51"/>
      <c r="K2036" s="46" t="str">
        <f>IF(SUMIFS('Base facturation'!$C$59:$ALN$59,'Base facturation'!$C$8:$ALN$8,A2036)=0,"",SUMIFS('Base facturation'!$C$59:$ALN$59,'Base facturation'!$C$8:$ALN$8,A2036))</f>
        <v/>
      </c>
      <c r="L2036" s="46" t="str">
        <f t="shared" si="31"/>
        <v/>
      </c>
      <c r="M2036" s="47"/>
      <c r="N2036" s="55"/>
      <c r="O2036" s="59"/>
      <c r="P2036" s="43"/>
      <c r="Q2036" s="14"/>
    </row>
    <row r="2037" spans="1:17" ht="36.700000000000003" customHeight="1" x14ac:dyDescent="0.25">
      <c r="A2037" s="277"/>
      <c r="B2037" s="33"/>
      <c r="C2037" s="11"/>
      <c r="D2037" s="11"/>
      <c r="E2037" s="36"/>
      <c r="F2037" s="11"/>
      <c r="G2037" s="11"/>
      <c r="H2037" s="11"/>
      <c r="I2037" s="24"/>
      <c r="J2037" s="51"/>
      <c r="K2037" s="46" t="str">
        <f>IF(SUMIFS('Base facturation'!$C$59:$ALN$59,'Base facturation'!$C$8:$ALN$8,A2037)=0,"",SUMIFS('Base facturation'!$C$59:$ALN$59,'Base facturation'!$C$8:$ALN$8,A2037))</f>
        <v/>
      </c>
      <c r="L2037" s="46" t="str">
        <f t="shared" si="31"/>
        <v/>
      </c>
      <c r="M2037" s="47"/>
      <c r="N2037" s="55"/>
      <c r="O2037" s="59"/>
      <c r="P2037" s="43"/>
      <c r="Q2037" s="14"/>
    </row>
    <row r="2038" spans="1:17" ht="36.700000000000003" customHeight="1" x14ac:dyDescent="0.25">
      <c r="A2038" s="277"/>
      <c r="B2038" s="33"/>
      <c r="C2038" s="11"/>
      <c r="D2038" s="11"/>
      <c r="E2038" s="36"/>
      <c r="F2038" s="11"/>
      <c r="G2038" s="11"/>
      <c r="H2038" s="11"/>
      <c r="I2038" s="24"/>
      <c r="J2038" s="51"/>
      <c r="K2038" s="46" t="str">
        <f>IF(SUMIFS('Base facturation'!$C$59:$ALN$59,'Base facturation'!$C$8:$ALN$8,A2038)=0,"",SUMIFS('Base facturation'!$C$59:$ALN$59,'Base facturation'!$C$8:$ALN$8,A2038))</f>
        <v/>
      </c>
      <c r="L2038" s="46" t="str">
        <f t="shared" si="31"/>
        <v/>
      </c>
      <c r="M2038" s="47"/>
      <c r="N2038" s="55"/>
      <c r="O2038" s="59"/>
      <c r="P2038" s="43"/>
      <c r="Q2038" s="14"/>
    </row>
    <row r="2039" spans="1:17" ht="36.700000000000003" customHeight="1" x14ac:dyDescent="0.25">
      <c r="A2039" s="277"/>
      <c r="B2039" s="33"/>
      <c r="C2039" s="11"/>
      <c r="D2039" s="11"/>
      <c r="E2039" s="36"/>
      <c r="F2039" s="11"/>
      <c r="G2039" s="11"/>
      <c r="H2039" s="11"/>
      <c r="I2039" s="24"/>
      <c r="J2039" s="51"/>
      <c r="K2039" s="46" t="str">
        <f>IF(SUMIFS('Base facturation'!$C$59:$ALN$59,'Base facturation'!$C$8:$ALN$8,A2039)=0,"",SUMIFS('Base facturation'!$C$59:$ALN$59,'Base facturation'!$C$8:$ALN$8,A2039))</f>
        <v/>
      </c>
      <c r="L2039" s="46" t="str">
        <f t="shared" si="31"/>
        <v/>
      </c>
      <c r="M2039" s="47"/>
      <c r="N2039" s="55"/>
      <c r="O2039" s="59"/>
      <c r="P2039" s="43"/>
      <c r="Q2039" s="14"/>
    </row>
    <row r="2040" spans="1:17" ht="36.700000000000003" customHeight="1" x14ac:dyDescent="0.25">
      <c r="A2040" s="277"/>
      <c r="B2040" s="33"/>
      <c r="C2040" s="11"/>
      <c r="D2040" s="11"/>
      <c r="E2040" s="36"/>
      <c r="F2040" s="11"/>
      <c r="G2040" s="11"/>
      <c r="H2040" s="11"/>
      <c r="I2040" s="24"/>
      <c r="J2040" s="51"/>
      <c r="K2040" s="46" t="str">
        <f>IF(SUMIFS('Base facturation'!$C$59:$ALN$59,'Base facturation'!$C$8:$ALN$8,A2040)=0,"",SUMIFS('Base facturation'!$C$59:$ALN$59,'Base facturation'!$C$8:$ALN$8,A2040))</f>
        <v/>
      </c>
      <c r="L2040" s="46" t="str">
        <f t="shared" si="31"/>
        <v/>
      </c>
      <c r="M2040" s="47"/>
      <c r="N2040" s="55"/>
      <c r="O2040" s="59"/>
      <c r="P2040" s="43"/>
      <c r="Q2040" s="14"/>
    </row>
    <row r="2041" spans="1:17" ht="36.700000000000003" customHeight="1" x14ac:dyDescent="0.25">
      <c r="A2041" s="277"/>
      <c r="B2041" s="33"/>
      <c r="C2041" s="11"/>
      <c r="D2041" s="11"/>
      <c r="E2041" s="36"/>
      <c r="F2041" s="11"/>
      <c r="G2041" s="11"/>
      <c r="H2041" s="11"/>
      <c r="I2041" s="24"/>
      <c r="J2041" s="51"/>
      <c r="K2041" s="46" t="str">
        <f>IF(SUMIFS('Base facturation'!$C$59:$ALN$59,'Base facturation'!$C$8:$ALN$8,A2041)=0,"",SUMIFS('Base facturation'!$C$59:$ALN$59,'Base facturation'!$C$8:$ALN$8,A2041))</f>
        <v/>
      </c>
      <c r="L2041" s="46" t="str">
        <f t="shared" si="31"/>
        <v/>
      </c>
      <c r="M2041" s="47"/>
      <c r="N2041" s="55"/>
      <c r="O2041" s="59"/>
      <c r="P2041" s="43"/>
      <c r="Q2041" s="14"/>
    </row>
    <row r="2042" spans="1:17" ht="36.700000000000003" customHeight="1" x14ac:dyDescent="0.25">
      <c r="A2042" s="277"/>
      <c r="B2042" s="33"/>
      <c r="C2042" s="11"/>
      <c r="D2042" s="11"/>
      <c r="E2042" s="36"/>
      <c r="F2042" s="11"/>
      <c r="G2042" s="11"/>
      <c r="H2042" s="11"/>
      <c r="I2042" s="24"/>
      <c r="J2042" s="51"/>
      <c r="K2042" s="46" t="str">
        <f>IF(SUMIFS('Base facturation'!$C$59:$ALN$59,'Base facturation'!$C$8:$ALN$8,A2042)=0,"",SUMIFS('Base facturation'!$C$59:$ALN$59,'Base facturation'!$C$8:$ALN$8,A2042))</f>
        <v/>
      </c>
      <c r="L2042" s="46" t="str">
        <f t="shared" si="31"/>
        <v/>
      </c>
      <c r="M2042" s="47"/>
      <c r="N2042" s="55"/>
      <c r="O2042" s="59"/>
      <c r="P2042" s="43"/>
      <c r="Q2042" s="14"/>
    </row>
    <row r="2043" spans="1:17" ht="36.700000000000003" customHeight="1" x14ac:dyDescent="0.25">
      <c r="A2043" s="277"/>
      <c r="B2043" s="33"/>
      <c r="C2043" s="11"/>
      <c r="D2043" s="11"/>
      <c r="E2043" s="36"/>
      <c r="F2043" s="11"/>
      <c r="G2043" s="11"/>
      <c r="H2043" s="11"/>
      <c r="I2043" s="24"/>
      <c r="J2043" s="51"/>
      <c r="K2043" s="46" t="str">
        <f>IF(SUMIFS('Base facturation'!$C$59:$ALN$59,'Base facturation'!$C$8:$ALN$8,A2043)=0,"",SUMIFS('Base facturation'!$C$59:$ALN$59,'Base facturation'!$C$8:$ALN$8,A2043))</f>
        <v/>
      </c>
      <c r="L2043" s="46" t="str">
        <f t="shared" si="31"/>
        <v/>
      </c>
      <c r="M2043" s="47"/>
      <c r="N2043" s="55"/>
      <c r="O2043" s="59"/>
      <c r="P2043" s="43"/>
      <c r="Q2043" s="14"/>
    </row>
    <row r="2044" spans="1:17" ht="36.700000000000003" customHeight="1" x14ac:dyDescent="0.25">
      <c r="A2044" s="277"/>
      <c r="B2044" s="33"/>
      <c r="C2044" s="11"/>
      <c r="D2044" s="11"/>
      <c r="E2044" s="36"/>
      <c r="F2044" s="11"/>
      <c r="G2044" s="11"/>
      <c r="H2044" s="11"/>
      <c r="I2044" s="24"/>
      <c r="J2044" s="51"/>
      <c r="K2044" s="46" t="str">
        <f>IF(SUMIFS('Base facturation'!$C$59:$ALN$59,'Base facturation'!$C$8:$ALN$8,A2044)=0,"",SUMIFS('Base facturation'!$C$59:$ALN$59,'Base facturation'!$C$8:$ALN$8,A2044))</f>
        <v/>
      </c>
      <c r="L2044" s="46" t="str">
        <f t="shared" si="31"/>
        <v/>
      </c>
      <c r="M2044" s="47"/>
      <c r="N2044" s="55"/>
      <c r="O2044" s="59"/>
      <c r="P2044" s="43"/>
      <c r="Q2044" s="14"/>
    </row>
    <row r="2045" spans="1:17" ht="36.700000000000003" customHeight="1" x14ac:dyDescent="0.25">
      <c r="A2045" s="277"/>
      <c r="B2045" s="33"/>
      <c r="C2045" s="11"/>
      <c r="D2045" s="11"/>
      <c r="E2045" s="36"/>
      <c r="F2045" s="11"/>
      <c r="G2045" s="11"/>
      <c r="H2045" s="11"/>
      <c r="I2045" s="24"/>
      <c r="J2045" s="51"/>
      <c r="K2045" s="46" t="str">
        <f>IF(SUMIFS('Base facturation'!$C$59:$ALN$59,'Base facturation'!$C$8:$ALN$8,A2045)=0,"",SUMIFS('Base facturation'!$C$59:$ALN$59,'Base facturation'!$C$8:$ALN$8,A2045))</f>
        <v/>
      </c>
      <c r="L2045" s="46" t="str">
        <f t="shared" si="31"/>
        <v/>
      </c>
      <c r="M2045" s="47"/>
      <c r="N2045" s="55"/>
      <c r="O2045" s="59"/>
      <c r="P2045" s="43"/>
      <c r="Q2045" s="14"/>
    </row>
    <row r="2046" spans="1:17" ht="36.700000000000003" customHeight="1" x14ac:dyDescent="0.25">
      <c r="A2046" s="277"/>
      <c r="B2046" s="33"/>
      <c r="C2046" s="11"/>
      <c r="D2046" s="11"/>
      <c r="E2046" s="36"/>
      <c r="F2046" s="11"/>
      <c r="G2046" s="11"/>
      <c r="H2046" s="11"/>
      <c r="I2046" s="24"/>
      <c r="J2046" s="51"/>
      <c r="K2046" s="46" t="str">
        <f>IF(SUMIFS('Base facturation'!$C$59:$ALN$59,'Base facturation'!$C$8:$ALN$8,A2046)=0,"",SUMIFS('Base facturation'!$C$59:$ALN$59,'Base facturation'!$C$8:$ALN$8,A2046))</f>
        <v/>
      </c>
      <c r="L2046" s="46" t="str">
        <f t="shared" si="31"/>
        <v/>
      </c>
      <c r="M2046" s="47"/>
      <c r="N2046" s="55"/>
      <c r="O2046" s="59"/>
      <c r="P2046" s="43"/>
      <c r="Q2046" s="14"/>
    </row>
    <row r="2047" spans="1:17" ht="36.700000000000003" customHeight="1" x14ac:dyDescent="0.25">
      <c r="A2047" s="277"/>
      <c r="B2047" s="33"/>
      <c r="C2047" s="11"/>
      <c r="D2047" s="11"/>
      <c r="E2047" s="36"/>
      <c r="F2047" s="11"/>
      <c r="G2047" s="11"/>
      <c r="H2047" s="11"/>
      <c r="I2047" s="24"/>
      <c r="J2047" s="51"/>
      <c r="K2047" s="46" t="str">
        <f>IF(SUMIFS('Base facturation'!$C$59:$ALN$59,'Base facturation'!$C$8:$ALN$8,A2047)=0,"",SUMIFS('Base facturation'!$C$59:$ALN$59,'Base facturation'!$C$8:$ALN$8,A2047))</f>
        <v/>
      </c>
      <c r="L2047" s="46" t="str">
        <f t="shared" si="31"/>
        <v/>
      </c>
      <c r="M2047" s="47"/>
      <c r="N2047" s="55"/>
      <c r="O2047" s="59"/>
      <c r="P2047" s="43"/>
      <c r="Q2047" s="14"/>
    </row>
    <row r="2048" spans="1:17" ht="36.700000000000003" customHeight="1" x14ac:dyDescent="0.25">
      <c r="A2048" s="277"/>
      <c r="B2048" s="33"/>
      <c r="C2048" s="11"/>
      <c r="D2048" s="11"/>
      <c r="E2048" s="36"/>
      <c r="F2048" s="11"/>
      <c r="G2048" s="11"/>
      <c r="H2048" s="11"/>
      <c r="I2048" s="24"/>
      <c r="J2048" s="51"/>
      <c r="K2048" s="46" t="str">
        <f>IF(SUMIFS('Base facturation'!$C$59:$ALN$59,'Base facturation'!$C$8:$ALN$8,A2048)=0,"",SUMIFS('Base facturation'!$C$59:$ALN$59,'Base facturation'!$C$8:$ALN$8,A2048))</f>
        <v/>
      </c>
      <c r="L2048" s="46" t="str">
        <f t="shared" si="31"/>
        <v/>
      </c>
      <c r="M2048" s="47"/>
      <c r="N2048" s="55"/>
      <c r="O2048" s="59"/>
      <c r="P2048" s="43"/>
      <c r="Q2048" s="14"/>
    </row>
    <row r="2049" spans="1:17" ht="36.700000000000003" customHeight="1" x14ac:dyDescent="0.25">
      <c r="A2049" s="277"/>
      <c r="B2049" s="33"/>
      <c r="C2049" s="11"/>
      <c r="D2049" s="11"/>
      <c r="E2049" s="36"/>
      <c r="F2049" s="11"/>
      <c r="G2049" s="11"/>
      <c r="H2049" s="11"/>
      <c r="I2049" s="24"/>
      <c r="J2049" s="51"/>
      <c r="K2049" s="46" t="str">
        <f>IF(SUMIFS('Base facturation'!$C$59:$ALN$59,'Base facturation'!$C$8:$ALN$8,A2049)=0,"",SUMIFS('Base facturation'!$C$59:$ALN$59,'Base facturation'!$C$8:$ALN$8,A2049))</f>
        <v/>
      </c>
      <c r="L2049" s="46" t="str">
        <f t="shared" si="31"/>
        <v/>
      </c>
      <c r="M2049" s="47"/>
      <c r="N2049" s="55"/>
      <c r="O2049" s="59"/>
      <c r="P2049" s="43"/>
      <c r="Q2049" s="14"/>
    </row>
    <row r="2050" spans="1:17" ht="36.700000000000003" customHeight="1" x14ac:dyDescent="0.25">
      <c r="A2050" s="277"/>
      <c r="B2050" s="33"/>
      <c r="C2050" s="11"/>
      <c r="D2050" s="11"/>
      <c r="E2050" s="36"/>
      <c r="F2050" s="11"/>
      <c r="G2050" s="11"/>
      <c r="H2050" s="11"/>
      <c r="I2050" s="24"/>
      <c r="J2050" s="51"/>
      <c r="K2050" s="46" t="str">
        <f>IF(SUMIFS('Base facturation'!$C$59:$ALN$59,'Base facturation'!$C$8:$ALN$8,A2050)=0,"",SUMIFS('Base facturation'!$C$59:$ALN$59,'Base facturation'!$C$8:$ALN$8,A2050))</f>
        <v/>
      </c>
      <c r="L2050" s="46" t="str">
        <f t="shared" si="31"/>
        <v/>
      </c>
      <c r="M2050" s="47"/>
      <c r="N2050" s="55"/>
      <c r="O2050" s="59"/>
      <c r="P2050" s="43"/>
      <c r="Q2050" s="14"/>
    </row>
    <row r="2051" spans="1:17" ht="36.700000000000003" customHeight="1" x14ac:dyDescent="0.25">
      <c r="A2051" s="277"/>
      <c r="B2051" s="33"/>
      <c r="C2051" s="11"/>
      <c r="D2051" s="11"/>
      <c r="E2051" s="36"/>
      <c r="F2051" s="11"/>
      <c r="G2051" s="11"/>
      <c r="H2051" s="11"/>
      <c r="I2051" s="24"/>
      <c r="J2051" s="51"/>
      <c r="K2051" s="46" t="str">
        <f>IF(SUMIFS('Base facturation'!$C$59:$ALN$59,'Base facturation'!$C$8:$ALN$8,A2051)=0,"",SUMIFS('Base facturation'!$C$59:$ALN$59,'Base facturation'!$C$8:$ALN$8,A2051))</f>
        <v/>
      </c>
      <c r="L2051" s="46" t="str">
        <f t="shared" si="31"/>
        <v/>
      </c>
      <c r="M2051" s="47"/>
      <c r="N2051" s="55"/>
      <c r="O2051" s="59"/>
      <c r="P2051" s="43"/>
      <c r="Q2051" s="14"/>
    </row>
    <row r="2052" spans="1:17" ht="36.700000000000003" customHeight="1" x14ac:dyDescent="0.25">
      <c r="A2052" s="277"/>
      <c r="B2052" s="33"/>
      <c r="C2052" s="11"/>
      <c r="D2052" s="11"/>
      <c r="E2052" s="36"/>
      <c r="F2052" s="11"/>
      <c r="G2052" s="11"/>
      <c r="H2052" s="11"/>
      <c r="I2052" s="24"/>
      <c r="J2052" s="51"/>
      <c r="K2052" s="46" t="str">
        <f>IF(SUMIFS('Base facturation'!$C$59:$ALN$59,'Base facturation'!$C$8:$ALN$8,A2052)=0,"",SUMIFS('Base facturation'!$C$59:$ALN$59,'Base facturation'!$C$8:$ALN$8,A2052))</f>
        <v/>
      </c>
      <c r="L2052" s="46" t="str">
        <f t="shared" si="31"/>
        <v/>
      </c>
      <c r="M2052" s="47"/>
      <c r="N2052" s="55"/>
      <c r="O2052" s="59"/>
      <c r="P2052" s="43"/>
      <c r="Q2052" s="14"/>
    </row>
    <row r="2053" spans="1:17" ht="36.700000000000003" customHeight="1" x14ac:dyDescent="0.25">
      <c r="A2053" s="277"/>
      <c r="B2053" s="33"/>
      <c r="C2053" s="11"/>
      <c r="D2053" s="11"/>
      <c r="E2053" s="36"/>
      <c r="F2053" s="11"/>
      <c r="G2053" s="11"/>
      <c r="H2053" s="11"/>
      <c r="I2053" s="24"/>
      <c r="J2053" s="51"/>
      <c r="K2053" s="46" t="str">
        <f>IF(SUMIFS('Base facturation'!$C$59:$ALN$59,'Base facturation'!$C$8:$ALN$8,A2053)=0,"",SUMIFS('Base facturation'!$C$59:$ALN$59,'Base facturation'!$C$8:$ALN$8,A2053))</f>
        <v/>
      </c>
      <c r="L2053" s="46" t="str">
        <f t="shared" si="31"/>
        <v/>
      </c>
      <c r="M2053" s="47"/>
      <c r="N2053" s="55"/>
      <c r="O2053" s="59"/>
      <c r="P2053" s="43"/>
      <c r="Q2053" s="14"/>
    </row>
    <row r="2054" spans="1:17" ht="36.700000000000003" customHeight="1" x14ac:dyDescent="0.25">
      <c r="A2054" s="277"/>
      <c r="B2054" s="33"/>
      <c r="C2054" s="11"/>
      <c r="D2054" s="11"/>
      <c r="E2054" s="36"/>
      <c r="F2054" s="11"/>
      <c r="G2054" s="11"/>
      <c r="H2054" s="11"/>
      <c r="I2054" s="24"/>
      <c r="J2054" s="51"/>
      <c r="K2054" s="46" t="str">
        <f>IF(SUMIFS('Base facturation'!$C$59:$ALN$59,'Base facturation'!$C$8:$ALN$8,A2054)=0,"",SUMIFS('Base facturation'!$C$59:$ALN$59,'Base facturation'!$C$8:$ALN$8,A2054))</f>
        <v/>
      </c>
      <c r="L2054" s="46" t="str">
        <f t="shared" si="31"/>
        <v/>
      </c>
      <c r="M2054" s="47"/>
      <c r="N2054" s="55"/>
      <c r="O2054" s="59"/>
      <c r="P2054" s="43"/>
      <c r="Q2054" s="14"/>
    </row>
    <row r="2055" spans="1:17" ht="36.700000000000003" customHeight="1" x14ac:dyDescent="0.25">
      <c r="A2055" s="277"/>
      <c r="B2055" s="33"/>
      <c r="C2055" s="11"/>
      <c r="D2055" s="11"/>
      <c r="E2055" s="36"/>
      <c r="F2055" s="11"/>
      <c r="G2055" s="11"/>
      <c r="H2055" s="11"/>
      <c r="I2055" s="24"/>
      <c r="J2055" s="51"/>
      <c r="K2055" s="46" t="str">
        <f>IF(SUMIFS('Base facturation'!$C$59:$ALN$59,'Base facturation'!$C$8:$ALN$8,A2055)=0,"",SUMIFS('Base facturation'!$C$59:$ALN$59,'Base facturation'!$C$8:$ALN$8,A2055))</f>
        <v/>
      </c>
      <c r="L2055" s="46" t="str">
        <f t="shared" si="31"/>
        <v/>
      </c>
      <c r="M2055" s="47"/>
      <c r="N2055" s="55"/>
      <c r="O2055" s="59"/>
      <c r="P2055" s="43"/>
      <c r="Q2055" s="14"/>
    </row>
    <row r="2056" spans="1:17" ht="36.700000000000003" customHeight="1" x14ac:dyDescent="0.25">
      <c r="A2056" s="277"/>
      <c r="B2056" s="33"/>
      <c r="C2056" s="11"/>
      <c r="D2056" s="11"/>
      <c r="E2056" s="36"/>
      <c r="F2056" s="11"/>
      <c r="G2056" s="11"/>
      <c r="H2056" s="11"/>
      <c r="I2056" s="24"/>
      <c r="J2056" s="51"/>
      <c r="K2056" s="46" t="str">
        <f>IF(SUMIFS('Base facturation'!$C$59:$ALN$59,'Base facturation'!$C$8:$ALN$8,A2056)=0,"",SUMIFS('Base facturation'!$C$59:$ALN$59,'Base facturation'!$C$8:$ALN$8,A2056))</f>
        <v/>
      </c>
      <c r="L2056" s="46" t="str">
        <f t="shared" ref="L2056:L2119" si="32">IF(ISBLANK(J2056),"",J2056-K2056)</f>
        <v/>
      </c>
      <c r="M2056" s="47"/>
      <c r="N2056" s="55"/>
      <c r="O2056" s="59"/>
      <c r="P2056" s="43"/>
      <c r="Q2056" s="14"/>
    </row>
    <row r="2057" spans="1:17" ht="36.700000000000003" customHeight="1" x14ac:dyDescent="0.25">
      <c r="A2057" s="277"/>
      <c r="B2057" s="33"/>
      <c r="C2057" s="11"/>
      <c r="D2057" s="11"/>
      <c r="E2057" s="36"/>
      <c r="F2057" s="11"/>
      <c r="G2057" s="11"/>
      <c r="H2057" s="11"/>
      <c r="I2057" s="24"/>
      <c r="J2057" s="51"/>
      <c r="K2057" s="46" t="str">
        <f>IF(SUMIFS('Base facturation'!$C$59:$ALN$59,'Base facturation'!$C$8:$ALN$8,A2057)=0,"",SUMIFS('Base facturation'!$C$59:$ALN$59,'Base facturation'!$C$8:$ALN$8,A2057))</f>
        <v/>
      </c>
      <c r="L2057" s="46" t="str">
        <f t="shared" si="32"/>
        <v/>
      </c>
      <c r="M2057" s="47"/>
      <c r="N2057" s="55"/>
      <c r="O2057" s="59"/>
      <c r="P2057" s="43"/>
      <c r="Q2057" s="14"/>
    </row>
    <row r="2058" spans="1:17" ht="36.700000000000003" customHeight="1" x14ac:dyDescent="0.25">
      <c r="A2058" s="277"/>
      <c r="B2058" s="33"/>
      <c r="C2058" s="11"/>
      <c r="D2058" s="11"/>
      <c r="E2058" s="36"/>
      <c r="F2058" s="11"/>
      <c r="G2058" s="11"/>
      <c r="H2058" s="11"/>
      <c r="I2058" s="24"/>
      <c r="J2058" s="51"/>
      <c r="K2058" s="46" t="str">
        <f>IF(SUMIFS('Base facturation'!$C$59:$ALN$59,'Base facturation'!$C$8:$ALN$8,A2058)=0,"",SUMIFS('Base facturation'!$C$59:$ALN$59,'Base facturation'!$C$8:$ALN$8,A2058))</f>
        <v/>
      </c>
      <c r="L2058" s="46" t="str">
        <f t="shared" si="32"/>
        <v/>
      </c>
      <c r="M2058" s="47"/>
      <c r="N2058" s="55"/>
      <c r="O2058" s="59"/>
      <c r="P2058" s="43"/>
      <c r="Q2058" s="14"/>
    </row>
    <row r="2059" spans="1:17" ht="36.700000000000003" customHeight="1" x14ac:dyDescent="0.25">
      <c r="A2059" s="277"/>
      <c r="B2059" s="33"/>
      <c r="C2059" s="11"/>
      <c r="D2059" s="11"/>
      <c r="E2059" s="36"/>
      <c r="F2059" s="11"/>
      <c r="G2059" s="11"/>
      <c r="H2059" s="11"/>
      <c r="I2059" s="24"/>
      <c r="J2059" s="51"/>
      <c r="K2059" s="46" t="str">
        <f>IF(SUMIFS('Base facturation'!$C$59:$ALN$59,'Base facturation'!$C$8:$ALN$8,A2059)=0,"",SUMIFS('Base facturation'!$C$59:$ALN$59,'Base facturation'!$C$8:$ALN$8,A2059))</f>
        <v/>
      </c>
      <c r="L2059" s="46" t="str">
        <f t="shared" si="32"/>
        <v/>
      </c>
      <c r="M2059" s="47"/>
      <c r="N2059" s="55"/>
      <c r="O2059" s="59"/>
      <c r="P2059" s="43"/>
      <c r="Q2059" s="14"/>
    </row>
    <row r="2060" spans="1:17" ht="36.700000000000003" customHeight="1" x14ac:dyDescent="0.25">
      <c r="A2060" s="277"/>
      <c r="B2060" s="33"/>
      <c r="C2060" s="11"/>
      <c r="D2060" s="11"/>
      <c r="E2060" s="36"/>
      <c r="F2060" s="11"/>
      <c r="G2060" s="11"/>
      <c r="H2060" s="11"/>
      <c r="I2060" s="24"/>
      <c r="J2060" s="51"/>
      <c r="K2060" s="46" t="str">
        <f>IF(SUMIFS('Base facturation'!$C$59:$ALN$59,'Base facturation'!$C$8:$ALN$8,A2060)=0,"",SUMIFS('Base facturation'!$C$59:$ALN$59,'Base facturation'!$C$8:$ALN$8,A2060))</f>
        <v/>
      </c>
      <c r="L2060" s="46" t="str">
        <f t="shared" si="32"/>
        <v/>
      </c>
      <c r="M2060" s="47"/>
      <c r="N2060" s="55"/>
      <c r="O2060" s="59"/>
      <c r="P2060" s="43"/>
      <c r="Q2060" s="14"/>
    </row>
    <row r="2061" spans="1:17" ht="36.700000000000003" customHeight="1" x14ac:dyDescent="0.25">
      <c r="A2061" s="277"/>
      <c r="B2061" s="33"/>
      <c r="C2061" s="11"/>
      <c r="D2061" s="11"/>
      <c r="E2061" s="36"/>
      <c r="F2061" s="11"/>
      <c r="G2061" s="11"/>
      <c r="H2061" s="11"/>
      <c r="I2061" s="24"/>
      <c r="J2061" s="51"/>
      <c r="K2061" s="46" t="str">
        <f>IF(SUMIFS('Base facturation'!$C$59:$ALN$59,'Base facturation'!$C$8:$ALN$8,A2061)=0,"",SUMIFS('Base facturation'!$C$59:$ALN$59,'Base facturation'!$C$8:$ALN$8,A2061))</f>
        <v/>
      </c>
      <c r="L2061" s="46" t="str">
        <f t="shared" si="32"/>
        <v/>
      </c>
      <c r="M2061" s="47"/>
      <c r="N2061" s="55"/>
      <c r="O2061" s="59"/>
      <c r="P2061" s="43"/>
      <c r="Q2061" s="14"/>
    </row>
    <row r="2062" spans="1:17" ht="36.700000000000003" customHeight="1" x14ac:dyDescent="0.25">
      <c r="A2062" s="277"/>
      <c r="B2062" s="33"/>
      <c r="C2062" s="11"/>
      <c r="D2062" s="11"/>
      <c r="E2062" s="36"/>
      <c r="F2062" s="11"/>
      <c r="G2062" s="11"/>
      <c r="H2062" s="11"/>
      <c r="I2062" s="24"/>
      <c r="J2062" s="51"/>
      <c r="K2062" s="46" t="str">
        <f>IF(SUMIFS('Base facturation'!$C$59:$ALN$59,'Base facturation'!$C$8:$ALN$8,A2062)=0,"",SUMIFS('Base facturation'!$C$59:$ALN$59,'Base facturation'!$C$8:$ALN$8,A2062))</f>
        <v/>
      </c>
      <c r="L2062" s="46" t="str">
        <f t="shared" si="32"/>
        <v/>
      </c>
      <c r="M2062" s="47"/>
      <c r="N2062" s="55"/>
      <c r="O2062" s="59"/>
      <c r="P2062" s="43"/>
      <c r="Q2062" s="14"/>
    </row>
    <row r="2063" spans="1:17" ht="36.700000000000003" customHeight="1" x14ac:dyDescent="0.25">
      <c r="A2063" s="277"/>
      <c r="B2063" s="33"/>
      <c r="C2063" s="11"/>
      <c r="D2063" s="11"/>
      <c r="E2063" s="36"/>
      <c r="F2063" s="11"/>
      <c r="G2063" s="11"/>
      <c r="H2063" s="11"/>
      <c r="I2063" s="24"/>
      <c r="J2063" s="51"/>
      <c r="K2063" s="46" t="str">
        <f>IF(SUMIFS('Base facturation'!$C$59:$ALN$59,'Base facturation'!$C$8:$ALN$8,A2063)=0,"",SUMIFS('Base facturation'!$C$59:$ALN$59,'Base facturation'!$C$8:$ALN$8,A2063))</f>
        <v/>
      </c>
      <c r="L2063" s="46" t="str">
        <f t="shared" si="32"/>
        <v/>
      </c>
      <c r="M2063" s="47"/>
      <c r="N2063" s="55"/>
      <c r="O2063" s="59"/>
      <c r="P2063" s="43"/>
      <c r="Q2063" s="14"/>
    </row>
    <row r="2064" spans="1:17" ht="36.700000000000003" customHeight="1" x14ac:dyDescent="0.25">
      <c r="A2064" s="277"/>
      <c r="B2064" s="33"/>
      <c r="C2064" s="11"/>
      <c r="D2064" s="11"/>
      <c r="E2064" s="36"/>
      <c r="F2064" s="11"/>
      <c r="G2064" s="11"/>
      <c r="H2064" s="11"/>
      <c r="I2064" s="24"/>
      <c r="J2064" s="51"/>
      <c r="K2064" s="46" t="str">
        <f>IF(SUMIFS('Base facturation'!$C$59:$ALN$59,'Base facturation'!$C$8:$ALN$8,A2064)=0,"",SUMIFS('Base facturation'!$C$59:$ALN$59,'Base facturation'!$C$8:$ALN$8,A2064))</f>
        <v/>
      </c>
      <c r="L2064" s="46" t="str">
        <f t="shared" si="32"/>
        <v/>
      </c>
      <c r="M2064" s="47"/>
      <c r="N2064" s="55"/>
      <c r="O2064" s="59"/>
      <c r="P2064" s="43"/>
      <c r="Q2064" s="14"/>
    </row>
    <row r="2065" spans="1:17" ht="36.700000000000003" customHeight="1" x14ac:dyDescent="0.25">
      <c r="A2065" s="277"/>
      <c r="B2065" s="33"/>
      <c r="C2065" s="11"/>
      <c r="D2065" s="11"/>
      <c r="E2065" s="36"/>
      <c r="F2065" s="11"/>
      <c r="G2065" s="11"/>
      <c r="H2065" s="11"/>
      <c r="I2065" s="24"/>
      <c r="J2065" s="51"/>
      <c r="K2065" s="46" t="str">
        <f>IF(SUMIFS('Base facturation'!$C$59:$ALN$59,'Base facturation'!$C$8:$ALN$8,A2065)=0,"",SUMIFS('Base facturation'!$C$59:$ALN$59,'Base facturation'!$C$8:$ALN$8,A2065))</f>
        <v/>
      </c>
      <c r="L2065" s="46" t="str">
        <f t="shared" si="32"/>
        <v/>
      </c>
      <c r="M2065" s="47"/>
      <c r="N2065" s="55"/>
      <c r="O2065" s="59"/>
      <c r="P2065" s="43"/>
      <c r="Q2065" s="14"/>
    </row>
    <row r="2066" spans="1:17" ht="36.700000000000003" customHeight="1" x14ac:dyDescent="0.25">
      <c r="A2066" s="277"/>
      <c r="B2066" s="33"/>
      <c r="C2066" s="11"/>
      <c r="D2066" s="11"/>
      <c r="E2066" s="36"/>
      <c r="F2066" s="11"/>
      <c r="G2066" s="11"/>
      <c r="H2066" s="11"/>
      <c r="I2066" s="24"/>
      <c r="J2066" s="51"/>
      <c r="K2066" s="46" t="str">
        <f>IF(SUMIFS('Base facturation'!$C$59:$ALN$59,'Base facturation'!$C$8:$ALN$8,A2066)=0,"",SUMIFS('Base facturation'!$C$59:$ALN$59,'Base facturation'!$C$8:$ALN$8,A2066))</f>
        <v/>
      </c>
      <c r="L2066" s="46" t="str">
        <f t="shared" si="32"/>
        <v/>
      </c>
      <c r="M2066" s="47"/>
      <c r="N2066" s="55"/>
      <c r="O2066" s="59"/>
      <c r="P2066" s="43"/>
      <c r="Q2066" s="14"/>
    </row>
    <row r="2067" spans="1:17" ht="36.700000000000003" customHeight="1" x14ac:dyDescent="0.25">
      <c r="A2067" s="277"/>
      <c r="B2067" s="33"/>
      <c r="C2067" s="11"/>
      <c r="D2067" s="11"/>
      <c r="E2067" s="36"/>
      <c r="F2067" s="11"/>
      <c r="G2067" s="11"/>
      <c r="H2067" s="11"/>
      <c r="I2067" s="24"/>
      <c r="J2067" s="51"/>
      <c r="K2067" s="46" t="str">
        <f>IF(SUMIFS('Base facturation'!$C$59:$ALN$59,'Base facturation'!$C$8:$ALN$8,A2067)=0,"",SUMIFS('Base facturation'!$C$59:$ALN$59,'Base facturation'!$C$8:$ALN$8,A2067))</f>
        <v/>
      </c>
      <c r="L2067" s="46" t="str">
        <f t="shared" si="32"/>
        <v/>
      </c>
      <c r="M2067" s="47"/>
      <c r="N2067" s="55"/>
      <c r="O2067" s="59"/>
      <c r="P2067" s="43"/>
      <c r="Q2067" s="14"/>
    </row>
    <row r="2068" spans="1:17" ht="36.700000000000003" customHeight="1" x14ac:dyDescent="0.25">
      <c r="A2068" s="277"/>
      <c r="B2068" s="33"/>
      <c r="C2068" s="11"/>
      <c r="D2068" s="11"/>
      <c r="E2068" s="36"/>
      <c r="F2068" s="11"/>
      <c r="G2068" s="11"/>
      <c r="H2068" s="11"/>
      <c r="I2068" s="24"/>
      <c r="J2068" s="51"/>
      <c r="K2068" s="46" t="str">
        <f>IF(SUMIFS('Base facturation'!$C$59:$ALN$59,'Base facturation'!$C$8:$ALN$8,A2068)=0,"",SUMIFS('Base facturation'!$C$59:$ALN$59,'Base facturation'!$C$8:$ALN$8,A2068))</f>
        <v/>
      </c>
      <c r="L2068" s="46" t="str">
        <f t="shared" si="32"/>
        <v/>
      </c>
      <c r="M2068" s="47"/>
      <c r="N2068" s="55"/>
      <c r="O2068" s="59"/>
      <c r="P2068" s="43"/>
      <c r="Q2068" s="14"/>
    </row>
    <row r="2069" spans="1:17" ht="36.700000000000003" customHeight="1" x14ac:dyDescent="0.25">
      <c r="A2069" s="277"/>
      <c r="B2069" s="33"/>
      <c r="C2069" s="11"/>
      <c r="D2069" s="11"/>
      <c r="E2069" s="36"/>
      <c r="F2069" s="11"/>
      <c r="G2069" s="11"/>
      <c r="H2069" s="11"/>
      <c r="I2069" s="24"/>
      <c r="J2069" s="51"/>
      <c r="K2069" s="46" t="str">
        <f>IF(SUMIFS('Base facturation'!$C$59:$ALN$59,'Base facturation'!$C$8:$ALN$8,A2069)=0,"",SUMIFS('Base facturation'!$C$59:$ALN$59,'Base facturation'!$C$8:$ALN$8,A2069))</f>
        <v/>
      </c>
      <c r="L2069" s="46" t="str">
        <f t="shared" si="32"/>
        <v/>
      </c>
      <c r="M2069" s="47"/>
      <c r="N2069" s="55"/>
      <c r="O2069" s="59"/>
      <c r="P2069" s="43"/>
      <c r="Q2069" s="14"/>
    </row>
    <row r="2070" spans="1:17" ht="36.700000000000003" customHeight="1" x14ac:dyDescent="0.25">
      <c r="A2070" s="277"/>
      <c r="B2070" s="33"/>
      <c r="C2070" s="11"/>
      <c r="D2070" s="11"/>
      <c r="E2070" s="36"/>
      <c r="F2070" s="11"/>
      <c r="G2070" s="11"/>
      <c r="H2070" s="11"/>
      <c r="I2070" s="24"/>
      <c r="J2070" s="51"/>
      <c r="K2070" s="46" t="str">
        <f>IF(SUMIFS('Base facturation'!$C$59:$ALN$59,'Base facturation'!$C$8:$ALN$8,A2070)=0,"",SUMIFS('Base facturation'!$C$59:$ALN$59,'Base facturation'!$C$8:$ALN$8,A2070))</f>
        <v/>
      </c>
      <c r="L2070" s="46" t="str">
        <f t="shared" si="32"/>
        <v/>
      </c>
      <c r="M2070" s="47"/>
      <c r="N2070" s="55"/>
      <c r="O2070" s="59"/>
      <c r="P2070" s="43"/>
      <c r="Q2070" s="14"/>
    </row>
    <row r="2071" spans="1:17" ht="36.700000000000003" customHeight="1" x14ac:dyDescent="0.25">
      <c r="A2071" s="277"/>
      <c r="B2071" s="33"/>
      <c r="C2071" s="11"/>
      <c r="D2071" s="11"/>
      <c r="E2071" s="36"/>
      <c r="F2071" s="11"/>
      <c r="G2071" s="11"/>
      <c r="H2071" s="11"/>
      <c r="I2071" s="24"/>
      <c r="J2071" s="51"/>
      <c r="K2071" s="46" t="str">
        <f>IF(SUMIFS('Base facturation'!$C$59:$ALN$59,'Base facturation'!$C$8:$ALN$8,A2071)=0,"",SUMIFS('Base facturation'!$C$59:$ALN$59,'Base facturation'!$C$8:$ALN$8,A2071))</f>
        <v/>
      </c>
      <c r="L2071" s="46" t="str">
        <f t="shared" si="32"/>
        <v/>
      </c>
      <c r="M2071" s="47"/>
      <c r="N2071" s="55"/>
      <c r="O2071" s="59"/>
      <c r="P2071" s="43"/>
      <c r="Q2071" s="14"/>
    </row>
    <row r="2072" spans="1:17" ht="36.700000000000003" customHeight="1" x14ac:dyDescent="0.25">
      <c r="A2072" s="277"/>
      <c r="B2072" s="33"/>
      <c r="C2072" s="11"/>
      <c r="D2072" s="11"/>
      <c r="E2072" s="36"/>
      <c r="F2072" s="11"/>
      <c r="G2072" s="11"/>
      <c r="H2072" s="11"/>
      <c r="I2072" s="24"/>
      <c r="J2072" s="51"/>
      <c r="K2072" s="46" t="str">
        <f>IF(SUMIFS('Base facturation'!$C$59:$ALN$59,'Base facturation'!$C$8:$ALN$8,A2072)=0,"",SUMIFS('Base facturation'!$C$59:$ALN$59,'Base facturation'!$C$8:$ALN$8,A2072))</f>
        <v/>
      </c>
      <c r="L2072" s="46" t="str">
        <f t="shared" si="32"/>
        <v/>
      </c>
      <c r="M2072" s="47"/>
      <c r="N2072" s="55"/>
      <c r="O2072" s="59"/>
      <c r="P2072" s="43"/>
      <c r="Q2072" s="14"/>
    </row>
    <row r="2073" spans="1:17" ht="36.700000000000003" customHeight="1" x14ac:dyDescent="0.25">
      <c r="A2073" s="277"/>
      <c r="B2073" s="33"/>
      <c r="C2073" s="11"/>
      <c r="D2073" s="11"/>
      <c r="E2073" s="36"/>
      <c r="F2073" s="11"/>
      <c r="G2073" s="11"/>
      <c r="H2073" s="11"/>
      <c r="I2073" s="24"/>
      <c r="J2073" s="51"/>
      <c r="K2073" s="46" t="str">
        <f>IF(SUMIFS('Base facturation'!$C$59:$ALN$59,'Base facturation'!$C$8:$ALN$8,A2073)=0,"",SUMIFS('Base facturation'!$C$59:$ALN$59,'Base facturation'!$C$8:$ALN$8,A2073))</f>
        <v/>
      </c>
      <c r="L2073" s="46" t="str">
        <f t="shared" si="32"/>
        <v/>
      </c>
      <c r="M2073" s="47"/>
      <c r="N2073" s="55"/>
      <c r="O2073" s="59"/>
      <c r="P2073" s="43"/>
      <c r="Q2073" s="14"/>
    </row>
    <row r="2074" spans="1:17" ht="36.700000000000003" customHeight="1" x14ac:dyDescent="0.25">
      <c r="A2074" s="277"/>
      <c r="B2074" s="33"/>
      <c r="C2074" s="11"/>
      <c r="D2074" s="11"/>
      <c r="E2074" s="36"/>
      <c r="F2074" s="11"/>
      <c r="G2074" s="11"/>
      <c r="H2074" s="11"/>
      <c r="I2074" s="24"/>
      <c r="J2074" s="51"/>
      <c r="K2074" s="46" t="str">
        <f>IF(SUMIFS('Base facturation'!$C$59:$ALN$59,'Base facturation'!$C$8:$ALN$8,A2074)=0,"",SUMIFS('Base facturation'!$C$59:$ALN$59,'Base facturation'!$C$8:$ALN$8,A2074))</f>
        <v/>
      </c>
      <c r="L2074" s="46" t="str">
        <f t="shared" si="32"/>
        <v/>
      </c>
      <c r="M2074" s="47"/>
      <c r="N2074" s="55"/>
      <c r="O2074" s="59"/>
      <c r="P2074" s="43"/>
      <c r="Q2074" s="14"/>
    </row>
    <row r="2075" spans="1:17" ht="36.700000000000003" customHeight="1" x14ac:dyDescent="0.25">
      <c r="A2075" s="277"/>
      <c r="B2075" s="33"/>
      <c r="C2075" s="11"/>
      <c r="D2075" s="11"/>
      <c r="E2075" s="36"/>
      <c r="F2075" s="11"/>
      <c r="G2075" s="11"/>
      <c r="H2075" s="11"/>
      <c r="I2075" s="24"/>
      <c r="J2075" s="51"/>
      <c r="K2075" s="46" t="str">
        <f>IF(SUMIFS('Base facturation'!$C$59:$ALN$59,'Base facturation'!$C$8:$ALN$8,A2075)=0,"",SUMIFS('Base facturation'!$C$59:$ALN$59,'Base facturation'!$C$8:$ALN$8,A2075))</f>
        <v/>
      </c>
      <c r="L2075" s="46" t="str">
        <f t="shared" si="32"/>
        <v/>
      </c>
      <c r="M2075" s="47"/>
      <c r="N2075" s="55"/>
      <c r="O2075" s="59"/>
      <c r="P2075" s="43"/>
      <c r="Q2075" s="14"/>
    </row>
    <row r="2076" spans="1:17" ht="36.700000000000003" customHeight="1" x14ac:dyDescent="0.25">
      <c r="A2076" s="277"/>
      <c r="B2076" s="33"/>
      <c r="C2076" s="11"/>
      <c r="D2076" s="11"/>
      <c r="E2076" s="36"/>
      <c r="F2076" s="11"/>
      <c r="G2076" s="11"/>
      <c r="H2076" s="11"/>
      <c r="I2076" s="24"/>
      <c r="J2076" s="51"/>
      <c r="K2076" s="46" t="str">
        <f>IF(SUMIFS('Base facturation'!$C$59:$ALN$59,'Base facturation'!$C$8:$ALN$8,A2076)=0,"",SUMIFS('Base facturation'!$C$59:$ALN$59,'Base facturation'!$C$8:$ALN$8,A2076))</f>
        <v/>
      </c>
      <c r="L2076" s="46" t="str">
        <f t="shared" si="32"/>
        <v/>
      </c>
      <c r="M2076" s="47"/>
      <c r="N2076" s="55"/>
      <c r="O2076" s="59"/>
      <c r="P2076" s="43"/>
      <c r="Q2076" s="14"/>
    </row>
    <row r="2077" spans="1:17" ht="36.700000000000003" customHeight="1" x14ac:dyDescent="0.25">
      <c r="A2077" s="277"/>
      <c r="B2077" s="33"/>
      <c r="C2077" s="11"/>
      <c r="D2077" s="11"/>
      <c r="E2077" s="36"/>
      <c r="F2077" s="11"/>
      <c r="G2077" s="11"/>
      <c r="H2077" s="11"/>
      <c r="I2077" s="24"/>
      <c r="J2077" s="51"/>
      <c r="K2077" s="46" t="str">
        <f>IF(SUMIFS('Base facturation'!$C$59:$ALN$59,'Base facturation'!$C$8:$ALN$8,A2077)=0,"",SUMIFS('Base facturation'!$C$59:$ALN$59,'Base facturation'!$C$8:$ALN$8,A2077))</f>
        <v/>
      </c>
      <c r="L2077" s="46" t="str">
        <f t="shared" si="32"/>
        <v/>
      </c>
      <c r="M2077" s="47"/>
      <c r="N2077" s="55"/>
      <c r="O2077" s="59"/>
      <c r="P2077" s="43"/>
      <c r="Q2077" s="14"/>
    </row>
    <row r="2078" spans="1:17" ht="36.700000000000003" customHeight="1" x14ac:dyDescent="0.25">
      <c r="A2078" s="277"/>
      <c r="B2078" s="33"/>
      <c r="C2078" s="11"/>
      <c r="D2078" s="11"/>
      <c r="E2078" s="36"/>
      <c r="F2078" s="11"/>
      <c r="G2078" s="11"/>
      <c r="H2078" s="11"/>
      <c r="I2078" s="24"/>
      <c r="J2078" s="51"/>
      <c r="K2078" s="46" t="str">
        <f>IF(SUMIFS('Base facturation'!$C$59:$ALN$59,'Base facturation'!$C$8:$ALN$8,A2078)=0,"",SUMIFS('Base facturation'!$C$59:$ALN$59,'Base facturation'!$C$8:$ALN$8,A2078))</f>
        <v/>
      </c>
      <c r="L2078" s="46" t="str">
        <f t="shared" si="32"/>
        <v/>
      </c>
      <c r="M2078" s="47"/>
      <c r="N2078" s="55"/>
      <c r="O2078" s="59"/>
      <c r="P2078" s="43"/>
      <c r="Q2078" s="14"/>
    </row>
    <row r="2079" spans="1:17" ht="36.700000000000003" customHeight="1" x14ac:dyDescent="0.25">
      <c r="A2079" s="277"/>
      <c r="B2079" s="33"/>
      <c r="C2079" s="11"/>
      <c r="D2079" s="11"/>
      <c r="E2079" s="36"/>
      <c r="F2079" s="11"/>
      <c r="G2079" s="11"/>
      <c r="H2079" s="11"/>
      <c r="I2079" s="24"/>
      <c r="J2079" s="51"/>
      <c r="K2079" s="46" t="str">
        <f>IF(SUMIFS('Base facturation'!$C$59:$ALN$59,'Base facturation'!$C$8:$ALN$8,A2079)=0,"",SUMIFS('Base facturation'!$C$59:$ALN$59,'Base facturation'!$C$8:$ALN$8,A2079))</f>
        <v/>
      </c>
      <c r="L2079" s="46" t="str">
        <f t="shared" si="32"/>
        <v/>
      </c>
      <c r="M2079" s="47"/>
      <c r="N2079" s="55"/>
      <c r="O2079" s="59"/>
      <c r="P2079" s="43"/>
      <c r="Q2079" s="14"/>
    </row>
    <row r="2080" spans="1:17" ht="36.700000000000003" customHeight="1" x14ac:dyDescent="0.25">
      <c r="A2080" s="277"/>
      <c r="B2080" s="33"/>
      <c r="C2080" s="11"/>
      <c r="D2080" s="11"/>
      <c r="E2080" s="36"/>
      <c r="F2080" s="11"/>
      <c r="G2080" s="11"/>
      <c r="H2080" s="11"/>
      <c r="I2080" s="24"/>
      <c r="J2080" s="51"/>
      <c r="K2080" s="46" t="str">
        <f>IF(SUMIFS('Base facturation'!$C$59:$ALN$59,'Base facturation'!$C$8:$ALN$8,A2080)=0,"",SUMIFS('Base facturation'!$C$59:$ALN$59,'Base facturation'!$C$8:$ALN$8,A2080))</f>
        <v/>
      </c>
      <c r="L2080" s="46" t="str">
        <f t="shared" si="32"/>
        <v/>
      </c>
      <c r="M2080" s="47"/>
      <c r="N2080" s="55"/>
      <c r="O2080" s="59"/>
      <c r="P2080" s="43"/>
      <c r="Q2080" s="14"/>
    </row>
    <row r="2081" spans="1:17" ht="36.700000000000003" customHeight="1" x14ac:dyDescent="0.25">
      <c r="A2081" s="277"/>
      <c r="B2081" s="33"/>
      <c r="C2081" s="11"/>
      <c r="D2081" s="11"/>
      <c r="E2081" s="36"/>
      <c r="F2081" s="11"/>
      <c r="G2081" s="11"/>
      <c r="H2081" s="11"/>
      <c r="I2081" s="24"/>
      <c r="J2081" s="51"/>
      <c r="K2081" s="46" t="str">
        <f>IF(SUMIFS('Base facturation'!$C$59:$ALN$59,'Base facturation'!$C$8:$ALN$8,A2081)=0,"",SUMIFS('Base facturation'!$C$59:$ALN$59,'Base facturation'!$C$8:$ALN$8,A2081))</f>
        <v/>
      </c>
      <c r="L2081" s="46" t="str">
        <f t="shared" si="32"/>
        <v/>
      </c>
      <c r="M2081" s="47"/>
      <c r="N2081" s="55"/>
      <c r="O2081" s="59"/>
      <c r="P2081" s="43"/>
      <c r="Q2081" s="14"/>
    </row>
    <row r="2082" spans="1:17" ht="36.700000000000003" customHeight="1" x14ac:dyDescent="0.25">
      <c r="A2082" s="277"/>
      <c r="B2082" s="33"/>
      <c r="C2082" s="11"/>
      <c r="D2082" s="11"/>
      <c r="E2082" s="36"/>
      <c r="F2082" s="11"/>
      <c r="G2082" s="11"/>
      <c r="H2082" s="11"/>
      <c r="I2082" s="24"/>
      <c r="J2082" s="51"/>
      <c r="K2082" s="46" t="str">
        <f>IF(SUMIFS('Base facturation'!$C$59:$ALN$59,'Base facturation'!$C$8:$ALN$8,A2082)=0,"",SUMIFS('Base facturation'!$C$59:$ALN$59,'Base facturation'!$C$8:$ALN$8,A2082))</f>
        <v/>
      </c>
      <c r="L2082" s="46" t="str">
        <f t="shared" si="32"/>
        <v/>
      </c>
      <c r="M2082" s="47"/>
      <c r="N2082" s="55"/>
      <c r="O2082" s="59"/>
      <c r="P2082" s="43"/>
      <c r="Q2082" s="14"/>
    </row>
    <row r="2083" spans="1:17" ht="36.700000000000003" customHeight="1" x14ac:dyDescent="0.25">
      <c r="A2083" s="277"/>
      <c r="B2083" s="33"/>
      <c r="C2083" s="11"/>
      <c r="D2083" s="11"/>
      <c r="E2083" s="36"/>
      <c r="F2083" s="11"/>
      <c r="G2083" s="11"/>
      <c r="H2083" s="11"/>
      <c r="I2083" s="24"/>
      <c r="J2083" s="51"/>
      <c r="K2083" s="46" t="str">
        <f>IF(SUMIFS('Base facturation'!$C$59:$ALN$59,'Base facturation'!$C$8:$ALN$8,A2083)=0,"",SUMIFS('Base facturation'!$C$59:$ALN$59,'Base facturation'!$C$8:$ALN$8,A2083))</f>
        <v/>
      </c>
      <c r="L2083" s="46" t="str">
        <f t="shared" si="32"/>
        <v/>
      </c>
      <c r="M2083" s="47"/>
      <c r="N2083" s="55"/>
      <c r="O2083" s="59"/>
      <c r="P2083" s="43"/>
      <c r="Q2083" s="14"/>
    </row>
    <row r="2084" spans="1:17" ht="36.700000000000003" customHeight="1" x14ac:dyDescent="0.25">
      <c r="A2084" s="277"/>
      <c r="B2084" s="33"/>
      <c r="C2084" s="11"/>
      <c r="D2084" s="11"/>
      <c r="E2084" s="36"/>
      <c r="F2084" s="11"/>
      <c r="G2084" s="11"/>
      <c r="H2084" s="11"/>
      <c r="I2084" s="24"/>
      <c r="J2084" s="51"/>
      <c r="K2084" s="46" t="str">
        <f>IF(SUMIFS('Base facturation'!$C$59:$ALN$59,'Base facturation'!$C$8:$ALN$8,A2084)=0,"",SUMIFS('Base facturation'!$C$59:$ALN$59,'Base facturation'!$C$8:$ALN$8,A2084))</f>
        <v/>
      </c>
      <c r="L2084" s="46" t="str">
        <f t="shared" si="32"/>
        <v/>
      </c>
      <c r="M2084" s="47"/>
      <c r="N2084" s="55"/>
      <c r="O2084" s="59"/>
      <c r="P2084" s="43"/>
      <c r="Q2084" s="14"/>
    </row>
    <row r="2085" spans="1:17" ht="36.700000000000003" customHeight="1" x14ac:dyDescent="0.25">
      <c r="A2085" s="277"/>
      <c r="B2085" s="33"/>
      <c r="C2085" s="11"/>
      <c r="D2085" s="11"/>
      <c r="E2085" s="36"/>
      <c r="F2085" s="11"/>
      <c r="G2085" s="11"/>
      <c r="H2085" s="11"/>
      <c r="I2085" s="24"/>
      <c r="J2085" s="51"/>
      <c r="K2085" s="46" t="str">
        <f>IF(SUMIFS('Base facturation'!$C$59:$ALN$59,'Base facturation'!$C$8:$ALN$8,A2085)=0,"",SUMIFS('Base facturation'!$C$59:$ALN$59,'Base facturation'!$C$8:$ALN$8,A2085))</f>
        <v/>
      </c>
      <c r="L2085" s="46" t="str">
        <f t="shared" si="32"/>
        <v/>
      </c>
      <c r="M2085" s="47"/>
      <c r="N2085" s="55"/>
      <c r="O2085" s="59"/>
      <c r="P2085" s="43"/>
      <c r="Q2085" s="14"/>
    </row>
    <row r="2086" spans="1:17" ht="36.700000000000003" customHeight="1" x14ac:dyDescent="0.25">
      <c r="A2086" s="277"/>
      <c r="B2086" s="33"/>
      <c r="C2086" s="11"/>
      <c r="D2086" s="11"/>
      <c r="E2086" s="36"/>
      <c r="F2086" s="11"/>
      <c r="G2086" s="11"/>
      <c r="H2086" s="11"/>
      <c r="I2086" s="24"/>
      <c r="J2086" s="51"/>
      <c r="K2086" s="46" t="str">
        <f>IF(SUMIFS('Base facturation'!$C$59:$ALN$59,'Base facturation'!$C$8:$ALN$8,A2086)=0,"",SUMIFS('Base facturation'!$C$59:$ALN$59,'Base facturation'!$C$8:$ALN$8,A2086))</f>
        <v/>
      </c>
      <c r="L2086" s="46" t="str">
        <f t="shared" si="32"/>
        <v/>
      </c>
      <c r="M2086" s="47"/>
      <c r="N2086" s="55"/>
      <c r="O2086" s="59"/>
      <c r="P2086" s="43"/>
      <c r="Q2086" s="14"/>
    </row>
    <row r="2087" spans="1:17" ht="36.700000000000003" customHeight="1" x14ac:dyDescent="0.25">
      <c r="A2087" s="277"/>
      <c r="B2087" s="33"/>
      <c r="C2087" s="11"/>
      <c r="D2087" s="11"/>
      <c r="E2087" s="36"/>
      <c r="F2087" s="11"/>
      <c r="G2087" s="11"/>
      <c r="H2087" s="11"/>
      <c r="I2087" s="24"/>
      <c r="J2087" s="51"/>
      <c r="K2087" s="46" t="str">
        <f>IF(SUMIFS('Base facturation'!$C$59:$ALN$59,'Base facturation'!$C$8:$ALN$8,A2087)=0,"",SUMIFS('Base facturation'!$C$59:$ALN$59,'Base facturation'!$C$8:$ALN$8,A2087))</f>
        <v/>
      </c>
      <c r="L2087" s="46" t="str">
        <f t="shared" si="32"/>
        <v/>
      </c>
      <c r="M2087" s="47"/>
      <c r="N2087" s="55"/>
      <c r="O2087" s="59"/>
      <c r="P2087" s="43"/>
      <c r="Q2087" s="14"/>
    </row>
    <row r="2088" spans="1:17" ht="36.700000000000003" customHeight="1" x14ac:dyDescent="0.25">
      <c r="A2088" s="277"/>
      <c r="B2088" s="33"/>
      <c r="C2088" s="11"/>
      <c r="D2088" s="11"/>
      <c r="E2088" s="36"/>
      <c r="F2088" s="11"/>
      <c r="G2088" s="11"/>
      <c r="H2088" s="11"/>
      <c r="I2088" s="24"/>
      <c r="J2088" s="51"/>
      <c r="K2088" s="46" t="str">
        <f>IF(SUMIFS('Base facturation'!$C$59:$ALN$59,'Base facturation'!$C$8:$ALN$8,A2088)=0,"",SUMIFS('Base facturation'!$C$59:$ALN$59,'Base facturation'!$C$8:$ALN$8,A2088))</f>
        <v/>
      </c>
      <c r="L2088" s="46" t="str">
        <f t="shared" si="32"/>
        <v/>
      </c>
      <c r="M2088" s="47"/>
      <c r="N2088" s="55"/>
      <c r="O2088" s="59"/>
      <c r="P2088" s="43"/>
      <c r="Q2088" s="14"/>
    </row>
    <row r="2089" spans="1:17" ht="36.700000000000003" customHeight="1" x14ac:dyDescent="0.25">
      <c r="A2089" s="277"/>
      <c r="B2089" s="33"/>
      <c r="C2089" s="11"/>
      <c r="D2089" s="11"/>
      <c r="E2089" s="36"/>
      <c r="F2089" s="11"/>
      <c r="G2089" s="11"/>
      <c r="H2089" s="11"/>
      <c r="I2089" s="24"/>
      <c r="J2089" s="51"/>
      <c r="K2089" s="46" t="str">
        <f>IF(SUMIFS('Base facturation'!$C$59:$ALN$59,'Base facturation'!$C$8:$ALN$8,A2089)=0,"",SUMIFS('Base facturation'!$C$59:$ALN$59,'Base facturation'!$C$8:$ALN$8,A2089))</f>
        <v/>
      </c>
      <c r="L2089" s="46" t="str">
        <f t="shared" si="32"/>
        <v/>
      </c>
      <c r="M2089" s="47"/>
      <c r="N2089" s="55"/>
      <c r="O2089" s="59"/>
      <c r="P2089" s="43"/>
      <c r="Q2089" s="14"/>
    </row>
    <row r="2090" spans="1:17" ht="36.700000000000003" customHeight="1" x14ac:dyDescent="0.25">
      <c r="A2090" s="277"/>
      <c r="B2090" s="33"/>
      <c r="C2090" s="11"/>
      <c r="D2090" s="11"/>
      <c r="E2090" s="36"/>
      <c r="F2090" s="11"/>
      <c r="G2090" s="11"/>
      <c r="H2090" s="11"/>
      <c r="I2090" s="24"/>
      <c r="J2090" s="51"/>
      <c r="K2090" s="46" t="str">
        <f>IF(SUMIFS('Base facturation'!$C$59:$ALN$59,'Base facturation'!$C$8:$ALN$8,A2090)=0,"",SUMIFS('Base facturation'!$C$59:$ALN$59,'Base facturation'!$C$8:$ALN$8,A2090))</f>
        <v/>
      </c>
      <c r="L2090" s="46" t="str">
        <f t="shared" si="32"/>
        <v/>
      </c>
      <c r="M2090" s="47"/>
      <c r="N2090" s="55"/>
      <c r="O2090" s="59"/>
      <c r="P2090" s="43"/>
      <c r="Q2090" s="14"/>
    </row>
    <row r="2091" spans="1:17" ht="36.700000000000003" customHeight="1" x14ac:dyDescent="0.25">
      <c r="A2091" s="277"/>
      <c r="B2091" s="33"/>
      <c r="C2091" s="11"/>
      <c r="D2091" s="11"/>
      <c r="E2091" s="36"/>
      <c r="F2091" s="11"/>
      <c r="G2091" s="11"/>
      <c r="H2091" s="11"/>
      <c r="I2091" s="24"/>
      <c r="J2091" s="51"/>
      <c r="K2091" s="46" t="str">
        <f>IF(SUMIFS('Base facturation'!$C$59:$ALN$59,'Base facturation'!$C$8:$ALN$8,A2091)=0,"",SUMIFS('Base facturation'!$C$59:$ALN$59,'Base facturation'!$C$8:$ALN$8,A2091))</f>
        <v/>
      </c>
      <c r="L2091" s="46" t="str">
        <f t="shared" si="32"/>
        <v/>
      </c>
      <c r="M2091" s="47"/>
      <c r="N2091" s="55"/>
      <c r="O2091" s="59"/>
      <c r="P2091" s="43"/>
      <c r="Q2091" s="14"/>
    </row>
    <row r="2092" spans="1:17" ht="36.700000000000003" customHeight="1" x14ac:dyDescent="0.25">
      <c r="A2092" s="277"/>
      <c r="B2092" s="33"/>
      <c r="C2092" s="11"/>
      <c r="D2092" s="11"/>
      <c r="E2092" s="36"/>
      <c r="F2092" s="11"/>
      <c r="G2092" s="11"/>
      <c r="H2092" s="11"/>
      <c r="I2092" s="24"/>
      <c r="J2092" s="51"/>
      <c r="K2092" s="46" t="str">
        <f>IF(SUMIFS('Base facturation'!$C$59:$ALN$59,'Base facturation'!$C$8:$ALN$8,A2092)=0,"",SUMIFS('Base facturation'!$C$59:$ALN$59,'Base facturation'!$C$8:$ALN$8,A2092))</f>
        <v/>
      </c>
      <c r="L2092" s="46" t="str">
        <f t="shared" si="32"/>
        <v/>
      </c>
      <c r="M2092" s="47"/>
      <c r="N2092" s="55"/>
      <c r="O2092" s="59"/>
      <c r="P2092" s="43"/>
      <c r="Q2092" s="14"/>
    </row>
    <row r="2093" spans="1:17" ht="36.700000000000003" customHeight="1" x14ac:dyDescent="0.25">
      <c r="A2093" s="277"/>
      <c r="B2093" s="33"/>
      <c r="C2093" s="11"/>
      <c r="D2093" s="11"/>
      <c r="E2093" s="36"/>
      <c r="F2093" s="11"/>
      <c r="G2093" s="11"/>
      <c r="H2093" s="11"/>
      <c r="I2093" s="24"/>
      <c r="J2093" s="51"/>
      <c r="K2093" s="46" t="str">
        <f>IF(SUMIFS('Base facturation'!$C$59:$ALN$59,'Base facturation'!$C$8:$ALN$8,A2093)=0,"",SUMIFS('Base facturation'!$C$59:$ALN$59,'Base facturation'!$C$8:$ALN$8,A2093))</f>
        <v/>
      </c>
      <c r="L2093" s="46" t="str">
        <f t="shared" si="32"/>
        <v/>
      </c>
      <c r="M2093" s="47"/>
      <c r="N2093" s="55"/>
      <c r="O2093" s="59"/>
      <c r="P2093" s="43"/>
      <c r="Q2093" s="14"/>
    </row>
    <row r="2094" spans="1:17" ht="36.700000000000003" customHeight="1" x14ac:dyDescent="0.25">
      <c r="A2094" s="277"/>
      <c r="B2094" s="33"/>
      <c r="C2094" s="11"/>
      <c r="D2094" s="11"/>
      <c r="E2094" s="36"/>
      <c r="F2094" s="11"/>
      <c r="G2094" s="11"/>
      <c r="H2094" s="11"/>
      <c r="I2094" s="24"/>
      <c r="J2094" s="51"/>
      <c r="K2094" s="46" t="str">
        <f>IF(SUMIFS('Base facturation'!$C$59:$ALN$59,'Base facturation'!$C$8:$ALN$8,A2094)=0,"",SUMIFS('Base facturation'!$C$59:$ALN$59,'Base facturation'!$C$8:$ALN$8,A2094))</f>
        <v/>
      </c>
      <c r="L2094" s="46" t="str">
        <f t="shared" si="32"/>
        <v/>
      </c>
      <c r="M2094" s="47"/>
      <c r="N2094" s="55"/>
      <c r="O2094" s="59"/>
      <c r="P2094" s="43"/>
      <c r="Q2094" s="14"/>
    </row>
    <row r="2095" spans="1:17" ht="36.700000000000003" customHeight="1" x14ac:dyDescent="0.25">
      <c r="A2095" s="277"/>
      <c r="B2095" s="33"/>
      <c r="C2095" s="11"/>
      <c r="D2095" s="11"/>
      <c r="E2095" s="36"/>
      <c r="F2095" s="11"/>
      <c r="G2095" s="11"/>
      <c r="H2095" s="11"/>
      <c r="I2095" s="24"/>
      <c r="J2095" s="51"/>
      <c r="K2095" s="46" t="str">
        <f>IF(SUMIFS('Base facturation'!$C$59:$ALN$59,'Base facturation'!$C$8:$ALN$8,A2095)=0,"",SUMIFS('Base facturation'!$C$59:$ALN$59,'Base facturation'!$C$8:$ALN$8,A2095))</f>
        <v/>
      </c>
      <c r="L2095" s="46" t="str">
        <f t="shared" si="32"/>
        <v/>
      </c>
      <c r="M2095" s="47"/>
      <c r="N2095" s="55"/>
      <c r="O2095" s="59"/>
      <c r="P2095" s="43"/>
      <c r="Q2095" s="14"/>
    </row>
    <row r="2096" spans="1:17" ht="36.700000000000003" customHeight="1" x14ac:dyDescent="0.25">
      <c r="A2096" s="277"/>
      <c r="B2096" s="33"/>
      <c r="C2096" s="11"/>
      <c r="D2096" s="11"/>
      <c r="E2096" s="36"/>
      <c r="F2096" s="11"/>
      <c r="G2096" s="11"/>
      <c r="H2096" s="11"/>
      <c r="I2096" s="24"/>
      <c r="J2096" s="51"/>
      <c r="K2096" s="46" t="str">
        <f>IF(SUMIFS('Base facturation'!$C$59:$ALN$59,'Base facturation'!$C$8:$ALN$8,A2096)=0,"",SUMIFS('Base facturation'!$C$59:$ALN$59,'Base facturation'!$C$8:$ALN$8,A2096))</f>
        <v/>
      </c>
      <c r="L2096" s="46" t="str">
        <f t="shared" si="32"/>
        <v/>
      </c>
      <c r="M2096" s="47"/>
      <c r="N2096" s="55"/>
      <c r="O2096" s="59"/>
      <c r="P2096" s="43"/>
      <c r="Q2096" s="14"/>
    </row>
    <row r="2097" spans="1:17" ht="36.700000000000003" customHeight="1" x14ac:dyDescent="0.25">
      <c r="A2097" s="277"/>
      <c r="B2097" s="33"/>
      <c r="C2097" s="11"/>
      <c r="D2097" s="11"/>
      <c r="E2097" s="36"/>
      <c r="F2097" s="11"/>
      <c r="G2097" s="11"/>
      <c r="H2097" s="11"/>
      <c r="I2097" s="24"/>
      <c r="J2097" s="51"/>
      <c r="K2097" s="46" t="str">
        <f>IF(SUMIFS('Base facturation'!$C$59:$ALN$59,'Base facturation'!$C$8:$ALN$8,A2097)=0,"",SUMIFS('Base facturation'!$C$59:$ALN$59,'Base facturation'!$C$8:$ALN$8,A2097))</f>
        <v/>
      </c>
      <c r="L2097" s="46" t="str">
        <f t="shared" si="32"/>
        <v/>
      </c>
      <c r="M2097" s="47"/>
      <c r="N2097" s="55"/>
      <c r="O2097" s="59"/>
      <c r="P2097" s="43"/>
      <c r="Q2097" s="14"/>
    </row>
    <row r="2098" spans="1:17" ht="36.700000000000003" customHeight="1" x14ac:dyDescent="0.25">
      <c r="A2098" s="277"/>
      <c r="B2098" s="33"/>
      <c r="C2098" s="11"/>
      <c r="D2098" s="11"/>
      <c r="E2098" s="36"/>
      <c r="F2098" s="11"/>
      <c r="G2098" s="11"/>
      <c r="H2098" s="11"/>
      <c r="I2098" s="24"/>
      <c r="J2098" s="51"/>
      <c r="K2098" s="46" t="str">
        <f>IF(SUMIFS('Base facturation'!$C$59:$ALN$59,'Base facturation'!$C$8:$ALN$8,A2098)=0,"",SUMIFS('Base facturation'!$C$59:$ALN$59,'Base facturation'!$C$8:$ALN$8,A2098))</f>
        <v/>
      </c>
      <c r="L2098" s="46" t="str">
        <f t="shared" si="32"/>
        <v/>
      </c>
      <c r="M2098" s="47"/>
      <c r="N2098" s="55"/>
      <c r="O2098" s="59"/>
      <c r="P2098" s="43"/>
      <c r="Q2098" s="14"/>
    </row>
    <row r="2099" spans="1:17" ht="36.700000000000003" customHeight="1" x14ac:dyDescent="0.25">
      <c r="A2099" s="277"/>
      <c r="B2099" s="33"/>
      <c r="C2099" s="11"/>
      <c r="D2099" s="11"/>
      <c r="E2099" s="36"/>
      <c r="F2099" s="11"/>
      <c r="G2099" s="11"/>
      <c r="H2099" s="11"/>
      <c r="I2099" s="24"/>
      <c r="J2099" s="51"/>
      <c r="K2099" s="46" t="str">
        <f>IF(SUMIFS('Base facturation'!$C$59:$ALN$59,'Base facturation'!$C$8:$ALN$8,A2099)=0,"",SUMIFS('Base facturation'!$C$59:$ALN$59,'Base facturation'!$C$8:$ALN$8,A2099))</f>
        <v/>
      </c>
      <c r="L2099" s="46" t="str">
        <f t="shared" si="32"/>
        <v/>
      </c>
      <c r="M2099" s="47"/>
      <c r="N2099" s="55"/>
      <c r="O2099" s="59"/>
      <c r="P2099" s="43"/>
      <c r="Q2099" s="14"/>
    </row>
    <row r="2100" spans="1:17" ht="36.700000000000003" customHeight="1" x14ac:dyDescent="0.25">
      <c r="A2100" s="277"/>
      <c r="B2100" s="33"/>
      <c r="C2100" s="11"/>
      <c r="D2100" s="11"/>
      <c r="E2100" s="36"/>
      <c r="F2100" s="11"/>
      <c r="G2100" s="11"/>
      <c r="H2100" s="11"/>
      <c r="I2100" s="24"/>
      <c r="J2100" s="51"/>
      <c r="K2100" s="46" t="str">
        <f>IF(SUMIFS('Base facturation'!$C$59:$ALN$59,'Base facturation'!$C$8:$ALN$8,A2100)=0,"",SUMIFS('Base facturation'!$C$59:$ALN$59,'Base facturation'!$C$8:$ALN$8,A2100))</f>
        <v/>
      </c>
      <c r="L2100" s="46" t="str">
        <f t="shared" si="32"/>
        <v/>
      </c>
      <c r="M2100" s="47"/>
      <c r="N2100" s="55"/>
      <c r="O2100" s="59"/>
      <c r="P2100" s="43"/>
      <c r="Q2100" s="14"/>
    </row>
    <row r="2101" spans="1:17" ht="36.700000000000003" customHeight="1" x14ac:dyDescent="0.25">
      <c r="A2101" s="277"/>
      <c r="B2101" s="33"/>
      <c r="C2101" s="11"/>
      <c r="D2101" s="11"/>
      <c r="E2101" s="36"/>
      <c r="F2101" s="11"/>
      <c r="G2101" s="11"/>
      <c r="H2101" s="11"/>
      <c r="I2101" s="24"/>
      <c r="J2101" s="51"/>
      <c r="K2101" s="46" t="str">
        <f>IF(SUMIFS('Base facturation'!$C$59:$ALN$59,'Base facturation'!$C$8:$ALN$8,A2101)=0,"",SUMIFS('Base facturation'!$C$59:$ALN$59,'Base facturation'!$C$8:$ALN$8,A2101))</f>
        <v/>
      </c>
      <c r="L2101" s="46" t="str">
        <f t="shared" si="32"/>
        <v/>
      </c>
      <c r="M2101" s="47"/>
      <c r="N2101" s="55"/>
      <c r="O2101" s="59"/>
      <c r="P2101" s="43"/>
      <c r="Q2101" s="14"/>
    </row>
    <row r="2102" spans="1:17" ht="36.700000000000003" customHeight="1" x14ac:dyDescent="0.25">
      <c r="A2102" s="277"/>
      <c r="B2102" s="33"/>
      <c r="C2102" s="11"/>
      <c r="D2102" s="11"/>
      <c r="E2102" s="36"/>
      <c r="F2102" s="11"/>
      <c r="G2102" s="11"/>
      <c r="H2102" s="11"/>
      <c r="I2102" s="24"/>
      <c r="J2102" s="51"/>
      <c r="K2102" s="46" t="str">
        <f>IF(SUMIFS('Base facturation'!$C$59:$ALN$59,'Base facturation'!$C$8:$ALN$8,A2102)=0,"",SUMIFS('Base facturation'!$C$59:$ALN$59,'Base facturation'!$C$8:$ALN$8,A2102))</f>
        <v/>
      </c>
      <c r="L2102" s="46" t="str">
        <f t="shared" si="32"/>
        <v/>
      </c>
      <c r="M2102" s="47"/>
      <c r="N2102" s="55"/>
      <c r="O2102" s="59"/>
      <c r="P2102" s="43"/>
      <c r="Q2102" s="14"/>
    </row>
    <row r="2103" spans="1:17" ht="36.700000000000003" customHeight="1" x14ac:dyDescent="0.25">
      <c r="A2103" s="277"/>
      <c r="B2103" s="33"/>
      <c r="C2103" s="11"/>
      <c r="D2103" s="11"/>
      <c r="E2103" s="36"/>
      <c r="F2103" s="11"/>
      <c r="G2103" s="11"/>
      <c r="H2103" s="11"/>
      <c r="I2103" s="24"/>
      <c r="J2103" s="51"/>
      <c r="K2103" s="46" t="str">
        <f>IF(SUMIFS('Base facturation'!$C$59:$ALN$59,'Base facturation'!$C$8:$ALN$8,A2103)=0,"",SUMIFS('Base facturation'!$C$59:$ALN$59,'Base facturation'!$C$8:$ALN$8,A2103))</f>
        <v/>
      </c>
      <c r="L2103" s="46" t="str">
        <f t="shared" si="32"/>
        <v/>
      </c>
      <c r="M2103" s="47"/>
      <c r="N2103" s="55"/>
      <c r="O2103" s="59"/>
      <c r="P2103" s="43"/>
      <c r="Q2103" s="14"/>
    </row>
    <row r="2104" spans="1:17" ht="36.700000000000003" customHeight="1" x14ac:dyDescent="0.25">
      <c r="A2104" s="277"/>
      <c r="B2104" s="33"/>
      <c r="C2104" s="11"/>
      <c r="D2104" s="11"/>
      <c r="E2104" s="36"/>
      <c r="F2104" s="11"/>
      <c r="G2104" s="11"/>
      <c r="H2104" s="11"/>
      <c r="I2104" s="24"/>
      <c r="J2104" s="51"/>
      <c r="K2104" s="46" t="str">
        <f>IF(SUMIFS('Base facturation'!$C$59:$ALN$59,'Base facturation'!$C$8:$ALN$8,A2104)=0,"",SUMIFS('Base facturation'!$C$59:$ALN$59,'Base facturation'!$C$8:$ALN$8,A2104))</f>
        <v/>
      </c>
      <c r="L2104" s="46" t="str">
        <f t="shared" si="32"/>
        <v/>
      </c>
      <c r="M2104" s="47"/>
      <c r="N2104" s="55"/>
      <c r="O2104" s="59"/>
      <c r="P2104" s="43"/>
      <c r="Q2104" s="14"/>
    </row>
    <row r="2105" spans="1:17" ht="36.700000000000003" customHeight="1" x14ac:dyDescent="0.25">
      <c r="A2105" s="277"/>
      <c r="B2105" s="33"/>
      <c r="C2105" s="11"/>
      <c r="D2105" s="11"/>
      <c r="E2105" s="36"/>
      <c r="F2105" s="11"/>
      <c r="G2105" s="11"/>
      <c r="H2105" s="11"/>
      <c r="I2105" s="24"/>
      <c r="J2105" s="51"/>
      <c r="K2105" s="46" t="str">
        <f>IF(SUMIFS('Base facturation'!$C$59:$ALN$59,'Base facturation'!$C$8:$ALN$8,A2105)=0,"",SUMIFS('Base facturation'!$C$59:$ALN$59,'Base facturation'!$C$8:$ALN$8,A2105))</f>
        <v/>
      </c>
      <c r="L2105" s="46" t="str">
        <f t="shared" si="32"/>
        <v/>
      </c>
      <c r="M2105" s="47"/>
      <c r="N2105" s="55"/>
      <c r="O2105" s="59"/>
      <c r="P2105" s="43"/>
      <c r="Q2105" s="14"/>
    </row>
    <row r="2106" spans="1:17" ht="36.700000000000003" customHeight="1" x14ac:dyDescent="0.25">
      <c r="A2106" s="277"/>
      <c r="B2106" s="33"/>
      <c r="C2106" s="11"/>
      <c r="D2106" s="11"/>
      <c r="E2106" s="36"/>
      <c r="F2106" s="11"/>
      <c r="G2106" s="11"/>
      <c r="H2106" s="11"/>
      <c r="I2106" s="24"/>
      <c r="J2106" s="51"/>
      <c r="K2106" s="46" t="str">
        <f>IF(SUMIFS('Base facturation'!$C$59:$ALN$59,'Base facturation'!$C$8:$ALN$8,A2106)=0,"",SUMIFS('Base facturation'!$C$59:$ALN$59,'Base facturation'!$C$8:$ALN$8,A2106))</f>
        <v/>
      </c>
      <c r="L2106" s="46" t="str">
        <f t="shared" si="32"/>
        <v/>
      </c>
      <c r="M2106" s="47"/>
      <c r="N2106" s="55"/>
      <c r="O2106" s="59"/>
      <c r="P2106" s="43"/>
      <c r="Q2106" s="14"/>
    </row>
    <row r="2107" spans="1:17" ht="36.700000000000003" customHeight="1" x14ac:dyDescent="0.25">
      <c r="A2107" s="277"/>
      <c r="B2107" s="33"/>
      <c r="C2107" s="11"/>
      <c r="D2107" s="11"/>
      <c r="E2107" s="36"/>
      <c r="F2107" s="11"/>
      <c r="G2107" s="11"/>
      <c r="H2107" s="11"/>
      <c r="I2107" s="24"/>
      <c r="J2107" s="51"/>
      <c r="K2107" s="46" t="str">
        <f>IF(SUMIFS('Base facturation'!$C$59:$ALN$59,'Base facturation'!$C$8:$ALN$8,A2107)=0,"",SUMIFS('Base facturation'!$C$59:$ALN$59,'Base facturation'!$C$8:$ALN$8,A2107))</f>
        <v/>
      </c>
      <c r="L2107" s="46" t="str">
        <f t="shared" si="32"/>
        <v/>
      </c>
      <c r="M2107" s="47"/>
      <c r="N2107" s="55"/>
      <c r="O2107" s="59"/>
      <c r="P2107" s="43"/>
      <c r="Q2107" s="14"/>
    </row>
    <row r="2108" spans="1:17" ht="36.700000000000003" customHeight="1" x14ac:dyDescent="0.25">
      <c r="A2108" s="277"/>
      <c r="B2108" s="33"/>
      <c r="C2108" s="11"/>
      <c r="D2108" s="11"/>
      <c r="E2108" s="36"/>
      <c r="F2108" s="11"/>
      <c r="G2108" s="11"/>
      <c r="H2108" s="11"/>
      <c r="I2108" s="24"/>
      <c r="J2108" s="51"/>
      <c r="K2108" s="46" t="str">
        <f>IF(SUMIFS('Base facturation'!$C$59:$ALN$59,'Base facturation'!$C$8:$ALN$8,A2108)=0,"",SUMIFS('Base facturation'!$C$59:$ALN$59,'Base facturation'!$C$8:$ALN$8,A2108))</f>
        <v/>
      </c>
      <c r="L2108" s="46" t="str">
        <f t="shared" si="32"/>
        <v/>
      </c>
      <c r="M2108" s="47"/>
      <c r="N2108" s="55"/>
      <c r="O2108" s="59"/>
      <c r="P2108" s="43"/>
      <c r="Q2108" s="14"/>
    </row>
    <row r="2109" spans="1:17" ht="36.700000000000003" customHeight="1" x14ac:dyDescent="0.25">
      <c r="A2109" s="277"/>
      <c r="B2109" s="33"/>
      <c r="C2109" s="11"/>
      <c r="D2109" s="11"/>
      <c r="E2109" s="36"/>
      <c r="F2109" s="11"/>
      <c r="G2109" s="11"/>
      <c r="H2109" s="11"/>
      <c r="I2109" s="24"/>
      <c r="J2109" s="51"/>
      <c r="K2109" s="46" t="str">
        <f>IF(SUMIFS('Base facturation'!$C$59:$ALN$59,'Base facturation'!$C$8:$ALN$8,A2109)=0,"",SUMIFS('Base facturation'!$C$59:$ALN$59,'Base facturation'!$C$8:$ALN$8,A2109))</f>
        <v/>
      </c>
      <c r="L2109" s="46" t="str">
        <f t="shared" si="32"/>
        <v/>
      </c>
      <c r="M2109" s="47"/>
      <c r="N2109" s="55"/>
      <c r="O2109" s="59"/>
      <c r="P2109" s="43"/>
      <c r="Q2109" s="14"/>
    </row>
    <row r="2110" spans="1:17" ht="36.700000000000003" customHeight="1" x14ac:dyDescent="0.25">
      <c r="A2110" s="277"/>
      <c r="B2110" s="33"/>
      <c r="C2110" s="11"/>
      <c r="D2110" s="11"/>
      <c r="E2110" s="36"/>
      <c r="F2110" s="11"/>
      <c r="G2110" s="11"/>
      <c r="H2110" s="11"/>
      <c r="I2110" s="24"/>
      <c r="J2110" s="51"/>
      <c r="K2110" s="46" t="str">
        <f>IF(SUMIFS('Base facturation'!$C$59:$ALN$59,'Base facturation'!$C$8:$ALN$8,A2110)=0,"",SUMIFS('Base facturation'!$C$59:$ALN$59,'Base facturation'!$C$8:$ALN$8,A2110))</f>
        <v/>
      </c>
      <c r="L2110" s="46" t="str">
        <f t="shared" si="32"/>
        <v/>
      </c>
      <c r="M2110" s="47"/>
      <c r="N2110" s="55"/>
      <c r="O2110" s="59"/>
      <c r="P2110" s="43"/>
      <c r="Q2110" s="14"/>
    </row>
    <row r="2111" spans="1:17" ht="36.700000000000003" customHeight="1" x14ac:dyDescent="0.25">
      <c r="A2111" s="277"/>
      <c r="B2111" s="33"/>
      <c r="C2111" s="11"/>
      <c r="D2111" s="11"/>
      <c r="E2111" s="36"/>
      <c r="F2111" s="11"/>
      <c r="G2111" s="11"/>
      <c r="H2111" s="11"/>
      <c r="I2111" s="24"/>
      <c r="J2111" s="51"/>
      <c r="K2111" s="46" t="str">
        <f>IF(SUMIFS('Base facturation'!$C$59:$ALN$59,'Base facturation'!$C$8:$ALN$8,A2111)=0,"",SUMIFS('Base facturation'!$C$59:$ALN$59,'Base facturation'!$C$8:$ALN$8,A2111))</f>
        <v/>
      </c>
      <c r="L2111" s="46" t="str">
        <f t="shared" si="32"/>
        <v/>
      </c>
      <c r="M2111" s="47"/>
      <c r="N2111" s="55"/>
      <c r="O2111" s="59"/>
      <c r="P2111" s="43"/>
      <c r="Q2111" s="14"/>
    </row>
    <row r="2112" spans="1:17" ht="36.700000000000003" customHeight="1" x14ac:dyDescent="0.25">
      <c r="A2112" s="277"/>
      <c r="B2112" s="33"/>
      <c r="C2112" s="11"/>
      <c r="D2112" s="11"/>
      <c r="E2112" s="36"/>
      <c r="F2112" s="11"/>
      <c r="G2112" s="11"/>
      <c r="H2112" s="11"/>
      <c r="I2112" s="24"/>
      <c r="J2112" s="51"/>
      <c r="K2112" s="46" t="str">
        <f>IF(SUMIFS('Base facturation'!$C$59:$ALN$59,'Base facturation'!$C$8:$ALN$8,A2112)=0,"",SUMIFS('Base facturation'!$C$59:$ALN$59,'Base facturation'!$C$8:$ALN$8,A2112))</f>
        <v/>
      </c>
      <c r="L2112" s="46" t="str">
        <f t="shared" si="32"/>
        <v/>
      </c>
      <c r="M2112" s="47"/>
      <c r="N2112" s="55"/>
      <c r="O2112" s="59"/>
      <c r="P2112" s="43"/>
      <c r="Q2112" s="14"/>
    </row>
    <row r="2113" spans="1:17" ht="36.700000000000003" customHeight="1" x14ac:dyDescent="0.25">
      <c r="A2113" s="277"/>
      <c r="B2113" s="33"/>
      <c r="C2113" s="11"/>
      <c r="D2113" s="11"/>
      <c r="E2113" s="36"/>
      <c r="F2113" s="11"/>
      <c r="G2113" s="11"/>
      <c r="H2113" s="11"/>
      <c r="I2113" s="24"/>
      <c r="J2113" s="51"/>
      <c r="K2113" s="46" t="str">
        <f>IF(SUMIFS('Base facturation'!$C$59:$ALN$59,'Base facturation'!$C$8:$ALN$8,A2113)=0,"",SUMIFS('Base facturation'!$C$59:$ALN$59,'Base facturation'!$C$8:$ALN$8,A2113))</f>
        <v/>
      </c>
      <c r="L2113" s="46" t="str">
        <f t="shared" si="32"/>
        <v/>
      </c>
      <c r="M2113" s="47"/>
      <c r="N2113" s="55"/>
      <c r="O2113" s="59"/>
      <c r="P2113" s="43"/>
      <c r="Q2113" s="14"/>
    </row>
    <row r="2114" spans="1:17" ht="36.700000000000003" customHeight="1" x14ac:dyDescent="0.25">
      <c r="A2114" s="277"/>
      <c r="B2114" s="33"/>
      <c r="C2114" s="11"/>
      <c r="D2114" s="11"/>
      <c r="E2114" s="36"/>
      <c r="F2114" s="11"/>
      <c r="G2114" s="11"/>
      <c r="H2114" s="11"/>
      <c r="I2114" s="24"/>
      <c r="J2114" s="51"/>
      <c r="K2114" s="46" t="str">
        <f>IF(SUMIFS('Base facturation'!$C$59:$ALN$59,'Base facturation'!$C$8:$ALN$8,A2114)=0,"",SUMIFS('Base facturation'!$C$59:$ALN$59,'Base facturation'!$C$8:$ALN$8,A2114))</f>
        <v/>
      </c>
      <c r="L2114" s="46" t="str">
        <f t="shared" si="32"/>
        <v/>
      </c>
      <c r="M2114" s="47"/>
      <c r="N2114" s="55"/>
      <c r="O2114" s="59"/>
      <c r="P2114" s="43"/>
      <c r="Q2114" s="14"/>
    </row>
    <row r="2115" spans="1:17" ht="36.700000000000003" customHeight="1" x14ac:dyDescent="0.25">
      <c r="A2115" s="277"/>
      <c r="B2115" s="33"/>
      <c r="C2115" s="11"/>
      <c r="D2115" s="11"/>
      <c r="E2115" s="36"/>
      <c r="F2115" s="11"/>
      <c r="G2115" s="11"/>
      <c r="H2115" s="11"/>
      <c r="I2115" s="24"/>
      <c r="J2115" s="51"/>
      <c r="K2115" s="46" t="str">
        <f>IF(SUMIFS('Base facturation'!$C$59:$ALN$59,'Base facturation'!$C$8:$ALN$8,A2115)=0,"",SUMIFS('Base facturation'!$C$59:$ALN$59,'Base facturation'!$C$8:$ALN$8,A2115))</f>
        <v/>
      </c>
      <c r="L2115" s="46" t="str">
        <f t="shared" si="32"/>
        <v/>
      </c>
      <c r="M2115" s="47"/>
      <c r="N2115" s="55"/>
      <c r="O2115" s="59"/>
      <c r="P2115" s="43"/>
      <c r="Q2115" s="14"/>
    </row>
    <row r="2116" spans="1:17" ht="36.700000000000003" customHeight="1" x14ac:dyDescent="0.25">
      <c r="A2116" s="277"/>
      <c r="B2116" s="33"/>
      <c r="C2116" s="11"/>
      <c r="D2116" s="11"/>
      <c r="E2116" s="36"/>
      <c r="F2116" s="11"/>
      <c r="G2116" s="11"/>
      <c r="H2116" s="11"/>
      <c r="I2116" s="24"/>
      <c r="J2116" s="51"/>
      <c r="K2116" s="46" t="str">
        <f>IF(SUMIFS('Base facturation'!$C$59:$ALN$59,'Base facturation'!$C$8:$ALN$8,A2116)=0,"",SUMIFS('Base facturation'!$C$59:$ALN$59,'Base facturation'!$C$8:$ALN$8,A2116))</f>
        <v/>
      </c>
      <c r="L2116" s="46" t="str">
        <f t="shared" si="32"/>
        <v/>
      </c>
      <c r="M2116" s="47"/>
      <c r="N2116" s="55"/>
      <c r="O2116" s="59"/>
      <c r="P2116" s="43"/>
      <c r="Q2116" s="14"/>
    </row>
    <row r="2117" spans="1:17" ht="36.700000000000003" customHeight="1" x14ac:dyDescent="0.25">
      <c r="A2117" s="277"/>
      <c r="B2117" s="33"/>
      <c r="C2117" s="11"/>
      <c r="D2117" s="11"/>
      <c r="E2117" s="36"/>
      <c r="F2117" s="11"/>
      <c r="G2117" s="11"/>
      <c r="H2117" s="11"/>
      <c r="I2117" s="24"/>
      <c r="J2117" s="51"/>
      <c r="K2117" s="46" t="str">
        <f>IF(SUMIFS('Base facturation'!$C$59:$ALN$59,'Base facturation'!$C$8:$ALN$8,A2117)=0,"",SUMIFS('Base facturation'!$C$59:$ALN$59,'Base facturation'!$C$8:$ALN$8,A2117))</f>
        <v/>
      </c>
      <c r="L2117" s="46" t="str">
        <f t="shared" si="32"/>
        <v/>
      </c>
      <c r="M2117" s="47"/>
      <c r="N2117" s="55"/>
      <c r="O2117" s="59"/>
      <c r="P2117" s="43"/>
      <c r="Q2117" s="14"/>
    </row>
    <row r="2118" spans="1:17" ht="36.700000000000003" customHeight="1" x14ac:dyDescent="0.25">
      <c r="A2118" s="277"/>
      <c r="B2118" s="33"/>
      <c r="C2118" s="11"/>
      <c r="D2118" s="11"/>
      <c r="E2118" s="36"/>
      <c r="F2118" s="11"/>
      <c r="G2118" s="11"/>
      <c r="H2118" s="11"/>
      <c r="I2118" s="24"/>
      <c r="J2118" s="51"/>
      <c r="K2118" s="46" t="str">
        <f>IF(SUMIFS('Base facturation'!$C$59:$ALN$59,'Base facturation'!$C$8:$ALN$8,A2118)=0,"",SUMIFS('Base facturation'!$C$59:$ALN$59,'Base facturation'!$C$8:$ALN$8,A2118))</f>
        <v/>
      </c>
      <c r="L2118" s="46" t="str">
        <f t="shared" si="32"/>
        <v/>
      </c>
      <c r="M2118" s="47"/>
      <c r="N2118" s="55"/>
      <c r="O2118" s="59"/>
      <c r="P2118" s="43"/>
      <c r="Q2118" s="14"/>
    </row>
    <row r="2119" spans="1:17" ht="36.700000000000003" customHeight="1" x14ac:dyDescent="0.25">
      <c r="A2119" s="277"/>
      <c r="B2119" s="33"/>
      <c r="C2119" s="11"/>
      <c r="D2119" s="11"/>
      <c r="E2119" s="36"/>
      <c r="F2119" s="11"/>
      <c r="G2119" s="11"/>
      <c r="H2119" s="11"/>
      <c r="I2119" s="24"/>
      <c r="J2119" s="51"/>
      <c r="K2119" s="46" t="str">
        <f>IF(SUMIFS('Base facturation'!$C$59:$ALN$59,'Base facturation'!$C$8:$ALN$8,A2119)=0,"",SUMIFS('Base facturation'!$C$59:$ALN$59,'Base facturation'!$C$8:$ALN$8,A2119))</f>
        <v/>
      </c>
      <c r="L2119" s="46" t="str">
        <f t="shared" si="32"/>
        <v/>
      </c>
      <c r="M2119" s="47"/>
      <c r="N2119" s="55"/>
      <c r="O2119" s="59"/>
      <c r="P2119" s="43"/>
      <c r="Q2119" s="14"/>
    </row>
    <row r="2120" spans="1:17" ht="36.700000000000003" customHeight="1" x14ac:dyDescent="0.25">
      <c r="A2120" s="277"/>
      <c r="B2120" s="33"/>
      <c r="C2120" s="11"/>
      <c r="D2120" s="11"/>
      <c r="E2120" s="36"/>
      <c r="F2120" s="11"/>
      <c r="G2120" s="11"/>
      <c r="H2120" s="11"/>
      <c r="I2120" s="24"/>
      <c r="J2120" s="51"/>
      <c r="K2120" s="46" t="str">
        <f>IF(SUMIFS('Base facturation'!$C$59:$ALN$59,'Base facturation'!$C$8:$ALN$8,A2120)=0,"",SUMIFS('Base facturation'!$C$59:$ALN$59,'Base facturation'!$C$8:$ALN$8,A2120))</f>
        <v/>
      </c>
      <c r="L2120" s="46" t="str">
        <f t="shared" ref="L2120:L2183" si="33">IF(ISBLANK(J2120),"",J2120-K2120)</f>
        <v/>
      </c>
      <c r="M2120" s="47"/>
      <c r="N2120" s="55"/>
      <c r="O2120" s="59"/>
      <c r="P2120" s="43"/>
      <c r="Q2120" s="14"/>
    </row>
    <row r="2121" spans="1:17" ht="36.700000000000003" customHeight="1" x14ac:dyDescent="0.25">
      <c r="A2121" s="277"/>
      <c r="B2121" s="33"/>
      <c r="C2121" s="11"/>
      <c r="D2121" s="11"/>
      <c r="E2121" s="36"/>
      <c r="F2121" s="11"/>
      <c r="G2121" s="11"/>
      <c r="H2121" s="11"/>
      <c r="I2121" s="24"/>
      <c r="J2121" s="51"/>
      <c r="K2121" s="46" t="str">
        <f>IF(SUMIFS('Base facturation'!$C$59:$ALN$59,'Base facturation'!$C$8:$ALN$8,A2121)=0,"",SUMIFS('Base facturation'!$C$59:$ALN$59,'Base facturation'!$C$8:$ALN$8,A2121))</f>
        <v/>
      </c>
      <c r="L2121" s="46" t="str">
        <f t="shared" si="33"/>
        <v/>
      </c>
      <c r="M2121" s="47"/>
      <c r="N2121" s="55"/>
      <c r="O2121" s="59"/>
      <c r="P2121" s="43"/>
      <c r="Q2121" s="14"/>
    </row>
    <row r="2122" spans="1:17" ht="36.700000000000003" customHeight="1" x14ac:dyDescent="0.25">
      <c r="A2122" s="277"/>
      <c r="B2122" s="33"/>
      <c r="C2122" s="11"/>
      <c r="D2122" s="11"/>
      <c r="E2122" s="36"/>
      <c r="F2122" s="11"/>
      <c r="G2122" s="11"/>
      <c r="H2122" s="11"/>
      <c r="I2122" s="24"/>
      <c r="J2122" s="51"/>
      <c r="K2122" s="46" t="str">
        <f>IF(SUMIFS('Base facturation'!$C$59:$ALN$59,'Base facturation'!$C$8:$ALN$8,A2122)=0,"",SUMIFS('Base facturation'!$C$59:$ALN$59,'Base facturation'!$C$8:$ALN$8,A2122))</f>
        <v/>
      </c>
      <c r="L2122" s="46" t="str">
        <f t="shared" si="33"/>
        <v/>
      </c>
      <c r="M2122" s="47"/>
      <c r="N2122" s="55"/>
      <c r="O2122" s="59"/>
      <c r="P2122" s="43"/>
      <c r="Q2122" s="14"/>
    </row>
    <row r="2123" spans="1:17" ht="36.700000000000003" customHeight="1" x14ac:dyDescent="0.25">
      <c r="A2123" s="277"/>
      <c r="B2123" s="33"/>
      <c r="C2123" s="11"/>
      <c r="D2123" s="11"/>
      <c r="E2123" s="36"/>
      <c r="F2123" s="11"/>
      <c r="G2123" s="11"/>
      <c r="H2123" s="11"/>
      <c r="I2123" s="24"/>
      <c r="J2123" s="51"/>
      <c r="K2123" s="46" t="str">
        <f>IF(SUMIFS('Base facturation'!$C$59:$ALN$59,'Base facturation'!$C$8:$ALN$8,A2123)=0,"",SUMIFS('Base facturation'!$C$59:$ALN$59,'Base facturation'!$C$8:$ALN$8,A2123))</f>
        <v/>
      </c>
      <c r="L2123" s="46" t="str">
        <f t="shared" si="33"/>
        <v/>
      </c>
      <c r="M2123" s="47"/>
      <c r="N2123" s="55"/>
      <c r="O2123" s="59"/>
      <c r="P2123" s="43"/>
      <c r="Q2123" s="14"/>
    </row>
    <row r="2124" spans="1:17" ht="36.700000000000003" customHeight="1" x14ac:dyDescent="0.25">
      <c r="A2124" s="277"/>
      <c r="B2124" s="33"/>
      <c r="C2124" s="11"/>
      <c r="D2124" s="11"/>
      <c r="E2124" s="36"/>
      <c r="F2124" s="11"/>
      <c r="G2124" s="11"/>
      <c r="H2124" s="11"/>
      <c r="I2124" s="24"/>
      <c r="J2124" s="51"/>
      <c r="K2124" s="46" t="str">
        <f>IF(SUMIFS('Base facturation'!$C$59:$ALN$59,'Base facturation'!$C$8:$ALN$8,A2124)=0,"",SUMIFS('Base facturation'!$C$59:$ALN$59,'Base facturation'!$C$8:$ALN$8,A2124))</f>
        <v/>
      </c>
      <c r="L2124" s="46" t="str">
        <f t="shared" si="33"/>
        <v/>
      </c>
      <c r="M2124" s="47"/>
      <c r="N2124" s="55"/>
      <c r="O2124" s="59"/>
      <c r="P2124" s="43"/>
      <c r="Q2124" s="14"/>
    </row>
    <row r="2125" spans="1:17" ht="36.700000000000003" customHeight="1" x14ac:dyDescent="0.25">
      <c r="A2125" s="277"/>
      <c r="B2125" s="33"/>
      <c r="C2125" s="11"/>
      <c r="D2125" s="11"/>
      <c r="E2125" s="36"/>
      <c r="F2125" s="11"/>
      <c r="G2125" s="11"/>
      <c r="H2125" s="11"/>
      <c r="I2125" s="24"/>
      <c r="J2125" s="51"/>
      <c r="K2125" s="46" t="str">
        <f>IF(SUMIFS('Base facturation'!$C$59:$ALN$59,'Base facturation'!$C$8:$ALN$8,A2125)=0,"",SUMIFS('Base facturation'!$C$59:$ALN$59,'Base facturation'!$C$8:$ALN$8,A2125))</f>
        <v/>
      </c>
      <c r="L2125" s="46" t="str">
        <f t="shared" si="33"/>
        <v/>
      </c>
      <c r="M2125" s="47"/>
      <c r="N2125" s="55"/>
      <c r="O2125" s="59"/>
      <c r="P2125" s="43"/>
      <c r="Q2125" s="14"/>
    </row>
    <row r="2126" spans="1:17" ht="36.700000000000003" customHeight="1" x14ac:dyDescent="0.25">
      <c r="A2126" s="277"/>
      <c r="B2126" s="33"/>
      <c r="C2126" s="11"/>
      <c r="D2126" s="11"/>
      <c r="E2126" s="36"/>
      <c r="F2126" s="11"/>
      <c r="G2126" s="11"/>
      <c r="H2126" s="11"/>
      <c r="I2126" s="24"/>
      <c r="J2126" s="51"/>
      <c r="K2126" s="46" t="str">
        <f>IF(SUMIFS('Base facturation'!$C$59:$ALN$59,'Base facturation'!$C$8:$ALN$8,A2126)=0,"",SUMIFS('Base facturation'!$C$59:$ALN$59,'Base facturation'!$C$8:$ALN$8,A2126))</f>
        <v/>
      </c>
      <c r="L2126" s="46" t="str">
        <f t="shared" si="33"/>
        <v/>
      </c>
      <c r="M2126" s="47"/>
      <c r="N2126" s="55"/>
      <c r="O2126" s="59"/>
      <c r="P2126" s="43"/>
      <c r="Q2126" s="14"/>
    </row>
    <row r="2127" spans="1:17" ht="36.700000000000003" customHeight="1" x14ac:dyDescent="0.25">
      <c r="A2127" s="277"/>
      <c r="B2127" s="33"/>
      <c r="C2127" s="11"/>
      <c r="D2127" s="11"/>
      <c r="E2127" s="36"/>
      <c r="F2127" s="11"/>
      <c r="G2127" s="11"/>
      <c r="H2127" s="11"/>
      <c r="I2127" s="24"/>
      <c r="J2127" s="51"/>
      <c r="K2127" s="46" t="str">
        <f>IF(SUMIFS('Base facturation'!$C$59:$ALN$59,'Base facturation'!$C$8:$ALN$8,A2127)=0,"",SUMIFS('Base facturation'!$C$59:$ALN$59,'Base facturation'!$C$8:$ALN$8,A2127))</f>
        <v/>
      </c>
      <c r="L2127" s="46" t="str">
        <f t="shared" si="33"/>
        <v/>
      </c>
      <c r="M2127" s="47"/>
      <c r="N2127" s="55"/>
      <c r="O2127" s="59"/>
      <c r="P2127" s="43"/>
      <c r="Q2127" s="14"/>
    </row>
    <row r="2128" spans="1:17" ht="36.700000000000003" customHeight="1" x14ac:dyDescent="0.25">
      <c r="A2128" s="277"/>
      <c r="B2128" s="33"/>
      <c r="C2128" s="11"/>
      <c r="D2128" s="11"/>
      <c r="E2128" s="36"/>
      <c r="F2128" s="11"/>
      <c r="G2128" s="11"/>
      <c r="H2128" s="11"/>
      <c r="I2128" s="24"/>
      <c r="J2128" s="51"/>
      <c r="K2128" s="46" t="str">
        <f>IF(SUMIFS('Base facturation'!$C$59:$ALN$59,'Base facturation'!$C$8:$ALN$8,A2128)=0,"",SUMIFS('Base facturation'!$C$59:$ALN$59,'Base facturation'!$C$8:$ALN$8,A2128))</f>
        <v/>
      </c>
      <c r="L2128" s="46" t="str">
        <f t="shared" si="33"/>
        <v/>
      </c>
      <c r="M2128" s="47"/>
      <c r="N2128" s="55"/>
      <c r="O2128" s="59"/>
      <c r="P2128" s="43"/>
      <c r="Q2128" s="14"/>
    </row>
    <row r="2129" spans="1:17" ht="36.700000000000003" customHeight="1" x14ac:dyDescent="0.25">
      <c r="A2129" s="277"/>
      <c r="B2129" s="33"/>
      <c r="C2129" s="11"/>
      <c r="D2129" s="11"/>
      <c r="E2129" s="36"/>
      <c r="F2129" s="11"/>
      <c r="G2129" s="11"/>
      <c r="H2129" s="11"/>
      <c r="I2129" s="24"/>
      <c r="J2129" s="51"/>
      <c r="K2129" s="46" t="str">
        <f>IF(SUMIFS('Base facturation'!$C$59:$ALN$59,'Base facturation'!$C$8:$ALN$8,A2129)=0,"",SUMIFS('Base facturation'!$C$59:$ALN$59,'Base facturation'!$C$8:$ALN$8,A2129))</f>
        <v/>
      </c>
      <c r="L2129" s="46" t="str">
        <f t="shared" si="33"/>
        <v/>
      </c>
      <c r="M2129" s="47"/>
      <c r="N2129" s="55"/>
      <c r="O2129" s="59"/>
      <c r="P2129" s="43"/>
      <c r="Q2129" s="14"/>
    </row>
    <row r="2130" spans="1:17" ht="36.700000000000003" customHeight="1" x14ac:dyDescent="0.25">
      <c r="A2130" s="277"/>
      <c r="B2130" s="33"/>
      <c r="C2130" s="11"/>
      <c r="D2130" s="11"/>
      <c r="E2130" s="36"/>
      <c r="F2130" s="11"/>
      <c r="G2130" s="11"/>
      <c r="H2130" s="11"/>
      <c r="I2130" s="24"/>
      <c r="J2130" s="51"/>
      <c r="K2130" s="46" t="str">
        <f>IF(SUMIFS('Base facturation'!$C$59:$ALN$59,'Base facturation'!$C$8:$ALN$8,A2130)=0,"",SUMIFS('Base facturation'!$C$59:$ALN$59,'Base facturation'!$C$8:$ALN$8,A2130))</f>
        <v/>
      </c>
      <c r="L2130" s="46" t="str">
        <f t="shared" si="33"/>
        <v/>
      </c>
      <c r="M2130" s="47"/>
      <c r="N2130" s="55"/>
      <c r="O2130" s="59"/>
      <c r="P2130" s="43"/>
      <c r="Q2130" s="14"/>
    </row>
    <row r="2131" spans="1:17" ht="36.700000000000003" customHeight="1" x14ac:dyDescent="0.25">
      <c r="A2131" s="277"/>
      <c r="B2131" s="33"/>
      <c r="C2131" s="11"/>
      <c r="D2131" s="11"/>
      <c r="E2131" s="36"/>
      <c r="F2131" s="11"/>
      <c r="G2131" s="11"/>
      <c r="H2131" s="11"/>
      <c r="I2131" s="24"/>
      <c r="J2131" s="51"/>
      <c r="K2131" s="46" t="str">
        <f>IF(SUMIFS('Base facturation'!$C$59:$ALN$59,'Base facturation'!$C$8:$ALN$8,A2131)=0,"",SUMIFS('Base facturation'!$C$59:$ALN$59,'Base facturation'!$C$8:$ALN$8,A2131))</f>
        <v/>
      </c>
      <c r="L2131" s="46" t="str">
        <f t="shared" si="33"/>
        <v/>
      </c>
      <c r="M2131" s="47"/>
      <c r="N2131" s="55"/>
      <c r="O2131" s="59"/>
      <c r="P2131" s="43"/>
      <c r="Q2131" s="14"/>
    </row>
    <row r="2132" spans="1:17" ht="36.700000000000003" customHeight="1" x14ac:dyDescent="0.25">
      <c r="A2132" s="277"/>
      <c r="B2132" s="33"/>
      <c r="C2132" s="11"/>
      <c r="D2132" s="11"/>
      <c r="E2132" s="36"/>
      <c r="F2132" s="11"/>
      <c r="G2132" s="11"/>
      <c r="H2132" s="11"/>
      <c r="I2132" s="24"/>
      <c r="J2132" s="51"/>
      <c r="K2132" s="46" t="str">
        <f>IF(SUMIFS('Base facturation'!$C$59:$ALN$59,'Base facturation'!$C$8:$ALN$8,A2132)=0,"",SUMIFS('Base facturation'!$C$59:$ALN$59,'Base facturation'!$C$8:$ALN$8,A2132))</f>
        <v/>
      </c>
      <c r="L2132" s="46" t="str">
        <f t="shared" si="33"/>
        <v/>
      </c>
      <c r="M2132" s="47"/>
      <c r="N2132" s="55"/>
      <c r="O2132" s="59"/>
      <c r="P2132" s="43"/>
      <c r="Q2132" s="14"/>
    </row>
    <row r="2133" spans="1:17" ht="36.700000000000003" customHeight="1" x14ac:dyDescent="0.25">
      <c r="A2133" s="277"/>
      <c r="B2133" s="33"/>
      <c r="C2133" s="11"/>
      <c r="D2133" s="11"/>
      <c r="E2133" s="36"/>
      <c r="F2133" s="11"/>
      <c r="G2133" s="11"/>
      <c r="H2133" s="11"/>
      <c r="I2133" s="24"/>
      <c r="J2133" s="51"/>
      <c r="K2133" s="46" t="str">
        <f>IF(SUMIFS('Base facturation'!$C$59:$ALN$59,'Base facturation'!$C$8:$ALN$8,A2133)=0,"",SUMIFS('Base facturation'!$C$59:$ALN$59,'Base facturation'!$C$8:$ALN$8,A2133))</f>
        <v/>
      </c>
      <c r="L2133" s="46" t="str">
        <f t="shared" si="33"/>
        <v/>
      </c>
      <c r="M2133" s="47"/>
      <c r="N2133" s="55"/>
      <c r="O2133" s="59"/>
      <c r="P2133" s="43"/>
      <c r="Q2133" s="14"/>
    </row>
    <row r="2134" spans="1:17" ht="36.700000000000003" customHeight="1" x14ac:dyDescent="0.25">
      <c r="A2134" s="277"/>
      <c r="B2134" s="33"/>
      <c r="C2134" s="11"/>
      <c r="D2134" s="11"/>
      <c r="E2134" s="36"/>
      <c r="F2134" s="11"/>
      <c r="G2134" s="11"/>
      <c r="H2134" s="11"/>
      <c r="I2134" s="24"/>
      <c r="J2134" s="51"/>
      <c r="K2134" s="46" t="str">
        <f>IF(SUMIFS('Base facturation'!$C$59:$ALN$59,'Base facturation'!$C$8:$ALN$8,A2134)=0,"",SUMIFS('Base facturation'!$C$59:$ALN$59,'Base facturation'!$C$8:$ALN$8,A2134))</f>
        <v/>
      </c>
      <c r="L2134" s="46" t="str">
        <f t="shared" si="33"/>
        <v/>
      </c>
      <c r="M2134" s="47"/>
      <c r="N2134" s="55"/>
      <c r="O2134" s="59"/>
      <c r="P2134" s="43"/>
      <c r="Q2134" s="14"/>
    </row>
    <row r="2135" spans="1:17" ht="36.700000000000003" customHeight="1" x14ac:dyDescent="0.25">
      <c r="A2135" s="277"/>
      <c r="B2135" s="33"/>
      <c r="C2135" s="11"/>
      <c r="D2135" s="11"/>
      <c r="E2135" s="36"/>
      <c r="F2135" s="11"/>
      <c r="G2135" s="11"/>
      <c r="H2135" s="11"/>
      <c r="I2135" s="24"/>
      <c r="J2135" s="51"/>
      <c r="K2135" s="46" t="str">
        <f>IF(SUMIFS('Base facturation'!$C$59:$ALN$59,'Base facturation'!$C$8:$ALN$8,A2135)=0,"",SUMIFS('Base facturation'!$C$59:$ALN$59,'Base facturation'!$C$8:$ALN$8,A2135))</f>
        <v/>
      </c>
      <c r="L2135" s="46" t="str">
        <f t="shared" si="33"/>
        <v/>
      </c>
      <c r="M2135" s="47"/>
      <c r="N2135" s="55"/>
      <c r="O2135" s="59"/>
      <c r="P2135" s="43"/>
      <c r="Q2135" s="14"/>
    </row>
    <row r="2136" spans="1:17" ht="36.700000000000003" customHeight="1" x14ac:dyDescent="0.25">
      <c r="A2136" s="277"/>
      <c r="B2136" s="33"/>
      <c r="C2136" s="11"/>
      <c r="D2136" s="11"/>
      <c r="E2136" s="36"/>
      <c r="F2136" s="11"/>
      <c r="G2136" s="11"/>
      <c r="H2136" s="11"/>
      <c r="I2136" s="24"/>
      <c r="J2136" s="51"/>
      <c r="K2136" s="46" t="str">
        <f>IF(SUMIFS('Base facturation'!$C$59:$ALN$59,'Base facturation'!$C$8:$ALN$8,A2136)=0,"",SUMIFS('Base facturation'!$C$59:$ALN$59,'Base facturation'!$C$8:$ALN$8,A2136))</f>
        <v/>
      </c>
      <c r="L2136" s="46" t="str">
        <f t="shared" si="33"/>
        <v/>
      </c>
      <c r="M2136" s="47"/>
      <c r="N2136" s="55"/>
      <c r="O2136" s="59"/>
      <c r="P2136" s="43"/>
      <c r="Q2136" s="14"/>
    </row>
    <row r="2137" spans="1:17" ht="36.700000000000003" customHeight="1" x14ac:dyDescent="0.25">
      <c r="A2137" s="277"/>
      <c r="B2137" s="33"/>
      <c r="C2137" s="11"/>
      <c r="D2137" s="11"/>
      <c r="E2137" s="36"/>
      <c r="F2137" s="11"/>
      <c r="G2137" s="11"/>
      <c r="H2137" s="11"/>
      <c r="I2137" s="24"/>
      <c r="J2137" s="51"/>
      <c r="K2137" s="46" t="str">
        <f>IF(SUMIFS('Base facturation'!$C$59:$ALN$59,'Base facturation'!$C$8:$ALN$8,A2137)=0,"",SUMIFS('Base facturation'!$C$59:$ALN$59,'Base facturation'!$C$8:$ALN$8,A2137))</f>
        <v/>
      </c>
      <c r="L2137" s="46" t="str">
        <f t="shared" si="33"/>
        <v/>
      </c>
      <c r="M2137" s="47"/>
      <c r="N2137" s="55"/>
      <c r="O2137" s="59"/>
      <c r="P2137" s="43"/>
      <c r="Q2137" s="14"/>
    </row>
    <row r="2138" spans="1:17" ht="36.700000000000003" customHeight="1" x14ac:dyDescent="0.25">
      <c r="A2138" s="277"/>
      <c r="B2138" s="33"/>
      <c r="C2138" s="11"/>
      <c r="D2138" s="11"/>
      <c r="E2138" s="36"/>
      <c r="F2138" s="11"/>
      <c r="G2138" s="11"/>
      <c r="H2138" s="11"/>
      <c r="I2138" s="24"/>
      <c r="J2138" s="51"/>
      <c r="K2138" s="46" t="str">
        <f>IF(SUMIFS('Base facturation'!$C$59:$ALN$59,'Base facturation'!$C$8:$ALN$8,A2138)=0,"",SUMIFS('Base facturation'!$C$59:$ALN$59,'Base facturation'!$C$8:$ALN$8,A2138))</f>
        <v/>
      </c>
      <c r="L2138" s="46" t="str">
        <f t="shared" si="33"/>
        <v/>
      </c>
      <c r="M2138" s="47"/>
      <c r="N2138" s="55"/>
      <c r="O2138" s="59"/>
      <c r="P2138" s="43"/>
      <c r="Q2138" s="14"/>
    </row>
    <row r="2139" spans="1:17" ht="36.700000000000003" customHeight="1" x14ac:dyDescent="0.25">
      <c r="A2139" s="277"/>
      <c r="B2139" s="33"/>
      <c r="C2139" s="11"/>
      <c r="D2139" s="11"/>
      <c r="E2139" s="36"/>
      <c r="F2139" s="11"/>
      <c r="G2139" s="11"/>
      <c r="H2139" s="11"/>
      <c r="I2139" s="24"/>
      <c r="J2139" s="51"/>
      <c r="K2139" s="46" t="str">
        <f>IF(SUMIFS('Base facturation'!$C$59:$ALN$59,'Base facturation'!$C$8:$ALN$8,A2139)=0,"",SUMIFS('Base facturation'!$C$59:$ALN$59,'Base facturation'!$C$8:$ALN$8,A2139))</f>
        <v/>
      </c>
      <c r="L2139" s="46" t="str">
        <f t="shared" si="33"/>
        <v/>
      </c>
      <c r="M2139" s="47"/>
      <c r="N2139" s="55"/>
      <c r="O2139" s="59"/>
      <c r="P2139" s="43"/>
      <c r="Q2139" s="14"/>
    </row>
    <row r="2140" spans="1:17" ht="36.700000000000003" customHeight="1" x14ac:dyDescent="0.25">
      <c r="A2140" s="277"/>
      <c r="B2140" s="33"/>
      <c r="C2140" s="11"/>
      <c r="D2140" s="11"/>
      <c r="E2140" s="36"/>
      <c r="F2140" s="11"/>
      <c r="G2140" s="11"/>
      <c r="H2140" s="11"/>
      <c r="I2140" s="24"/>
      <c r="J2140" s="51"/>
      <c r="K2140" s="46" t="str">
        <f>IF(SUMIFS('Base facturation'!$C$59:$ALN$59,'Base facturation'!$C$8:$ALN$8,A2140)=0,"",SUMIFS('Base facturation'!$C$59:$ALN$59,'Base facturation'!$C$8:$ALN$8,A2140))</f>
        <v/>
      </c>
      <c r="L2140" s="46" t="str">
        <f t="shared" si="33"/>
        <v/>
      </c>
      <c r="M2140" s="47"/>
      <c r="N2140" s="55"/>
      <c r="O2140" s="59"/>
      <c r="P2140" s="43"/>
      <c r="Q2140" s="14"/>
    </row>
    <row r="2141" spans="1:17" ht="36.700000000000003" customHeight="1" x14ac:dyDescent="0.25">
      <c r="A2141" s="277"/>
      <c r="B2141" s="33"/>
      <c r="C2141" s="11"/>
      <c r="D2141" s="11"/>
      <c r="E2141" s="36"/>
      <c r="F2141" s="11"/>
      <c r="G2141" s="11"/>
      <c r="H2141" s="11"/>
      <c r="I2141" s="24"/>
      <c r="J2141" s="51"/>
      <c r="K2141" s="46" t="str">
        <f>IF(SUMIFS('Base facturation'!$C$59:$ALN$59,'Base facturation'!$C$8:$ALN$8,A2141)=0,"",SUMIFS('Base facturation'!$C$59:$ALN$59,'Base facturation'!$C$8:$ALN$8,A2141))</f>
        <v/>
      </c>
      <c r="L2141" s="46" t="str">
        <f t="shared" si="33"/>
        <v/>
      </c>
      <c r="M2141" s="47"/>
      <c r="N2141" s="55"/>
      <c r="O2141" s="59"/>
      <c r="P2141" s="43"/>
      <c r="Q2141" s="14"/>
    </row>
    <row r="2142" spans="1:17" ht="36.700000000000003" customHeight="1" x14ac:dyDescent="0.25">
      <c r="A2142" s="277"/>
      <c r="B2142" s="33"/>
      <c r="C2142" s="11"/>
      <c r="D2142" s="11"/>
      <c r="E2142" s="36"/>
      <c r="F2142" s="11"/>
      <c r="G2142" s="11"/>
      <c r="H2142" s="11"/>
      <c r="I2142" s="24"/>
      <c r="J2142" s="51"/>
      <c r="K2142" s="46" t="str">
        <f>IF(SUMIFS('Base facturation'!$C$59:$ALN$59,'Base facturation'!$C$8:$ALN$8,A2142)=0,"",SUMIFS('Base facturation'!$C$59:$ALN$59,'Base facturation'!$C$8:$ALN$8,A2142))</f>
        <v/>
      </c>
      <c r="L2142" s="46" t="str">
        <f t="shared" si="33"/>
        <v/>
      </c>
      <c r="M2142" s="47"/>
      <c r="N2142" s="55"/>
      <c r="O2142" s="59"/>
      <c r="P2142" s="43"/>
      <c r="Q2142" s="14"/>
    </row>
    <row r="2143" spans="1:17" ht="36.700000000000003" customHeight="1" x14ac:dyDescent="0.25">
      <c r="A2143" s="277"/>
      <c r="B2143" s="33"/>
      <c r="C2143" s="11"/>
      <c r="D2143" s="11"/>
      <c r="E2143" s="36"/>
      <c r="F2143" s="11"/>
      <c r="G2143" s="11"/>
      <c r="H2143" s="11"/>
      <c r="I2143" s="24"/>
      <c r="J2143" s="51"/>
      <c r="K2143" s="46" t="str">
        <f>IF(SUMIFS('Base facturation'!$C$59:$ALN$59,'Base facturation'!$C$8:$ALN$8,A2143)=0,"",SUMIFS('Base facturation'!$C$59:$ALN$59,'Base facturation'!$C$8:$ALN$8,A2143))</f>
        <v/>
      </c>
      <c r="L2143" s="46" t="str">
        <f t="shared" si="33"/>
        <v/>
      </c>
      <c r="M2143" s="47"/>
      <c r="N2143" s="55"/>
      <c r="O2143" s="59"/>
      <c r="P2143" s="43"/>
      <c r="Q2143" s="14"/>
    </row>
    <row r="2144" spans="1:17" ht="36.700000000000003" customHeight="1" x14ac:dyDescent="0.25">
      <c r="A2144" s="277"/>
      <c r="B2144" s="33"/>
      <c r="C2144" s="11"/>
      <c r="D2144" s="11"/>
      <c r="E2144" s="36"/>
      <c r="F2144" s="11"/>
      <c r="G2144" s="11"/>
      <c r="H2144" s="11"/>
      <c r="I2144" s="24"/>
      <c r="J2144" s="51"/>
      <c r="K2144" s="46" t="str">
        <f>IF(SUMIFS('Base facturation'!$C$59:$ALN$59,'Base facturation'!$C$8:$ALN$8,A2144)=0,"",SUMIFS('Base facturation'!$C$59:$ALN$59,'Base facturation'!$C$8:$ALN$8,A2144))</f>
        <v/>
      </c>
      <c r="L2144" s="46" t="str">
        <f t="shared" si="33"/>
        <v/>
      </c>
      <c r="M2144" s="47"/>
      <c r="N2144" s="55"/>
      <c r="O2144" s="59"/>
      <c r="P2144" s="43"/>
      <c r="Q2144" s="14"/>
    </row>
    <row r="2145" spans="1:17" ht="36.700000000000003" customHeight="1" x14ac:dyDescent="0.25">
      <c r="A2145" s="277"/>
      <c r="B2145" s="33"/>
      <c r="C2145" s="11"/>
      <c r="D2145" s="11"/>
      <c r="E2145" s="36"/>
      <c r="F2145" s="11"/>
      <c r="G2145" s="11"/>
      <c r="H2145" s="11"/>
      <c r="I2145" s="24"/>
      <c r="J2145" s="51"/>
      <c r="K2145" s="46" t="str">
        <f>IF(SUMIFS('Base facturation'!$C$59:$ALN$59,'Base facturation'!$C$8:$ALN$8,A2145)=0,"",SUMIFS('Base facturation'!$C$59:$ALN$59,'Base facturation'!$C$8:$ALN$8,A2145))</f>
        <v/>
      </c>
      <c r="L2145" s="46" t="str">
        <f t="shared" si="33"/>
        <v/>
      </c>
      <c r="M2145" s="47"/>
      <c r="N2145" s="55"/>
      <c r="O2145" s="59"/>
      <c r="P2145" s="43"/>
      <c r="Q2145" s="14"/>
    </row>
    <row r="2146" spans="1:17" ht="36.700000000000003" customHeight="1" x14ac:dyDescent="0.25">
      <c r="A2146" s="277"/>
      <c r="B2146" s="33"/>
      <c r="C2146" s="11"/>
      <c r="D2146" s="11"/>
      <c r="E2146" s="36"/>
      <c r="F2146" s="11"/>
      <c r="G2146" s="11"/>
      <c r="H2146" s="11"/>
      <c r="I2146" s="24"/>
      <c r="J2146" s="51"/>
      <c r="K2146" s="46" t="str">
        <f>IF(SUMIFS('Base facturation'!$C$59:$ALN$59,'Base facturation'!$C$8:$ALN$8,A2146)=0,"",SUMIFS('Base facturation'!$C$59:$ALN$59,'Base facturation'!$C$8:$ALN$8,A2146))</f>
        <v/>
      </c>
      <c r="L2146" s="46" t="str">
        <f t="shared" si="33"/>
        <v/>
      </c>
      <c r="M2146" s="47"/>
      <c r="N2146" s="55"/>
      <c r="O2146" s="59"/>
      <c r="P2146" s="43"/>
      <c r="Q2146" s="14"/>
    </row>
    <row r="2147" spans="1:17" ht="36.700000000000003" customHeight="1" x14ac:dyDescent="0.25">
      <c r="A2147" s="277"/>
      <c r="B2147" s="33"/>
      <c r="C2147" s="11"/>
      <c r="D2147" s="11"/>
      <c r="E2147" s="36"/>
      <c r="F2147" s="11"/>
      <c r="G2147" s="11"/>
      <c r="H2147" s="11"/>
      <c r="I2147" s="24"/>
      <c r="J2147" s="51"/>
      <c r="K2147" s="46" t="str">
        <f>IF(SUMIFS('Base facturation'!$C$59:$ALN$59,'Base facturation'!$C$8:$ALN$8,A2147)=0,"",SUMIFS('Base facturation'!$C$59:$ALN$59,'Base facturation'!$C$8:$ALN$8,A2147))</f>
        <v/>
      </c>
      <c r="L2147" s="46" t="str">
        <f t="shared" si="33"/>
        <v/>
      </c>
      <c r="M2147" s="47"/>
      <c r="N2147" s="55"/>
      <c r="O2147" s="59"/>
      <c r="P2147" s="43"/>
      <c r="Q2147" s="14"/>
    </row>
    <row r="2148" spans="1:17" ht="36.700000000000003" customHeight="1" x14ac:dyDescent="0.25">
      <c r="A2148" s="277"/>
      <c r="B2148" s="33"/>
      <c r="C2148" s="11"/>
      <c r="D2148" s="11"/>
      <c r="E2148" s="36"/>
      <c r="F2148" s="11"/>
      <c r="G2148" s="11"/>
      <c r="H2148" s="11"/>
      <c r="I2148" s="24"/>
      <c r="J2148" s="51"/>
      <c r="K2148" s="46" t="str">
        <f>IF(SUMIFS('Base facturation'!$C$59:$ALN$59,'Base facturation'!$C$8:$ALN$8,A2148)=0,"",SUMIFS('Base facturation'!$C$59:$ALN$59,'Base facturation'!$C$8:$ALN$8,A2148))</f>
        <v/>
      </c>
      <c r="L2148" s="46" t="str">
        <f t="shared" si="33"/>
        <v/>
      </c>
      <c r="M2148" s="47"/>
      <c r="N2148" s="55"/>
      <c r="O2148" s="59"/>
      <c r="P2148" s="43"/>
      <c r="Q2148" s="14"/>
    </row>
    <row r="2149" spans="1:17" ht="36.700000000000003" customHeight="1" x14ac:dyDescent="0.25">
      <c r="A2149" s="277"/>
      <c r="B2149" s="33"/>
      <c r="C2149" s="11"/>
      <c r="D2149" s="11"/>
      <c r="E2149" s="36"/>
      <c r="F2149" s="11"/>
      <c r="G2149" s="11"/>
      <c r="H2149" s="11"/>
      <c r="I2149" s="24"/>
      <c r="J2149" s="51"/>
      <c r="K2149" s="46" t="str">
        <f>IF(SUMIFS('Base facturation'!$C$59:$ALN$59,'Base facturation'!$C$8:$ALN$8,A2149)=0,"",SUMIFS('Base facturation'!$C$59:$ALN$59,'Base facturation'!$C$8:$ALN$8,A2149))</f>
        <v/>
      </c>
      <c r="L2149" s="46" t="str">
        <f t="shared" si="33"/>
        <v/>
      </c>
      <c r="M2149" s="47"/>
      <c r="N2149" s="55"/>
      <c r="O2149" s="59"/>
      <c r="P2149" s="43"/>
      <c r="Q2149" s="14"/>
    </row>
    <row r="2150" spans="1:17" ht="36.700000000000003" customHeight="1" x14ac:dyDescent="0.25">
      <c r="A2150" s="277"/>
      <c r="B2150" s="33"/>
      <c r="C2150" s="11"/>
      <c r="D2150" s="11"/>
      <c r="E2150" s="36"/>
      <c r="F2150" s="11"/>
      <c r="G2150" s="11"/>
      <c r="H2150" s="11"/>
      <c r="I2150" s="24"/>
      <c r="J2150" s="51"/>
      <c r="K2150" s="46" t="str">
        <f>IF(SUMIFS('Base facturation'!$C$59:$ALN$59,'Base facturation'!$C$8:$ALN$8,A2150)=0,"",SUMIFS('Base facturation'!$C$59:$ALN$59,'Base facturation'!$C$8:$ALN$8,A2150))</f>
        <v/>
      </c>
      <c r="L2150" s="46" t="str">
        <f t="shared" si="33"/>
        <v/>
      </c>
      <c r="M2150" s="47"/>
      <c r="N2150" s="55"/>
      <c r="O2150" s="59"/>
      <c r="P2150" s="43"/>
      <c r="Q2150" s="14"/>
    </row>
    <row r="2151" spans="1:17" ht="36.700000000000003" customHeight="1" x14ac:dyDescent="0.25">
      <c r="A2151" s="277"/>
      <c r="B2151" s="33"/>
      <c r="C2151" s="11"/>
      <c r="D2151" s="11"/>
      <c r="E2151" s="36"/>
      <c r="F2151" s="11"/>
      <c r="G2151" s="11"/>
      <c r="H2151" s="11"/>
      <c r="I2151" s="24"/>
      <c r="J2151" s="51"/>
      <c r="K2151" s="46" t="str">
        <f>IF(SUMIFS('Base facturation'!$C$59:$ALN$59,'Base facturation'!$C$8:$ALN$8,A2151)=0,"",SUMIFS('Base facturation'!$C$59:$ALN$59,'Base facturation'!$C$8:$ALN$8,A2151))</f>
        <v/>
      </c>
      <c r="L2151" s="46" t="str">
        <f t="shared" si="33"/>
        <v/>
      </c>
      <c r="M2151" s="47"/>
      <c r="N2151" s="55"/>
      <c r="O2151" s="59"/>
      <c r="P2151" s="43"/>
      <c r="Q2151" s="14"/>
    </row>
    <row r="2152" spans="1:17" ht="36.700000000000003" customHeight="1" x14ac:dyDescent="0.25">
      <c r="A2152" s="277"/>
      <c r="B2152" s="33"/>
      <c r="C2152" s="11"/>
      <c r="D2152" s="11"/>
      <c r="E2152" s="36"/>
      <c r="F2152" s="11"/>
      <c r="G2152" s="11"/>
      <c r="H2152" s="11"/>
      <c r="I2152" s="24"/>
      <c r="J2152" s="51"/>
      <c r="K2152" s="46" t="str">
        <f>IF(SUMIFS('Base facturation'!$C$59:$ALN$59,'Base facturation'!$C$8:$ALN$8,A2152)=0,"",SUMIFS('Base facturation'!$C$59:$ALN$59,'Base facturation'!$C$8:$ALN$8,A2152))</f>
        <v/>
      </c>
      <c r="L2152" s="46" t="str">
        <f t="shared" si="33"/>
        <v/>
      </c>
      <c r="M2152" s="47"/>
      <c r="N2152" s="55"/>
      <c r="O2152" s="59"/>
      <c r="P2152" s="43"/>
      <c r="Q2152" s="14"/>
    </row>
    <row r="2153" spans="1:17" ht="36.700000000000003" customHeight="1" x14ac:dyDescent="0.25">
      <c r="A2153" s="277"/>
      <c r="B2153" s="33"/>
      <c r="C2153" s="11"/>
      <c r="D2153" s="11"/>
      <c r="E2153" s="36"/>
      <c r="F2153" s="11"/>
      <c r="G2153" s="11"/>
      <c r="H2153" s="11"/>
      <c r="I2153" s="24"/>
      <c r="J2153" s="51"/>
      <c r="K2153" s="46" t="str">
        <f>IF(SUMIFS('Base facturation'!$C$59:$ALN$59,'Base facturation'!$C$8:$ALN$8,A2153)=0,"",SUMIFS('Base facturation'!$C$59:$ALN$59,'Base facturation'!$C$8:$ALN$8,A2153))</f>
        <v/>
      </c>
      <c r="L2153" s="46" t="str">
        <f t="shared" si="33"/>
        <v/>
      </c>
      <c r="M2153" s="47"/>
      <c r="N2153" s="55"/>
      <c r="O2153" s="59"/>
      <c r="P2153" s="43"/>
      <c r="Q2153" s="14"/>
    </row>
    <row r="2154" spans="1:17" ht="36.700000000000003" customHeight="1" x14ac:dyDescent="0.25">
      <c r="A2154" s="277"/>
      <c r="B2154" s="33"/>
      <c r="C2154" s="11"/>
      <c r="D2154" s="11"/>
      <c r="E2154" s="36"/>
      <c r="F2154" s="11"/>
      <c r="G2154" s="11"/>
      <c r="H2154" s="11"/>
      <c r="I2154" s="24"/>
      <c r="J2154" s="51"/>
      <c r="K2154" s="46" t="str">
        <f>IF(SUMIFS('Base facturation'!$C$59:$ALN$59,'Base facturation'!$C$8:$ALN$8,A2154)=0,"",SUMIFS('Base facturation'!$C$59:$ALN$59,'Base facturation'!$C$8:$ALN$8,A2154))</f>
        <v/>
      </c>
      <c r="L2154" s="46" t="str">
        <f t="shared" si="33"/>
        <v/>
      </c>
      <c r="M2154" s="47"/>
      <c r="N2154" s="55"/>
      <c r="O2154" s="59"/>
      <c r="P2154" s="43"/>
      <c r="Q2154" s="14"/>
    </row>
    <row r="2155" spans="1:17" ht="36.700000000000003" customHeight="1" x14ac:dyDescent="0.25">
      <c r="A2155" s="277"/>
      <c r="B2155" s="33"/>
      <c r="C2155" s="11"/>
      <c r="D2155" s="11"/>
      <c r="E2155" s="36"/>
      <c r="F2155" s="11"/>
      <c r="G2155" s="11"/>
      <c r="H2155" s="11"/>
      <c r="I2155" s="24"/>
      <c r="J2155" s="51"/>
      <c r="K2155" s="46" t="str">
        <f>IF(SUMIFS('Base facturation'!$C$59:$ALN$59,'Base facturation'!$C$8:$ALN$8,A2155)=0,"",SUMIFS('Base facturation'!$C$59:$ALN$59,'Base facturation'!$C$8:$ALN$8,A2155))</f>
        <v/>
      </c>
      <c r="L2155" s="46" t="str">
        <f t="shared" si="33"/>
        <v/>
      </c>
      <c r="M2155" s="47"/>
      <c r="N2155" s="55"/>
      <c r="O2155" s="59"/>
      <c r="P2155" s="43"/>
      <c r="Q2155" s="14"/>
    </row>
    <row r="2156" spans="1:17" ht="36.700000000000003" customHeight="1" x14ac:dyDescent="0.25">
      <c r="A2156" s="277"/>
      <c r="B2156" s="33"/>
      <c r="C2156" s="11"/>
      <c r="D2156" s="11"/>
      <c r="E2156" s="36"/>
      <c r="F2156" s="11"/>
      <c r="G2156" s="11"/>
      <c r="H2156" s="11"/>
      <c r="I2156" s="24"/>
      <c r="J2156" s="51"/>
      <c r="K2156" s="46" t="str">
        <f>IF(SUMIFS('Base facturation'!$C$59:$ALN$59,'Base facturation'!$C$8:$ALN$8,A2156)=0,"",SUMIFS('Base facturation'!$C$59:$ALN$59,'Base facturation'!$C$8:$ALN$8,A2156))</f>
        <v/>
      </c>
      <c r="L2156" s="46" t="str">
        <f t="shared" si="33"/>
        <v/>
      </c>
      <c r="M2156" s="47"/>
      <c r="N2156" s="55"/>
      <c r="O2156" s="59"/>
      <c r="P2156" s="43"/>
      <c r="Q2156" s="14"/>
    </row>
    <row r="2157" spans="1:17" ht="36.700000000000003" customHeight="1" x14ac:dyDescent="0.25">
      <c r="A2157" s="277"/>
      <c r="B2157" s="33"/>
      <c r="C2157" s="11"/>
      <c r="D2157" s="11"/>
      <c r="E2157" s="36"/>
      <c r="F2157" s="11"/>
      <c r="G2157" s="11"/>
      <c r="H2157" s="11"/>
      <c r="I2157" s="24"/>
      <c r="J2157" s="51"/>
      <c r="K2157" s="46" t="str">
        <f>IF(SUMIFS('Base facturation'!$C$59:$ALN$59,'Base facturation'!$C$8:$ALN$8,A2157)=0,"",SUMIFS('Base facturation'!$C$59:$ALN$59,'Base facturation'!$C$8:$ALN$8,A2157))</f>
        <v/>
      </c>
      <c r="L2157" s="46" t="str">
        <f t="shared" si="33"/>
        <v/>
      </c>
      <c r="M2157" s="47"/>
      <c r="N2157" s="55"/>
      <c r="O2157" s="59"/>
      <c r="P2157" s="43"/>
      <c r="Q2157" s="14"/>
    </row>
    <row r="2158" spans="1:17" ht="36.700000000000003" customHeight="1" x14ac:dyDescent="0.25">
      <c r="A2158" s="277"/>
      <c r="B2158" s="33"/>
      <c r="C2158" s="11"/>
      <c r="D2158" s="11"/>
      <c r="E2158" s="36"/>
      <c r="F2158" s="11"/>
      <c r="G2158" s="11"/>
      <c r="H2158" s="11"/>
      <c r="I2158" s="24"/>
      <c r="J2158" s="51"/>
      <c r="K2158" s="46" t="str">
        <f>IF(SUMIFS('Base facturation'!$C$59:$ALN$59,'Base facturation'!$C$8:$ALN$8,A2158)=0,"",SUMIFS('Base facturation'!$C$59:$ALN$59,'Base facturation'!$C$8:$ALN$8,A2158))</f>
        <v/>
      </c>
      <c r="L2158" s="46" t="str">
        <f t="shared" si="33"/>
        <v/>
      </c>
      <c r="M2158" s="47"/>
      <c r="N2158" s="55"/>
      <c r="O2158" s="59"/>
      <c r="P2158" s="43"/>
      <c r="Q2158" s="14"/>
    </row>
    <row r="2159" spans="1:17" ht="36.700000000000003" customHeight="1" x14ac:dyDescent="0.25">
      <c r="A2159" s="277"/>
      <c r="B2159" s="33"/>
      <c r="C2159" s="11"/>
      <c r="D2159" s="11"/>
      <c r="E2159" s="36"/>
      <c r="F2159" s="11"/>
      <c r="G2159" s="11"/>
      <c r="H2159" s="11"/>
      <c r="I2159" s="24"/>
      <c r="J2159" s="51"/>
      <c r="K2159" s="46" t="str">
        <f>IF(SUMIFS('Base facturation'!$C$59:$ALN$59,'Base facturation'!$C$8:$ALN$8,A2159)=0,"",SUMIFS('Base facturation'!$C$59:$ALN$59,'Base facturation'!$C$8:$ALN$8,A2159))</f>
        <v/>
      </c>
      <c r="L2159" s="46" t="str">
        <f t="shared" si="33"/>
        <v/>
      </c>
      <c r="M2159" s="47"/>
      <c r="N2159" s="55"/>
      <c r="O2159" s="59"/>
      <c r="P2159" s="43"/>
      <c r="Q2159" s="14"/>
    </row>
    <row r="2160" spans="1:17" ht="36.700000000000003" customHeight="1" x14ac:dyDescent="0.25">
      <c r="A2160" s="277"/>
      <c r="B2160" s="33"/>
      <c r="C2160" s="11"/>
      <c r="D2160" s="11"/>
      <c r="E2160" s="36"/>
      <c r="F2160" s="11"/>
      <c r="G2160" s="11"/>
      <c r="H2160" s="11"/>
      <c r="I2160" s="24"/>
      <c r="J2160" s="51"/>
      <c r="K2160" s="46" t="str">
        <f>IF(SUMIFS('Base facturation'!$C$59:$ALN$59,'Base facturation'!$C$8:$ALN$8,A2160)=0,"",SUMIFS('Base facturation'!$C$59:$ALN$59,'Base facturation'!$C$8:$ALN$8,A2160))</f>
        <v/>
      </c>
      <c r="L2160" s="46" t="str">
        <f t="shared" si="33"/>
        <v/>
      </c>
      <c r="M2160" s="47"/>
      <c r="N2160" s="55"/>
      <c r="O2160" s="59"/>
      <c r="P2160" s="43"/>
      <c r="Q2160" s="14"/>
    </row>
    <row r="2161" spans="1:17" ht="36.700000000000003" customHeight="1" x14ac:dyDescent="0.25">
      <c r="A2161" s="277"/>
      <c r="B2161" s="33"/>
      <c r="C2161" s="11"/>
      <c r="D2161" s="11"/>
      <c r="E2161" s="36"/>
      <c r="F2161" s="11"/>
      <c r="G2161" s="11"/>
      <c r="H2161" s="11"/>
      <c r="I2161" s="24"/>
      <c r="J2161" s="51"/>
      <c r="K2161" s="46" t="str">
        <f>IF(SUMIFS('Base facturation'!$C$59:$ALN$59,'Base facturation'!$C$8:$ALN$8,A2161)=0,"",SUMIFS('Base facturation'!$C$59:$ALN$59,'Base facturation'!$C$8:$ALN$8,A2161))</f>
        <v/>
      </c>
      <c r="L2161" s="46" t="str">
        <f t="shared" si="33"/>
        <v/>
      </c>
      <c r="M2161" s="47"/>
      <c r="N2161" s="55"/>
      <c r="O2161" s="59"/>
      <c r="P2161" s="43"/>
      <c r="Q2161" s="14"/>
    </row>
    <row r="2162" spans="1:17" ht="36.700000000000003" customHeight="1" x14ac:dyDescent="0.25">
      <c r="A2162" s="277"/>
      <c r="B2162" s="33"/>
      <c r="C2162" s="11"/>
      <c r="D2162" s="11"/>
      <c r="E2162" s="36"/>
      <c r="F2162" s="11"/>
      <c r="G2162" s="11"/>
      <c r="H2162" s="11"/>
      <c r="I2162" s="24"/>
      <c r="J2162" s="51"/>
      <c r="K2162" s="46" t="str">
        <f>IF(SUMIFS('Base facturation'!$C$59:$ALN$59,'Base facturation'!$C$8:$ALN$8,A2162)=0,"",SUMIFS('Base facturation'!$C$59:$ALN$59,'Base facturation'!$C$8:$ALN$8,A2162))</f>
        <v/>
      </c>
      <c r="L2162" s="46" t="str">
        <f t="shared" si="33"/>
        <v/>
      </c>
      <c r="M2162" s="47"/>
      <c r="N2162" s="55"/>
      <c r="O2162" s="59"/>
      <c r="P2162" s="43"/>
      <c r="Q2162" s="14"/>
    </row>
    <row r="2163" spans="1:17" ht="36.700000000000003" customHeight="1" x14ac:dyDescent="0.25">
      <c r="A2163" s="277"/>
      <c r="B2163" s="33"/>
      <c r="C2163" s="11"/>
      <c r="D2163" s="11"/>
      <c r="E2163" s="36"/>
      <c r="F2163" s="11"/>
      <c r="G2163" s="11"/>
      <c r="H2163" s="11"/>
      <c r="I2163" s="24"/>
      <c r="J2163" s="51"/>
      <c r="K2163" s="46" t="str">
        <f>IF(SUMIFS('Base facturation'!$C$59:$ALN$59,'Base facturation'!$C$8:$ALN$8,A2163)=0,"",SUMIFS('Base facturation'!$C$59:$ALN$59,'Base facturation'!$C$8:$ALN$8,A2163))</f>
        <v/>
      </c>
      <c r="L2163" s="46" t="str">
        <f t="shared" si="33"/>
        <v/>
      </c>
      <c r="M2163" s="47"/>
      <c r="N2163" s="55"/>
      <c r="O2163" s="59"/>
      <c r="P2163" s="43"/>
      <c r="Q2163" s="14"/>
    </row>
    <row r="2164" spans="1:17" ht="36.700000000000003" customHeight="1" x14ac:dyDescent="0.25">
      <c r="A2164" s="277"/>
      <c r="B2164" s="33"/>
      <c r="C2164" s="11"/>
      <c r="D2164" s="11"/>
      <c r="E2164" s="36"/>
      <c r="F2164" s="11"/>
      <c r="G2164" s="11"/>
      <c r="H2164" s="11"/>
      <c r="I2164" s="24"/>
      <c r="J2164" s="51"/>
      <c r="K2164" s="46" t="str">
        <f>IF(SUMIFS('Base facturation'!$C$59:$ALN$59,'Base facturation'!$C$8:$ALN$8,A2164)=0,"",SUMIFS('Base facturation'!$C$59:$ALN$59,'Base facturation'!$C$8:$ALN$8,A2164))</f>
        <v/>
      </c>
      <c r="L2164" s="46" t="str">
        <f t="shared" si="33"/>
        <v/>
      </c>
      <c r="M2164" s="47"/>
      <c r="N2164" s="55"/>
      <c r="O2164" s="59"/>
      <c r="P2164" s="43"/>
      <c r="Q2164" s="14"/>
    </row>
    <row r="2165" spans="1:17" ht="36.700000000000003" customHeight="1" x14ac:dyDescent="0.25">
      <c r="A2165" s="277"/>
      <c r="B2165" s="33"/>
      <c r="C2165" s="11"/>
      <c r="D2165" s="11"/>
      <c r="E2165" s="36"/>
      <c r="F2165" s="11"/>
      <c r="G2165" s="11"/>
      <c r="H2165" s="11"/>
      <c r="I2165" s="24"/>
      <c r="J2165" s="51"/>
      <c r="K2165" s="46" t="str">
        <f>IF(SUMIFS('Base facturation'!$C$59:$ALN$59,'Base facturation'!$C$8:$ALN$8,A2165)=0,"",SUMIFS('Base facturation'!$C$59:$ALN$59,'Base facturation'!$C$8:$ALN$8,A2165))</f>
        <v/>
      </c>
      <c r="L2165" s="46" t="str">
        <f t="shared" si="33"/>
        <v/>
      </c>
      <c r="M2165" s="47"/>
      <c r="N2165" s="55"/>
      <c r="O2165" s="59"/>
      <c r="P2165" s="43"/>
      <c r="Q2165" s="14"/>
    </row>
    <row r="2166" spans="1:17" ht="36.700000000000003" customHeight="1" x14ac:dyDescent="0.25">
      <c r="A2166" s="277"/>
      <c r="B2166" s="33"/>
      <c r="C2166" s="11"/>
      <c r="D2166" s="11"/>
      <c r="E2166" s="36"/>
      <c r="F2166" s="11"/>
      <c r="G2166" s="11"/>
      <c r="H2166" s="11"/>
      <c r="I2166" s="24"/>
      <c r="J2166" s="51"/>
      <c r="K2166" s="46" t="str">
        <f>IF(SUMIFS('Base facturation'!$C$59:$ALN$59,'Base facturation'!$C$8:$ALN$8,A2166)=0,"",SUMIFS('Base facturation'!$C$59:$ALN$59,'Base facturation'!$C$8:$ALN$8,A2166))</f>
        <v/>
      </c>
      <c r="L2166" s="46" t="str">
        <f t="shared" si="33"/>
        <v/>
      </c>
      <c r="M2166" s="47"/>
      <c r="N2166" s="55"/>
      <c r="O2166" s="59"/>
      <c r="P2166" s="43"/>
      <c r="Q2166" s="14"/>
    </row>
    <row r="2167" spans="1:17" ht="36.700000000000003" customHeight="1" x14ac:dyDescent="0.25">
      <c r="A2167" s="277"/>
      <c r="B2167" s="33"/>
      <c r="C2167" s="11"/>
      <c r="D2167" s="11"/>
      <c r="E2167" s="36"/>
      <c r="F2167" s="11"/>
      <c r="G2167" s="11"/>
      <c r="H2167" s="11"/>
      <c r="I2167" s="24"/>
      <c r="J2167" s="51"/>
      <c r="K2167" s="46" t="str">
        <f>IF(SUMIFS('Base facturation'!$C$59:$ALN$59,'Base facturation'!$C$8:$ALN$8,A2167)=0,"",SUMIFS('Base facturation'!$C$59:$ALN$59,'Base facturation'!$C$8:$ALN$8,A2167))</f>
        <v/>
      </c>
      <c r="L2167" s="46" t="str">
        <f t="shared" si="33"/>
        <v/>
      </c>
      <c r="M2167" s="47"/>
      <c r="N2167" s="55"/>
      <c r="O2167" s="59"/>
      <c r="P2167" s="43"/>
      <c r="Q2167" s="14"/>
    </row>
    <row r="2168" spans="1:17" ht="36.700000000000003" customHeight="1" x14ac:dyDescent="0.25">
      <c r="A2168" s="277"/>
      <c r="B2168" s="33"/>
      <c r="C2168" s="11"/>
      <c r="D2168" s="11"/>
      <c r="E2168" s="36"/>
      <c r="F2168" s="11"/>
      <c r="G2168" s="11"/>
      <c r="H2168" s="11"/>
      <c r="I2168" s="24"/>
      <c r="J2168" s="51"/>
      <c r="K2168" s="46" t="str">
        <f>IF(SUMIFS('Base facturation'!$C$59:$ALN$59,'Base facturation'!$C$8:$ALN$8,A2168)=0,"",SUMIFS('Base facturation'!$C$59:$ALN$59,'Base facturation'!$C$8:$ALN$8,A2168))</f>
        <v/>
      </c>
      <c r="L2168" s="46" t="str">
        <f t="shared" si="33"/>
        <v/>
      </c>
      <c r="M2168" s="47"/>
      <c r="N2168" s="55"/>
      <c r="O2168" s="59"/>
      <c r="P2168" s="43"/>
      <c r="Q2168" s="14"/>
    </row>
    <row r="2169" spans="1:17" ht="36.700000000000003" customHeight="1" x14ac:dyDescent="0.25">
      <c r="A2169" s="277"/>
      <c r="B2169" s="33"/>
      <c r="C2169" s="11"/>
      <c r="D2169" s="11"/>
      <c r="E2169" s="36"/>
      <c r="F2169" s="11"/>
      <c r="G2169" s="11"/>
      <c r="H2169" s="11"/>
      <c r="I2169" s="24"/>
      <c r="J2169" s="51"/>
      <c r="K2169" s="46" t="str">
        <f>IF(SUMIFS('Base facturation'!$C$59:$ALN$59,'Base facturation'!$C$8:$ALN$8,A2169)=0,"",SUMIFS('Base facturation'!$C$59:$ALN$59,'Base facturation'!$C$8:$ALN$8,A2169))</f>
        <v/>
      </c>
      <c r="L2169" s="46" t="str">
        <f t="shared" si="33"/>
        <v/>
      </c>
      <c r="M2169" s="47"/>
      <c r="N2169" s="55"/>
      <c r="O2169" s="59"/>
      <c r="P2169" s="43"/>
      <c r="Q2169" s="14"/>
    </row>
    <row r="2170" spans="1:17" ht="36.700000000000003" customHeight="1" x14ac:dyDescent="0.25">
      <c r="A2170" s="277"/>
      <c r="B2170" s="33"/>
      <c r="C2170" s="11"/>
      <c r="D2170" s="11"/>
      <c r="E2170" s="36"/>
      <c r="F2170" s="11"/>
      <c r="G2170" s="11"/>
      <c r="H2170" s="11"/>
      <c r="I2170" s="24"/>
      <c r="J2170" s="51"/>
      <c r="K2170" s="46" t="str">
        <f>IF(SUMIFS('Base facturation'!$C$59:$ALN$59,'Base facturation'!$C$8:$ALN$8,A2170)=0,"",SUMIFS('Base facturation'!$C$59:$ALN$59,'Base facturation'!$C$8:$ALN$8,A2170))</f>
        <v/>
      </c>
      <c r="L2170" s="46" t="str">
        <f t="shared" si="33"/>
        <v/>
      </c>
      <c r="M2170" s="47"/>
      <c r="N2170" s="55"/>
      <c r="O2170" s="59"/>
      <c r="P2170" s="43"/>
      <c r="Q2170" s="14"/>
    </row>
    <row r="2171" spans="1:17" ht="36.700000000000003" customHeight="1" x14ac:dyDescent="0.25">
      <c r="A2171" s="277"/>
      <c r="B2171" s="33"/>
      <c r="C2171" s="11"/>
      <c r="D2171" s="11"/>
      <c r="E2171" s="36"/>
      <c r="F2171" s="11"/>
      <c r="G2171" s="11"/>
      <c r="H2171" s="11"/>
      <c r="I2171" s="24"/>
      <c r="J2171" s="51"/>
      <c r="K2171" s="46" t="str">
        <f>IF(SUMIFS('Base facturation'!$C$59:$ALN$59,'Base facturation'!$C$8:$ALN$8,A2171)=0,"",SUMIFS('Base facturation'!$C$59:$ALN$59,'Base facturation'!$C$8:$ALN$8,A2171))</f>
        <v/>
      </c>
      <c r="L2171" s="46" t="str">
        <f t="shared" si="33"/>
        <v/>
      </c>
      <c r="M2171" s="47"/>
      <c r="N2171" s="55"/>
      <c r="O2171" s="59"/>
      <c r="P2171" s="43"/>
      <c r="Q2171" s="14"/>
    </row>
    <row r="2172" spans="1:17" ht="36.700000000000003" customHeight="1" x14ac:dyDescent="0.25">
      <c r="A2172" s="277"/>
      <c r="B2172" s="33"/>
      <c r="C2172" s="11"/>
      <c r="D2172" s="11"/>
      <c r="E2172" s="36"/>
      <c r="F2172" s="11"/>
      <c r="G2172" s="11"/>
      <c r="H2172" s="11"/>
      <c r="I2172" s="24"/>
      <c r="J2172" s="51"/>
      <c r="K2172" s="46" t="str">
        <f>IF(SUMIFS('Base facturation'!$C$59:$ALN$59,'Base facturation'!$C$8:$ALN$8,A2172)=0,"",SUMIFS('Base facturation'!$C$59:$ALN$59,'Base facturation'!$C$8:$ALN$8,A2172))</f>
        <v/>
      </c>
      <c r="L2172" s="46" t="str">
        <f t="shared" si="33"/>
        <v/>
      </c>
      <c r="M2172" s="47"/>
      <c r="N2172" s="55"/>
      <c r="O2172" s="59"/>
      <c r="P2172" s="43"/>
      <c r="Q2172" s="14"/>
    </row>
    <row r="2173" spans="1:17" ht="36.700000000000003" customHeight="1" x14ac:dyDescent="0.25">
      <c r="A2173" s="277"/>
      <c r="B2173" s="33"/>
      <c r="C2173" s="11"/>
      <c r="D2173" s="11"/>
      <c r="E2173" s="36"/>
      <c r="F2173" s="11"/>
      <c r="G2173" s="11"/>
      <c r="H2173" s="11"/>
      <c r="I2173" s="24"/>
      <c r="J2173" s="51"/>
      <c r="K2173" s="46" t="str">
        <f>IF(SUMIFS('Base facturation'!$C$59:$ALN$59,'Base facturation'!$C$8:$ALN$8,A2173)=0,"",SUMIFS('Base facturation'!$C$59:$ALN$59,'Base facturation'!$C$8:$ALN$8,A2173))</f>
        <v/>
      </c>
      <c r="L2173" s="46" t="str">
        <f t="shared" si="33"/>
        <v/>
      </c>
      <c r="M2173" s="47"/>
      <c r="N2173" s="55"/>
      <c r="O2173" s="59"/>
      <c r="P2173" s="43"/>
      <c r="Q2173" s="14"/>
    </row>
    <row r="2174" spans="1:17" ht="36.700000000000003" customHeight="1" x14ac:dyDescent="0.25">
      <c r="A2174" s="277"/>
      <c r="B2174" s="33"/>
      <c r="C2174" s="11"/>
      <c r="D2174" s="11"/>
      <c r="E2174" s="36"/>
      <c r="F2174" s="11"/>
      <c r="G2174" s="11"/>
      <c r="H2174" s="11"/>
      <c r="I2174" s="24"/>
      <c r="J2174" s="51"/>
      <c r="K2174" s="46" t="str">
        <f>IF(SUMIFS('Base facturation'!$C$59:$ALN$59,'Base facturation'!$C$8:$ALN$8,A2174)=0,"",SUMIFS('Base facturation'!$C$59:$ALN$59,'Base facturation'!$C$8:$ALN$8,A2174))</f>
        <v/>
      </c>
      <c r="L2174" s="46" t="str">
        <f t="shared" si="33"/>
        <v/>
      </c>
      <c r="M2174" s="47"/>
      <c r="N2174" s="55"/>
      <c r="O2174" s="59"/>
      <c r="P2174" s="43"/>
      <c r="Q2174" s="14"/>
    </row>
    <row r="2175" spans="1:17" ht="36.700000000000003" customHeight="1" x14ac:dyDescent="0.25">
      <c r="A2175" s="277"/>
      <c r="B2175" s="33"/>
      <c r="C2175" s="11"/>
      <c r="D2175" s="11"/>
      <c r="E2175" s="36"/>
      <c r="F2175" s="11"/>
      <c r="G2175" s="11"/>
      <c r="H2175" s="11"/>
      <c r="I2175" s="24"/>
      <c r="J2175" s="51"/>
      <c r="K2175" s="46" t="str">
        <f>IF(SUMIFS('Base facturation'!$C$59:$ALN$59,'Base facturation'!$C$8:$ALN$8,A2175)=0,"",SUMIFS('Base facturation'!$C$59:$ALN$59,'Base facturation'!$C$8:$ALN$8,A2175))</f>
        <v/>
      </c>
      <c r="L2175" s="46" t="str">
        <f t="shared" si="33"/>
        <v/>
      </c>
      <c r="M2175" s="47"/>
      <c r="N2175" s="55"/>
      <c r="O2175" s="59"/>
      <c r="P2175" s="43"/>
      <c r="Q2175" s="14"/>
    </row>
    <row r="2176" spans="1:17" ht="36.700000000000003" customHeight="1" x14ac:dyDescent="0.25">
      <c r="A2176" s="277"/>
      <c r="B2176" s="33"/>
      <c r="C2176" s="11"/>
      <c r="D2176" s="11"/>
      <c r="E2176" s="36"/>
      <c r="F2176" s="11"/>
      <c r="G2176" s="11"/>
      <c r="H2176" s="11"/>
      <c r="I2176" s="24"/>
      <c r="J2176" s="51"/>
      <c r="K2176" s="46" t="str">
        <f>IF(SUMIFS('Base facturation'!$C$59:$ALN$59,'Base facturation'!$C$8:$ALN$8,A2176)=0,"",SUMIFS('Base facturation'!$C$59:$ALN$59,'Base facturation'!$C$8:$ALN$8,A2176))</f>
        <v/>
      </c>
      <c r="L2176" s="46" t="str">
        <f t="shared" si="33"/>
        <v/>
      </c>
      <c r="M2176" s="47"/>
      <c r="N2176" s="55"/>
      <c r="O2176" s="59"/>
      <c r="P2176" s="43"/>
      <c r="Q2176" s="14"/>
    </row>
    <row r="2177" spans="1:17" ht="36.700000000000003" customHeight="1" x14ac:dyDescent="0.25">
      <c r="A2177" s="277"/>
      <c r="B2177" s="33"/>
      <c r="C2177" s="11"/>
      <c r="D2177" s="11"/>
      <c r="E2177" s="36"/>
      <c r="F2177" s="11"/>
      <c r="G2177" s="11"/>
      <c r="H2177" s="11"/>
      <c r="I2177" s="24"/>
      <c r="J2177" s="51"/>
      <c r="K2177" s="46" t="str">
        <f>IF(SUMIFS('Base facturation'!$C$59:$ALN$59,'Base facturation'!$C$8:$ALN$8,A2177)=0,"",SUMIFS('Base facturation'!$C$59:$ALN$59,'Base facturation'!$C$8:$ALN$8,A2177))</f>
        <v/>
      </c>
      <c r="L2177" s="46" t="str">
        <f t="shared" si="33"/>
        <v/>
      </c>
      <c r="M2177" s="47"/>
      <c r="N2177" s="55"/>
      <c r="O2177" s="59"/>
      <c r="P2177" s="43"/>
      <c r="Q2177" s="14"/>
    </row>
    <row r="2178" spans="1:17" ht="36.700000000000003" customHeight="1" x14ac:dyDescent="0.25">
      <c r="A2178" s="277"/>
      <c r="B2178" s="33"/>
      <c r="C2178" s="11"/>
      <c r="D2178" s="11"/>
      <c r="E2178" s="36"/>
      <c r="F2178" s="11"/>
      <c r="G2178" s="11"/>
      <c r="H2178" s="11"/>
      <c r="I2178" s="24"/>
      <c r="J2178" s="51"/>
      <c r="K2178" s="46" t="str">
        <f>IF(SUMIFS('Base facturation'!$C$59:$ALN$59,'Base facturation'!$C$8:$ALN$8,A2178)=0,"",SUMIFS('Base facturation'!$C$59:$ALN$59,'Base facturation'!$C$8:$ALN$8,A2178))</f>
        <v/>
      </c>
      <c r="L2178" s="46" t="str">
        <f t="shared" si="33"/>
        <v/>
      </c>
      <c r="M2178" s="47"/>
      <c r="N2178" s="55"/>
      <c r="O2178" s="59"/>
      <c r="P2178" s="43"/>
      <c r="Q2178" s="14"/>
    </row>
    <row r="2179" spans="1:17" ht="36.700000000000003" customHeight="1" x14ac:dyDescent="0.25">
      <c r="A2179" s="277"/>
      <c r="B2179" s="33"/>
      <c r="C2179" s="11"/>
      <c r="D2179" s="11"/>
      <c r="E2179" s="36"/>
      <c r="F2179" s="11"/>
      <c r="G2179" s="11"/>
      <c r="H2179" s="11"/>
      <c r="I2179" s="24"/>
      <c r="J2179" s="51"/>
      <c r="K2179" s="46" t="str">
        <f>IF(SUMIFS('Base facturation'!$C$59:$ALN$59,'Base facturation'!$C$8:$ALN$8,A2179)=0,"",SUMIFS('Base facturation'!$C$59:$ALN$59,'Base facturation'!$C$8:$ALN$8,A2179))</f>
        <v/>
      </c>
      <c r="L2179" s="46" t="str">
        <f t="shared" si="33"/>
        <v/>
      </c>
      <c r="M2179" s="47"/>
      <c r="N2179" s="55"/>
      <c r="O2179" s="59"/>
      <c r="P2179" s="43"/>
      <c r="Q2179" s="14"/>
    </row>
    <row r="2180" spans="1:17" ht="36.700000000000003" customHeight="1" x14ac:dyDescent="0.25">
      <c r="A2180" s="277"/>
      <c r="B2180" s="33"/>
      <c r="C2180" s="11"/>
      <c r="D2180" s="11"/>
      <c r="E2180" s="36"/>
      <c r="F2180" s="11"/>
      <c r="G2180" s="11"/>
      <c r="H2180" s="11"/>
      <c r="I2180" s="24"/>
      <c r="J2180" s="51"/>
      <c r="K2180" s="46" t="str">
        <f>IF(SUMIFS('Base facturation'!$C$59:$ALN$59,'Base facturation'!$C$8:$ALN$8,A2180)=0,"",SUMIFS('Base facturation'!$C$59:$ALN$59,'Base facturation'!$C$8:$ALN$8,A2180))</f>
        <v/>
      </c>
      <c r="L2180" s="46" t="str">
        <f t="shared" si="33"/>
        <v/>
      </c>
      <c r="M2180" s="47"/>
      <c r="N2180" s="55"/>
      <c r="O2180" s="59"/>
      <c r="P2180" s="43"/>
      <c r="Q2180" s="14"/>
    </row>
    <row r="2181" spans="1:17" ht="36.700000000000003" customHeight="1" x14ac:dyDescent="0.25">
      <c r="A2181" s="277"/>
      <c r="B2181" s="33"/>
      <c r="C2181" s="11"/>
      <c r="D2181" s="11"/>
      <c r="E2181" s="36"/>
      <c r="F2181" s="11"/>
      <c r="G2181" s="11"/>
      <c r="H2181" s="11"/>
      <c r="I2181" s="24"/>
      <c r="J2181" s="51"/>
      <c r="K2181" s="46" t="str">
        <f>IF(SUMIFS('Base facturation'!$C$59:$ALN$59,'Base facturation'!$C$8:$ALN$8,A2181)=0,"",SUMIFS('Base facturation'!$C$59:$ALN$59,'Base facturation'!$C$8:$ALN$8,A2181))</f>
        <v/>
      </c>
      <c r="L2181" s="46" t="str">
        <f t="shared" si="33"/>
        <v/>
      </c>
      <c r="M2181" s="47"/>
      <c r="N2181" s="55"/>
      <c r="O2181" s="59"/>
      <c r="P2181" s="43"/>
      <c r="Q2181" s="14"/>
    </row>
    <row r="2182" spans="1:17" ht="36.700000000000003" customHeight="1" x14ac:dyDescent="0.25">
      <c r="A2182" s="277"/>
      <c r="B2182" s="33"/>
      <c r="C2182" s="11"/>
      <c r="D2182" s="11"/>
      <c r="E2182" s="36"/>
      <c r="F2182" s="11"/>
      <c r="G2182" s="11"/>
      <c r="H2182" s="11"/>
      <c r="I2182" s="24"/>
      <c r="J2182" s="51"/>
      <c r="K2182" s="46" t="str">
        <f>IF(SUMIFS('Base facturation'!$C$59:$ALN$59,'Base facturation'!$C$8:$ALN$8,A2182)=0,"",SUMIFS('Base facturation'!$C$59:$ALN$59,'Base facturation'!$C$8:$ALN$8,A2182))</f>
        <v/>
      </c>
      <c r="L2182" s="46" t="str">
        <f t="shared" si="33"/>
        <v/>
      </c>
      <c r="M2182" s="47"/>
      <c r="N2182" s="55"/>
      <c r="O2182" s="59"/>
      <c r="P2182" s="43"/>
      <c r="Q2182" s="14"/>
    </row>
    <row r="2183" spans="1:17" ht="36.700000000000003" customHeight="1" x14ac:dyDescent="0.25">
      <c r="A2183" s="277"/>
      <c r="B2183" s="33"/>
      <c r="C2183" s="11"/>
      <c r="D2183" s="11"/>
      <c r="E2183" s="36"/>
      <c r="F2183" s="11"/>
      <c r="G2183" s="11"/>
      <c r="H2183" s="11"/>
      <c r="I2183" s="24"/>
      <c r="J2183" s="51"/>
      <c r="K2183" s="46" t="str">
        <f>IF(SUMIFS('Base facturation'!$C$59:$ALN$59,'Base facturation'!$C$8:$ALN$8,A2183)=0,"",SUMIFS('Base facturation'!$C$59:$ALN$59,'Base facturation'!$C$8:$ALN$8,A2183))</f>
        <v/>
      </c>
      <c r="L2183" s="46" t="str">
        <f t="shared" si="33"/>
        <v/>
      </c>
      <c r="M2183" s="47"/>
      <c r="N2183" s="55"/>
      <c r="O2183" s="59"/>
      <c r="P2183" s="43"/>
      <c r="Q2183" s="14"/>
    </row>
    <row r="2184" spans="1:17" ht="36.700000000000003" customHeight="1" x14ac:dyDescent="0.25">
      <c r="A2184" s="277"/>
      <c r="B2184" s="33"/>
      <c r="C2184" s="11"/>
      <c r="D2184" s="11"/>
      <c r="E2184" s="36"/>
      <c r="F2184" s="11"/>
      <c r="G2184" s="11"/>
      <c r="H2184" s="11"/>
      <c r="I2184" s="24"/>
      <c r="J2184" s="51"/>
      <c r="K2184" s="46" t="str">
        <f>IF(SUMIFS('Base facturation'!$C$59:$ALN$59,'Base facturation'!$C$8:$ALN$8,A2184)=0,"",SUMIFS('Base facturation'!$C$59:$ALN$59,'Base facturation'!$C$8:$ALN$8,A2184))</f>
        <v/>
      </c>
      <c r="L2184" s="46" t="str">
        <f t="shared" ref="L2184:L2247" si="34">IF(ISBLANK(J2184),"",J2184-K2184)</f>
        <v/>
      </c>
      <c r="M2184" s="47"/>
      <c r="N2184" s="55"/>
      <c r="O2184" s="59"/>
      <c r="P2184" s="43"/>
      <c r="Q2184" s="14"/>
    </row>
    <row r="2185" spans="1:17" ht="36.700000000000003" customHeight="1" x14ac:dyDescent="0.25">
      <c r="A2185" s="277"/>
      <c r="B2185" s="33"/>
      <c r="C2185" s="11"/>
      <c r="D2185" s="11"/>
      <c r="E2185" s="36"/>
      <c r="F2185" s="11"/>
      <c r="G2185" s="11"/>
      <c r="H2185" s="11"/>
      <c r="I2185" s="24"/>
      <c r="J2185" s="51"/>
      <c r="K2185" s="46" t="str">
        <f>IF(SUMIFS('Base facturation'!$C$59:$ALN$59,'Base facturation'!$C$8:$ALN$8,A2185)=0,"",SUMIFS('Base facturation'!$C$59:$ALN$59,'Base facturation'!$C$8:$ALN$8,A2185))</f>
        <v/>
      </c>
      <c r="L2185" s="46" t="str">
        <f t="shared" si="34"/>
        <v/>
      </c>
      <c r="M2185" s="47"/>
      <c r="N2185" s="55"/>
      <c r="O2185" s="59"/>
      <c r="P2185" s="43"/>
      <c r="Q2185" s="14"/>
    </row>
    <row r="2186" spans="1:17" ht="36.700000000000003" customHeight="1" x14ac:dyDescent="0.25">
      <c r="A2186" s="277"/>
      <c r="B2186" s="33"/>
      <c r="C2186" s="11"/>
      <c r="D2186" s="11"/>
      <c r="E2186" s="36"/>
      <c r="F2186" s="11"/>
      <c r="G2186" s="11"/>
      <c r="H2186" s="11"/>
      <c r="I2186" s="24"/>
      <c r="J2186" s="51"/>
      <c r="K2186" s="46" t="str">
        <f>IF(SUMIFS('Base facturation'!$C$59:$ALN$59,'Base facturation'!$C$8:$ALN$8,A2186)=0,"",SUMIFS('Base facturation'!$C$59:$ALN$59,'Base facturation'!$C$8:$ALN$8,A2186))</f>
        <v/>
      </c>
      <c r="L2186" s="46" t="str">
        <f t="shared" si="34"/>
        <v/>
      </c>
      <c r="M2186" s="47"/>
      <c r="N2186" s="55"/>
      <c r="O2186" s="59"/>
      <c r="P2186" s="43"/>
      <c r="Q2186" s="14"/>
    </row>
    <row r="2187" spans="1:17" ht="36.700000000000003" customHeight="1" x14ac:dyDescent="0.25">
      <c r="A2187" s="277"/>
      <c r="B2187" s="33"/>
      <c r="C2187" s="11"/>
      <c r="D2187" s="11"/>
      <c r="E2187" s="36"/>
      <c r="F2187" s="11"/>
      <c r="G2187" s="11"/>
      <c r="H2187" s="11"/>
      <c r="I2187" s="24"/>
      <c r="J2187" s="51"/>
      <c r="K2187" s="46" t="str">
        <f>IF(SUMIFS('Base facturation'!$C$59:$ALN$59,'Base facturation'!$C$8:$ALN$8,A2187)=0,"",SUMIFS('Base facturation'!$C$59:$ALN$59,'Base facturation'!$C$8:$ALN$8,A2187))</f>
        <v/>
      </c>
      <c r="L2187" s="46" t="str">
        <f t="shared" si="34"/>
        <v/>
      </c>
      <c r="M2187" s="47"/>
      <c r="N2187" s="55"/>
      <c r="O2187" s="59"/>
      <c r="P2187" s="43"/>
      <c r="Q2187" s="14"/>
    </row>
    <row r="2188" spans="1:17" ht="36.700000000000003" customHeight="1" x14ac:dyDescent="0.25">
      <c r="A2188" s="277"/>
      <c r="B2188" s="33"/>
      <c r="C2188" s="11"/>
      <c r="D2188" s="11"/>
      <c r="E2188" s="36"/>
      <c r="F2188" s="11"/>
      <c r="G2188" s="11"/>
      <c r="H2188" s="11"/>
      <c r="I2188" s="24"/>
      <c r="J2188" s="51"/>
      <c r="K2188" s="46" t="str">
        <f>IF(SUMIFS('Base facturation'!$C$59:$ALN$59,'Base facturation'!$C$8:$ALN$8,A2188)=0,"",SUMIFS('Base facturation'!$C$59:$ALN$59,'Base facturation'!$C$8:$ALN$8,A2188))</f>
        <v/>
      </c>
      <c r="L2188" s="46" t="str">
        <f t="shared" si="34"/>
        <v/>
      </c>
      <c r="M2188" s="47"/>
      <c r="N2188" s="55"/>
      <c r="O2188" s="59"/>
      <c r="P2188" s="43"/>
      <c r="Q2188" s="14"/>
    </row>
    <row r="2189" spans="1:17" ht="36.700000000000003" customHeight="1" x14ac:dyDescent="0.25">
      <c r="A2189" s="277"/>
      <c r="B2189" s="33"/>
      <c r="C2189" s="11"/>
      <c r="D2189" s="11"/>
      <c r="E2189" s="36"/>
      <c r="F2189" s="11"/>
      <c r="G2189" s="11"/>
      <c r="H2189" s="11"/>
      <c r="I2189" s="24"/>
      <c r="J2189" s="51"/>
      <c r="K2189" s="46" t="str">
        <f>IF(SUMIFS('Base facturation'!$C$59:$ALN$59,'Base facturation'!$C$8:$ALN$8,A2189)=0,"",SUMIFS('Base facturation'!$C$59:$ALN$59,'Base facturation'!$C$8:$ALN$8,A2189))</f>
        <v/>
      </c>
      <c r="L2189" s="46" t="str">
        <f t="shared" si="34"/>
        <v/>
      </c>
      <c r="M2189" s="47"/>
      <c r="N2189" s="55"/>
      <c r="O2189" s="59"/>
      <c r="P2189" s="43"/>
      <c r="Q2189" s="14"/>
    </row>
    <row r="2190" spans="1:17" ht="36.700000000000003" customHeight="1" x14ac:dyDescent="0.25">
      <c r="A2190" s="277"/>
      <c r="B2190" s="33"/>
      <c r="C2190" s="11"/>
      <c r="D2190" s="11"/>
      <c r="E2190" s="36"/>
      <c r="F2190" s="11"/>
      <c r="G2190" s="11"/>
      <c r="H2190" s="11"/>
      <c r="I2190" s="24"/>
      <c r="J2190" s="51"/>
      <c r="K2190" s="46" t="str">
        <f>IF(SUMIFS('Base facturation'!$C$59:$ALN$59,'Base facturation'!$C$8:$ALN$8,A2190)=0,"",SUMIFS('Base facturation'!$C$59:$ALN$59,'Base facturation'!$C$8:$ALN$8,A2190))</f>
        <v/>
      </c>
      <c r="L2190" s="46" t="str">
        <f t="shared" si="34"/>
        <v/>
      </c>
      <c r="M2190" s="47"/>
      <c r="N2190" s="55"/>
      <c r="O2190" s="59"/>
      <c r="P2190" s="43"/>
      <c r="Q2190" s="14"/>
    </row>
    <row r="2191" spans="1:17" ht="36.700000000000003" customHeight="1" x14ac:dyDescent="0.25">
      <c r="A2191" s="277"/>
      <c r="B2191" s="33"/>
      <c r="C2191" s="11"/>
      <c r="D2191" s="11"/>
      <c r="E2191" s="36"/>
      <c r="F2191" s="11"/>
      <c r="G2191" s="11"/>
      <c r="H2191" s="11"/>
      <c r="I2191" s="24"/>
      <c r="J2191" s="51"/>
      <c r="K2191" s="46" t="str">
        <f>IF(SUMIFS('Base facturation'!$C$59:$ALN$59,'Base facturation'!$C$8:$ALN$8,A2191)=0,"",SUMIFS('Base facturation'!$C$59:$ALN$59,'Base facturation'!$C$8:$ALN$8,A2191))</f>
        <v/>
      </c>
      <c r="L2191" s="46" t="str">
        <f t="shared" si="34"/>
        <v/>
      </c>
      <c r="M2191" s="47"/>
      <c r="N2191" s="55"/>
      <c r="O2191" s="59"/>
      <c r="P2191" s="43"/>
      <c r="Q2191" s="14"/>
    </row>
    <row r="2192" spans="1:17" ht="36.700000000000003" customHeight="1" x14ac:dyDescent="0.25">
      <c r="A2192" s="277"/>
      <c r="B2192" s="33"/>
      <c r="C2192" s="11"/>
      <c r="D2192" s="11"/>
      <c r="E2192" s="36"/>
      <c r="F2192" s="11"/>
      <c r="G2192" s="11"/>
      <c r="H2192" s="11"/>
      <c r="I2192" s="24"/>
      <c r="J2192" s="51"/>
      <c r="K2192" s="46" t="str">
        <f>IF(SUMIFS('Base facturation'!$C$59:$ALN$59,'Base facturation'!$C$8:$ALN$8,A2192)=0,"",SUMIFS('Base facturation'!$C$59:$ALN$59,'Base facturation'!$C$8:$ALN$8,A2192))</f>
        <v/>
      </c>
      <c r="L2192" s="46" t="str">
        <f t="shared" si="34"/>
        <v/>
      </c>
      <c r="M2192" s="47"/>
      <c r="N2192" s="55"/>
      <c r="O2192" s="59"/>
      <c r="P2192" s="43"/>
      <c r="Q2192" s="14"/>
    </row>
    <row r="2193" spans="1:17" ht="36.700000000000003" customHeight="1" x14ac:dyDescent="0.25">
      <c r="A2193" s="277"/>
      <c r="B2193" s="33"/>
      <c r="C2193" s="11"/>
      <c r="D2193" s="11"/>
      <c r="E2193" s="36"/>
      <c r="F2193" s="11"/>
      <c r="G2193" s="11"/>
      <c r="H2193" s="11"/>
      <c r="I2193" s="24"/>
      <c r="J2193" s="51"/>
      <c r="K2193" s="46" t="str">
        <f>IF(SUMIFS('Base facturation'!$C$59:$ALN$59,'Base facturation'!$C$8:$ALN$8,A2193)=0,"",SUMIFS('Base facturation'!$C$59:$ALN$59,'Base facturation'!$C$8:$ALN$8,A2193))</f>
        <v/>
      </c>
      <c r="L2193" s="46" t="str">
        <f t="shared" si="34"/>
        <v/>
      </c>
      <c r="M2193" s="47"/>
      <c r="N2193" s="55"/>
      <c r="O2193" s="59"/>
      <c r="P2193" s="43"/>
      <c r="Q2193" s="14"/>
    </row>
    <row r="2194" spans="1:17" ht="36.700000000000003" customHeight="1" x14ac:dyDescent="0.25">
      <c r="A2194" s="277"/>
      <c r="B2194" s="33"/>
      <c r="C2194" s="11"/>
      <c r="D2194" s="11"/>
      <c r="E2194" s="36"/>
      <c r="F2194" s="11"/>
      <c r="G2194" s="11"/>
      <c r="H2194" s="11"/>
      <c r="I2194" s="24"/>
      <c r="J2194" s="51"/>
      <c r="K2194" s="46" t="str">
        <f>IF(SUMIFS('Base facturation'!$C$59:$ALN$59,'Base facturation'!$C$8:$ALN$8,A2194)=0,"",SUMIFS('Base facturation'!$C$59:$ALN$59,'Base facturation'!$C$8:$ALN$8,A2194))</f>
        <v/>
      </c>
      <c r="L2194" s="46" t="str">
        <f t="shared" si="34"/>
        <v/>
      </c>
      <c r="M2194" s="47"/>
      <c r="N2194" s="55"/>
      <c r="O2194" s="59"/>
      <c r="P2194" s="43"/>
      <c r="Q2194" s="14"/>
    </row>
    <row r="2195" spans="1:17" ht="36.700000000000003" customHeight="1" x14ac:dyDescent="0.25">
      <c r="A2195" s="277"/>
      <c r="B2195" s="33"/>
      <c r="C2195" s="11"/>
      <c r="D2195" s="11"/>
      <c r="E2195" s="36"/>
      <c r="F2195" s="11"/>
      <c r="G2195" s="11"/>
      <c r="H2195" s="11"/>
      <c r="I2195" s="24"/>
      <c r="J2195" s="51"/>
      <c r="K2195" s="46" t="str">
        <f>IF(SUMIFS('Base facturation'!$C$59:$ALN$59,'Base facturation'!$C$8:$ALN$8,A2195)=0,"",SUMIFS('Base facturation'!$C$59:$ALN$59,'Base facturation'!$C$8:$ALN$8,A2195))</f>
        <v/>
      </c>
      <c r="L2195" s="46" t="str">
        <f t="shared" si="34"/>
        <v/>
      </c>
      <c r="M2195" s="47"/>
      <c r="N2195" s="55"/>
      <c r="O2195" s="59"/>
      <c r="P2195" s="43"/>
      <c r="Q2195" s="14"/>
    </row>
    <row r="2196" spans="1:17" ht="36.700000000000003" customHeight="1" x14ac:dyDescent="0.25">
      <c r="A2196" s="277"/>
      <c r="B2196" s="33"/>
      <c r="C2196" s="11"/>
      <c r="D2196" s="11"/>
      <c r="E2196" s="36"/>
      <c r="F2196" s="11"/>
      <c r="G2196" s="11"/>
      <c r="H2196" s="11"/>
      <c r="I2196" s="24"/>
      <c r="J2196" s="51"/>
      <c r="K2196" s="46" t="str">
        <f>IF(SUMIFS('Base facturation'!$C$59:$ALN$59,'Base facturation'!$C$8:$ALN$8,A2196)=0,"",SUMIFS('Base facturation'!$C$59:$ALN$59,'Base facturation'!$C$8:$ALN$8,A2196))</f>
        <v/>
      </c>
      <c r="L2196" s="46" t="str">
        <f t="shared" si="34"/>
        <v/>
      </c>
      <c r="M2196" s="47"/>
      <c r="N2196" s="55"/>
      <c r="O2196" s="59"/>
      <c r="P2196" s="43"/>
      <c r="Q2196" s="14"/>
    </row>
    <row r="2197" spans="1:17" ht="36.700000000000003" customHeight="1" x14ac:dyDescent="0.25">
      <c r="A2197" s="277"/>
      <c r="B2197" s="33"/>
      <c r="C2197" s="11"/>
      <c r="D2197" s="11"/>
      <c r="E2197" s="36"/>
      <c r="F2197" s="11"/>
      <c r="G2197" s="11"/>
      <c r="H2197" s="11"/>
      <c r="I2197" s="24"/>
      <c r="J2197" s="51"/>
      <c r="K2197" s="46" t="str">
        <f>IF(SUMIFS('Base facturation'!$C$59:$ALN$59,'Base facturation'!$C$8:$ALN$8,A2197)=0,"",SUMIFS('Base facturation'!$C$59:$ALN$59,'Base facturation'!$C$8:$ALN$8,A2197))</f>
        <v/>
      </c>
      <c r="L2197" s="46" t="str">
        <f t="shared" si="34"/>
        <v/>
      </c>
      <c r="M2197" s="47"/>
      <c r="N2197" s="55"/>
      <c r="O2197" s="59"/>
      <c r="P2197" s="43"/>
      <c r="Q2197" s="14"/>
    </row>
    <row r="2198" spans="1:17" ht="36.700000000000003" customHeight="1" x14ac:dyDescent="0.25">
      <c r="A2198" s="277"/>
      <c r="B2198" s="33"/>
      <c r="C2198" s="11"/>
      <c r="D2198" s="11"/>
      <c r="E2198" s="36"/>
      <c r="F2198" s="11"/>
      <c r="G2198" s="11"/>
      <c r="H2198" s="11"/>
      <c r="I2198" s="24"/>
      <c r="J2198" s="51"/>
      <c r="K2198" s="46" t="str">
        <f>IF(SUMIFS('Base facturation'!$C$59:$ALN$59,'Base facturation'!$C$8:$ALN$8,A2198)=0,"",SUMIFS('Base facturation'!$C$59:$ALN$59,'Base facturation'!$C$8:$ALN$8,A2198))</f>
        <v/>
      </c>
      <c r="L2198" s="46" t="str">
        <f t="shared" si="34"/>
        <v/>
      </c>
      <c r="M2198" s="47"/>
      <c r="N2198" s="55"/>
      <c r="O2198" s="59"/>
      <c r="P2198" s="43"/>
      <c r="Q2198" s="14"/>
    </row>
    <row r="2199" spans="1:17" ht="36.700000000000003" customHeight="1" x14ac:dyDescent="0.25">
      <c r="A2199" s="277"/>
      <c r="B2199" s="33"/>
      <c r="C2199" s="11"/>
      <c r="D2199" s="11"/>
      <c r="E2199" s="36"/>
      <c r="F2199" s="11"/>
      <c r="G2199" s="11"/>
      <c r="H2199" s="11"/>
      <c r="I2199" s="24"/>
      <c r="J2199" s="51"/>
      <c r="K2199" s="46" t="str">
        <f>IF(SUMIFS('Base facturation'!$C$59:$ALN$59,'Base facturation'!$C$8:$ALN$8,A2199)=0,"",SUMIFS('Base facturation'!$C$59:$ALN$59,'Base facturation'!$C$8:$ALN$8,A2199))</f>
        <v/>
      </c>
      <c r="L2199" s="46" t="str">
        <f t="shared" si="34"/>
        <v/>
      </c>
      <c r="M2199" s="47"/>
      <c r="N2199" s="55"/>
      <c r="O2199" s="59"/>
      <c r="P2199" s="43"/>
      <c r="Q2199" s="14"/>
    </row>
    <row r="2200" spans="1:17" ht="36.700000000000003" customHeight="1" x14ac:dyDescent="0.25">
      <c r="A2200" s="277"/>
      <c r="B2200" s="33"/>
      <c r="C2200" s="11"/>
      <c r="D2200" s="11"/>
      <c r="E2200" s="36"/>
      <c r="F2200" s="11"/>
      <c r="G2200" s="11"/>
      <c r="H2200" s="11"/>
      <c r="I2200" s="24"/>
      <c r="J2200" s="51"/>
      <c r="K2200" s="46" t="str">
        <f>IF(SUMIFS('Base facturation'!$C$59:$ALN$59,'Base facturation'!$C$8:$ALN$8,A2200)=0,"",SUMIFS('Base facturation'!$C$59:$ALN$59,'Base facturation'!$C$8:$ALN$8,A2200))</f>
        <v/>
      </c>
      <c r="L2200" s="46" t="str">
        <f t="shared" si="34"/>
        <v/>
      </c>
      <c r="M2200" s="47"/>
      <c r="N2200" s="55"/>
      <c r="O2200" s="59"/>
      <c r="P2200" s="43"/>
      <c r="Q2200" s="14"/>
    </row>
    <row r="2201" spans="1:17" ht="36.700000000000003" customHeight="1" x14ac:dyDescent="0.25">
      <c r="A2201" s="277"/>
      <c r="B2201" s="33"/>
      <c r="C2201" s="11"/>
      <c r="D2201" s="11"/>
      <c r="E2201" s="36"/>
      <c r="F2201" s="11"/>
      <c r="G2201" s="11"/>
      <c r="H2201" s="11"/>
      <c r="I2201" s="24"/>
      <c r="J2201" s="51"/>
      <c r="K2201" s="46" t="str">
        <f>IF(SUMIFS('Base facturation'!$C$59:$ALN$59,'Base facturation'!$C$8:$ALN$8,A2201)=0,"",SUMIFS('Base facturation'!$C$59:$ALN$59,'Base facturation'!$C$8:$ALN$8,A2201))</f>
        <v/>
      </c>
      <c r="L2201" s="46" t="str">
        <f t="shared" si="34"/>
        <v/>
      </c>
      <c r="M2201" s="47"/>
      <c r="N2201" s="55"/>
      <c r="O2201" s="59"/>
      <c r="P2201" s="43"/>
      <c r="Q2201" s="14"/>
    </row>
    <row r="2202" spans="1:17" ht="36.700000000000003" customHeight="1" x14ac:dyDescent="0.25">
      <c r="A2202" s="277"/>
      <c r="B2202" s="33"/>
      <c r="C2202" s="11"/>
      <c r="D2202" s="11"/>
      <c r="E2202" s="36"/>
      <c r="F2202" s="11"/>
      <c r="G2202" s="11"/>
      <c r="H2202" s="11"/>
      <c r="I2202" s="24"/>
      <c r="J2202" s="51"/>
      <c r="K2202" s="46" t="str">
        <f>IF(SUMIFS('Base facturation'!$C$59:$ALN$59,'Base facturation'!$C$8:$ALN$8,A2202)=0,"",SUMIFS('Base facturation'!$C$59:$ALN$59,'Base facturation'!$C$8:$ALN$8,A2202))</f>
        <v/>
      </c>
      <c r="L2202" s="46" t="str">
        <f t="shared" si="34"/>
        <v/>
      </c>
      <c r="M2202" s="47"/>
      <c r="N2202" s="55"/>
      <c r="O2202" s="59"/>
      <c r="P2202" s="43"/>
      <c r="Q2202" s="14"/>
    </row>
    <row r="2203" spans="1:17" ht="36.700000000000003" customHeight="1" x14ac:dyDescent="0.25">
      <c r="A2203" s="277"/>
      <c r="B2203" s="33"/>
      <c r="C2203" s="11"/>
      <c r="D2203" s="11"/>
      <c r="E2203" s="36"/>
      <c r="F2203" s="11"/>
      <c r="G2203" s="11"/>
      <c r="H2203" s="11"/>
      <c r="I2203" s="24"/>
      <c r="J2203" s="51"/>
      <c r="K2203" s="46" t="str">
        <f>IF(SUMIFS('Base facturation'!$C$59:$ALN$59,'Base facturation'!$C$8:$ALN$8,A2203)=0,"",SUMIFS('Base facturation'!$C$59:$ALN$59,'Base facturation'!$C$8:$ALN$8,A2203))</f>
        <v/>
      </c>
      <c r="L2203" s="46" t="str">
        <f t="shared" si="34"/>
        <v/>
      </c>
      <c r="M2203" s="47"/>
      <c r="N2203" s="55"/>
      <c r="O2203" s="59"/>
      <c r="P2203" s="43"/>
      <c r="Q2203" s="14"/>
    </row>
    <row r="2204" spans="1:17" ht="36.700000000000003" customHeight="1" x14ac:dyDescent="0.25">
      <c r="A2204" s="277"/>
      <c r="B2204" s="33"/>
      <c r="C2204" s="11"/>
      <c r="D2204" s="11"/>
      <c r="E2204" s="36"/>
      <c r="F2204" s="11"/>
      <c r="G2204" s="11"/>
      <c r="H2204" s="11"/>
      <c r="I2204" s="24"/>
      <c r="J2204" s="51"/>
      <c r="K2204" s="46" t="str">
        <f>IF(SUMIFS('Base facturation'!$C$59:$ALN$59,'Base facturation'!$C$8:$ALN$8,A2204)=0,"",SUMIFS('Base facturation'!$C$59:$ALN$59,'Base facturation'!$C$8:$ALN$8,A2204))</f>
        <v/>
      </c>
      <c r="L2204" s="46" t="str">
        <f t="shared" si="34"/>
        <v/>
      </c>
      <c r="M2204" s="47"/>
      <c r="N2204" s="55"/>
      <c r="O2204" s="59"/>
      <c r="P2204" s="43"/>
      <c r="Q2204" s="14"/>
    </row>
    <row r="2205" spans="1:17" ht="36.700000000000003" customHeight="1" x14ac:dyDescent="0.25">
      <c r="A2205" s="277"/>
      <c r="B2205" s="33"/>
      <c r="C2205" s="11"/>
      <c r="D2205" s="11"/>
      <c r="E2205" s="36"/>
      <c r="F2205" s="11"/>
      <c r="G2205" s="11"/>
      <c r="H2205" s="11"/>
      <c r="I2205" s="24"/>
      <c r="J2205" s="51"/>
      <c r="K2205" s="46" t="str">
        <f>IF(SUMIFS('Base facturation'!$C$59:$ALN$59,'Base facturation'!$C$8:$ALN$8,A2205)=0,"",SUMIFS('Base facturation'!$C$59:$ALN$59,'Base facturation'!$C$8:$ALN$8,A2205))</f>
        <v/>
      </c>
      <c r="L2205" s="46" t="str">
        <f t="shared" si="34"/>
        <v/>
      </c>
      <c r="M2205" s="47"/>
      <c r="N2205" s="55"/>
      <c r="O2205" s="59"/>
      <c r="P2205" s="43"/>
      <c r="Q2205" s="14"/>
    </row>
    <row r="2206" spans="1:17" ht="36.700000000000003" customHeight="1" x14ac:dyDescent="0.25">
      <c r="A2206" s="277"/>
      <c r="B2206" s="33"/>
      <c r="C2206" s="11"/>
      <c r="D2206" s="11"/>
      <c r="E2206" s="36"/>
      <c r="F2206" s="11"/>
      <c r="G2206" s="11"/>
      <c r="H2206" s="11"/>
      <c r="I2206" s="24"/>
      <c r="J2206" s="51"/>
      <c r="K2206" s="46" t="str">
        <f>IF(SUMIFS('Base facturation'!$C$59:$ALN$59,'Base facturation'!$C$8:$ALN$8,A2206)=0,"",SUMIFS('Base facturation'!$C$59:$ALN$59,'Base facturation'!$C$8:$ALN$8,A2206))</f>
        <v/>
      </c>
      <c r="L2206" s="46" t="str">
        <f t="shared" si="34"/>
        <v/>
      </c>
      <c r="M2206" s="47"/>
      <c r="N2206" s="55"/>
      <c r="O2206" s="59"/>
      <c r="P2206" s="43"/>
      <c r="Q2206" s="14"/>
    </row>
    <row r="2207" spans="1:17" ht="36.700000000000003" customHeight="1" x14ac:dyDescent="0.25">
      <c r="A2207" s="277"/>
      <c r="B2207" s="33"/>
      <c r="C2207" s="11"/>
      <c r="D2207" s="11"/>
      <c r="E2207" s="36"/>
      <c r="F2207" s="11"/>
      <c r="G2207" s="11"/>
      <c r="H2207" s="11"/>
      <c r="I2207" s="24"/>
      <c r="J2207" s="51"/>
      <c r="K2207" s="46" t="str">
        <f>IF(SUMIFS('Base facturation'!$C$59:$ALN$59,'Base facturation'!$C$8:$ALN$8,A2207)=0,"",SUMIFS('Base facturation'!$C$59:$ALN$59,'Base facturation'!$C$8:$ALN$8,A2207))</f>
        <v/>
      </c>
      <c r="L2207" s="46" t="str">
        <f t="shared" si="34"/>
        <v/>
      </c>
      <c r="M2207" s="47"/>
      <c r="N2207" s="55"/>
      <c r="O2207" s="59"/>
      <c r="P2207" s="43"/>
      <c r="Q2207" s="14"/>
    </row>
    <row r="2208" spans="1:17" ht="36.700000000000003" customHeight="1" x14ac:dyDescent="0.25">
      <c r="A2208" s="277"/>
      <c r="B2208" s="33"/>
      <c r="C2208" s="11"/>
      <c r="D2208" s="11"/>
      <c r="E2208" s="36"/>
      <c r="F2208" s="11"/>
      <c r="G2208" s="11"/>
      <c r="H2208" s="11"/>
      <c r="I2208" s="24"/>
      <c r="J2208" s="51"/>
      <c r="K2208" s="46" t="str">
        <f>IF(SUMIFS('Base facturation'!$C$59:$ALN$59,'Base facturation'!$C$8:$ALN$8,A2208)=0,"",SUMIFS('Base facturation'!$C$59:$ALN$59,'Base facturation'!$C$8:$ALN$8,A2208))</f>
        <v/>
      </c>
      <c r="L2208" s="46" t="str">
        <f t="shared" si="34"/>
        <v/>
      </c>
      <c r="M2208" s="47"/>
      <c r="N2208" s="55"/>
      <c r="O2208" s="59"/>
      <c r="P2208" s="43"/>
      <c r="Q2208" s="14"/>
    </row>
    <row r="2209" spans="1:17" ht="36.700000000000003" customHeight="1" x14ac:dyDescent="0.25">
      <c r="A2209" s="277"/>
      <c r="B2209" s="33"/>
      <c r="C2209" s="11"/>
      <c r="D2209" s="11"/>
      <c r="E2209" s="36"/>
      <c r="F2209" s="11"/>
      <c r="G2209" s="11"/>
      <c r="H2209" s="11"/>
      <c r="I2209" s="24"/>
      <c r="J2209" s="51"/>
      <c r="K2209" s="46" t="str">
        <f>IF(SUMIFS('Base facturation'!$C$59:$ALN$59,'Base facturation'!$C$8:$ALN$8,A2209)=0,"",SUMIFS('Base facturation'!$C$59:$ALN$59,'Base facturation'!$C$8:$ALN$8,A2209))</f>
        <v/>
      </c>
      <c r="L2209" s="46" t="str">
        <f t="shared" si="34"/>
        <v/>
      </c>
      <c r="M2209" s="47"/>
      <c r="N2209" s="55"/>
      <c r="O2209" s="59"/>
      <c r="P2209" s="43"/>
      <c r="Q2209" s="14"/>
    </row>
    <row r="2210" spans="1:17" ht="36.700000000000003" customHeight="1" x14ac:dyDescent="0.25">
      <c r="A2210" s="277"/>
      <c r="B2210" s="33"/>
      <c r="C2210" s="11"/>
      <c r="D2210" s="11"/>
      <c r="E2210" s="36"/>
      <c r="F2210" s="11"/>
      <c r="G2210" s="11"/>
      <c r="H2210" s="11"/>
      <c r="I2210" s="24"/>
      <c r="J2210" s="51"/>
      <c r="K2210" s="46" t="str">
        <f>IF(SUMIFS('Base facturation'!$C$59:$ALN$59,'Base facturation'!$C$8:$ALN$8,A2210)=0,"",SUMIFS('Base facturation'!$C$59:$ALN$59,'Base facturation'!$C$8:$ALN$8,A2210))</f>
        <v/>
      </c>
      <c r="L2210" s="46" t="str">
        <f t="shared" si="34"/>
        <v/>
      </c>
      <c r="M2210" s="47"/>
      <c r="N2210" s="55"/>
      <c r="O2210" s="59"/>
      <c r="P2210" s="43"/>
      <c r="Q2210" s="14"/>
    </row>
    <row r="2211" spans="1:17" ht="36.700000000000003" customHeight="1" x14ac:dyDescent="0.25">
      <c r="A2211" s="277"/>
      <c r="B2211" s="33"/>
      <c r="C2211" s="11"/>
      <c r="D2211" s="11"/>
      <c r="E2211" s="36"/>
      <c r="F2211" s="11"/>
      <c r="G2211" s="11"/>
      <c r="H2211" s="11"/>
      <c r="I2211" s="24"/>
      <c r="J2211" s="51"/>
      <c r="K2211" s="46" t="str">
        <f>IF(SUMIFS('Base facturation'!$C$59:$ALN$59,'Base facturation'!$C$8:$ALN$8,A2211)=0,"",SUMIFS('Base facturation'!$C$59:$ALN$59,'Base facturation'!$C$8:$ALN$8,A2211))</f>
        <v/>
      </c>
      <c r="L2211" s="46" t="str">
        <f t="shared" si="34"/>
        <v/>
      </c>
      <c r="M2211" s="47"/>
      <c r="N2211" s="55"/>
      <c r="O2211" s="59"/>
      <c r="P2211" s="43"/>
      <c r="Q2211" s="14"/>
    </row>
    <row r="2212" spans="1:17" ht="36.700000000000003" customHeight="1" x14ac:dyDescent="0.25">
      <c r="A2212" s="277"/>
      <c r="B2212" s="33"/>
      <c r="C2212" s="11"/>
      <c r="D2212" s="11"/>
      <c r="E2212" s="36"/>
      <c r="F2212" s="11"/>
      <c r="G2212" s="11"/>
      <c r="H2212" s="11"/>
      <c r="I2212" s="24"/>
      <c r="J2212" s="51"/>
      <c r="K2212" s="46" t="str">
        <f>IF(SUMIFS('Base facturation'!$C$59:$ALN$59,'Base facturation'!$C$8:$ALN$8,A2212)=0,"",SUMIFS('Base facturation'!$C$59:$ALN$59,'Base facturation'!$C$8:$ALN$8,A2212))</f>
        <v/>
      </c>
      <c r="L2212" s="46" t="str">
        <f t="shared" si="34"/>
        <v/>
      </c>
      <c r="M2212" s="47"/>
      <c r="N2212" s="55"/>
      <c r="O2212" s="59"/>
      <c r="P2212" s="43"/>
      <c r="Q2212" s="14"/>
    </row>
    <row r="2213" spans="1:17" ht="36.700000000000003" customHeight="1" x14ac:dyDescent="0.25">
      <c r="A2213" s="277"/>
      <c r="B2213" s="33"/>
      <c r="C2213" s="11"/>
      <c r="D2213" s="11"/>
      <c r="E2213" s="36"/>
      <c r="F2213" s="11"/>
      <c r="G2213" s="11"/>
      <c r="H2213" s="11"/>
      <c r="I2213" s="24"/>
      <c r="J2213" s="51"/>
      <c r="K2213" s="46" t="str">
        <f>IF(SUMIFS('Base facturation'!$C$59:$ALN$59,'Base facturation'!$C$8:$ALN$8,A2213)=0,"",SUMIFS('Base facturation'!$C$59:$ALN$59,'Base facturation'!$C$8:$ALN$8,A2213))</f>
        <v/>
      </c>
      <c r="L2213" s="46" t="str">
        <f t="shared" si="34"/>
        <v/>
      </c>
      <c r="M2213" s="47"/>
      <c r="N2213" s="55"/>
      <c r="O2213" s="59"/>
      <c r="P2213" s="43"/>
      <c r="Q2213" s="14"/>
    </row>
    <row r="2214" spans="1:17" ht="36.700000000000003" customHeight="1" x14ac:dyDescent="0.25">
      <c r="A2214" s="277"/>
      <c r="B2214" s="33"/>
      <c r="C2214" s="11"/>
      <c r="D2214" s="11"/>
      <c r="E2214" s="36"/>
      <c r="F2214" s="11"/>
      <c r="G2214" s="11"/>
      <c r="H2214" s="11"/>
      <c r="I2214" s="24"/>
      <c r="J2214" s="51"/>
      <c r="K2214" s="46" t="str">
        <f>IF(SUMIFS('Base facturation'!$C$59:$ALN$59,'Base facturation'!$C$8:$ALN$8,A2214)=0,"",SUMIFS('Base facturation'!$C$59:$ALN$59,'Base facturation'!$C$8:$ALN$8,A2214))</f>
        <v/>
      </c>
      <c r="L2214" s="46" t="str">
        <f t="shared" si="34"/>
        <v/>
      </c>
      <c r="M2214" s="47"/>
      <c r="N2214" s="55"/>
      <c r="O2214" s="59"/>
      <c r="P2214" s="43"/>
      <c r="Q2214" s="14"/>
    </row>
    <row r="2215" spans="1:17" ht="36.700000000000003" customHeight="1" x14ac:dyDescent="0.25">
      <c r="A2215" s="277"/>
      <c r="B2215" s="33"/>
      <c r="C2215" s="11"/>
      <c r="D2215" s="11"/>
      <c r="E2215" s="36"/>
      <c r="F2215" s="11"/>
      <c r="G2215" s="11"/>
      <c r="H2215" s="11"/>
      <c r="I2215" s="24"/>
      <c r="J2215" s="51"/>
      <c r="K2215" s="46" t="str">
        <f>IF(SUMIFS('Base facturation'!$C$59:$ALN$59,'Base facturation'!$C$8:$ALN$8,A2215)=0,"",SUMIFS('Base facturation'!$C$59:$ALN$59,'Base facturation'!$C$8:$ALN$8,A2215))</f>
        <v/>
      </c>
      <c r="L2215" s="46" t="str">
        <f t="shared" si="34"/>
        <v/>
      </c>
      <c r="M2215" s="47"/>
      <c r="N2215" s="55"/>
      <c r="O2215" s="59"/>
      <c r="P2215" s="43"/>
      <c r="Q2215" s="14"/>
    </row>
    <row r="2216" spans="1:17" ht="36.700000000000003" customHeight="1" x14ac:dyDescent="0.25">
      <c r="A2216" s="277"/>
      <c r="B2216" s="33"/>
      <c r="C2216" s="11"/>
      <c r="D2216" s="11"/>
      <c r="E2216" s="36"/>
      <c r="F2216" s="11"/>
      <c r="G2216" s="11"/>
      <c r="H2216" s="11"/>
      <c r="I2216" s="24"/>
      <c r="J2216" s="51"/>
      <c r="K2216" s="46" t="str">
        <f>IF(SUMIFS('Base facturation'!$C$59:$ALN$59,'Base facturation'!$C$8:$ALN$8,A2216)=0,"",SUMIFS('Base facturation'!$C$59:$ALN$59,'Base facturation'!$C$8:$ALN$8,A2216))</f>
        <v/>
      </c>
      <c r="L2216" s="46" t="str">
        <f t="shared" si="34"/>
        <v/>
      </c>
      <c r="M2216" s="47"/>
      <c r="N2216" s="55"/>
      <c r="O2216" s="59"/>
      <c r="P2216" s="43"/>
      <c r="Q2216" s="14"/>
    </row>
    <row r="2217" spans="1:17" ht="36.700000000000003" customHeight="1" x14ac:dyDescent="0.25">
      <c r="A2217" s="277"/>
      <c r="B2217" s="33"/>
      <c r="C2217" s="11"/>
      <c r="D2217" s="11"/>
      <c r="E2217" s="36"/>
      <c r="F2217" s="11"/>
      <c r="G2217" s="11"/>
      <c r="H2217" s="11"/>
      <c r="I2217" s="24"/>
      <c r="J2217" s="51"/>
      <c r="K2217" s="46" t="str">
        <f>IF(SUMIFS('Base facturation'!$C$59:$ALN$59,'Base facturation'!$C$8:$ALN$8,A2217)=0,"",SUMIFS('Base facturation'!$C$59:$ALN$59,'Base facturation'!$C$8:$ALN$8,A2217))</f>
        <v/>
      </c>
      <c r="L2217" s="46" t="str">
        <f t="shared" si="34"/>
        <v/>
      </c>
      <c r="M2217" s="47"/>
      <c r="N2217" s="55"/>
      <c r="O2217" s="59"/>
      <c r="P2217" s="43"/>
      <c r="Q2217" s="14"/>
    </row>
    <row r="2218" spans="1:17" ht="36.700000000000003" customHeight="1" x14ac:dyDescent="0.25">
      <c r="A2218" s="277"/>
      <c r="B2218" s="33"/>
      <c r="C2218" s="11"/>
      <c r="D2218" s="11"/>
      <c r="E2218" s="36"/>
      <c r="F2218" s="11"/>
      <c r="G2218" s="11"/>
      <c r="H2218" s="11"/>
      <c r="I2218" s="24"/>
      <c r="J2218" s="51"/>
      <c r="K2218" s="46" t="str">
        <f>IF(SUMIFS('Base facturation'!$C$59:$ALN$59,'Base facturation'!$C$8:$ALN$8,A2218)=0,"",SUMIFS('Base facturation'!$C$59:$ALN$59,'Base facturation'!$C$8:$ALN$8,A2218))</f>
        <v/>
      </c>
      <c r="L2218" s="46" t="str">
        <f t="shared" si="34"/>
        <v/>
      </c>
      <c r="M2218" s="47"/>
      <c r="N2218" s="55"/>
      <c r="O2218" s="59"/>
      <c r="P2218" s="43"/>
      <c r="Q2218" s="14"/>
    </row>
    <row r="2219" spans="1:17" ht="36.700000000000003" customHeight="1" x14ac:dyDescent="0.25">
      <c r="A2219" s="277"/>
      <c r="B2219" s="33"/>
      <c r="C2219" s="11"/>
      <c r="D2219" s="11"/>
      <c r="E2219" s="36"/>
      <c r="F2219" s="11"/>
      <c r="G2219" s="11"/>
      <c r="H2219" s="11"/>
      <c r="I2219" s="24"/>
      <c r="J2219" s="51"/>
      <c r="K2219" s="46" t="str">
        <f>IF(SUMIFS('Base facturation'!$C$59:$ALN$59,'Base facturation'!$C$8:$ALN$8,A2219)=0,"",SUMIFS('Base facturation'!$C$59:$ALN$59,'Base facturation'!$C$8:$ALN$8,A2219))</f>
        <v/>
      </c>
      <c r="L2219" s="46" t="str">
        <f t="shared" si="34"/>
        <v/>
      </c>
      <c r="M2219" s="47"/>
      <c r="N2219" s="55"/>
      <c r="O2219" s="59"/>
      <c r="P2219" s="43"/>
      <c r="Q2219" s="14"/>
    </row>
    <row r="2220" spans="1:17" ht="36.700000000000003" customHeight="1" x14ac:dyDescent="0.25">
      <c r="A2220" s="277"/>
      <c r="B2220" s="33"/>
      <c r="C2220" s="11"/>
      <c r="D2220" s="11"/>
      <c r="E2220" s="36"/>
      <c r="F2220" s="11"/>
      <c r="G2220" s="11"/>
      <c r="H2220" s="11"/>
      <c r="I2220" s="24"/>
      <c r="J2220" s="51"/>
      <c r="K2220" s="46" t="str">
        <f>IF(SUMIFS('Base facturation'!$C$59:$ALN$59,'Base facturation'!$C$8:$ALN$8,A2220)=0,"",SUMIFS('Base facturation'!$C$59:$ALN$59,'Base facturation'!$C$8:$ALN$8,A2220))</f>
        <v/>
      </c>
      <c r="L2220" s="46" t="str">
        <f t="shared" si="34"/>
        <v/>
      </c>
      <c r="M2220" s="47"/>
      <c r="N2220" s="55"/>
      <c r="O2220" s="59"/>
      <c r="P2220" s="43"/>
      <c r="Q2220" s="14"/>
    </row>
    <row r="2221" spans="1:17" ht="36.700000000000003" customHeight="1" x14ac:dyDescent="0.25">
      <c r="A2221" s="277"/>
      <c r="B2221" s="33"/>
      <c r="C2221" s="11"/>
      <c r="D2221" s="11"/>
      <c r="E2221" s="36"/>
      <c r="F2221" s="11"/>
      <c r="G2221" s="11"/>
      <c r="H2221" s="11"/>
      <c r="I2221" s="24"/>
      <c r="J2221" s="51"/>
      <c r="K2221" s="46" t="str">
        <f>IF(SUMIFS('Base facturation'!$C$59:$ALN$59,'Base facturation'!$C$8:$ALN$8,A2221)=0,"",SUMIFS('Base facturation'!$C$59:$ALN$59,'Base facturation'!$C$8:$ALN$8,A2221))</f>
        <v/>
      </c>
      <c r="L2221" s="46" t="str">
        <f t="shared" si="34"/>
        <v/>
      </c>
      <c r="M2221" s="47"/>
      <c r="N2221" s="55"/>
      <c r="O2221" s="59"/>
      <c r="P2221" s="43"/>
      <c r="Q2221" s="14"/>
    </row>
    <row r="2222" spans="1:17" ht="36.700000000000003" customHeight="1" x14ac:dyDescent="0.25">
      <c r="A2222" s="277"/>
      <c r="B2222" s="33"/>
      <c r="C2222" s="11"/>
      <c r="D2222" s="11"/>
      <c r="E2222" s="36"/>
      <c r="F2222" s="11"/>
      <c r="G2222" s="11"/>
      <c r="H2222" s="11"/>
      <c r="I2222" s="24"/>
      <c r="J2222" s="51"/>
      <c r="K2222" s="46" t="str">
        <f>IF(SUMIFS('Base facturation'!$C$59:$ALN$59,'Base facturation'!$C$8:$ALN$8,A2222)=0,"",SUMIFS('Base facturation'!$C$59:$ALN$59,'Base facturation'!$C$8:$ALN$8,A2222))</f>
        <v/>
      </c>
      <c r="L2222" s="46" t="str">
        <f t="shared" si="34"/>
        <v/>
      </c>
      <c r="M2222" s="47"/>
      <c r="N2222" s="55"/>
      <c r="O2222" s="59"/>
      <c r="P2222" s="43"/>
      <c r="Q2222" s="14"/>
    </row>
    <row r="2223" spans="1:17" ht="36.700000000000003" customHeight="1" x14ac:dyDescent="0.25">
      <c r="A2223" s="277"/>
      <c r="B2223" s="33"/>
      <c r="C2223" s="11"/>
      <c r="D2223" s="11"/>
      <c r="E2223" s="36"/>
      <c r="F2223" s="11"/>
      <c r="G2223" s="11"/>
      <c r="H2223" s="11"/>
      <c r="I2223" s="24"/>
      <c r="J2223" s="51"/>
      <c r="K2223" s="46" t="str">
        <f>IF(SUMIFS('Base facturation'!$C$59:$ALN$59,'Base facturation'!$C$8:$ALN$8,A2223)=0,"",SUMIFS('Base facturation'!$C$59:$ALN$59,'Base facturation'!$C$8:$ALN$8,A2223))</f>
        <v/>
      </c>
      <c r="L2223" s="46" t="str">
        <f t="shared" si="34"/>
        <v/>
      </c>
      <c r="M2223" s="47"/>
      <c r="N2223" s="55"/>
      <c r="O2223" s="59"/>
      <c r="P2223" s="43"/>
      <c r="Q2223" s="14"/>
    </row>
    <row r="2224" spans="1:17" ht="36.700000000000003" customHeight="1" x14ac:dyDescent="0.25">
      <c r="A2224" s="277"/>
      <c r="B2224" s="33"/>
      <c r="C2224" s="11"/>
      <c r="D2224" s="11"/>
      <c r="E2224" s="36"/>
      <c r="F2224" s="11"/>
      <c r="G2224" s="11"/>
      <c r="H2224" s="11"/>
      <c r="I2224" s="24"/>
      <c r="J2224" s="51"/>
      <c r="K2224" s="46" t="str">
        <f>IF(SUMIFS('Base facturation'!$C$59:$ALN$59,'Base facturation'!$C$8:$ALN$8,A2224)=0,"",SUMIFS('Base facturation'!$C$59:$ALN$59,'Base facturation'!$C$8:$ALN$8,A2224))</f>
        <v/>
      </c>
      <c r="L2224" s="46" t="str">
        <f t="shared" si="34"/>
        <v/>
      </c>
      <c r="M2224" s="47"/>
      <c r="N2224" s="55"/>
      <c r="O2224" s="59"/>
      <c r="P2224" s="43"/>
      <c r="Q2224" s="14"/>
    </row>
    <row r="2225" spans="1:17" ht="36.700000000000003" customHeight="1" x14ac:dyDescent="0.25">
      <c r="A2225" s="277"/>
      <c r="B2225" s="33"/>
      <c r="C2225" s="11"/>
      <c r="D2225" s="11"/>
      <c r="E2225" s="36"/>
      <c r="F2225" s="11"/>
      <c r="G2225" s="11"/>
      <c r="H2225" s="11"/>
      <c r="I2225" s="24"/>
      <c r="J2225" s="51"/>
      <c r="K2225" s="46" t="str">
        <f>IF(SUMIFS('Base facturation'!$C$59:$ALN$59,'Base facturation'!$C$8:$ALN$8,A2225)=0,"",SUMIFS('Base facturation'!$C$59:$ALN$59,'Base facturation'!$C$8:$ALN$8,A2225))</f>
        <v/>
      </c>
      <c r="L2225" s="46" t="str">
        <f t="shared" si="34"/>
        <v/>
      </c>
      <c r="M2225" s="47"/>
      <c r="N2225" s="55"/>
      <c r="O2225" s="59"/>
      <c r="P2225" s="43"/>
      <c r="Q2225" s="14"/>
    </row>
    <row r="2226" spans="1:17" ht="36.700000000000003" customHeight="1" x14ac:dyDescent="0.25">
      <c r="A2226" s="277"/>
      <c r="B2226" s="33"/>
      <c r="C2226" s="11"/>
      <c r="D2226" s="11"/>
      <c r="E2226" s="36"/>
      <c r="F2226" s="11"/>
      <c r="G2226" s="11"/>
      <c r="H2226" s="11"/>
      <c r="I2226" s="24"/>
      <c r="J2226" s="51"/>
      <c r="K2226" s="46" t="str">
        <f>IF(SUMIFS('Base facturation'!$C$59:$ALN$59,'Base facturation'!$C$8:$ALN$8,A2226)=0,"",SUMIFS('Base facturation'!$C$59:$ALN$59,'Base facturation'!$C$8:$ALN$8,A2226))</f>
        <v/>
      </c>
      <c r="L2226" s="46" t="str">
        <f t="shared" si="34"/>
        <v/>
      </c>
      <c r="M2226" s="47"/>
      <c r="N2226" s="55"/>
      <c r="O2226" s="59"/>
      <c r="P2226" s="43"/>
      <c r="Q2226" s="14"/>
    </row>
    <row r="2227" spans="1:17" ht="36.700000000000003" customHeight="1" x14ac:dyDescent="0.25">
      <c r="A2227" s="277"/>
      <c r="B2227" s="33"/>
      <c r="C2227" s="11"/>
      <c r="D2227" s="11"/>
      <c r="E2227" s="36"/>
      <c r="F2227" s="11"/>
      <c r="G2227" s="11"/>
      <c r="H2227" s="11"/>
      <c r="I2227" s="24"/>
      <c r="J2227" s="51"/>
      <c r="K2227" s="46" t="str">
        <f>IF(SUMIFS('Base facturation'!$C$59:$ALN$59,'Base facturation'!$C$8:$ALN$8,A2227)=0,"",SUMIFS('Base facturation'!$C$59:$ALN$59,'Base facturation'!$C$8:$ALN$8,A2227))</f>
        <v/>
      </c>
      <c r="L2227" s="46" t="str">
        <f t="shared" si="34"/>
        <v/>
      </c>
      <c r="M2227" s="47"/>
      <c r="N2227" s="55"/>
      <c r="O2227" s="59"/>
      <c r="P2227" s="43"/>
      <c r="Q2227" s="14"/>
    </row>
    <row r="2228" spans="1:17" ht="36.700000000000003" customHeight="1" x14ac:dyDescent="0.25">
      <c r="A2228" s="277"/>
      <c r="B2228" s="33"/>
      <c r="C2228" s="11"/>
      <c r="D2228" s="11"/>
      <c r="E2228" s="36"/>
      <c r="F2228" s="11"/>
      <c r="G2228" s="11"/>
      <c r="H2228" s="11"/>
      <c r="I2228" s="24"/>
      <c r="J2228" s="51"/>
      <c r="K2228" s="46" t="str">
        <f>IF(SUMIFS('Base facturation'!$C$59:$ALN$59,'Base facturation'!$C$8:$ALN$8,A2228)=0,"",SUMIFS('Base facturation'!$C$59:$ALN$59,'Base facturation'!$C$8:$ALN$8,A2228))</f>
        <v/>
      </c>
      <c r="L2228" s="46" t="str">
        <f t="shared" si="34"/>
        <v/>
      </c>
      <c r="M2228" s="47"/>
      <c r="N2228" s="55"/>
      <c r="O2228" s="59"/>
      <c r="P2228" s="43"/>
      <c r="Q2228" s="14"/>
    </row>
    <row r="2229" spans="1:17" ht="36.700000000000003" customHeight="1" x14ac:dyDescent="0.25">
      <c r="A2229" s="277"/>
      <c r="B2229" s="33"/>
      <c r="C2229" s="11"/>
      <c r="D2229" s="11"/>
      <c r="E2229" s="36"/>
      <c r="F2229" s="11"/>
      <c r="G2229" s="11"/>
      <c r="H2229" s="11"/>
      <c r="I2229" s="24"/>
      <c r="J2229" s="51"/>
      <c r="K2229" s="46" t="str">
        <f>IF(SUMIFS('Base facturation'!$C$59:$ALN$59,'Base facturation'!$C$8:$ALN$8,A2229)=0,"",SUMIFS('Base facturation'!$C$59:$ALN$59,'Base facturation'!$C$8:$ALN$8,A2229))</f>
        <v/>
      </c>
      <c r="L2229" s="46" t="str">
        <f t="shared" si="34"/>
        <v/>
      </c>
      <c r="M2229" s="47"/>
      <c r="N2229" s="55"/>
      <c r="O2229" s="59"/>
      <c r="P2229" s="43"/>
      <c r="Q2229" s="14"/>
    </row>
    <row r="2230" spans="1:17" ht="36.700000000000003" customHeight="1" x14ac:dyDescent="0.25">
      <c r="A2230" s="277"/>
      <c r="B2230" s="33"/>
      <c r="C2230" s="11"/>
      <c r="D2230" s="11"/>
      <c r="E2230" s="36"/>
      <c r="F2230" s="11"/>
      <c r="G2230" s="11"/>
      <c r="H2230" s="11"/>
      <c r="I2230" s="24"/>
      <c r="J2230" s="51"/>
      <c r="K2230" s="46" t="str">
        <f>IF(SUMIFS('Base facturation'!$C$59:$ALN$59,'Base facturation'!$C$8:$ALN$8,A2230)=0,"",SUMIFS('Base facturation'!$C$59:$ALN$59,'Base facturation'!$C$8:$ALN$8,A2230))</f>
        <v/>
      </c>
      <c r="L2230" s="46" t="str">
        <f t="shared" si="34"/>
        <v/>
      </c>
      <c r="M2230" s="47"/>
      <c r="N2230" s="55"/>
      <c r="O2230" s="59"/>
      <c r="P2230" s="43"/>
      <c r="Q2230" s="14"/>
    </row>
    <row r="2231" spans="1:17" ht="36.700000000000003" customHeight="1" x14ac:dyDescent="0.25">
      <c r="A2231" s="277"/>
      <c r="B2231" s="33"/>
      <c r="C2231" s="11"/>
      <c r="D2231" s="11"/>
      <c r="E2231" s="36"/>
      <c r="F2231" s="11"/>
      <c r="G2231" s="11"/>
      <c r="H2231" s="11"/>
      <c r="I2231" s="24"/>
      <c r="J2231" s="51"/>
      <c r="K2231" s="46" t="str">
        <f>IF(SUMIFS('Base facturation'!$C$59:$ALN$59,'Base facturation'!$C$8:$ALN$8,A2231)=0,"",SUMIFS('Base facturation'!$C$59:$ALN$59,'Base facturation'!$C$8:$ALN$8,A2231))</f>
        <v/>
      </c>
      <c r="L2231" s="46" t="str">
        <f t="shared" si="34"/>
        <v/>
      </c>
      <c r="M2231" s="47"/>
      <c r="N2231" s="55"/>
      <c r="O2231" s="59"/>
      <c r="P2231" s="43"/>
      <c r="Q2231" s="14"/>
    </row>
    <row r="2232" spans="1:17" ht="36.700000000000003" customHeight="1" x14ac:dyDescent="0.25">
      <c r="A2232" s="277"/>
      <c r="B2232" s="33"/>
      <c r="C2232" s="11"/>
      <c r="D2232" s="11"/>
      <c r="E2232" s="36"/>
      <c r="F2232" s="11"/>
      <c r="G2232" s="11"/>
      <c r="H2232" s="11"/>
      <c r="I2232" s="24"/>
      <c r="J2232" s="51"/>
      <c r="K2232" s="46" t="str">
        <f>IF(SUMIFS('Base facturation'!$C$59:$ALN$59,'Base facturation'!$C$8:$ALN$8,A2232)=0,"",SUMIFS('Base facturation'!$C$59:$ALN$59,'Base facturation'!$C$8:$ALN$8,A2232))</f>
        <v/>
      </c>
      <c r="L2232" s="46" t="str">
        <f t="shared" si="34"/>
        <v/>
      </c>
      <c r="M2232" s="47"/>
      <c r="N2232" s="55"/>
      <c r="O2232" s="59"/>
      <c r="P2232" s="43"/>
      <c r="Q2232" s="14"/>
    </row>
    <row r="2233" spans="1:17" ht="36.700000000000003" customHeight="1" x14ac:dyDescent="0.25">
      <c r="A2233" s="277"/>
      <c r="B2233" s="33"/>
      <c r="C2233" s="11"/>
      <c r="D2233" s="11"/>
      <c r="E2233" s="36"/>
      <c r="F2233" s="11"/>
      <c r="G2233" s="11"/>
      <c r="H2233" s="11"/>
      <c r="I2233" s="24"/>
      <c r="J2233" s="51"/>
      <c r="K2233" s="46" t="str">
        <f>IF(SUMIFS('Base facturation'!$C$59:$ALN$59,'Base facturation'!$C$8:$ALN$8,A2233)=0,"",SUMIFS('Base facturation'!$C$59:$ALN$59,'Base facturation'!$C$8:$ALN$8,A2233))</f>
        <v/>
      </c>
      <c r="L2233" s="46" t="str">
        <f t="shared" si="34"/>
        <v/>
      </c>
      <c r="M2233" s="47"/>
      <c r="N2233" s="55"/>
      <c r="O2233" s="59"/>
      <c r="P2233" s="43"/>
      <c r="Q2233" s="14"/>
    </row>
    <row r="2234" spans="1:17" ht="36.700000000000003" customHeight="1" x14ac:dyDescent="0.25">
      <c r="A2234" s="277"/>
      <c r="B2234" s="33"/>
      <c r="C2234" s="11"/>
      <c r="D2234" s="11"/>
      <c r="E2234" s="36"/>
      <c r="F2234" s="11"/>
      <c r="G2234" s="11"/>
      <c r="H2234" s="11"/>
      <c r="I2234" s="24"/>
      <c r="J2234" s="51"/>
      <c r="K2234" s="46" t="str">
        <f>IF(SUMIFS('Base facturation'!$C$59:$ALN$59,'Base facturation'!$C$8:$ALN$8,A2234)=0,"",SUMIFS('Base facturation'!$C$59:$ALN$59,'Base facturation'!$C$8:$ALN$8,A2234))</f>
        <v/>
      </c>
      <c r="L2234" s="46" t="str">
        <f t="shared" si="34"/>
        <v/>
      </c>
      <c r="M2234" s="47"/>
      <c r="N2234" s="55"/>
      <c r="O2234" s="59"/>
      <c r="P2234" s="43"/>
      <c r="Q2234" s="14"/>
    </row>
    <row r="2235" spans="1:17" ht="36.700000000000003" customHeight="1" x14ac:dyDescent="0.25">
      <c r="A2235" s="277"/>
      <c r="B2235" s="33"/>
      <c r="C2235" s="11"/>
      <c r="D2235" s="11"/>
      <c r="E2235" s="36"/>
      <c r="F2235" s="11"/>
      <c r="G2235" s="11"/>
      <c r="H2235" s="11"/>
      <c r="I2235" s="24"/>
      <c r="J2235" s="51"/>
      <c r="K2235" s="46" t="str">
        <f>IF(SUMIFS('Base facturation'!$C$59:$ALN$59,'Base facturation'!$C$8:$ALN$8,A2235)=0,"",SUMIFS('Base facturation'!$C$59:$ALN$59,'Base facturation'!$C$8:$ALN$8,A2235))</f>
        <v/>
      </c>
      <c r="L2235" s="46" t="str">
        <f t="shared" si="34"/>
        <v/>
      </c>
      <c r="M2235" s="47"/>
      <c r="N2235" s="55"/>
      <c r="O2235" s="59"/>
      <c r="P2235" s="43"/>
      <c r="Q2235" s="14"/>
    </row>
    <row r="2236" spans="1:17" ht="36.700000000000003" customHeight="1" x14ac:dyDescent="0.25">
      <c r="A2236" s="277"/>
      <c r="B2236" s="33"/>
      <c r="C2236" s="11"/>
      <c r="D2236" s="11"/>
      <c r="E2236" s="36"/>
      <c r="F2236" s="11"/>
      <c r="G2236" s="11"/>
      <c r="H2236" s="11"/>
      <c r="I2236" s="24"/>
      <c r="J2236" s="51"/>
      <c r="K2236" s="46" t="str">
        <f>IF(SUMIFS('Base facturation'!$C$59:$ALN$59,'Base facturation'!$C$8:$ALN$8,A2236)=0,"",SUMIFS('Base facturation'!$C$59:$ALN$59,'Base facturation'!$C$8:$ALN$8,A2236))</f>
        <v/>
      </c>
      <c r="L2236" s="46" t="str">
        <f t="shared" si="34"/>
        <v/>
      </c>
      <c r="M2236" s="47"/>
      <c r="N2236" s="55"/>
      <c r="O2236" s="59"/>
      <c r="P2236" s="43"/>
      <c r="Q2236" s="14"/>
    </row>
    <row r="2237" spans="1:17" ht="36.700000000000003" customHeight="1" x14ac:dyDescent="0.25">
      <c r="A2237" s="277"/>
      <c r="B2237" s="33"/>
      <c r="C2237" s="11"/>
      <c r="D2237" s="11"/>
      <c r="E2237" s="36"/>
      <c r="F2237" s="11"/>
      <c r="G2237" s="11"/>
      <c r="H2237" s="11"/>
      <c r="I2237" s="24"/>
      <c r="J2237" s="51"/>
      <c r="K2237" s="46" t="str">
        <f>IF(SUMIFS('Base facturation'!$C$59:$ALN$59,'Base facturation'!$C$8:$ALN$8,A2237)=0,"",SUMIFS('Base facturation'!$C$59:$ALN$59,'Base facturation'!$C$8:$ALN$8,A2237))</f>
        <v/>
      </c>
      <c r="L2237" s="46" t="str">
        <f t="shared" si="34"/>
        <v/>
      </c>
      <c r="M2237" s="47"/>
      <c r="N2237" s="55"/>
      <c r="O2237" s="59"/>
      <c r="P2237" s="43"/>
      <c r="Q2237" s="14"/>
    </row>
    <row r="2238" spans="1:17" ht="36.700000000000003" customHeight="1" x14ac:dyDescent="0.25">
      <c r="A2238" s="277"/>
      <c r="B2238" s="33"/>
      <c r="C2238" s="11"/>
      <c r="D2238" s="11"/>
      <c r="E2238" s="36"/>
      <c r="F2238" s="11"/>
      <c r="G2238" s="11"/>
      <c r="H2238" s="11"/>
      <c r="I2238" s="24"/>
      <c r="J2238" s="51"/>
      <c r="K2238" s="46" t="str">
        <f>IF(SUMIFS('Base facturation'!$C$59:$ALN$59,'Base facturation'!$C$8:$ALN$8,A2238)=0,"",SUMIFS('Base facturation'!$C$59:$ALN$59,'Base facturation'!$C$8:$ALN$8,A2238))</f>
        <v/>
      </c>
      <c r="L2238" s="46" t="str">
        <f t="shared" si="34"/>
        <v/>
      </c>
      <c r="M2238" s="47"/>
      <c r="N2238" s="55"/>
      <c r="O2238" s="59"/>
      <c r="P2238" s="43"/>
      <c r="Q2238" s="14"/>
    </row>
    <row r="2239" spans="1:17" ht="36.700000000000003" customHeight="1" x14ac:dyDescent="0.25">
      <c r="A2239" s="277"/>
      <c r="B2239" s="33"/>
      <c r="C2239" s="11"/>
      <c r="D2239" s="11"/>
      <c r="E2239" s="36"/>
      <c r="F2239" s="11"/>
      <c r="G2239" s="11"/>
      <c r="H2239" s="11"/>
      <c r="I2239" s="24"/>
      <c r="J2239" s="51"/>
      <c r="K2239" s="46" t="str">
        <f>IF(SUMIFS('Base facturation'!$C$59:$ALN$59,'Base facturation'!$C$8:$ALN$8,A2239)=0,"",SUMIFS('Base facturation'!$C$59:$ALN$59,'Base facturation'!$C$8:$ALN$8,A2239))</f>
        <v/>
      </c>
      <c r="L2239" s="46" t="str">
        <f t="shared" si="34"/>
        <v/>
      </c>
      <c r="M2239" s="47"/>
      <c r="N2239" s="55"/>
      <c r="O2239" s="59"/>
      <c r="P2239" s="43"/>
      <c r="Q2239" s="14"/>
    </row>
    <row r="2240" spans="1:17" ht="36.700000000000003" customHeight="1" x14ac:dyDescent="0.25">
      <c r="A2240" s="277"/>
      <c r="B2240" s="33"/>
      <c r="C2240" s="11"/>
      <c r="D2240" s="11"/>
      <c r="E2240" s="36"/>
      <c r="F2240" s="11"/>
      <c r="G2240" s="11"/>
      <c r="H2240" s="11"/>
      <c r="I2240" s="24"/>
      <c r="J2240" s="51"/>
      <c r="K2240" s="46" t="str">
        <f>IF(SUMIFS('Base facturation'!$C$59:$ALN$59,'Base facturation'!$C$8:$ALN$8,A2240)=0,"",SUMIFS('Base facturation'!$C$59:$ALN$59,'Base facturation'!$C$8:$ALN$8,A2240))</f>
        <v/>
      </c>
      <c r="L2240" s="46" t="str">
        <f t="shared" si="34"/>
        <v/>
      </c>
      <c r="M2240" s="47"/>
      <c r="N2240" s="55"/>
      <c r="O2240" s="59"/>
      <c r="P2240" s="43"/>
      <c r="Q2240" s="14"/>
    </row>
    <row r="2241" spans="1:17" ht="36.700000000000003" customHeight="1" x14ac:dyDescent="0.25">
      <c r="A2241" s="277"/>
      <c r="B2241" s="33"/>
      <c r="C2241" s="11"/>
      <c r="D2241" s="11"/>
      <c r="E2241" s="36"/>
      <c r="F2241" s="11"/>
      <c r="G2241" s="11"/>
      <c r="H2241" s="11"/>
      <c r="I2241" s="24"/>
      <c r="J2241" s="51"/>
      <c r="K2241" s="46" t="str">
        <f>IF(SUMIFS('Base facturation'!$C$59:$ALN$59,'Base facturation'!$C$8:$ALN$8,A2241)=0,"",SUMIFS('Base facturation'!$C$59:$ALN$59,'Base facturation'!$C$8:$ALN$8,A2241))</f>
        <v/>
      </c>
      <c r="L2241" s="46" t="str">
        <f t="shared" si="34"/>
        <v/>
      </c>
      <c r="M2241" s="47"/>
      <c r="N2241" s="55"/>
      <c r="O2241" s="59"/>
      <c r="P2241" s="43"/>
      <c r="Q2241" s="14"/>
    </row>
    <row r="2242" spans="1:17" ht="36.700000000000003" customHeight="1" x14ac:dyDescent="0.25">
      <c r="A2242" s="277"/>
      <c r="B2242" s="33"/>
      <c r="C2242" s="11"/>
      <c r="D2242" s="11"/>
      <c r="E2242" s="36"/>
      <c r="F2242" s="11"/>
      <c r="G2242" s="11"/>
      <c r="H2242" s="11"/>
      <c r="I2242" s="24"/>
      <c r="J2242" s="51"/>
      <c r="K2242" s="46" t="str">
        <f>IF(SUMIFS('Base facturation'!$C$59:$ALN$59,'Base facturation'!$C$8:$ALN$8,A2242)=0,"",SUMIFS('Base facturation'!$C$59:$ALN$59,'Base facturation'!$C$8:$ALN$8,A2242))</f>
        <v/>
      </c>
      <c r="L2242" s="46" t="str">
        <f t="shared" si="34"/>
        <v/>
      </c>
      <c r="M2242" s="47"/>
      <c r="N2242" s="55"/>
      <c r="O2242" s="59"/>
      <c r="P2242" s="43"/>
      <c r="Q2242" s="14"/>
    </row>
    <row r="2243" spans="1:17" ht="36.700000000000003" customHeight="1" x14ac:dyDescent="0.25">
      <c r="A2243" s="277"/>
      <c r="B2243" s="33"/>
      <c r="C2243" s="11"/>
      <c r="D2243" s="11"/>
      <c r="E2243" s="36"/>
      <c r="F2243" s="11"/>
      <c r="G2243" s="11"/>
      <c r="H2243" s="11"/>
      <c r="I2243" s="24"/>
      <c r="J2243" s="51"/>
      <c r="K2243" s="46" t="str">
        <f>IF(SUMIFS('Base facturation'!$C$59:$ALN$59,'Base facturation'!$C$8:$ALN$8,A2243)=0,"",SUMIFS('Base facturation'!$C$59:$ALN$59,'Base facturation'!$C$8:$ALN$8,A2243))</f>
        <v/>
      </c>
      <c r="L2243" s="46" t="str">
        <f t="shared" si="34"/>
        <v/>
      </c>
      <c r="M2243" s="47"/>
      <c r="N2243" s="55"/>
      <c r="O2243" s="59"/>
      <c r="P2243" s="43"/>
      <c r="Q2243" s="14"/>
    </row>
    <row r="2244" spans="1:17" ht="36.700000000000003" customHeight="1" x14ac:dyDescent="0.25">
      <c r="A2244" s="277"/>
      <c r="B2244" s="33"/>
      <c r="C2244" s="11"/>
      <c r="D2244" s="11"/>
      <c r="E2244" s="36"/>
      <c r="F2244" s="11"/>
      <c r="G2244" s="11"/>
      <c r="H2244" s="11"/>
      <c r="I2244" s="24"/>
      <c r="J2244" s="51"/>
      <c r="K2244" s="46" t="str">
        <f>IF(SUMIFS('Base facturation'!$C$59:$ALN$59,'Base facturation'!$C$8:$ALN$8,A2244)=0,"",SUMIFS('Base facturation'!$C$59:$ALN$59,'Base facturation'!$C$8:$ALN$8,A2244))</f>
        <v/>
      </c>
      <c r="L2244" s="46" t="str">
        <f t="shared" si="34"/>
        <v/>
      </c>
      <c r="M2244" s="47"/>
      <c r="N2244" s="55"/>
      <c r="O2244" s="59"/>
      <c r="P2244" s="43"/>
      <c r="Q2244" s="14"/>
    </row>
    <row r="2245" spans="1:17" ht="36.700000000000003" customHeight="1" x14ac:dyDescent="0.25">
      <c r="A2245" s="277"/>
      <c r="B2245" s="33"/>
      <c r="C2245" s="11"/>
      <c r="D2245" s="11"/>
      <c r="E2245" s="36"/>
      <c r="F2245" s="11"/>
      <c r="G2245" s="11"/>
      <c r="H2245" s="11"/>
      <c r="I2245" s="24"/>
      <c r="J2245" s="51"/>
      <c r="K2245" s="46" t="str">
        <f>IF(SUMIFS('Base facturation'!$C$59:$ALN$59,'Base facturation'!$C$8:$ALN$8,A2245)=0,"",SUMIFS('Base facturation'!$C$59:$ALN$59,'Base facturation'!$C$8:$ALN$8,A2245))</f>
        <v/>
      </c>
      <c r="L2245" s="46" t="str">
        <f t="shared" si="34"/>
        <v/>
      </c>
      <c r="M2245" s="47"/>
      <c r="N2245" s="55"/>
      <c r="O2245" s="59"/>
      <c r="P2245" s="43"/>
      <c r="Q2245" s="14"/>
    </row>
    <row r="2246" spans="1:17" ht="36.700000000000003" customHeight="1" x14ac:dyDescent="0.25">
      <c r="A2246" s="277"/>
      <c r="B2246" s="33"/>
      <c r="C2246" s="11"/>
      <c r="D2246" s="11"/>
      <c r="E2246" s="36"/>
      <c r="F2246" s="11"/>
      <c r="G2246" s="11"/>
      <c r="H2246" s="11"/>
      <c r="I2246" s="24"/>
      <c r="J2246" s="51"/>
      <c r="K2246" s="46" t="str">
        <f>IF(SUMIFS('Base facturation'!$C$59:$ALN$59,'Base facturation'!$C$8:$ALN$8,A2246)=0,"",SUMIFS('Base facturation'!$C$59:$ALN$59,'Base facturation'!$C$8:$ALN$8,A2246))</f>
        <v/>
      </c>
      <c r="L2246" s="46" t="str">
        <f t="shared" si="34"/>
        <v/>
      </c>
      <c r="M2246" s="47"/>
      <c r="N2246" s="55"/>
      <c r="O2246" s="59"/>
      <c r="P2246" s="43"/>
      <c r="Q2246" s="14"/>
    </row>
    <row r="2247" spans="1:17" ht="36.700000000000003" customHeight="1" x14ac:dyDescent="0.25">
      <c r="A2247" s="277"/>
      <c r="B2247" s="33"/>
      <c r="C2247" s="11"/>
      <c r="D2247" s="11"/>
      <c r="E2247" s="36"/>
      <c r="F2247" s="11"/>
      <c r="G2247" s="11"/>
      <c r="H2247" s="11"/>
      <c r="I2247" s="24"/>
      <c r="J2247" s="51"/>
      <c r="K2247" s="46" t="str">
        <f>IF(SUMIFS('Base facturation'!$C$59:$ALN$59,'Base facturation'!$C$8:$ALN$8,A2247)=0,"",SUMIFS('Base facturation'!$C$59:$ALN$59,'Base facturation'!$C$8:$ALN$8,A2247))</f>
        <v/>
      </c>
      <c r="L2247" s="46" t="str">
        <f t="shared" si="34"/>
        <v/>
      </c>
      <c r="M2247" s="47"/>
      <c r="N2247" s="55"/>
      <c r="O2247" s="59"/>
      <c r="P2247" s="43"/>
      <c r="Q2247" s="14"/>
    </row>
    <row r="2248" spans="1:17" ht="36.700000000000003" customHeight="1" x14ac:dyDescent="0.25">
      <c r="A2248" s="277"/>
      <c r="B2248" s="33"/>
      <c r="C2248" s="11"/>
      <c r="D2248" s="11"/>
      <c r="E2248" s="36"/>
      <c r="F2248" s="11"/>
      <c r="G2248" s="11"/>
      <c r="H2248" s="11"/>
      <c r="I2248" s="24"/>
      <c r="J2248" s="51"/>
      <c r="K2248" s="46" t="str">
        <f>IF(SUMIFS('Base facturation'!$C$59:$ALN$59,'Base facturation'!$C$8:$ALN$8,A2248)=0,"",SUMIFS('Base facturation'!$C$59:$ALN$59,'Base facturation'!$C$8:$ALN$8,A2248))</f>
        <v/>
      </c>
      <c r="L2248" s="46" t="str">
        <f t="shared" ref="L2248:L2311" si="35">IF(ISBLANK(J2248),"",J2248-K2248)</f>
        <v/>
      </c>
      <c r="M2248" s="47"/>
      <c r="N2248" s="55"/>
      <c r="O2248" s="59"/>
      <c r="P2248" s="43"/>
      <c r="Q2248" s="14"/>
    </row>
    <row r="2249" spans="1:17" ht="36.700000000000003" customHeight="1" x14ac:dyDescent="0.25">
      <c r="A2249" s="277"/>
      <c r="B2249" s="33"/>
      <c r="C2249" s="11"/>
      <c r="D2249" s="11"/>
      <c r="E2249" s="36"/>
      <c r="F2249" s="11"/>
      <c r="G2249" s="11"/>
      <c r="H2249" s="11"/>
      <c r="I2249" s="24"/>
      <c r="J2249" s="51"/>
      <c r="K2249" s="46" t="str">
        <f>IF(SUMIFS('Base facturation'!$C$59:$ALN$59,'Base facturation'!$C$8:$ALN$8,A2249)=0,"",SUMIFS('Base facturation'!$C$59:$ALN$59,'Base facturation'!$C$8:$ALN$8,A2249))</f>
        <v/>
      </c>
      <c r="L2249" s="46" t="str">
        <f t="shared" si="35"/>
        <v/>
      </c>
      <c r="M2249" s="47"/>
      <c r="N2249" s="55"/>
      <c r="O2249" s="59"/>
      <c r="P2249" s="43"/>
      <c r="Q2249" s="14"/>
    </row>
    <row r="2250" spans="1:17" ht="36.700000000000003" customHeight="1" x14ac:dyDescent="0.25">
      <c r="A2250" s="277"/>
      <c r="B2250" s="33"/>
      <c r="C2250" s="11"/>
      <c r="D2250" s="11"/>
      <c r="E2250" s="36"/>
      <c r="F2250" s="11"/>
      <c r="G2250" s="11"/>
      <c r="H2250" s="11"/>
      <c r="I2250" s="24"/>
      <c r="J2250" s="51"/>
      <c r="K2250" s="46" t="str">
        <f>IF(SUMIFS('Base facturation'!$C$59:$ALN$59,'Base facturation'!$C$8:$ALN$8,A2250)=0,"",SUMIFS('Base facturation'!$C$59:$ALN$59,'Base facturation'!$C$8:$ALN$8,A2250))</f>
        <v/>
      </c>
      <c r="L2250" s="46" t="str">
        <f t="shared" si="35"/>
        <v/>
      </c>
      <c r="M2250" s="47"/>
      <c r="N2250" s="55"/>
      <c r="O2250" s="59"/>
      <c r="P2250" s="43"/>
      <c r="Q2250" s="14"/>
    </row>
    <row r="2251" spans="1:17" ht="36.700000000000003" customHeight="1" x14ac:dyDescent="0.25">
      <c r="A2251" s="277"/>
      <c r="B2251" s="33"/>
      <c r="C2251" s="11"/>
      <c r="D2251" s="11"/>
      <c r="E2251" s="36"/>
      <c r="F2251" s="11"/>
      <c r="G2251" s="11"/>
      <c r="H2251" s="11"/>
      <c r="I2251" s="24"/>
      <c r="J2251" s="51"/>
      <c r="K2251" s="46" t="str">
        <f>IF(SUMIFS('Base facturation'!$C$59:$ALN$59,'Base facturation'!$C$8:$ALN$8,A2251)=0,"",SUMIFS('Base facturation'!$C$59:$ALN$59,'Base facturation'!$C$8:$ALN$8,A2251))</f>
        <v/>
      </c>
      <c r="L2251" s="46" t="str">
        <f t="shared" si="35"/>
        <v/>
      </c>
      <c r="M2251" s="47"/>
      <c r="N2251" s="55"/>
      <c r="O2251" s="59"/>
      <c r="P2251" s="43"/>
      <c r="Q2251" s="14"/>
    </row>
    <row r="2252" spans="1:17" ht="36.700000000000003" customHeight="1" x14ac:dyDescent="0.25">
      <c r="A2252" s="277"/>
      <c r="B2252" s="33"/>
      <c r="C2252" s="11"/>
      <c r="D2252" s="11"/>
      <c r="E2252" s="36"/>
      <c r="F2252" s="11"/>
      <c r="G2252" s="11"/>
      <c r="H2252" s="11"/>
      <c r="I2252" s="24"/>
      <c r="J2252" s="51"/>
      <c r="K2252" s="46" t="str">
        <f>IF(SUMIFS('Base facturation'!$C$59:$ALN$59,'Base facturation'!$C$8:$ALN$8,A2252)=0,"",SUMIFS('Base facturation'!$C$59:$ALN$59,'Base facturation'!$C$8:$ALN$8,A2252))</f>
        <v/>
      </c>
      <c r="L2252" s="46" t="str">
        <f t="shared" si="35"/>
        <v/>
      </c>
      <c r="M2252" s="47"/>
      <c r="N2252" s="55"/>
      <c r="O2252" s="59"/>
      <c r="P2252" s="43"/>
      <c r="Q2252" s="14"/>
    </row>
    <row r="2253" spans="1:17" ht="36.700000000000003" customHeight="1" x14ac:dyDescent="0.25">
      <c r="A2253" s="277"/>
      <c r="B2253" s="33"/>
      <c r="C2253" s="11"/>
      <c r="D2253" s="11"/>
      <c r="E2253" s="36"/>
      <c r="F2253" s="11"/>
      <c r="G2253" s="11"/>
      <c r="H2253" s="11"/>
      <c r="I2253" s="24"/>
      <c r="J2253" s="51"/>
      <c r="K2253" s="46" t="str">
        <f>IF(SUMIFS('Base facturation'!$C$59:$ALN$59,'Base facturation'!$C$8:$ALN$8,A2253)=0,"",SUMIFS('Base facturation'!$C$59:$ALN$59,'Base facturation'!$C$8:$ALN$8,A2253))</f>
        <v/>
      </c>
      <c r="L2253" s="46" t="str">
        <f t="shared" si="35"/>
        <v/>
      </c>
      <c r="M2253" s="47"/>
      <c r="N2253" s="55"/>
      <c r="O2253" s="59"/>
      <c r="P2253" s="43"/>
      <c r="Q2253" s="14"/>
    </row>
    <row r="2254" spans="1:17" ht="36.700000000000003" customHeight="1" x14ac:dyDescent="0.25">
      <c r="A2254" s="277"/>
      <c r="B2254" s="33"/>
      <c r="C2254" s="11"/>
      <c r="D2254" s="11"/>
      <c r="E2254" s="36"/>
      <c r="F2254" s="11"/>
      <c r="G2254" s="11"/>
      <c r="H2254" s="11"/>
      <c r="I2254" s="24"/>
      <c r="J2254" s="51"/>
      <c r="K2254" s="46" t="str">
        <f>IF(SUMIFS('Base facturation'!$C$59:$ALN$59,'Base facturation'!$C$8:$ALN$8,A2254)=0,"",SUMIFS('Base facturation'!$C$59:$ALN$59,'Base facturation'!$C$8:$ALN$8,A2254))</f>
        <v/>
      </c>
      <c r="L2254" s="46" t="str">
        <f t="shared" si="35"/>
        <v/>
      </c>
      <c r="M2254" s="47"/>
      <c r="N2254" s="55"/>
      <c r="O2254" s="59"/>
      <c r="P2254" s="43"/>
      <c r="Q2254" s="14"/>
    </row>
    <row r="2255" spans="1:17" ht="36.700000000000003" customHeight="1" x14ac:dyDescent="0.25">
      <c r="A2255" s="277"/>
      <c r="B2255" s="33"/>
      <c r="C2255" s="11"/>
      <c r="D2255" s="11"/>
      <c r="E2255" s="36"/>
      <c r="F2255" s="11"/>
      <c r="G2255" s="11"/>
      <c r="H2255" s="11"/>
      <c r="I2255" s="24"/>
      <c r="J2255" s="51"/>
      <c r="K2255" s="46" t="str">
        <f>IF(SUMIFS('Base facturation'!$C$59:$ALN$59,'Base facturation'!$C$8:$ALN$8,A2255)=0,"",SUMIFS('Base facturation'!$C$59:$ALN$59,'Base facturation'!$C$8:$ALN$8,A2255))</f>
        <v/>
      </c>
      <c r="L2255" s="46" t="str">
        <f t="shared" si="35"/>
        <v/>
      </c>
      <c r="M2255" s="47"/>
      <c r="N2255" s="55"/>
      <c r="O2255" s="59"/>
      <c r="P2255" s="43"/>
      <c r="Q2255" s="14"/>
    </row>
    <row r="2256" spans="1:17" ht="36.700000000000003" customHeight="1" x14ac:dyDescent="0.25">
      <c r="A2256" s="277"/>
      <c r="B2256" s="33"/>
      <c r="C2256" s="11"/>
      <c r="D2256" s="11"/>
      <c r="E2256" s="36"/>
      <c r="F2256" s="11"/>
      <c r="G2256" s="11"/>
      <c r="H2256" s="11"/>
      <c r="I2256" s="24"/>
      <c r="J2256" s="51"/>
      <c r="K2256" s="46" t="str">
        <f>IF(SUMIFS('Base facturation'!$C$59:$ALN$59,'Base facturation'!$C$8:$ALN$8,A2256)=0,"",SUMIFS('Base facturation'!$C$59:$ALN$59,'Base facturation'!$C$8:$ALN$8,A2256))</f>
        <v/>
      </c>
      <c r="L2256" s="46" t="str">
        <f t="shared" si="35"/>
        <v/>
      </c>
      <c r="M2256" s="47"/>
      <c r="N2256" s="55"/>
      <c r="O2256" s="59"/>
      <c r="P2256" s="43"/>
      <c r="Q2256" s="14"/>
    </row>
    <row r="2257" spans="1:17" ht="36.700000000000003" customHeight="1" x14ac:dyDescent="0.25">
      <c r="A2257" s="277"/>
      <c r="B2257" s="33"/>
      <c r="C2257" s="11"/>
      <c r="D2257" s="11"/>
      <c r="E2257" s="36"/>
      <c r="F2257" s="11"/>
      <c r="G2257" s="11"/>
      <c r="H2257" s="11"/>
      <c r="I2257" s="24"/>
      <c r="J2257" s="51"/>
      <c r="K2257" s="46" t="str">
        <f>IF(SUMIFS('Base facturation'!$C$59:$ALN$59,'Base facturation'!$C$8:$ALN$8,A2257)=0,"",SUMIFS('Base facturation'!$C$59:$ALN$59,'Base facturation'!$C$8:$ALN$8,A2257))</f>
        <v/>
      </c>
      <c r="L2257" s="46" t="str">
        <f t="shared" si="35"/>
        <v/>
      </c>
      <c r="M2257" s="47"/>
      <c r="N2257" s="55"/>
      <c r="O2257" s="59"/>
      <c r="P2257" s="43"/>
      <c r="Q2257" s="14"/>
    </row>
    <row r="2258" spans="1:17" ht="36.700000000000003" customHeight="1" x14ac:dyDescent="0.25">
      <c r="A2258" s="277"/>
      <c r="B2258" s="33"/>
      <c r="C2258" s="11"/>
      <c r="D2258" s="11"/>
      <c r="E2258" s="36"/>
      <c r="F2258" s="11"/>
      <c r="G2258" s="11"/>
      <c r="H2258" s="11"/>
      <c r="I2258" s="24"/>
      <c r="J2258" s="51"/>
      <c r="K2258" s="46" t="str">
        <f>IF(SUMIFS('Base facturation'!$C$59:$ALN$59,'Base facturation'!$C$8:$ALN$8,A2258)=0,"",SUMIFS('Base facturation'!$C$59:$ALN$59,'Base facturation'!$C$8:$ALN$8,A2258))</f>
        <v/>
      </c>
      <c r="L2258" s="46" t="str">
        <f t="shared" si="35"/>
        <v/>
      </c>
      <c r="M2258" s="47"/>
      <c r="N2258" s="55"/>
      <c r="O2258" s="59"/>
      <c r="P2258" s="43"/>
      <c r="Q2258" s="14"/>
    </row>
    <row r="2259" spans="1:17" ht="36.700000000000003" customHeight="1" x14ac:dyDescent="0.25">
      <c r="A2259" s="277"/>
      <c r="B2259" s="33"/>
      <c r="C2259" s="11"/>
      <c r="D2259" s="11"/>
      <c r="E2259" s="36"/>
      <c r="F2259" s="11"/>
      <c r="G2259" s="11"/>
      <c r="H2259" s="11"/>
      <c r="I2259" s="24"/>
      <c r="J2259" s="51"/>
      <c r="K2259" s="46" t="str">
        <f>IF(SUMIFS('Base facturation'!$C$59:$ALN$59,'Base facturation'!$C$8:$ALN$8,A2259)=0,"",SUMIFS('Base facturation'!$C$59:$ALN$59,'Base facturation'!$C$8:$ALN$8,A2259))</f>
        <v/>
      </c>
      <c r="L2259" s="46" t="str">
        <f t="shared" si="35"/>
        <v/>
      </c>
      <c r="M2259" s="47"/>
      <c r="N2259" s="55"/>
      <c r="O2259" s="59"/>
      <c r="P2259" s="43"/>
      <c r="Q2259" s="14"/>
    </row>
    <row r="2260" spans="1:17" ht="36.700000000000003" customHeight="1" x14ac:dyDescent="0.25">
      <c r="A2260" s="277"/>
      <c r="B2260" s="33"/>
      <c r="C2260" s="11"/>
      <c r="D2260" s="11"/>
      <c r="E2260" s="36"/>
      <c r="F2260" s="11"/>
      <c r="G2260" s="11"/>
      <c r="H2260" s="11"/>
      <c r="I2260" s="24"/>
      <c r="J2260" s="51"/>
      <c r="K2260" s="46" t="str">
        <f>IF(SUMIFS('Base facturation'!$C$59:$ALN$59,'Base facturation'!$C$8:$ALN$8,A2260)=0,"",SUMIFS('Base facturation'!$C$59:$ALN$59,'Base facturation'!$C$8:$ALN$8,A2260))</f>
        <v/>
      </c>
      <c r="L2260" s="46" t="str">
        <f t="shared" si="35"/>
        <v/>
      </c>
      <c r="M2260" s="47"/>
      <c r="N2260" s="55"/>
      <c r="O2260" s="59"/>
      <c r="P2260" s="43"/>
      <c r="Q2260" s="14"/>
    </row>
    <row r="2261" spans="1:17" ht="36.700000000000003" customHeight="1" x14ac:dyDescent="0.25">
      <c r="A2261" s="277"/>
      <c r="B2261" s="33"/>
      <c r="C2261" s="11"/>
      <c r="D2261" s="11"/>
      <c r="E2261" s="36"/>
      <c r="F2261" s="11"/>
      <c r="G2261" s="11"/>
      <c r="H2261" s="11"/>
      <c r="I2261" s="24"/>
      <c r="J2261" s="51"/>
      <c r="K2261" s="46" t="str">
        <f>IF(SUMIFS('Base facturation'!$C$59:$ALN$59,'Base facturation'!$C$8:$ALN$8,A2261)=0,"",SUMIFS('Base facturation'!$C$59:$ALN$59,'Base facturation'!$C$8:$ALN$8,A2261))</f>
        <v/>
      </c>
      <c r="L2261" s="46" t="str">
        <f t="shared" si="35"/>
        <v/>
      </c>
      <c r="M2261" s="47"/>
      <c r="N2261" s="55"/>
      <c r="O2261" s="59"/>
      <c r="P2261" s="43"/>
      <c r="Q2261" s="14"/>
    </row>
    <row r="2262" spans="1:17" ht="36.700000000000003" customHeight="1" x14ac:dyDescent="0.25">
      <c r="A2262" s="277"/>
      <c r="B2262" s="33"/>
      <c r="C2262" s="11"/>
      <c r="D2262" s="11"/>
      <c r="E2262" s="36"/>
      <c r="F2262" s="11"/>
      <c r="G2262" s="11"/>
      <c r="H2262" s="11"/>
      <c r="I2262" s="24"/>
      <c r="J2262" s="51"/>
      <c r="K2262" s="46" t="str">
        <f>IF(SUMIFS('Base facturation'!$C$59:$ALN$59,'Base facturation'!$C$8:$ALN$8,A2262)=0,"",SUMIFS('Base facturation'!$C$59:$ALN$59,'Base facturation'!$C$8:$ALN$8,A2262))</f>
        <v/>
      </c>
      <c r="L2262" s="46" t="str">
        <f t="shared" si="35"/>
        <v/>
      </c>
      <c r="M2262" s="47"/>
      <c r="N2262" s="55"/>
      <c r="O2262" s="59"/>
      <c r="P2262" s="43"/>
      <c r="Q2262" s="14"/>
    </row>
    <row r="2263" spans="1:17" ht="36.700000000000003" customHeight="1" x14ac:dyDescent="0.25">
      <c r="A2263" s="277"/>
      <c r="B2263" s="33"/>
      <c r="C2263" s="11"/>
      <c r="D2263" s="11"/>
      <c r="E2263" s="36"/>
      <c r="F2263" s="11"/>
      <c r="G2263" s="11"/>
      <c r="H2263" s="11"/>
      <c r="I2263" s="24"/>
      <c r="J2263" s="51"/>
      <c r="K2263" s="46" t="str">
        <f>IF(SUMIFS('Base facturation'!$C$59:$ALN$59,'Base facturation'!$C$8:$ALN$8,A2263)=0,"",SUMIFS('Base facturation'!$C$59:$ALN$59,'Base facturation'!$C$8:$ALN$8,A2263))</f>
        <v/>
      </c>
      <c r="L2263" s="46" t="str">
        <f t="shared" si="35"/>
        <v/>
      </c>
      <c r="M2263" s="47"/>
      <c r="N2263" s="55"/>
      <c r="O2263" s="59"/>
      <c r="P2263" s="43"/>
      <c r="Q2263" s="14"/>
    </row>
    <row r="2264" spans="1:17" ht="36.700000000000003" customHeight="1" x14ac:dyDescent="0.25">
      <c r="A2264" s="277"/>
      <c r="B2264" s="33"/>
      <c r="C2264" s="11"/>
      <c r="D2264" s="11"/>
      <c r="E2264" s="36"/>
      <c r="F2264" s="11"/>
      <c r="G2264" s="11"/>
      <c r="H2264" s="11"/>
      <c r="I2264" s="24"/>
      <c r="J2264" s="51"/>
      <c r="K2264" s="46" t="str">
        <f>IF(SUMIFS('Base facturation'!$C$59:$ALN$59,'Base facturation'!$C$8:$ALN$8,A2264)=0,"",SUMIFS('Base facturation'!$C$59:$ALN$59,'Base facturation'!$C$8:$ALN$8,A2264))</f>
        <v/>
      </c>
      <c r="L2264" s="46" t="str">
        <f t="shared" si="35"/>
        <v/>
      </c>
      <c r="M2264" s="47"/>
      <c r="N2264" s="55"/>
      <c r="O2264" s="59"/>
      <c r="P2264" s="43"/>
      <c r="Q2264" s="14"/>
    </row>
    <row r="2265" spans="1:17" ht="36.700000000000003" customHeight="1" x14ac:dyDescent="0.25">
      <c r="A2265" s="277"/>
      <c r="B2265" s="33"/>
      <c r="C2265" s="11"/>
      <c r="D2265" s="11"/>
      <c r="E2265" s="36"/>
      <c r="F2265" s="11"/>
      <c r="G2265" s="11"/>
      <c r="H2265" s="11"/>
      <c r="I2265" s="24"/>
      <c r="J2265" s="51"/>
      <c r="K2265" s="46" t="str">
        <f>IF(SUMIFS('Base facturation'!$C$59:$ALN$59,'Base facturation'!$C$8:$ALN$8,A2265)=0,"",SUMIFS('Base facturation'!$C$59:$ALN$59,'Base facturation'!$C$8:$ALN$8,A2265))</f>
        <v/>
      </c>
      <c r="L2265" s="46" t="str">
        <f t="shared" si="35"/>
        <v/>
      </c>
      <c r="M2265" s="47"/>
      <c r="N2265" s="55"/>
      <c r="O2265" s="59"/>
      <c r="P2265" s="43"/>
      <c r="Q2265" s="14"/>
    </row>
    <row r="2266" spans="1:17" ht="36.700000000000003" customHeight="1" x14ac:dyDescent="0.25">
      <c r="A2266" s="277"/>
      <c r="B2266" s="33"/>
      <c r="C2266" s="11"/>
      <c r="D2266" s="11"/>
      <c r="E2266" s="36"/>
      <c r="F2266" s="11"/>
      <c r="G2266" s="11"/>
      <c r="H2266" s="11"/>
      <c r="I2266" s="24"/>
      <c r="J2266" s="51"/>
      <c r="K2266" s="46" t="str">
        <f>IF(SUMIFS('Base facturation'!$C$59:$ALN$59,'Base facturation'!$C$8:$ALN$8,A2266)=0,"",SUMIFS('Base facturation'!$C$59:$ALN$59,'Base facturation'!$C$8:$ALN$8,A2266))</f>
        <v/>
      </c>
      <c r="L2266" s="46" t="str">
        <f t="shared" si="35"/>
        <v/>
      </c>
      <c r="M2266" s="47"/>
      <c r="N2266" s="55"/>
      <c r="O2266" s="59"/>
      <c r="P2266" s="43"/>
      <c r="Q2266" s="14"/>
    </row>
    <row r="2267" spans="1:17" ht="36.700000000000003" customHeight="1" x14ac:dyDescent="0.25">
      <c r="A2267" s="277"/>
      <c r="B2267" s="33"/>
      <c r="C2267" s="11"/>
      <c r="D2267" s="11"/>
      <c r="E2267" s="36"/>
      <c r="F2267" s="11"/>
      <c r="G2267" s="11"/>
      <c r="H2267" s="11"/>
      <c r="I2267" s="24"/>
      <c r="J2267" s="51"/>
      <c r="K2267" s="46" t="str">
        <f>IF(SUMIFS('Base facturation'!$C$59:$ALN$59,'Base facturation'!$C$8:$ALN$8,A2267)=0,"",SUMIFS('Base facturation'!$C$59:$ALN$59,'Base facturation'!$C$8:$ALN$8,A2267))</f>
        <v/>
      </c>
      <c r="L2267" s="46" t="str">
        <f t="shared" si="35"/>
        <v/>
      </c>
      <c r="M2267" s="47"/>
      <c r="N2267" s="55"/>
      <c r="O2267" s="59"/>
      <c r="P2267" s="43"/>
      <c r="Q2267" s="14"/>
    </row>
    <row r="2268" spans="1:17" ht="36.700000000000003" customHeight="1" x14ac:dyDescent="0.25">
      <c r="A2268" s="277"/>
      <c r="B2268" s="33"/>
      <c r="C2268" s="11"/>
      <c r="D2268" s="11"/>
      <c r="E2268" s="36"/>
      <c r="F2268" s="11"/>
      <c r="G2268" s="11"/>
      <c r="H2268" s="11"/>
      <c r="I2268" s="24"/>
      <c r="J2268" s="51"/>
      <c r="K2268" s="46" t="str">
        <f>IF(SUMIFS('Base facturation'!$C$59:$ALN$59,'Base facturation'!$C$8:$ALN$8,A2268)=0,"",SUMIFS('Base facturation'!$C$59:$ALN$59,'Base facturation'!$C$8:$ALN$8,A2268))</f>
        <v/>
      </c>
      <c r="L2268" s="46" t="str">
        <f t="shared" si="35"/>
        <v/>
      </c>
      <c r="M2268" s="47"/>
      <c r="N2268" s="55"/>
      <c r="O2268" s="59"/>
      <c r="P2268" s="43"/>
      <c r="Q2268" s="14"/>
    </row>
    <row r="2269" spans="1:17" ht="36.700000000000003" customHeight="1" x14ac:dyDescent="0.25">
      <c r="A2269" s="277"/>
      <c r="B2269" s="33"/>
      <c r="C2269" s="11"/>
      <c r="D2269" s="11"/>
      <c r="E2269" s="36"/>
      <c r="F2269" s="11"/>
      <c r="G2269" s="11"/>
      <c r="H2269" s="11"/>
      <c r="I2269" s="24"/>
      <c r="J2269" s="51"/>
      <c r="K2269" s="46" t="str">
        <f>IF(SUMIFS('Base facturation'!$C$59:$ALN$59,'Base facturation'!$C$8:$ALN$8,A2269)=0,"",SUMIFS('Base facturation'!$C$59:$ALN$59,'Base facturation'!$C$8:$ALN$8,A2269))</f>
        <v/>
      </c>
      <c r="L2269" s="46" t="str">
        <f t="shared" si="35"/>
        <v/>
      </c>
      <c r="M2269" s="47"/>
      <c r="N2269" s="55"/>
      <c r="O2269" s="59"/>
      <c r="P2269" s="43"/>
      <c r="Q2269" s="14"/>
    </row>
    <row r="2270" spans="1:17" ht="36.700000000000003" customHeight="1" x14ac:dyDescent="0.25">
      <c r="A2270" s="277"/>
      <c r="B2270" s="33"/>
      <c r="C2270" s="11"/>
      <c r="D2270" s="11"/>
      <c r="E2270" s="36"/>
      <c r="F2270" s="11"/>
      <c r="G2270" s="11"/>
      <c r="H2270" s="11"/>
      <c r="I2270" s="24"/>
      <c r="J2270" s="51"/>
      <c r="K2270" s="46" t="str">
        <f>IF(SUMIFS('Base facturation'!$C$59:$ALN$59,'Base facturation'!$C$8:$ALN$8,A2270)=0,"",SUMIFS('Base facturation'!$C$59:$ALN$59,'Base facturation'!$C$8:$ALN$8,A2270))</f>
        <v/>
      </c>
      <c r="L2270" s="46" t="str">
        <f t="shared" si="35"/>
        <v/>
      </c>
      <c r="M2270" s="47"/>
      <c r="N2270" s="55"/>
      <c r="O2270" s="59"/>
      <c r="P2270" s="43"/>
      <c r="Q2270" s="14"/>
    </row>
    <row r="2271" spans="1:17" ht="36.700000000000003" customHeight="1" x14ac:dyDescent="0.25">
      <c r="A2271" s="277"/>
      <c r="B2271" s="33"/>
      <c r="C2271" s="11"/>
      <c r="D2271" s="11"/>
      <c r="E2271" s="36"/>
      <c r="F2271" s="11"/>
      <c r="G2271" s="11"/>
      <c r="H2271" s="11"/>
      <c r="I2271" s="24"/>
      <c r="J2271" s="51"/>
      <c r="K2271" s="46" t="str">
        <f>IF(SUMIFS('Base facturation'!$C$59:$ALN$59,'Base facturation'!$C$8:$ALN$8,A2271)=0,"",SUMIFS('Base facturation'!$C$59:$ALN$59,'Base facturation'!$C$8:$ALN$8,A2271))</f>
        <v/>
      </c>
      <c r="L2271" s="46" t="str">
        <f t="shared" si="35"/>
        <v/>
      </c>
      <c r="M2271" s="47"/>
      <c r="N2271" s="55"/>
      <c r="O2271" s="59"/>
      <c r="P2271" s="43"/>
      <c r="Q2271" s="14"/>
    </row>
    <row r="2272" spans="1:17" ht="36.700000000000003" customHeight="1" x14ac:dyDescent="0.25">
      <c r="A2272" s="277"/>
      <c r="B2272" s="33"/>
      <c r="C2272" s="11"/>
      <c r="D2272" s="11"/>
      <c r="E2272" s="36"/>
      <c r="F2272" s="11"/>
      <c r="G2272" s="11"/>
      <c r="H2272" s="11"/>
      <c r="I2272" s="24"/>
      <c r="J2272" s="51"/>
      <c r="K2272" s="46" t="str">
        <f>IF(SUMIFS('Base facturation'!$C$59:$ALN$59,'Base facturation'!$C$8:$ALN$8,A2272)=0,"",SUMIFS('Base facturation'!$C$59:$ALN$59,'Base facturation'!$C$8:$ALN$8,A2272))</f>
        <v/>
      </c>
      <c r="L2272" s="46" t="str">
        <f t="shared" si="35"/>
        <v/>
      </c>
      <c r="M2272" s="47"/>
      <c r="N2272" s="55"/>
      <c r="O2272" s="59"/>
      <c r="P2272" s="43"/>
      <c r="Q2272" s="14"/>
    </row>
    <row r="2273" spans="1:17" ht="36.700000000000003" customHeight="1" x14ac:dyDescent="0.25">
      <c r="A2273" s="277"/>
      <c r="B2273" s="33"/>
      <c r="C2273" s="11"/>
      <c r="D2273" s="11"/>
      <c r="E2273" s="36"/>
      <c r="F2273" s="11"/>
      <c r="G2273" s="11"/>
      <c r="H2273" s="11"/>
      <c r="I2273" s="24"/>
      <c r="J2273" s="51"/>
      <c r="K2273" s="46" t="str">
        <f>IF(SUMIFS('Base facturation'!$C$59:$ALN$59,'Base facturation'!$C$8:$ALN$8,A2273)=0,"",SUMIFS('Base facturation'!$C$59:$ALN$59,'Base facturation'!$C$8:$ALN$8,A2273))</f>
        <v/>
      </c>
      <c r="L2273" s="46" t="str">
        <f t="shared" si="35"/>
        <v/>
      </c>
      <c r="M2273" s="47"/>
      <c r="N2273" s="55"/>
      <c r="O2273" s="59"/>
      <c r="P2273" s="43"/>
      <c r="Q2273" s="14"/>
    </row>
    <row r="2274" spans="1:17" ht="36.700000000000003" customHeight="1" x14ac:dyDescent="0.25">
      <c r="A2274" s="277"/>
      <c r="B2274" s="33"/>
      <c r="C2274" s="11"/>
      <c r="D2274" s="11"/>
      <c r="E2274" s="36"/>
      <c r="F2274" s="11"/>
      <c r="G2274" s="11"/>
      <c r="H2274" s="11"/>
      <c r="I2274" s="24"/>
      <c r="J2274" s="51"/>
      <c r="K2274" s="46" t="str">
        <f>IF(SUMIFS('Base facturation'!$C$59:$ALN$59,'Base facturation'!$C$8:$ALN$8,A2274)=0,"",SUMIFS('Base facturation'!$C$59:$ALN$59,'Base facturation'!$C$8:$ALN$8,A2274))</f>
        <v/>
      </c>
      <c r="L2274" s="46" t="str">
        <f t="shared" si="35"/>
        <v/>
      </c>
      <c r="M2274" s="47"/>
      <c r="N2274" s="55"/>
      <c r="O2274" s="59"/>
      <c r="P2274" s="43"/>
      <c r="Q2274" s="14"/>
    </row>
    <row r="2275" spans="1:17" ht="36.700000000000003" customHeight="1" x14ac:dyDescent="0.25">
      <c r="A2275" s="277"/>
      <c r="B2275" s="33"/>
      <c r="C2275" s="11"/>
      <c r="D2275" s="11"/>
      <c r="E2275" s="36"/>
      <c r="F2275" s="11"/>
      <c r="G2275" s="11"/>
      <c r="H2275" s="11"/>
      <c r="I2275" s="24"/>
      <c r="J2275" s="51"/>
      <c r="K2275" s="46" t="str">
        <f>IF(SUMIFS('Base facturation'!$C$59:$ALN$59,'Base facturation'!$C$8:$ALN$8,A2275)=0,"",SUMIFS('Base facturation'!$C$59:$ALN$59,'Base facturation'!$C$8:$ALN$8,A2275))</f>
        <v/>
      </c>
      <c r="L2275" s="46" t="str">
        <f t="shared" si="35"/>
        <v/>
      </c>
      <c r="M2275" s="47"/>
      <c r="N2275" s="55"/>
      <c r="O2275" s="59"/>
      <c r="P2275" s="43"/>
      <c r="Q2275" s="14"/>
    </row>
    <row r="2276" spans="1:17" ht="36.700000000000003" customHeight="1" x14ac:dyDescent="0.25">
      <c r="A2276" s="277"/>
      <c r="B2276" s="33"/>
      <c r="C2276" s="11"/>
      <c r="D2276" s="11"/>
      <c r="E2276" s="36"/>
      <c r="F2276" s="11"/>
      <c r="G2276" s="11"/>
      <c r="H2276" s="11"/>
      <c r="I2276" s="24"/>
      <c r="J2276" s="51"/>
      <c r="K2276" s="46" t="str">
        <f>IF(SUMIFS('Base facturation'!$C$59:$ALN$59,'Base facturation'!$C$8:$ALN$8,A2276)=0,"",SUMIFS('Base facturation'!$C$59:$ALN$59,'Base facturation'!$C$8:$ALN$8,A2276))</f>
        <v/>
      </c>
      <c r="L2276" s="46" t="str">
        <f t="shared" si="35"/>
        <v/>
      </c>
      <c r="M2276" s="47"/>
      <c r="N2276" s="55"/>
      <c r="O2276" s="59"/>
      <c r="P2276" s="43"/>
      <c r="Q2276" s="14"/>
    </row>
    <row r="2277" spans="1:17" ht="36.700000000000003" customHeight="1" x14ac:dyDescent="0.25">
      <c r="A2277" s="277"/>
      <c r="B2277" s="33"/>
      <c r="C2277" s="11"/>
      <c r="D2277" s="11"/>
      <c r="E2277" s="36"/>
      <c r="F2277" s="11"/>
      <c r="G2277" s="11"/>
      <c r="H2277" s="11"/>
      <c r="I2277" s="24"/>
      <c r="J2277" s="51"/>
      <c r="K2277" s="46" t="str">
        <f>IF(SUMIFS('Base facturation'!$C$59:$ALN$59,'Base facturation'!$C$8:$ALN$8,A2277)=0,"",SUMIFS('Base facturation'!$C$59:$ALN$59,'Base facturation'!$C$8:$ALN$8,A2277))</f>
        <v/>
      </c>
      <c r="L2277" s="46" t="str">
        <f t="shared" si="35"/>
        <v/>
      </c>
      <c r="M2277" s="47"/>
      <c r="N2277" s="55"/>
      <c r="O2277" s="59"/>
      <c r="P2277" s="43"/>
      <c r="Q2277" s="14"/>
    </row>
    <row r="2278" spans="1:17" ht="36.700000000000003" customHeight="1" x14ac:dyDescent="0.25">
      <c r="A2278" s="277"/>
      <c r="B2278" s="33"/>
      <c r="C2278" s="11"/>
      <c r="D2278" s="11"/>
      <c r="E2278" s="36"/>
      <c r="F2278" s="11"/>
      <c r="G2278" s="11"/>
      <c r="H2278" s="11"/>
      <c r="I2278" s="24"/>
      <c r="J2278" s="51"/>
      <c r="K2278" s="46" t="str">
        <f>IF(SUMIFS('Base facturation'!$C$59:$ALN$59,'Base facturation'!$C$8:$ALN$8,A2278)=0,"",SUMIFS('Base facturation'!$C$59:$ALN$59,'Base facturation'!$C$8:$ALN$8,A2278))</f>
        <v/>
      </c>
      <c r="L2278" s="46" t="str">
        <f t="shared" si="35"/>
        <v/>
      </c>
      <c r="M2278" s="47"/>
      <c r="N2278" s="55"/>
      <c r="O2278" s="59"/>
      <c r="P2278" s="43"/>
      <c r="Q2278" s="14"/>
    </row>
    <row r="2279" spans="1:17" ht="36.700000000000003" customHeight="1" x14ac:dyDescent="0.25">
      <c r="A2279" s="277"/>
      <c r="B2279" s="33"/>
      <c r="C2279" s="11"/>
      <c r="D2279" s="11"/>
      <c r="E2279" s="36"/>
      <c r="F2279" s="11"/>
      <c r="G2279" s="11"/>
      <c r="H2279" s="11"/>
      <c r="I2279" s="24"/>
      <c r="J2279" s="51"/>
      <c r="K2279" s="46" t="str">
        <f>IF(SUMIFS('Base facturation'!$C$59:$ALN$59,'Base facturation'!$C$8:$ALN$8,A2279)=0,"",SUMIFS('Base facturation'!$C$59:$ALN$59,'Base facturation'!$C$8:$ALN$8,A2279))</f>
        <v/>
      </c>
      <c r="L2279" s="46" t="str">
        <f t="shared" si="35"/>
        <v/>
      </c>
      <c r="M2279" s="47"/>
      <c r="N2279" s="55"/>
      <c r="O2279" s="59"/>
      <c r="P2279" s="43"/>
      <c r="Q2279" s="14"/>
    </row>
    <row r="2280" spans="1:17" ht="36.700000000000003" customHeight="1" x14ac:dyDescent="0.25">
      <c r="A2280" s="277"/>
      <c r="B2280" s="33"/>
      <c r="C2280" s="11"/>
      <c r="D2280" s="11"/>
      <c r="E2280" s="36"/>
      <c r="F2280" s="11"/>
      <c r="G2280" s="11"/>
      <c r="H2280" s="11"/>
      <c r="I2280" s="24"/>
      <c r="J2280" s="51"/>
      <c r="K2280" s="46" t="str">
        <f>IF(SUMIFS('Base facturation'!$C$59:$ALN$59,'Base facturation'!$C$8:$ALN$8,A2280)=0,"",SUMIFS('Base facturation'!$C$59:$ALN$59,'Base facturation'!$C$8:$ALN$8,A2280))</f>
        <v/>
      </c>
      <c r="L2280" s="46" t="str">
        <f t="shared" si="35"/>
        <v/>
      </c>
      <c r="M2280" s="47"/>
      <c r="N2280" s="55"/>
      <c r="O2280" s="59"/>
      <c r="P2280" s="43"/>
      <c r="Q2280" s="14"/>
    </row>
    <row r="2281" spans="1:17" ht="36.700000000000003" customHeight="1" x14ac:dyDescent="0.25">
      <c r="A2281" s="277"/>
      <c r="B2281" s="33"/>
      <c r="C2281" s="11"/>
      <c r="D2281" s="11"/>
      <c r="E2281" s="36"/>
      <c r="F2281" s="11"/>
      <c r="G2281" s="11"/>
      <c r="H2281" s="11"/>
      <c r="I2281" s="24"/>
      <c r="J2281" s="51"/>
      <c r="K2281" s="46" t="str">
        <f>IF(SUMIFS('Base facturation'!$C$59:$ALN$59,'Base facturation'!$C$8:$ALN$8,A2281)=0,"",SUMIFS('Base facturation'!$C$59:$ALN$59,'Base facturation'!$C$8:$ALN$8,A2281))</f>
        <v/>
      </c>
      <c r="L2281" s="46" t="str">
        <f t="shared" si="35"/>
        <v/>
      </c>
      <c r="M2281" s="47"/>
      <c r="N2281" s="55"/>
      <c r="O2281" s="59"/>
      <c r="P2281" s="43"/>
      <c r="Q2281" s="14"/>
    </row>
    <row r="2282" spans="1:17" ht="36.700000000000003" customHeight="1" x14ac:dyDescent="0.25">
      <c r="A2282" s="277"/>
      <c r="B2282" s="33"/>
      <c r="C2282" s="11"/>
      <c r="D2282" s="11"/>
      <c r="E2282" s="36"/>
      <c r="F2282" s="11"/>
      <c r="G2282" s="11"/>
      <c r="H2282" s="11"/>
      <c r="I2282" s="24"/>
      <c r="J2282" s="51"/>
      <c r="K2282" s="46" t="str">
        <f>IF(SUMIFS('Base facturation'!$C$59:$ALN$59,'Base facturation'!$C$8:$ALN$8,A2282)=0,"",SUMIFS('Base facturation'!$C$59:$ALN$59,'Base facturation'!$C$8:$ALN$8,A2282))</f>
        <v/>
      </c>
      <c r="L2282" s="46" t="str">
        <f t="shared" si="35"/>
        <v/>
      </c>
      <c r="M2282" s="47"/>
      <c r="N2282" s="55"/>
      <c r="O2282" s="59"/>
      <c r="P2282" s="43"/>
      <c r="Q2282" s="14"/>
    </row>
    <row r="2283" spans="1:17" ht="36.700000000000003" customHeight="1" x14ac:dyDescent="0.25">
      <c r="A2283" s="277"/>
      <c r="B2283" s="33"/>
      <c r="C2283" s="11"/>
      <c r="D2283" s="11"/>
      <c r="E2283" s="36"/>
      <c r="F2283" s="11"/>
      <c r="G2283" s="11"/>
      <c r="H2283" s="11"/>
      <c r="I2283" s="24"/>
      <c r="J2283" s="51"/>
      <c r="K2283" s="46" t="str">
        <f>IF(SUMIFS('Base facturation'!$C$59:$ALN$59,'Base facturation'!$C$8:$ALN$8,A2283)=0,"",SUMIFS('Base facturation'!$C$59:$ALN$59,'Base facturation'!$C$8:$ALN$8,A2283))</f>
        <v/>
      </c>
      <c r="L2283" s="46" t="str">
        <f t="shared" si="35"/>
        <v/>
      </c>
      <c r="M2283" s="47"/>
      <c r="N2283" s="55"/>
      <c r="O2283" s="59"/>
      <c r="P2283" s="43"/>
      <c r="Q2283" s="14"/>
    </row>
    <row r="2284" spans="1:17" ht="36.700000000000003" customHeight="1" x14ac:dyDescent="0.25">
      <c r="A2284" s="277"/>
      <c r="B2284" s="33"/>
      <c r="C2284" s="11"/>
      <c r="D2284" s="11"/>
      <c r="E2284" s="36"/>
      <c r="F2284" s="11"/>
      <c r="G2284" s="11"/>
      <c r="H2284" s="11"/>
      <c r="I2284" s="24"/>
      <c r="J2284" s="51"/>
      <c r="K2284" s="46" t="str">
        <f>IF(SUMIFS('Base facturation'!$C$59:$ALN$59,'Base facturation'!$C$8:$ALN$8,A2284)=0,"",SUMIFS('Base facturation'!$C$59:$ALN$59,'Base facturation'!$C$8:$ALN$8,A2284))</f>
        <v/>
      </c>
      <c r="L2284" s="46" t="str">
        <f t="shared" si="35"/>
        <v/>
      </c>
      <c r="M2284" s="47"/>
      <c r="N2284" s="55"/>
      <c r="O2284" s="59"/>
      <c r="P2284" s="43"/>
      <c r="Q2284" s="14"/>
    </row>
    <row r="2285" spans="1:17" ht="36.700000000000003" customHeight="1" x14ac:dyDescent="0.25">
      <c r="A2285" s="277"/>
      <c r="B2285" s="33"/>
      <c r="C2285" s="11"/>
      <c r="D2285" s="11"/>
      <c r="E2285" s="36"/>
      <c r="F2285" s="11"/>
      <c r="G2285" s="11"/>
      <c r="H2285" s="11"/>
      <c r="I2285" s="24"/>
      <c r="J2285" s="51"/>
      <c r="K2285" s="46" t="str">
        <f>IF(SUMIFS('Base facturation'!$C$59:$ALN$59,'Base facturation'!$C$8:$ALN$8,A2285)=0,"",SUMIFS('Base facturation'!$C$59:$ALN$59,'Base facturation'!$C$8:$ALN$8,A2285))</f>
        <v/>
      </c>
      <c r="L2285" s="46" t="str">
        <f t="shared" si="35"/>
        <v/>
      </c>
      <c r="M2285" s="47"/>
      <c r="N2285" s="55"/>
      <c r="O2285" s="59"/>
      <c r="P2285" s="43"/>
      <c r="Q2285" s="14"/>
    </row>
    <row r="2286" spans="1:17" ht="36.700000000000003" customHeight="1" x14ac:dyDescent="0.25">
      <c r="A2286" s="277"/>
      <c r="B2286" s="33"/>
      <c r="C2286" s="11"/>
      <c r="D2286" s="11"/>
      <c r="E2286" s="36"/>
      <c r="F2286" s="11"/>
      <c r="G2286" s="11"/>
      <c r="H2286" s="11"/>
      <c r="I2286" s="24"/>
      <c r="J2286" s="51"/>
      <c r="K2286" s="46" t="str">
        <f>IF(SUMIFS('Base facturation'!$C$59:$ALN$59,'Base facturation'!$C$8:$ALN$8,A2286)=0,"",SUMIFS('Base facturation'!$C$59:$ALN$59,'Base facturation'!$C$8:$ALN$8,A2286))</f>
        <v/>
      </c>
      <c r="L2286" s="46" t="str">
        <f t="shared" si="35"/>
        <v/>
      </c>
      <c r="M2286" s="47"/>
      <c r="N2286" s="55"/>
      <c r="O2286" s="59"/>
      <c r="P2286" s="43"/>
      <c r="Q2286" s="14"/>
    </row>
    <row r="2287" spans="1:17" ht="36.700000000000003" customHeight="1" x14ac:dyDescent="0.25">
      <c r="A2287" s="277"/>
      <c r="B2287" s="33"/>
      <c r="C2287" s="11"/>
      <c r="D2287" s="11"/>
      <c r="E2287" s="36"/>
      <c r="F2287" s="11"/>
      <c r="G2287" s="11"/>
      <c r="H2287" s="11"/>
      <c r="I2287" s="24"/>
      <c r="J2287" s="51"/>
      <c r="K2287" s="46" t="str">
        <f>IF(SUMIFS('Base facturation'!$C$59:$ALN$59,'Base facturation'!$C$8:$ALN$8,A2287)=0,"",SUMIFS('Base facturation'!$C$59:$ALN$59,'Base facturation'!$C$8:$ALN$8,A2287))</f>
        <v/>
      </c>
      <c r="L2287" s="46" t="str">
        <f t="shared" si="35"/>
        <v/>
      </c>
      <c r="M2287" s="47"/>
      <c r="N2287" s="55"/>
      <c r="O2287" s="59"/>
      <c r="P2287" s="43"/>
      <c r="Q2287" s="14"/>
    </row>
    <row r="2288" spans="1:17" ht="36.700000000000003" customHeight="1" x14ac:dyDescent="0.25">
      <c r="A2288" s="277"/>
      <c r="B2288" s="33"/>
      <c r="C2288" s="11"/>
      <c r="D2288" s="11"/>
      <c r="E2288" s="36"/>
      <c r="F2288" s="11"/>
      <c r="G2288" s="11"/>
      <c r="H2288" s="11"/>
      <c r="I2288" s="24"/>
      <c r="J2288" s="51"/>
      <c r="K2288" s="46" t="str">
        <f>IF(SUMIFS('Base facturation'!$C$59:$ALN$59,'Base facturation'!$C$8:$ALN$8,A2288)=0,"",SUMIFS('Base facturation'!$C$59:$ALN$59,'Base facturation'!$C$8:$ALN$8,A2288))</f>
        <v/>
      </c>
      <c r="L2288" s="46" t="str">
        <f t="shared" si="35"/>
        <v/>
      </c>
      <c r="M2288" s="47"/>
      <c r="N2288" s="55"/>
      <c r="O2288" s="59"/>
      <c r="P2288" s="43"/>
      <c r="Q2288" s="14"/>
    </row>
    <row r="2289" spans="1:17" ht="36.700000000000003" customHeight="1" x14ac:dyDescent="0.25">
      <c r="A2289" s="277"/>
      <c r="B2289" s="33"/>
      <c r="C2289" s="11"/>
      <c r="D2289" s="11"/>
      <c r="E2289" s="36"/>
      <c r="F2289" s="11"/>
      <c r="G2289" s="11"/>
      <c r="H2289" s="11"/>
      <c r="I2289" s="24"/>
      <c r="J2289" s="51"/>
      <c r="K2289" s="46" t="str">
        <f>IF(SUMIFS('Base facturation'!$C$59:$ALN$59,'Base facturation'!$C$8:$ALN$8,A2289)=0,"",SUMIFS('Base facturation'!$C$59:$ALN$59,'Base facturation'!$C$8:$ALN$8,A2289))</f>
        <v/>
      </c>
      <c r="L2289" s="46" t="str">
        <f t="shared" si="35"/>
        <v/>
      </c>
      <c r="M2289" s="47"/>
      <c r="N2289" s="55"/>
      <c r="O2289" s="59"/>
      <c r="P2289" s="43"/>
      <c r="Q2289" s="14"/>
    </row>
    <row r="2290" spans="1:17" ht="36.700000000000003" customHeight="1" x14ac:dyDescent="0.25">
      <c r="A2290" s="277"/>
      <c r="B2290" s="33"/>
      <c r="C2290" s="11"/>
      <c r="D2290" s="11"/>
      <c r="E2290" s="36"/>
      <c r="F2290" s="11"/>
      <c r="G2290" s="11"/>
      <c r="H2290" s="11"/>
      <c r="I2290" s="24"/>
      <c r="J2290" s="51"/>
      <c r="K2290" s="46" t="str">
        <f>IF(SUMIFS('Base facturation'!$C$59:$ALN$59,'Base facturation'!$C$8:$ALN$8,A2290)=0,"",SUMIFS('Base facturation'!$C$59:$ALN$59,'Base facturation'!$C$8:$ALN$8,A2290))</f>
        <v/>
      </c>
      <c r="L2290" s="46" t="str">
        <f t="shared" si="35"/>
        <v/>
      </c>
      <c r="M2290" s="47"/>
      <c r="N2290" s="55"/>
      <c r="O2290" s="59"/>
      <c r="P2290" s="43"/>
      <c r="Q2290" s="14"/>
    </row>
    <row r="2291" spans="1:17" ht="36.700000000000003" customHeight="1" x14ac:dyDescent="0.25">
      <c r="A2291" s="277"/>
      <c r="B2291" s="33"/>
      <c r="C2291" s="11"/>
      <c r="D2291" s="11"/>
      <c r="E2291" s="36"/>
      <c r="F2291" s="11"/>
      <c r="G2291" s="11"/>
      <c r="H2291" s="11"/>
      <c r="I2291" s="24"/>
      <c r="J2291" s="51"/>
      <c r="K2291" s="46" t="str">
        <f>IF(SUMIFS('Base facturation'!$C$59:$ALN$59,'Base facturation'!$C$8:$ALN$8,A2291)=0,"",SUMIFS('Base facturation'!$C$59:$ALN$59,'Base facturation'!$C$8:$ALN$8,A2291))</f>
        <v/>
      </c>
      <c r="L2291" s="46" t="str">
        <f t="shared" si="35"/>
        <v/>
      </c>
      <c r="M2291" s="47"/>
      <c r="N2291" s="55"/>
      <c r="O2291" s="59"/>
      <c r="P2291" s="43"/>
      <c r="Q2291" s="14"/>
    </row>
    <row r="2292" spans="1:17" ht="36.700000000000003" customHeight="1" x14ac:dyDescent="0.25">
      <c r="A2292" s="277"/>
      <c r="B2292" s="33"/>
      <c r="C2292" s="11"/>
      <c r="D2292" s="11"/>
      <c r="E2292" s="36"/>
      <c r="F2292" s="11"/>
      <c r="G2292" s="11"/>
      <c r="H2292" s="11"/>
      <c r="I2292" s="24"/>
      <c r="J2292" s="51"/>
      <c r="K2292" s="46" t="str">
        <f>IF(SUMIFS('Base facturation'!$C$59:$ALN$59,'Base facturation'!$C$8:$ALN$8,A2292)=0,"",SUMIFS('Base facturation'!$C$59:$ALN$59,'Base facturation'!$C$8:$ALN$8,A2292))</f>
        <v/>
      </c>
      <c r="L2292" s="46" t="str">
        <f t="shared" si="35"/>
        <v/>
      </c>
      <c r="M2292" s="47"/>
      <c r="N2292" s="55"/>
      <c r="O2292" s="59"/>
      <c r="P2292" s="43"/>
      <c r="Q2292" s="14"/>
    </row>
    <row r="2293" spans="1:17" ht="36.700000000000003" customHeight="1" x14ac:dyDescent="0.25">
      <c r="A2293" s="277"/>
      <c r="B2293" s="33"/>
      <c r="C2293" s="11"/>
      <c r="D2293" s="11"/>
      <c r="E2293" s="36"/>
      <c r="F2293" s="11"/>
      <c r="G2293" s="11"/>
      <c r="H2293" s="11"/>
      <c r="I2293" s="24"/>
      <c r="J2293" s="51"/>
      <c r="K2293" s="46" t="str">
        <f>IF(SUMIFS('Base facturation'!$C$59:$ALN$59,'Base facturation'!$C$8:$ALN$8,A2293)=0,"",SUMIFS('Base facturation'!$C$59:$ALN$59,'Base facturation'!$C$8:$ALN$8,A2293))</f>
        <v/>
      </c>
      <c r="L2293" s="46" t="str">
        <f t="shared" si="35"/>
        <v/>
      </c>
      <c r="M2293" s="47"/>
      <c r="N2293" s="55"/>
      <c r="O2293" s="59"/>
      <c r="P2293" s="43"/>
      <c r="Q2293" s="14"/>
    </row>
    <row r="2294" spans="1:17" ht="36.700000000000003" customHeight="1" x14ac:dyDescent="0.25">
      <c r="A2294" s="277"/>
      <c r="B2294" s="33"/>
      <c r="C2294" s="11"/>
      <c r="D2294" s="11"/>
      <c r="E2294" s="36"/>
      <c r="F2294" s="11"/>
      <c r="G2294" s="11"/>
      <c r="H2294" s="11"/>
      <c r="I2294" s="24"/>
      <c r="J2294" s="51"/>
      <c r="K2294" s="46" t="str">
        <f>IF(SUMIFS('Base facturation'!$C$59:$ALN$59,'Base facturation'!$C$8:$ALN$8,A2294)=0,"",SUMIFS('Base facturation'!$C$59:$ALN$59,'Base facturation'!$C$8:$ALN$8,A2294))</f>
        <v/>
      </c>
      <c r="L2294" s="46" t="str">
        <f t="shared" si="35"/>
        <v/>
      </c>
      <c r="M2294" s="47"/>
      <c r="N2294" s="55"/>
      <c r="O2294" s="59"/>
      <c r="P2294" s="43"/>
      <c r="Q2294" s="14"/>
    </row>
    <row r="2295" spans="1:17" ht="36.700000000000003" customHeight="1" x14ac:dyDescent="0.25">
      <c r="A2295" s="277"/>
      <c r="B2295" s="33"/>
      <c r="C2295" s="11"/>
      <c r="D2295" s="11"/>
      <c r="E2295" s="36"/>
      <c r="F2295" s="11"/>
      <c r="G2295" s="11"/>
      <c r="H2295" s="11"/>
      <c r="I2295" s="24"/>
      <c r="J2295" s="51"/>
      <c r="K2295" s="46" t="str">
        <f>IF(SUMIFS('Base facturation'!$C$59:$ALN$59,'Base facturation'!$C$8:$ALN$8,A2295)=0,"",SUMIFS('Base facturation'!$C$59:$ALN$59,'Base facturation'!$C$8:$ALN$8,A2295))</f>
        <v/>
      </c>
      <c r="L2295" s="46" t="str">
        <f t="shared" si="35"/>
        <v/>
      </c>
      <c r="M2295" s="47"/>
      <c r="N2295" s="55"/>
      <c r="O2295" s="59"/>
      <c r="P2295" s="43"/>
      <c r="Q2295" s="14"/>
    </row>
    <row r="2296" spans="1:17" ht="36.700000000000003" customHeight="1" x14ac:dyDescent="0.25">
      <c r="A2296" s="277"/>
      <c r="B2296" s="33"/>
      <c r="C2296" s="11"/>
      <c r="D2296" s="11"/>
      <c r="E2296" s="36"/>
      <c r="F2296" s="11"/>
      <c r="G2296" s="11"/>
      <c r="H2296" s="11"/>
      <c r="I2296" s="24"/>
      <c r="J2296" s="51"/>
      <c r="K2296" s="46" t="str">
        <f>IF(SUMIFS('Base facturation'!$C$59:$ALN$59,'Base facturation'!$C$8:$ALN$8,A2296)=0,"",SUMIFS('Base facturation'!$C$59:$ALN$59,'Base facturation'!$C$8:$ALN$8,A2296))</f>
        <v/>
      </c>
      <c r="L2296" s="46" t="str">
        <f t="shared" si="35"/>
        <v/>
      </c>
      <c r="M2296" s="47"/>
      <c r="N2296" s="55"/>
      <c r="O2296" s="59"/>
      <c r="P2296" s="43"/>
      <c r="Q2296" s="14"/>
    </row>
    <row r="2297" spans="1:17" ht="36.700000000000003" customHeight="1" x14ac:dyDescent="0.25">
      <c r="A2297" s="277"/>
      <c r="B2297" s="33"/>
      <c r="C2297" s="11"/>
      <c r="D2297" s="11"/>
      <c r="E2297" s="36"/>
      <c r="F2297" s="11"/>
      <c r="G2297" s="11"/>
      <c r="H2297" s="11"/>
      <c r="I2297" s="24"/>
      <c r="J2297" s="51"/>
      <c r="K2297" s="46" t="str">
        <f>IF(SUMIFS('Base facturation'!$C$59:$ALN$59,'Base facturation'!$C$8:$ALN$8,A2297)=0,"",SUMIFS('Base facturation'!$C$59:$ALN$59,'Base facturation'!$C$8:$ALN$8,A2297))</f>
        <v/>
      </c>
      <c r="L2297" s="46" t="str">
        <f t="shared" si="35"/>
        <v/>
      </c>
      <c r="M2297" s="47"/>
      <c r="N2297" s="55"/>
      <c r="O2297" s="59"/>
      <c r="P2297" s="43"/>
      <c r="Q2297" s="14"/>
    </row>
    <row r="2298" spans="1:17" ht="36.700000000000003" customHeight="1" x14ac:dyDescent="0.25">
      <c r="A2298" s="277"/>
      <c r="B2298" s="33"/>
      <c r="C2298" s="11"/>
      <c r="D2298" s="11"/>
      <c r="E2298" s="36"/>
      <c r="F2298" s="11"/>
      <c r="G2298" s="11"/>
      <c r="H2298" s="11"/>
      <c r="I2298" s="24"/>
      <c r="J2298" s="51"/>
      <c r="K2298" s="46" t="str">
        <f>IF(SUMIFS('Base facturation'!$C$59:$ALN$59,'Base facturation'!$C$8:$ALN$8,A2298)=0,"",SUMIFS('Base facturation'!$C$59:$ALN$59,'Base facturation'!$C$8:$ALN$8,A2298))</f>
        <v/>
      </c>
      <c r="L2298" s="46" t="str">
        <f t="shared" si="35"/>
        <v/>
      </c>
      <c r="M2298" s="47"/>
      <c r="N2298" s="55"/>
      <c r="O2298" s="59"/>
      <c r="P2298" s="43"/>
      <c r="Q2298" s="14"/>
    </row>
    <row r="2299" spans="1:17" ht="36.700000000000003" customHeight="1" x14ac:dyDescent="0.25">
      <c r="A2299" s="277"/>
      <c r="B2299" s="33"/>
      <c r="C2299" s="11"/>
      <c r="D2299" s="11"/>
      <c r="E2299" s="36"/>
      <c r="F2299" s="11"/>
      <c r="G2299" s="11"/>
      <c r="H2299" s="11"/>
      <c r="I2299" s="24"/>
      <c r="J2299" s="51"/>
      <c r="K2299" s="46" t="str">
        <f>IF(SUMIFS('Base facturation'!$C$59:$ALN$59,'Base facturation'!$C$8:$ALN$8,A2299)=0,"",SUMIFS('Base facturation'!$C$59:$ALN$59,'Base facturation'!$C$8:$ALN$8,A2299))</f>
        <v/>
      </c>
      <c r="L2299" s="46" t="str">
        <f t="shared" si="35"/>
        <v/>
      </c>
      <c r="M2299" s="47"/>
      <c r="N2299" s="55"/>
      <c r="O2299" s="59"/>
      <c r="P2299" s="43"/>
      <c r="Q2299" s="14"/>
    </row>
    <row r="2300" spans="1:17" ht="36.700000000000003" customHeight="1" x14ac:dyDescent="0.25">
      <c r="A2300" s="277"/>
      <c r="B2300" s="33"/>
      <c r="C2300" s="11"/>
      <c r="D2300" s="11"/>
      <c r="E2300" s="36"/>
      <c r="F2300" s="11"/>
      <c r="G2300" s="11"/>
      <c r="H2300" s="11"/>
      <c r="I2300" s="24"/>
      <c r="J2300" s="51"/>
      <c r="K2300" s="46" t="str">
        <f>IF(SUMIFS('Base facturation'!$C$59:$ALN$59,'Base facturation'!$C$8:$ALN$8,A2300)=0,"",SUMIFS('Base facturation'!$C$59:$ALN$59,'Base facturation'!$C$8:$ALN$8,A2300))</f>
        <v/>
      </c>
      <c r="L2300" s="46" t="str">
        <f t="shared" si="35"/>
        <v/>
      </c>
      <c r="M2300" s="47"/>
      <c r="N2300" s="55"/>
      <c r="O2300" s="59"/>
      <c r="P2300" s="43"/>
      <c r="Q2300" s="14"/>
    </row>
    <row r="2301" spans="1:17" ht="36.700000000000003" customHeight="1" x14ac:dyDescent="0.25">
      <c r="A2301" s="277"/>
      <c r="B2301" s="33"/>
      <c r="C2301" s="11"/>
      <c r="D2301" s="11"/>
      <c r="E2301" s="36"/>
      <c r="F2301" s="11"/>
      <c r="G2301" s="11"/>
      <c r="H2301" s="11"/>
      <c r="I2301" s="24"/>
      <c r="J2301" s="51"/>
      <c r="K2301" s="46" t="str">
        <f>IF(SUMIFS('Base facturation'!$C$59:$ALN$59,'Base facturation'!$C$8:$ALN$8,A2301)=0,"",SUMIFS('Base facturation'!$C$59:$ALN$59,'Base facturation'!$C$8:$ALN$8,A2301))</f>
        <v/>
      </c>
      <c r="L2301" s="46" t="str">
        <f t="shared" si="35"/>
        <v/>
      </c>
      <c r="M2301" s="47"/>
      <c r="N2301" s="55"/>
      <c r="O2301" s="59"/>
      <c r="P2301" s="43"/>
      <c r="Q2301" s="14"/>
    </row>
    <row r="2302" spans="1:17" ht="36.700000000000003" customHeight="1" x14ac:dyDescent="0.25">
      <c r="A2302" s="277"/>
      <c r="B2302" s="33"/>
      <c r="C2302" s="11"/>
      <c r="D2302" s="11"/>
      <c r="E2302" s="36"/>
      <c r="F2302" s="11"/>
      <c r="G2302" s="11"/>
      <c r="H2302" s="11"/>
      <c r="I2302" s="24"/>
      <c r="J2302" s="51"/>
      <c r="K2302" s="46" t="str">
        <f>IF(SUMIFS('Base facturation'!$C$59:$ALN$59,'Base facturation'!$C$8:$ALN$8,A2302)=0,"",SUMIFS('Base facturation'!$C$59:$ALN$59,'Base facturation'!$C$8:$ALN$8,A2302))</f>
        <v/>
      </c>
      <c r="L2302" s="46" t="str">
        <f t="shared" si="35"/>
        <v/>
      </c>
      <c r="M2302" s="47"/>
      <c r="N2302" s="55"/>
      <c r="O2302" s="59"/>
      <c r="P2302" s="43"/>
      <c r="Q2302" s="14"/>
    </row>
    <row r="2303" spans="1:17" ht="36.700000000000003" customHeight="1" x14ac:dyDescent="0.25">
      <c r="A2303" s="277"/>
      <c r="B2303" s="33"/>
      <c r="C2303" s="11"/>
      <c r="D2303" s="11"/>
      <c r="E2303" s="36"/>
      <c r="F2303" s="11"/>
      <c r="G2303" s="11"/>
      <c r="H2303" s="11"/>
      <c r="I2303" s="24"/>
      <c r="J2303" s="51"/>
      <c r="K2303" s="46" t="str">
        <f>IF(SUMIFS('Base facturation'!$C$59:$ALN$59,'Base facturation'!$C$8:$ALN$8,A2303)=0,"",SUMIFS('Base facturation'!$C$59:$ALN$59,'Base facturation'!$C$8:$ALN$8,A2303))</f>
        <v/>
      </c>
      <c r="L2303" s="46" t="str">
        <f t="shared" si="35"/>
        <v/>
      </c>
      <c r="M2303" s="47"/>
      <c r="N2303" s="55"/>
      <c r="O2303" s="59"/>
      <c r="P2303" s="43"/>
      <c r="Q2303" s="14"/>
    </row>
    <row r="2304" spans="1:17" ht="36.700000000000003" customHeight="1" x14ac:dyDescent="0.25">
      <c r="A2304" s="277"/>
      <c r="B2304" s="33"/>
      <c r="C2304" s="11"/>
      <c r="D2304" s="11"/>
      <c r="E2304" s="36"/>
      <c r="F2304" s="11"/>
      <c r="G2304" s="11"/>
      <c r="H2304" s="11"/>
      <c r="I2304" s="24"/>
      <c r="J2304" s="51"/>
      <c r="K2304" s="46" t="str">
        <f>IF(SUMIFS('Base facturation'!$C$59:$ALN$59,'Base facturation'!$C$8:$ALN$8,A2304)=0,"",SUMIFS('Base facturation'!$C$59:$ALN$59,'Base facturation'!$C$8:$ALN$8,A2304))</f>
        <v/>
      </c>
      <c r="L2304" s="46" t="str">
        <f t="shared" si="35"/>
        <v/>
      </c>
      <c r="M2304" s="47"/>
      <c r="N2304" s="55"/>
      <c r="O2304" s="59"/>
      <c r="P2304" s="43"/>
      <c r="Q2304" s="14"/>
    </row>
    <row r="2305" spans="1:17" ht="36.700000000000003" customHeight="1" x14ac:dyDescent="0.25">
      <c r="A2305" s="277"/>
      <c r="B2305" s="33"/>
      <c r="C2305" s="11"/>
      <c r="D2305" s="11"/>
      <c r="E2305" s="36"/>
      <c r="F2305" s="11"/>
      <c r="G2305" s="11"/>
      <c r="H2305" s="11"/>
      <c r="I2305" s="24"/>
      <c r="J2305" s="51"/>
      <c r="K2305" s="46" t="str">
        <f>IF(SUMIFS('Base facturation'!$C$59:$ALN$59,'Base facturation'!$C$8:$ALN$8,A2305)=0,"",SUMIFS('Base facturation'!$C$59:$ALN$59,'Base facturation'!$C$8:$ALN$8,A2305))</f>
        <v/>
      </c>
      <c r="L2305" s="46" t="str">
        <f t="shared" si="35"/>
        <v/>
      </c>
      <c r="M2305" s="47"/>
      <c r="N2305" s="55"/>
      <c r="O2305" s="59"/>
      <c r="P2305" s="43"/>
      <c r="Q2305" s="14"/>
    </row>
    <row r="2306" spans="1:17" ht="36.700000000000003" customHeight="1" x14ac:dyDescent="0.25">
      <c r="A2306" s="277"/>
      <c r="B2306" s="33"/>
      <c r="C2306" s="11"/>
      <c r="D2306" s="11"/>
      <c r="E2306" s="36"/>
      <c r="F2306" s="11"/>
      <c r="G2306" s="11"/>
      <c r="H2306" s="11"/>
      <c r="I2306" s="24"/>
      <c r="J2306" s="51"/>
      <c r="K2306" s="46" t="str">
        <f>IF(SUMIFS('Base facturation'!$C$59:$ALN$59,'Base facturation'!$C$8:$ALN$8,A2306)=0,"",SUMIFS('Base facturation'!$C$59:$ALN$59,'Base facturation'!$C$8:$ALN$8,A2306))</f>
        <v/>
      </c>
      <c r="L2306" s="46" t="str">
        <f t="shared" si="35"/>
        <v/>
      </c>
      <c r="M2306" s="47"/>
      <c r="N2306" s="55"/>
      <c r="O2306" s="59"/>
      <c r="P2306" s="43"/>
      <c r="Q2306" s="14"/>
    </row>
    <row r="2307" spans="1:17" ht="36.700000000000003" customHeight="1" x14ac:dyDescent="0.25">
      <c r="A2307" s="277"/>
      <c r="B2307" s="33"/>
      <c r="C2307" s="11"/>
      <c r="D2307" s="11"/>
      <c r="E2307" s="36"/>
      <c r="F2307" s="11"/>
      <c r="G2307" s="11"/>
      <c r="H2307" s="11"/>
      <c r="I2307" s="24"/>
      <c r="J2307" s="51"/>
      <c r="K2307" s="46" t="str">
        <f>IF(SUMIFS('Base facturation'!$C$59:$ALN$59,'Base facturation'!$C$8:$ALN$8,A2307)=0,"",SUMIFS('Base facturation'!$C$59:$ALN$59,'Base facturation'!$C$8:$ALN$8,A2307))</f>
        <v/>
      </c>
      <c r="L2307" s="46" t="str">
        <f t="shared" si="35"/>
        <v/>
      </c>
      <c r="M2307" s="47"/>
      <c r="N2307" s="55"/>
      <c r="O2307" s="59"/>
      <c r="P2307" s="43"/>
      <c r="Q2307" s="14"/>
    </row>
    <row r="2308" spans="1:17" ht="36.700000000000003" customHeight="1" x14ac:dyDescent="0.25">
      <c r="A2308" s="277"/>
      <c r="B2308" s="33"/>
      <c r="C2308" s="11"/>
      <c r="D2308" s="11"/>
      <c r="E2308" s="36"/>
      <c r="F2308" s="11"/>
      <c r="G2308" s="11"/>
      <c r="H2308" s="11"/>
      <c r="I2308" s="24"/>
      <c r="J2308" s="51"/>
      <c r="K2308" s="46" t="str">
        <f>IF(SUMIFS('Base facturation'!$C$59:$ALN$59,'Base facturation'!$C$8:$ALN$8,A2308)=0,"",SUMIFS('Base facturation'!$C$59:$ALN$59,'Base facturation'!$C$8:$ALN$8,A2308))</f>
        <v/>
      </c>
      <c r="L2308" s="46" t="str">
        <f t="shared" si="35"/>
        <v/>
      </c>
      <c r="M2308" s="47"/>
      <c r="N2308" s="55"/>
      <c r="O2308" s="59"/>
      <c r="P2308" s="43"/>
      <c r="Q2308" s="14"/>
    </row>
    <row r="2309" spans="1:17" ht="36.700000000000003" customHeight="1" x14ac:dyDescent="0.25">
      <c r="A2309" s="277"/>
      <c r="B2309" s="33"/>
      <c r="C2309" s="11"/>
      <c r="D2309" s="11"/>
      <c r="E2309" s="36"/>
      <c r="F2309" s="11"/>
      <c r="G2309" s="11"/>
      <c r="H2309" s="11"/>
      <c r="I2309" s="24"/>
      <c r="J2309" s="51"/>
      <c r="K2309" s="46" t="str">
        <f>IF(SUMIFS('Base facturation'!$C$59:$ALN$59,'Base facturation'!$C$8:$ALN$8,A2309)=0,"",SUMIFS('Base facturation'!$C$59:$ALN$59,'Base facturation'!$C$8:$ALN$8,A2309))</f>
        <v/>
      </c>
      <c r="L2309" s="46" t="str">
        <f t="shared" si="35"/>
        <v/>
      </c>
      <c r="M2309" s="47"/>
      <c r="N2309" s="55"/>
      <c r="O2309" s="59"/>
      <c r="P2309" s="43"/>
      <c r="Q2309" s="14"/>
    </row>
    <row r="2310" spans="1:17" ht="36.700000000000003" customHeight="1" x14ac:dyDescent="0.25">
      <c r="A2310" s="277"/>
      <c r="B2310" s="33"/>
      <c r="C2310" s="11"/>
      <c r="D2310" s="11"/>
      <c r="E2310" s="36"/>
      <c r="F2310" s="11"/>
      <c r="G2310" s="11"/>
      <c r="H2310" s="11"/>
      <c r="I2310" s="24"/>
      <c r="J2310" s="51"/>
      <c r="K2310" s="46" t="str">
        <f>IF(SUMIFS('Base facturation'!$C$59:$ALN$59,'Base facturation'!$C$8:$ALN$8,A2310)=0,"",SUMIFS('Base facturation'!$C$59:$ALN$59,'Base facturation'!$C$8:$ALN$8,A2310))</f>
        <v/>
      </c>
      <c r="L2310" s="46" t="str">
        <f t="shared" si="35"/>
        <v/>
      </c>
      <c r="M2310" s="47"/>
      <c r="N2310" s="55"/>
      <c r="O2310" s="59"/>
      <c r="P2310" s="43"/>
      <c r="Q2310" s="14"/>
    </row>
    <row r="2311" spans="1:17" ht="36.700000000000003" customHeight="1" x14ac:dyDescent="0.25">
      <c r="A2311" s="277"/>
      <c r="B2311" s="33"/>
      <c r="C2311" s="11"/>
      <c r="D2311" s="11"/>
      <c r="E2311" s="36"/>
      <c r="F2311" s="11"/>
      <c r="G2311" s="11"/>
      <c r="H2311" s="11"/>
      <c r="I2311" s="24"/>
      <c r="J2311" s="51"/>
      <c r="K2311" s="46" t="str">
        <f>IF(SUMIFS('Base facturation'!$C$59:$ALN$59,'Base facturation'!$C$8:$ALN$8,A2311)=0,"",SUMIFS('Base facturation'!$C$59:$ALN$59,'Base facturation'!$C$8:$ALN$8,A2311))</f>
        <v/>
      </c>
      <c r="L2311" s="46" t="str">
        <f t="shared" si="35"/>
        <v/>
      </c>
      <c r="M2311" s="47"/>
      <c r="N2311" s="55"/>
      <c r="O2311" s="59"/>
      <c r="P2311" s="43"/>
      <c r="Q2311" s="14"/>
    </row>
    <row r="2312" spans="1:17" ht="36.700000000000003" customHeight="1" x14ac:dyDescent="0.25">
      <c r="A2312" s="277"/>
      <c r="B2312" s="33"/>
      <c r="C2312" s="11"/>
      <c r="D2312" s="11"/>
      <c r="E2312" s="36"/>
      <c r="F2312" s="11"/>
      <c r="G2312" s="11"/>
      <c r="H2312" s="11"/>
      <c r="I2312" s="24"/>
      <c r="J2312" s="51"/>
      <c r="K2312" s="46" t="str">
        <f>IF(SUMIFS('Base facturation'!$C$59:$ALN$59,'Base facturation'!$C$8:$ALN$8,A2312)=0,"",SUMIFS('Base facturation'!$C$59:$ALN$59,'Base facturation'!$C$8:$ALN$8,A2312))</f>
        <v/>
      </c>
      <c r="L2312" s="46" t="str">
        <f t="shared" ref="L2312:L2375" si="36">IF(ISBLANK(J2312),"",J2312-K2312)</f>
        <v/>
      </c>
      <c r="M2312" s="47"/>
      <c r="N2312" s="55"/>
      <c r="O2312" s="59"/>
      <c r="P2312" s="43"/>
      <c r="Q2312" s="14"/>
    </row>
    <row r="2313" spans="1:17" ht="36.700000000000003" customHeight="1" x14ac:dyDescent="0.25">
      <c r="A2313" s="277"/>
      <c r="B2313" s="33"/>
      <c r="C2313" s="11"/>
      <c r="D2313" s="11"/>
      <c r="E2313" s="36"/>
      <c r="F2313" s="11"/>
      <c r="G2313" s="11"/>
      <c r="H2313" s="11"/>
      <c r="I2313" s="24"/>
      <c r="J2313" s="51"/>
      <c r="K2313" s="46" t="str">
        <f>IF(SUMIFS('Base facturation'!$C$59:$ALN$59,'Base facturation'!$C$8:$ALN$8,A2313)=0,"",SUMIFS('Base facturation'!$C$59:$ALN$59,'Base facturation'!$C$8:$ALN$8,A2313))</f>
        <v/>
      </c>
      <c r="L2313" s="46" t="str">
        <f t="shared" si="36"/>
        <v/>
      </c>
      <c r="M2313" s="47"/>
      <c r="N2313" s="55"/>
      <c r="O2313" s="59"/>
      <c r="P2313" s="43"/>
      <c r="Q2313" s="14"/>
    </row>
    <row r="2314" spans="1:17" ht="36.700000000000003" customHeight="1" x14ac:dyDescent="0.25">
      <c r="A2314" s="277"/>
      <c r="B2314" s="33"/>
      <c r="C2314" s="11"/>
      <c r="D2314" s="11"/>
      <c r="E2314" s="36"/>
      <c r="F2314" s="11"/>
      <c r="G2314" s="11"/>
      <c r="H2314" s="11"/>
      <c r="I2314" s="24"/>
      <c r="J2314" s="51"/>
      <c r="K2314" s="46" t="str">
        <f>IF(SUMIFS('Base facturation'!$C$59:$ALN$59,'Base facturation'!$C$8:$ALN$8,A2314)=0,"",SUMIFS('Base facturation'!$C$59:$ALN$59,'Base facturation'!$C$8:$ALN$8,A2314))</f>
        <v/>
      </c>
      <c r="L2314" s="46" t="str">
        <f t="shared" si="36"/>
        <v/>
      </c>
      <c r="M2314" s="47"/>
      <c r="N2314" s="55"/>
      <c r="O2314" s="59"/>
      <c r="P2314" s="43"/>
      <c r="Q2314" s="14"/>
    </row>
    <row r="2315" spans="1:17" ht="36.700000000000003" customHeight="1" x14ac:dyDescent="0.25">
      <c r="A2315" s="277"/>
      <c r="B2315" s="33"/>
      <c r="C2315" s="11"/>
      <c r="D2315" s="11"/>
      <c r="E2315" s="36"/>
      <c r="F2315" s="11"/>
      <c r="G2315" s="11"/>
      <c r="H2315" s="11"/>
      <c r="I2315" s="24"/>
      <c r="J2315" s="51"/>
      <c r="K2315" s="46" t="str">
        <f>IF(SUMIFS('Base facturation'!$C$59:$ALN$59,'Base facturation'!$C$8:$ALN$8,A2315)=0,"",SUMIFS('Base facturation'!$C$59:$ALN$59,'Base facturation'!$C$8:$ALN$8,A2315))</f>
        <v/>
      </c>
      <c r="L2315" s="46" t="str">
        <f t="shared" si="36"/>
        <v/>
      </c>
      <c r="M2315" s="47"/>
      <c r="N2315" s="55"/>
      <c r="O2315" s="59"/>
      <c r="P2315" s="43"/>
      <c r="Q2315" s="14"/>
    </row>
    <row r="2316" spans="1:17" ht="36.700000000000003" customHeight="1" x14ac:dyDescent="0.25">
      <c r="A2316" s="277"/>
      <c r="B2316" s="33"/>
      <c r="C2316" s="11"/>
      <c r="D2316" s="11"/>
      <c r="E2316" s="36"/>
      <c r="F2316" s="11"/>
      <c r="G2316" s="11"/>
      <c r="H2316" s="11"/>
      <c r="I2316" s="24"/>
      <c r="J2316" s="51"/>
      <c r="K2316" s="46" t="str">
        <f>IF(SUMIFS('Base facturation'!$C$59:$ALN$59,'Base facturation'!$C$8:$ALN$8,A2316)=0,"",SUMIFS('Base facturation'!$C$59:$ALN$59,'Base facturation'!$C$8:$ALN$8,A2316))</f>
        <v/>
      </c>
      <c r="L2316" s="46" t="str">
        <f t="shared" si="36"/>
        <v/>
      </c>
      <c r="M2316" s="47"/>
      <c r="N2316" s="55"/>
      <c r="O2316" s="59"/>
      <c r="P2316" s="43"/>
      <c r="Q2316" s="14"/>
    </row>
    <row r="2317" spans="1:17" ht="36.700000000000003" customHeight="1" x14ac:dyDescent="0.25">
      <c r="A2317" s="277"/>
      <c r="B2317" s="33"/>
      <c r="C2317" s="11"/>
      <c r="D2317" s="11"/>
      <c r="E2317" s="36"/>
      <c r="F2317" s="11"/>
      <c r="G2317" s="11"/>
      <c r="H2317" s="11"/>
      <c r="I2317" s="24"/>
      <c r="J2317" s="51"/>
      <c r="K2317" s="46" t="str">
        <f>IF(SUMIFS('Base facturation'!$C$59:$ALN$59,'Base facturation'!$C$8:$ALN$8,A2317)=0,"",SUMIFS('Base facturation'!$C$59:$ALN$59,'Base facturation'!$C$8:$ALN$8,A2317))</f>
        <v/>
      </c>
      <c r="L2317" s="46" t="str">
        <f t="shared" si="36"/>
        <v/>
      </c>
      <c r="M2317" s="47"/>
      <c r="N2317" s="55"/>
      <c r="O2317" s="59"/>
      <c r="P2317" s="43"/>
      <c r="Q2317" s="14"/>
    </row>
    <row r="2318" spans="1:17" ht="36.700000000000003" customHeight="1" x14ac:dyDescent="0.25">
      <c r="A2318" s="277"/>
      <c r="B2318" s="33"/>
      <c r="C2318" s="11"/>
      <c r="D2318" s="11"/>
      <c r="E2318" s="36"/>
      <c r="F2318" s="11"/>
      <c r="G2318" s="11"/>
      <c r="H2318" s="11"/>
      <c r="I2318" s="24"/>
      <c r="J2318" s="51"/>
      <c r="K2318" s="46" t="str">
        <f>IF(SUMIFS('Base facturation'!$C$59:$ALN$59,'Base facturation'!$C$8:$ALN$8,A2318)=0,"",SUMIFS('Base facturation'!$C$59:$ALN$59,'Base facturation'!$C$8:$ALN$8,A2318))</f>
        <v/>
      </c>
      <c r="L2318" s="46" t="str">
        <f t="shared" si="36"/>
        <v/>
      </c>
      <c r="M2318" s="47"/>
      <c r="N2318" s="55"/>
      <c r="O2318" s="59"/>
      <c r="P2318" s="43"/>
      <c r="Q2318" s="14"/>
    </row>
    <row r="2319" spans="1:17" ht="36.700000000000003" customHeight="1" x14ac:dyDescent="0.25">
      <c r="A2319" s="277"/>
      <c r="B2319" s="33"/>
      <c r="C2319" s="11"/>
      <c r="D2319" s="11"/>
      <c r="E2319" s="36"/>
      <c r="F2319" s="11"/>
      <c r="G2319" s="11"/>
      <c r="H2319" s="11"/>
      <c r="I2319" s="24"/>
      <c r="J2319" s="51"/>
      <c r="K2319" s="46" t="str">
        <f>IF(SUMIFS('Base facturation'!$C$59:$ALN$59,'Base facturation'!$C$8:$ALN$8,A2319)=0,"",SUMIFS('Base facturation'!$C$59:$ALN$59,'Base facturation'!$C$8:$ALN$8,A2319))</f>
        <v/>
      </c>
      <c r="L2319" s="46" t="str">
        <f t="shared" si="36"/>
        <v/>
      </c>
      <c r="M2319" s="47"/>
      <c r="N2319" s="55"/>
      <c r="O2319" s="59"/>
      <c r="P2319" s="43"/>
      <c r="Q2319" s="14"/>
    </row>
    <row r="2320" spans="1:17" ht="36.700000000000003" customHeight="1" x14ac:dyDescent="0.25">
      <c r="A2320" s="277"/>
      <c r="B2320" s="33"/>
      <c r="C2320" s="11"/>
      <c r="D2320" s="11"/>
      <c r="E2320" s="36"/>
      <c r="F2320" s="11"/>
      <c r="G2320" s="11"/>
      <c r="H2320" s="11"/>
      <c r="I2320" s="24"/>
      <c r="J2320" s="51"/>
      <c r="K2320" s="46" t="str">
        <f>IF(SUMIFS('Base facturation'!$C$59:$ALN$59,'Base facturation'!$C$8:$ALN$8,A2320)=0,"",SUMIFS('Base facturation'!$C$59:$ALN$59,'Base facturation'!$C$8:$ALN$8,A2320))</f>
        <v/>
      </c>
      <c r="L2320" s="46" t="str">
        <f t="shared" si="36"/>
        <v/>
      </c>
      <c r="M2320" s="47"/>
      <c r="N2320" s="55"/>
      <c r="O2320" s="59"/>
      <c r="P2320" s="43"/>
      <c r="Q2320" s="14"/>
    </row>
    <row r="2321" spans="1:17" ht="36.700000000000003" customHeight="1" x14ac:dyDescent="0.25">
      <c r="A2321" s="277"/>
      <c r="B2321" s="33"/>
      <c r="C2321" s="11"/>
      <c r="D2321" s="11"/>
      <c r="E2321" s="36"/>
      <c r="F2321" s="11"/>
      <c r="G2321" s="11"/>
      <c r="H2321" s="11"/>
      <c r="I2321" s="24"/>
      <c r="J2321" s="51"/>
      <c r="K2321" s="46" t="str">
        <f>IF(SUMIFS('Base facturation'!$C$59:$ALN$59,'Base facturation'!$C$8:$ALN$8,A2321)=0,"",SUMIFS('Base facturation'!$C$59:$ALN$59,'Base facturation'!$C$8:$ALN$8,A2321))</f>
        <v/>
      </c>
      <c r="L2321" s="46" t="str">
        <f t="shared" si="36"/>
        <v/>
      </c>
      <c r="M2321" s="47"/>
      <c r="N2321" s="55"/>
      <c r="O2321" s="59"/>
      <c r="P2321" s="43"/>
      <c r="Q2321" s="14"/>
    </row>
    <row r="2322" spans="1:17" ht="36.700000000000003" customHeight="1" x14ac:dyDescent="0.25">
      <c r="A2322" s="277"/>
      <c r="B2322" s="33"/>
      <c r="C2322" s="11"/>
      <c r="D2322" s="11"/>
      <c r="E2322" s="36"/>
      <c r="F2322" s="11"/>
      <c r="G2322" s="11"/>
      <c r="H2322" s="11"/>
      <c r="I2322" s="24"/>
      <c r="J2322" s="51"/>
      <c r="K2322" s="46" t="str">
        <f>IF(SUMIFS('Base facturation'!$C$59:$ALN$59,'Base facturation'!$C$8:$ALN$8,A2322)=0,"",SUMIFS('Base facturation'!$C$59:$ALN$59,'Base facturation'!$C$8:$ALN$8,A2322))</f>
        <v/>
      </c>
      <c r="L2322" s="46" t="str">
        <f t="shared" si="36"/>
        <v/>
      </c>
      <c r="M2322" s="47"/>
      <c r="N2322" s="55"/>
      <c r="O2322" s="59"/>
      <c r="P2322" s="43"/>
      <c r="Q2322" s="14"/>
    </row>
    <row r="2323" spans="1:17" ht="36.700000000000003" customHeight="1" x14ac:dyDescent="0.25">
      <c r="A2323" s="277"/>
      <c r="B2323" s="33"/>
      <c r="C2323" s="11"/>
      <c r="D2323" s="11"/>
      <c r="E2323" s="36"/>
      <c r="F2323" s="11"/>
      <c r="G2323" s="11"/>
      <c r="H2323" s="11"/>
      <c r="I2323" s="24"/>
      <c r="J2323" s="51"/>
      <c r="K2323" s="46" t="str">
        <f>IF(SUMIFS('Base facturation'!$C$59:$ALN$59,'Base facturation'!$C$8:$ALN$8,A2323)=0,"",SUMIFS('Base facturation'!$C$59:$ALN$59,'Base facturation'!$C$8:$ALN$8,A2323))</f>
        <v/>
      </c>
      <c r="L2323" s="46" t="str">
        <f t="shared" si="36"/>
        <v/>
      </c>
      <c r="M2323" s="47"/>
      <c r="N2323" s="55"/>
      <c r="O2323" s="59"/>
      <c r="P2323" s="43"/>
      <c r="Q2323" s="14"/>
    </row>
    <row r="2324" spans="1:17" ht="36.700000000000003" customHeight="1" x14ac:dyDescent="0.25">
      <c r="A2324" s="277"/>
      <c r="B2324" s="33"/>
      <c r="C2324" s="11"/>
      <c r="D2324" s="11"/>
      <c r="E2324" s="36"/>
      <c r="F2324" s="11"/>
      <c r="G2324" s="11"/>
      <c r="H2324" s="11"/>
      <c r="I2324" s="24"/>
      <c r="J2324" s="51"/>
      <c r="K2324" s="46" t="str">
        <f>IF(SUMIFS('Base facturation'!$C$59:$ALN$59,'Base facturation'!$C$8:$ALN$8,A2324)=0,"",SUMIFS('Base facturation'!$C$59:$ALN$59,'Base facturation'!$C$8:$ALN$8,A2324))</f>
        <v/>
      </c>
      <c r="L2324" s="46" t="str">
        <f t="shared" si="36"/>
        <v/>
      </c>
      <c r="M2324" s="47"/>
      <c r="N2324" s="55"/>
      <c r="O2324" s="59"/>
      <c r="P2324" s="43"/>
      <c r="Q2324" s="14"/>
    </row>
    <row r="2325" spans="1:17" ht="36.700000000000003" customHeight="1" x14ac:dyDescent="0.25">
      <c r="A2325" s="277"/>
      <c r="B2325" s="33"/>
      <c r="C2325" s="11"/>
      <c r="D2325" s="11"/>
      <c r="E2325" s="36"/>
      <c r="F2325" s="11"/>
      <c r="G2325" s="11"/>
      <c r="H2325" s="11"/>
      <c r="I2325" s="24"/>
      <c r="J2325" s="51"/>
      <c r="K2325" s="46" t="str">
        <f>IF(SUMIFS('Base facturation'!$C$59:$ALN$59,'Base facturation'!$C$8:$ALN$8,A2325)=0,"",SUMIFS('Base facturation'!$C$59:$ALN$59,'Base facturation'!$C$8:$ALN$8,A2325))</f>
        <v/>
      </c>
      <c r="L2325" s="46" t="str">
        <f t="shared" si="36"/>
        <v/>
      </c>
      <c r="M2325" s="47"/>
      <c r="N2325" s="55"/>
      <c r="O2325" s="59"/>
      <c r="P2325" s="43"/>
      <c r="Q2325" s="14"/>
    </row>
    <row r="2326" spans="1:17" ht="36.700000000000003" customHeight="1" x14ac:dyDescent="0.25">
      <c r="A2326" s="277"/>
      <c r="B2326" s="33"/>
      <c r="C2326" s="11"/>
      <c r="D2326" s="11"/>
      <c r="E2326" s="36"/>
      <c r="F2326" s="11"/>
      <c r="G2326" s="11"/>
      <c r="H2326" s="11"/>
      <c r="I2326" s="24"/>
      <c r="J2326" s="51"/>
      <c r="K2326" s="46" t="str">
        <f>IF(SUMIFS('Base facturation'!$C$59:$ALN$59,'Base facturation'!$C$8:$ALN$8,A2326)=0,"",SUMIFS('Base facturation'!$C$59:$ALN$59,'Base facturation'!$C$8:$ALN$8,A2326))</f>
        <v/>
      </c>
      <c r="L2326" s="46" t="str">
        <f t="shared" si="36"/>
        <v/>
      </c>
      <c r="M2326" s="47"/>
      <c r="N2326" s="55"/>
      <c r="O2326" s="59"/>
      <c r="P2326" s="43"/>
      <c r="Q2326" s="14"/>
    </row>
    <row r="2327" spans="1:17" ht="36.700000000000003" customHeight="1" x14ac:dyDescent="0.25">
      <c r="A2327" s="277"/>
      <c r="B2327" s="33"/>
      <c r="C2327" s="11"/>
      <c r="D2327" s="11"/>
      <c r="E2327" s="36"/>
      <c r="F2327" s="11"/>
      <c r="G2327" s="11"/>
      <c r="H2327" s="11"/>
      <c r="I2327" s="24"/>
      <c r="J2327" s="51"/>
      <c r="K2327" s="46" t="str">
        <f>IF(SUMIFS('Base facturation'!$C$59:$ALN$59,'Base facturation'!$C$8:$ALN$8,A2327)=0,"",SUMIFS('Base facturation'!$C$59:$ALN$59,'Base facturation'!$C$8:$ALN$8,A2327))</f>
        <v/>
      </c>
      <c r="L2327" s="46" t="str">
        <f t="shared" si="36"/>
        <v/>
      </c>
      <c r="M2327" s="47"/>
      <c r="N2327" s="55"/>
      <c r="O2327" s="59"/>
      <c r="P2327" s="43"/>
      <c r="Q2327" s="14"/>
    </row>
    <row r="2328" spans="1:17" ht="36.700000000000003" customHeight="1" x14ac:dyDescent="0.25">
      <c r="A2328" s="277"/>
      <c r="B2328" s="33"/>
      <c r="C2328" s="11"/>
      <c r="D2328" s="11"/>
      <c r="E2328" s="36"/>
      <c r="F2328" s="11"/>
      <c r="G2328" s="11"/>
      <c r="H2328" s="11"/>
      <c r="I2328" s="24"/>
      <c r="J2328" s="51"/>
      <c r="K2328" s="46" t="str">
        <f>IF(SUMIFS('Base facturation'!$C$59:$ALN$59,'Base facturation'!$C$8:$ALN$8,A2328)=0,"",SUMIFS('Base facturation'!$C$59:$ALN$59,'Base facturation'!$C$8:$ALN$8,A2328))</f>
        <v/>
      </c>
      <c r="L2328" s="46" t="str">
        <f t="shared" si="36"/>
        <v/>
      </c>
      <c r="M2328" s="47"/>
      <c r="N2328" s="55"/>
      <c r="O2328" s="59"/>
      <c r="P2328" s="43"/>
      <c r="Q2328" s="14"/>
    </row>
    <row r="2329" spans="1:17" ht="36.700000000000003" customHeight="1" x14ac:dyDescent="0.25">
      <c r="A2329" s="277"/>
      <c r="B2329" s="33"/>
      <c r="C2329" s="11"/>
      <c r="D2329" s="11"/>
      <c r="E2329" s="36"/>
      <c r="F2329" s="11"/>
      <c r="G2329" s="11"/>
      <c r="H2329" s="11"/>
      <c r="I2329" s="24"/>
      <c r="J2329" s="51"/>
      <c r="K2329" s="46" t="str">
        <f>IF(SUMIFS('Base facturation'!$C$59:$ALN$59,'Base facturation'!$C$8:$ALN$8,A2329)=0,"",SUMIFS('Base facturation'!$C$59:$ALN$59,'Base facturation'!$C$8:$ALN$8,A2329))</f>
        <v/>
      </c>
      <c r="L2329" s="46" t="str">
        <f t="shared" si="36"/>
        <v/>
      </c>
      <c r="M2329" s="47"/>
      <c r="N2329" s="55"/>
      <c r="O2329" s="59"/>
      <c r="P2329" s="43"/>
      <c r="Q2329" s="14"/>
    </row>
    <row r="2330" spans="1:17" ht="36.700000000000003" customHeight="1" x14ac:dyDescent="0.25">
      <c r="A2330" s="277"/>
      <c r="B2330" s="33"/>
      <c r="C2330" s="11"/>
      <c r="D2330" s="11"/>
      <c r="E2330" s="36"/>
      <c r="F2330" s="11"/>
      <c r="G2330" s="11"/>
      <c r="H2330" s="11"/>
      <c r="I2330" s="24"/>
      <c r="J2330" s="51"/>
      <c r="K2330" s="46" t="str">
        <f>IF(SUMIFS('Base facturation'!$C$59:$ALN$59,'Base facturation'!$C$8:$ALN$8,A2330)=0,"",SUMIFS('Base facturation'!$C$59:$ALN$59,'Base facturation'!$C$8:$ALN$8,A2330))</f>
        <v/>
      </c>
      <c r="L2330" s="46" t="str">
        <f t="shared" si="36"/>
        <v/>
      </c>
      <c r="M2330" s="47"/>
      <c r="N2330" s="55"/>
      <c r="O2330" s="59"/>
      <c r="P2330" s="43"/>
      <c r="Q2330" s="14"/>
    </row>
    <row r="2331" spans="1:17" ht="36.700000000000003" customHeight="1" x14ac:dyDescent="0.25">
      <c r="A2331" s="277"/>
      <c r="B2331" s="33"/>
      <c r="C2331" s="11"/>
      <c r="D2331" s="11"/>
      <c r="E2331" s="36"/>
      <c r="F2331" s="11"/>
      <c r="G2331" s="11"/>
      <c r="H2331" s="11"/>
      <c r="I2331" s="24"/>
      <c r="J2331" s="51"/>
      <c r="K2331" s="46" t="str">
        <f>IF(SUMIFS('Base facturation'!$C$59:$ALN$59,'Base facturation'!$C$8:$ALN$8,A2331)=0,"",SUMIFS('Base facturation'!$C$59:$ALN$59,'Base facturation'!$C$8:$ALN$8,A2331))</f>
        <v/>
      </c>
      <c r="L2331" s="46" t="str">
        <f t="shared" si="36"/>
        <v/>
      </c>
      <c r="M2331" s="47"/>
      <c r="N2331" s="55"/>
      <c r="O2331" s="59"/>
      <c r="P2331" s="43"/>
      <c r="Q2331" s="14"/>
    </row>
    <row r="2332" spans="1:17" ht="36.700000000000003" customHeight="1" x14ac:dyDescent="0.25">
      <c r="A2332" s="277"/>
      <c r="B2332" s="33"/>
      <c r="C2332" s="11"/>
      <c r="D2332" s="11"/>
      <c r="E2332" s="36"/>
      <c r="F2332" s="11"/>
      <c r="G2332" s="11"/>
      <c r="H2332" s="11"/>
      <c r="I2332" s="24"/>
      <c r="J2332" s="51"/>
      <c r="K2332" s="46" t="str">
        <f>IF(SUMIFS('Base facturation'!$C$59:$ALN$59,'Base facturation'!$C$8:$ALN$8,A2332)=0,"",SUMIFS('Base facturation'!$C$59:$ALN$59,'Base facturation'!$C$8:$ALN$8,A2332))</f>
        <v/>
      </c>
      <c r="L2332" s="46" t="str">
        <f t="shared" si="36"/>
        <v/>
      </c>
      <c r="M2332" s="47"/>
      <c r="N2332" s="55"/>
      <c r="O2332" s="59"/>
      <c r="P2332" s="43"/>
      <c r="Q2332" s="14"/>
    </row>
    <row r="2333" spans="1:17" ht="36.700000000000003" customHeight="1" x14ac:dyDescent="0.25">
      <c r="A2333" s="277"/>
      <c r="B2333" s="33"/>
      <c r="C2333" s="11"/>
      <c r="D2333" s="11"/>
      <c r="E2333" s="36"/>
      <c r="F2333" s="11"/>
      <c r="G2333" s="11"/>
      <c r="H2333" s="11"/>
      <c r="I2333" s="24"/>
      <c r="J2333" s="51"/>
      <c r="K2333" s="46" t="str">
        <f>IF(SUMIFS('Base facturation'!$C$59:$ALN$59,'Base facturation'!$C$8:$ALN$8,A2333)=0,"",SUMIFS('Base facturation'!$C$59:$ALN$59,'Base facturation'!$C$8:$ALN$8,A2333))</f>
        <v/>
      </c>
      <c r="L2333" s="46" t="str">
        <f t="shared" si="36"/>
        <v/>
      </c>
      <c r="M2333" s="47"/>
      <c r="N2333" s="55"/>
      <c r="O2333" s="59"/>
      <c r="P2333" s="43"/>
      <c r="Q2333" s="14"/>
    </row>
    <row r="2334" spans="1:17" ht="36.700000000000003" customHeight="1" x14ac:dyDescent="0.25">
      <c r="A2334" s="277"/>
      <c r="B2334" s="33"/>
      <c r="C2334" s="11"/>
      <c r="D2334" s="11"/>
      <c r="E2334" s="36"/>
      <c r="F2334" s="11"/>
      <c r="G2334" s="11"/>
      <c r="H2334" s="11"/>
      <c r="I2334" s="24"/>
      <c r="J2334" s="51"/>
      <c r="K2334" s="46" t="str">
        <f>IF(SUMIFS('Base facturation'!$C$59:$ALN$59,'Base facturation'!$C$8:$ALN$8,A2334)=0,"",SUMIFS('Base facturation'!$C$59:$ALN$59,'Base facturation'!$C$8:$ALN$8,A2334))</f>
        <v/>
      </c>
      <c r="L2334" s="46" t="str">
        <f t="shared" si="36"/>
        <v/>
      </c>
      <c r="M2334" s="47"/>
      <c r="N2334" s="55"/>
      <c r="O2334" s="59"/>
      <c r="P2334" s="43"/>
      <c r="Q2334" s="14"/>
    </row>
    <row r="2335" spans="1:17" ht="36.700000000000003" customHeight="1" x14ac:dyDescent="0.25">
      <c r="A2335" s="277"/>
      <c r="B2335" s="33"/>
      <c r="C2335" s="11"/>
      <c r="D2335" s="11"/>
      <c r="E2335" s="36"/>
      <c r="F2335" s="11"/>
      <c r="G2335" s="11"/>
      <c r="H2335" s="11"/>
      <c r="I2335" s="24"/>
      <c r="J2335" s="51"/>
      <c r="K2335" s="46" t="str">
        <f>IF(SUMIFS('Base facturation'!$C$59:$ALN$59,'Base facturation'!$C$8:$ALN$8,A2335)=0,"",SUMIFS('Base facturation'!$C$59:$ALN$59,'Base facturation'!$C$8:$ALN$8,A2335))</f>
        <v/>
      </c>
      <c r="L2335" s="46" t="str">
        <f t="shared" si="36"/>
        <v/>
      </c>
      <c r="M2335" s="47"/>
      <c r="N2335" s="55"/>
      <c r="O2335" s="59"/>
      <c r="P2335" s="43"/>
      <c r="Q2335" s="14"/>
    </row>
    <row r="2336" spans="1:17" ht="36.700000000000003" customHeight="1" x14ac:dyDescent="0.25">
      <c r="A2336" s="277"/>
      <c r="B2336" s="33"/>
      <c r="C2336" s="11"/>
      <c r="D2336" s="11"/>
      <c r="E2336" s="36"/>
      <c r="F2336" s="11"/>
      <c r="G2336" s="11"/>
      <c r="H2336" s="11"/>
      <c r="I2336" s="24"/>
      <c r="J2336" s="51"/>
      <c r="K2336" s="46" t="str">
        <f>IF(SUMIFS('Base facturation'!$C$59:$ALN$59,'Base facturation'!$C$8:$ALN$8,A2336)=0,"",SUMIFS('Base facturation'!$C$59:$ALN$59,'Base facturation'!$C$8:$ALN$8,A2336))</f>
        <v/>
      </c>
      <c r="L2336" s="46" t="str">
        <f t="shared" si="36"/>
        <v/>
      </c>
      <c r="M2336" s="47"/>
      <c r="N2336" s="55"/>
      <c r="O2336" s="59"/>
      <c r="P2336" s="43"/>
      <c r="Q2336" s="14"/>
    </row>
    <row r="2337" spans="1:17" ht="36.700000000000003" customHeight="1" x14ac:dyDescent="0.25">
      <c r="A2337" s="277"/>
      <c r="B2337" s="33"/>
      <c r="C2337" s="11"/>
      <c r="D2337" s="11"/>
      <c r="E2337" s="36"/>
      <c r="F2337" s="11"/>
      <c r="G2337" s="11"/>
      <c r="H2337" s="11"/>
      <c r="I2337" s="24"/>
      <c r="J2337" s="51"/>
      <c r="K2337" s="46" t="str">
        <f>IF(SUMIFS('Base facturation'!$C$59:$ALN$59,'Base facturation'!$C$8:$ALN$8,A2337)=0,"",SUMIFS('Base facturation'!$C$59:$ALN$59,'Base facturation'!$C$8:$ALN$8,A2337))</f>
        <v/>
      </c>
      <c r="L2337" s="46" t="str">
        <f t="shared" si="36"/>
        <v/>
      </c>
      <c r="M2337" s="47"/>
      <c r="N2337" s="55"/>
      <c r="O2337" s="59"/>
      <c r="P2337" s="43"/>
      <c r="Q2337" s="14"/>
    </row>
    <row r="2338" spans="1:17" ht="36.700000000000003" customHeight="1" x14ac:dyDescent="0.25">
      <c r="A2338" s="277"/>
      <c r="B2338" s="33"/>
      <c r="C2338" s="11"/>
      <c r="D2338" s="11"/>
      <c r="E2338" s="36"/>
      <c r="F2338" s="11"/>
      <c r="G2338" s="11"/>
      <c r="H2338" s="11"/>
      <c r="I2338" s="24"/>
      <c r="J2338" s="51"/>
      <c r="K2338" s="46" t="str">
        <f>IF(SUMIFS('Base facturation'!$C$59:$ALN$59,'Base facturation'!$C$8:$ALN$8,A2338)=0,"",SUMIFS('Base facturation'!$C$59:$ALN$59,'Base facturation'!$C$8:$ALN$8,A2338))</f>
        <v/>
      </c>
      <c r="L2338" s="46" t="str">
        <f t="shared" si="36"/>
        <v/>
      </c>
      <c r="M2338" s="47"/>
      <c r="N2338" s="55"/>
      <c r="O2338" s="59"/>
      <c r="P2338" s="43"/>
      <c r="Q2338" s="14"/>
    </row>
    <row r="2339" spans="1:17" ht="36.700000000000003" customHeight="1" x14ac:dyDescent="0.25">
      <c r="A2339" s="277"/>
      <c r="B2339" s="33"/>
      <c r="C2339" s="11"/>
      <c r="D2339" s="11"/>
      <c r="E2339" s="36"/>
      <c r="F2339" s="11"/>
      <c r="G2339" s="11"/>
      <c r="H2339" s="11"/>
      <c r="I2339" s="24"/>
      <c r="J2339" s="51"/>
      <c r="K2339" s="46" t="str">
        <f>IF(SUMIFS('Base facturation'!$C$59:$ALN$59,'Base facturation'!$C$8:$ALN$8,A2339)=0,"",SUMIFS('Base facturation'!$C$59:$ALN$59,'Base facturation'!$C$8:$ALN$8,A2339))</f>
        <v/>
      </c>
      <c r="L2339" s="46" t="str">
        <f t="shared" si="36"/>
        <v/>
      </c>
      <c r="M2339" s="47"/>
      <c r="N2339" s="55"/>
      <c r="O2339" s="59"/>
      <c r="P2339" s="43"/>
      <c r="Q2339" s="14"/>
    </row>
    <row r="2340" spans="1:17" ht="36.700000000000003" customHeight="1" x14ac:dyDescent="0.25">
      <c r="A2340" s="277"/>
      <c r="B2340" s="33"/>
      <c r="C2340" s="11"/>
      <c r="D2340" s="11"/>
      <c r="E2340" s="36"/>
      <c r="F2340" s="11"/>
      <c r="G2340" s="11"/>
      <c r="H2340" s="11"/>
      <c r="I2340" s="24"/>
      <c r="J2340" s="51"/>
      <c r="K2340" s="46" t="str">
        <f>IF(SUMIFS('Base facturation'!$C$59:$ALN$59,'Base facturation'!$C$8:$ALN$8,A2340)=0,"",SUMIFS('Base facturation'!$C$59:$ALN$59,'Base facturation'!$C$8:$ALN$8,A2340))</f>
        <v/>
      </c>
      <c r="L2340" s="46" t="str">
        <f t="shared" si="36"/>
        <v/>
      </c>
      <c r="M2340" s="47"/>
      <c r="N2340" s="55"/>
      <c r="O2340" s="59"/>
      <c r="P2340" s="43"/>
      <c r="Q2340" s="14"/>
    </row>
    <row r="2341" spans="1:17" ht="36.700000000000003" customHeight="1" x14ac:dyDescent="0.25">
      <c r="A2341" s="277"/>
      <c r="B2341" s="33"/>
      <c r="C2341" s="11"/>
      <c r="D2341" s="11"/>
      <c r="E2341" s="36"/>
      <c r="F2341" s="11"/>
      <c r="G2341" s="11"/>
      <c r="H2341" s="11"/>
      <c r="I2341" s="24"/>
      <c r="J2341" s="51"/>
      <c r="K2341" s="46" t="str">
        <f>IF(SUMIFS('Base facturation'!$C$59:$ALN$59,'Base facturation'!$C$8:$ALN$8,A2341)=0,"",SUMIFS('Base facturation'!$C$59:$ALN$59,'Base facturation'!$C$8:$ALN$8,A2341))</f>
        <v/>
      </c>
      <c r="L2341" s="46" t="str">
        <f t="shared" si="36"/>
        <v/>
      </c>
      <c r="M2341" s="47"/>
      <c r="N2341" s="55"/>
      <c r="O2341" s="59"/>
      <c r="P2341" s="43"/>
      <c r="Q2341" s="14"/>
    </row>
    <row r="2342" spans="1:17" ht="36.700000000000003" customHeight="1" x14ac:dyDescent="0.25">
      <c r="A2342" s="277"/>
      <c r="B2342" s="33"/>
      <c r="C2342" s="11"/>
      <c r="D2342" s="11"/>
      <c r="E2342" s="36"/>
      <c r="F2342" s="11"/>
      <c r="G2342" s="11"/>
      <c r="H2342" s="11"/>
      <c r="I2342" s="24"/>
      <c r="J2342" s="51"/>
      <c r="K2342" s="46" t="str">
        <f>IF(SUMIFS('Base facturation'!$C$59:$ALN$59,'Base facturation'!$C$8:$ALN$8,A2342)=0,"",SUMIFS('Base facturation'!$C$59:$ALN$59,'Base facturation'!$C$8:$ALN$8,A2342))</f>
        <v/>
      </c>
      <c r="L2342" s="46" t="str">
        <f t="shared" si="36"/>
        <v/>
      </c>
      <c r="M2342" s="47"/>
      <c r="N2342" s="55"/>
      <c r="O2342" s="59"/>
      <c r="P2342" s="43"/>
      <c r="Q2342" s="14"/>
    </row>
    <row r="2343" spans="1:17" ht="36.700000000000003" customHeight="1" x14ac:dyDescent="0.25">
      <c r="A2343" s="277"/>
      <c r="B2343" s="33"/>
      <c r="C2343" s="11"/>
      <c r="D2343" s="11"/>
      <c r="E2343" s="36"/>
      <c r="F2343" s="11"/>
      <c r="G2343" s="11"/>
      <c r="H2343" s="11"/>
      <c r="I2343" s="24"/>
      <c r="J2343" s="51"/>
      <c r="K2343" s="46" t="str">
        <f>IF(SUMIFS('Base facturation'!$C$59:$ALN$59,'Base facturation'!$C$8:$ALN$8,A2343)=0,"",SUMIFS('Base facturation'!$C$59:$ALN$59,'Base facturation'!$C$8:$ALN$8,A2343))</f>
        <v/>
      </c>
      <c r="L2343" s="46" t="str">
        <f t="shared" si="36"/>
        <v/>
      </c>
      <c r="M2343" s="47"/>
      <c r="N2343" s="55"/>
      <c r="O2343" s="59"/>
      <c r="P2343" s="43"/>
      <c r="Q2343" s="14"/>
    </row>
    <row r="2344" spans="1:17" ht="36.700000000000003" customHeight="1" x14ac:dyDescent="0.25">
      <c r="A2344" s="277"/>
      <c r="B2344" s="33"/>
      <c r="C2344" s="11"/>
      <c r="D2344" s="11"/>
      <c r="E2344" s="36"/>
      <c r="F2344" s="11"/>
      <c r="G2344" s="11"/>
      <c r="H2344" s="11"/>
      <c r="I2344" s="24"/>
      <c r="J2344" s="51"/>
      <c r="K2344" s="46" t="str">
        <f>IF(SUMIFS('Base facturation'!$C$59:$ALN$59,'Base facturation'!$C$8:$ALN$8,A2344)=0,"",SUMIFS('Base facturation'!$C$59:$ALN$59,'Base facturation'!$C$8:$ALN$8,A2344))</f>
        <v/>
      </c>
      <c r="L2344" s="46" t="str">
        <f t="shared" si="36"/>
        <v/>
      </c>
      <c r="M2344" s="47"/>
      <c r="N2344" s="55"/>
      <c r="O2344" s="59"/>
      <c r="P2344" s="43"/>
      <c r="Q2344" s="14"/>
    </row>
    <row r="2345" spans="1:17" ht="36.700000000000003" customHeight="1" x14ac:dyDescent="0.25">
      <c r="A2345" s="277"/>
      <c r="B2345" s="33"/>
      <c r="C2345" s="11"/>
      <c r="D2345" s="11"/>
      <c r="E2345" s="36"/>
      <c r="F2345" s="11"/>
      <c r="G2345" s="11"/>
      <c r="H2345" s="11"/>
      <c r="I2345" s="24"/>
      <c r="J2345" s="51"/>
      <c r="K2345" s="46" t="str">
        <f>IF(SUMIFS('Base facturation'!$C$59:$ALN$59,'Base facturation'!$C$8:$ALN$8,A2345)=0,"",SUMIFS('Base facturation'!$C$59:$ALN$59,'Base facturation'!$C$8:$ALN$8,A2345))</f>
        <v/>
      </c>
      <c r="L2345" s="46" t="str">
        <f t="shared" si="36"/>
        <v/>
      </c>
      <c r="M2345" s="47"/>
      <c r="N2345" s="55"/>
      <c r="O2345" s="59"/>
      <c r="P2345" s="43"/>
      <c r="Q2345" s="14"/>
    </row>
    <row r="2346" spans="1:17" ht="36.700000000000003" customHeight="1" x14ac:dyDescent="0.25">
      <c r="A2346" s="277"/>
      <c r="B2346" s="33"/>
      <c r="C2346" s="11"/>
      <c r="D2346" s="11"/>
      <c r="E2346" s="36"/>
      <c r="F2346" s="11"/>
      <c r="G2346" s="11"/>
      <c r="H2346" s="11"/>
      <c r="I2346" s="24"/>
      <c r="J2346" s="51"/>
      <c r="K2346" s="46" t="str">
        <f>IF(SUMIFS('Base facturation'!$C$59:$ALN$59,'Base facturation'!$C$8:$ALN$8,A2346)=0,"",SUMIFS('Base facturation'!$C$59:$ALN$59,'Base facturation'!$C$8:$ALN$8,A2346))</f>
        <v/>
      </c>
      <c r="L2346" s="46" t="str">
        <f t="shared" si="36"/>
        <v/>
      </c>
      <c r="M2346" s="47"/>
      <c r="N2346" s="55"/>
      <c r="O2346" s="59"/>
      <c r="P2346" s="43"/>
      <c r="Q2346" s="14"/>
    </row>
    <row r="2347" spans="1:17" ht="36.700000000000003" customHeight="1" x14ac:dyDescent="0.25">
      <c r="A2347" s="277"/>
      <c r="B2347" s="33"/>
      <c r="C2347" s="11"/>
      <c r="D2347" s="11"/>
      <c r="E2347" s="36"/>
      <c r="F2347" s="11"/>
      <c r="G2347" s="11"/>
      <c r="H2347" s="11"/>
      <c r="I2347" s="24"/>
      <c r="J2347" s="51"/>
      <c r="K2347" s="46" t="str">
        <f>IF(SUMIFS('Base facturation'!$C$59:$ALN$59,'Base facturation'!$C$8:$ALN$8,A2347)=0,"",SUMIFS('Base facturation'!$C$59:$ALN$59,'Base facturation'!$C$8:$ALN$8,A2347))</f>
        <v/>
      </c>
      <c r="L2347" s="46" t="str">
        <f t="shared" si="36"/>
        <v/>
      </c>
      <c r="M2347" s="47"/>
      <c r="N2347" s="55"/>
      <c r="O2347" s="59"/>
      <c r="P2347" s="43"/>
      <c r="Q2347" s="14"/>
    </row>
    <row r="2348" spans="1:17" ht="36.700000000000003" customHeight="1" x14ac:dyDescent="0.25">
      <c r="A2348" s="277"/>
      <c r="B2348" s="33"/>
      <c r="C2348" s="11"/>
      <c r="D2348" s="11"/>
      <c r="E2348" s="36"/>
      <c r="F2348" s="11"/>
      <c r="G2348" s="11"/>
      <c r="H2348" s="11"/>
      <c r="I2348" s="24"/>
      <c r="J2348" s="51"/>
      <c r="K2348" s="46" t="str">
        <f>IF(SUMIFS('Base facturation'!$C$59:$ALN$59,'Base facturation'!$C$8:$ALN$8,A2348)=0,"",SUMIFS('Base facturation'!$C$59:$ALN$59,'Base facturation'!$C$8:$ALN$8,A2348))</f>
        <v/>
      </c>
      <c r="L2348" s="46" t="str">
        <f t="shared" si="36"/>
        <v/>
      </c>
      <c r="M2348" s="47"/>
      <c r="N2348" s="55"/>
      <c r="O2348" s="59"/>
      <c r="P2348" s="43"/>
      <c r="Q2348" s="14"/>
    </row>
    <row r="2349" spans="1:17" ht="36.700000000000003" customHeight="1" x14ac:dyDescent="0.25">
      <c r="A2349" s="277"/>
      <c r="B2349" s="33"/>
      <c r="C2349" s="11"/>
      <c r="D2349" s="11"/>
      <c r="E2349" s="36"/>
      <c r="F2349" s="11"/>
      <c r="G2349" s="11"/>
      <c r="H2349" s="11"/>
      <c r="I2349" s="24"/>
      <c r="J2349" s="51"/>
      <c r="K2349" s="46" t="str">
        <f>IF(SUMIFS('Base facturation'!$C$59:$ALN$59,'Base facturation'!$C$8:$ALN$8,A2349)=0,"",SUMIFS('Base facturation'!$C$59:$ALN$59,'Base facturation'!$C$8:$ALN$8,A2349))</f>
        <v/>
      </c>
      <c r="L2349" s="46" t="str">
        <f t="shared" si="36"/>
        <v/>
      </c>
      <c r="M2349" s="47"/>
      <c r="N2349" s="55"/>
      <c r="O2349" s="59"/>
      <c r="P2349" s="43"/>
      <c r="Q2349" s="14"/>
    </row>
    <row r="2350" spans="1:17" ht="36.700000000000003" customHeight="1" x14ac:dyDescent="0.25">
      <c r="A2350" s="277"/>
      <c r="B2350" s="33"/>
      <c r="C2350" s="11"/>
      <c r="D2350" s="11"/>
      <c r="E2350" s="36"/>
      <c r="F2350" s="11"/>
      <c r="G2350" s="11"/>
      <c r="H2350" s="11"/>
      <c r="I2350" s="24"/>
      <c r="J2350" s="51"/>
      <c r="K2350" s="46" t="str">
        <f>IF(SUMIFS('Base facturation'!$C$59:$ALN$59,'Base facturation'!$C$8:$ALN$8,A2350)=0,"",SUMIFS('Base facturation'!$C$59:$ALN$59,'Base facturation'!$C$8:$ALN$8,A2350))</f>
        <v/>
      </c>
      <c r="L2350" s="46" t="str">
        <f t="shared" si="36"/>
        <v/>
      </c>
      <c r="M2350" s="47"/>
      <c r="N2350" s="55"/>
      <c r="O2350" s="59"/>
      <c r="P2350" s="43"/>
      <c r="Q2350" s="14"/>
    </row>
    <row r="2351" spans="1:17" ht="36.700000000000003" customHeight="1" x14ac:dyDescent="0.25">
      <c r="A2351" s="277"/>
      <c r="B2351" s="33"/>
      <c r="C2351" s="11"/>
      <c r="D2351" s="11"/>
      <c r="E2351" s="36"/>
      <c r="F2351" s="11"/>
      <c r="G2351" s="11"/>
      <c r="H2351" s="11"/>
      <c r="I2351" s="24"/>
      <c r="J2351" s="51"/>
      <c r="K2351" s="46" t="str">
        <f>IF(SUMIFS('Base facturation'!$C$59:$ALN$59,'Base facturation'!$C$8:$ALN$8,A2351)=0,"",SUMIFS('Base facturation'!$C$59:$ALN$59,'Base facturation'!$C$8:$ALN$8,A2351))</f>
        <v/>
      </c>
      <c r="L2351" s="46" t="str">
        <f t="shared" si="36"/>
        <v/>
      </c>
      <c r="M2351" s="47"/>
      <c r="N2351" s="55"/>
      <c r="O2351" s="59"/>
      <c r="P2351" s="43"/>
      <c r="Q2351" s="14"/>
    </row>
    <row r="2352" spans="1:17" ht="36.700000000000003" customHeight="1" x14ac:dyDescent="0.25">
      <c r="A2352" s="277"/>
      <c r="B2352" s="33"/>
      <c r="C2352" s="11"/>
      <c r="D2352" s="11"/>
      <c r="E2352" s="36"/>
      <c r="F2352" s="11"/>
      <c r="G2352" s="11"/>
      <c r="H2352" s="11"/>
      <c r="I2352" s="24"/>
      <c r="J2352" s="51"/>
      <c r="K2352" s="46" t="str">
        <f>IF(SUMIFS('Base facturation'!$C$59:$ALN$59,'Base facturation'!$C$8:$ALN$8,A2352)=0,"",SUMIFS('Base facturation'!$C$59:$ALN$59,'Base facturation'!$C$8:$ALN$8,A2352))</f>
        <v/>
      </c>
      <c r="L2352" s="46" t="str">
        <f t="shared" si="36"/>
        <v/>
      </c>
      <c r="M2352" s="47"/>
      <c r="N2352" s="55"/>
      <c r="O2352" s="59"/>
      <c r="P2352" s="43"/>
      <c r="Q2352" s="14"/>
    </row>
    <row r="2353" spans="1:17" ht="36.700000000000003" customHeight="1" x14ac:dyDescent="0.25">
      <c r="A2353" s="277"/>
      <c r="B2353" s="33"/>
      <c r="C2353" s="11"/>
      <c r="D2353" s="11"/>
      <c r="E2353" s="36"/>
      <c r="F2353" s="11"/>
      <c r="G2353" s="11"/>
      <c r="H2353" s="11"/>
      <c r="I2353" s="24"/>
      <c r="J2353" s="51"/>
      <c r="K2353" s="46" t="str">
        <f>IF(SUMIFS('Base facturation'!$C$59:$ALN$59,'Base facturation'!$C$8:$ALN$8,A2353)=0,"",SUMIFS('Base facturation'!$C$59:$ALN$59,'Base facturation'!$C$8:$ALN$8,A2353))</f>
        <v/>
      </c>
      <c r="L2353" s="46" t="str">
        <f t="shared" si="36"/>
        <v/>
      </c>
      <c r="M2353" s="47"/>
      <c r="N2353" s="55"/>
      <c r="O2353" s="59"/>
      <c r="P2353" s="43"/>
      <c r="Q2353" s="14"/>
    </row>
    <row r="2354" spans="1:17" ht="36.700000000000003" customHeight="1" x14ac:dyDescent="0.25">
      <c r="A2354" s="277"/>
      <c r="B2354" s="33"/>
      <c r="C2354" s="11"/>
      <c r="D2354" s="11"/>
      <c r="E2354" s="36"/>
      <c r="F2354" s="11"/>
      <c r="G2354" s="11"/>
      <c r="H2354" s="11"/>
      <c r="I2354" s="24"/>
      <c r="J2354" s="51"/>
      <c r="K2354" s="46" t="str">
        <f>IF(SUMIFS('Base facturation'!$C$59:$ALN$59,'Base facturation'!$C$8:$ALN$8,A2354)=0,"",SUMIFS('Base facturation'!$C$59:$ALN$59,'Base facturation'!$C$8:$ALN$8,A2354))</f>
        <v/>
      </c>
      <c r="L2354" s="46" t="str">
        <f t="shared" si="36"/>
        <v/>
      </c>
      <c r="M2354" s="47"/>
      <c r="N2354" s="55"/>
      <c r="O2354" s="59"/>
      <c r="P2354" s="43"/>
      <c r="Q2354" s="14"/>
    </row>
    <row r="2355" spans="1:17" ht="36.700000000000003" customHeight="1" x14ac:dyDescent="0.25">
      <c r="A2355" s="277"/>
      <c r="B2355" s="33"/>
      <c r="C2355" s="11"/>
      <c r="D2355" s="11"/>
      <c r="E2355" s="36"/>
      <c r="F2355" s="11"/>
      <c r="G2355" s="11"/>
      <c r="H2355" s="11"/>
      <c r="I2355" s="24"/>
      <c r="J2355" s="51"/>
      <c r="K2355" s="46" t="str">
        <f>IF(SUMIFS('Base facturation'!$C$59:$ALN$59,'Base facturation'!$C$8:$ALN$8,A2355)=0,"",SUMIFS('Base facturation'!$C$59:$ALN$59,'Base facturation'!$C$8:$ALN$8,A2355))</f>
        <v/>
      </c>
      <c r="L2355" s="46" t="str">
        <f t="shared" si="36"/>
        <v/>
      </c>
      <c r="M2355" s="47"/>
      <c r="N2355" s="55"/>
      <c r="O2355" s="59"/>
      <c r="P2355" s="43"/>
      <c r="Q2355" s="14"/>
    </row>
    <row r="2356" spans="1:17" ht="36.700000000000003" customHeight="1" x14ac:dyDescent="0.25">
      <c r="A2356" s="277"/>
      <c r="B2356" s="33"/>
      <c r="C2356" s="11"/>
      <c r="D2356" s="11"/>
      <c r="E2356" s="36"/>
      <c r="F2356" s="11"/>
      <c r="G2356" s="11"/>
      <c r="H2356" s="11"/>
      <c r="I2356" s="24"/>
      <c r="J2356" s="51"/>
      <c r="K2356" s="46" t="str">
        <f>IF(SUMIFS('Base facturation'!$C$59:$ALN$59,'Base facturation'!$C$8:$ALN$8,A2356)=0,"",SUMIFS('Base facturation'!$C$59:$ALN$59,'Base facturation'!$C$8:$ALN$8,A2356))</f>
        <v/>
      </c>
      <c r="L2356" s="46" t="str">
        <f t="shared" si="36"/>
        <v/>
      </c>
      <c r="M2356" s="47"/>
      <c r="N2356" s="55"/>
      <c r="O2356" s="59"/>
      <c r="P2356" s="43"/>
      <c r="Q2356" s="14"/>
    </row>
    <row r="2357" spans="1:17" ht="36.700000000000003" customHeight="1" x14ac:dyDescent="0.25">
      <c r="A2357" s="277"/>
      <c r="B2357" s="33"/>
      <c r="C2357" s="11"/>
      <c r="D2357" s="11"/>
      <c r="E2357" s="36"/>
      <c r="F2357" s="11"/>
      <c r="G2357" s="11"/>
      <c r="H2357" s="11"/>
      <c r="I2357" s="24"/>
      <c r="J2357" s="51"/>
      <c r="K2357" s="46" t="str">
        <f>IF(SUMIFS('Base facturation'!$C$59:$ALN$59,'Base facturation'!$C$8:$ALN$8,A2357)=0,"",SUMIFS('Base facturation'!$C$59:$ALN$59,'Base facturation'!$C$8:$ALN$8,A2357))</f>
        <v/>
      </c>
      <c r="L2357" s="46" t="str">
        <f t="shared" si="36"/>
        <v/>
      </c>
      <c r="M2357" s="47"/>
      <c r="N2357" s="55"/>
      <c r="O2357" s="59"/>
      <c r="P2357" s="43"/>
      <c r="Q2357" s="14"/>
    </row>
    <row r="2358" spans="1:17" ht="36.700000000000003" customHeight="1" x14ac:dyDescent="0.25">
      <c r="A2358" s="277"/>
      <c r="B2358" s="33"/>
      <c r="C2358" s="11"/>
      <c r="D2358" s="11"/>
      <c r="E2358" s="36"/>
      <c r="F2358" s="11"/>
      <c r="G2358" s="11"/>
      <c r="H2358" s="11"/>
      <c r="I2358" s="24"/>
      <c r="J2358" s="51"/>
      <c r="K2358" s="46" t="str">
        <f>IF(SUMIFS('Base facturation'!$C$59:$ALN$59,'Base facturation'!$C$8:$ALN$8,A2358)=0,"",SUMIFS('Base facturation'!$C$59:$ALN$59,'Base facturation'!$C$8:$ALN$8,A2358))</f>
        <v/>
      </c>
      <c r="L2358" s="46" t="str">
        <f t="shared" si="36"/>
        <v/>
      </c>
      <c r="M2358" s="47"/>
      <c r="N2358" s="55"/>
      <c r="O2358" s="59"/>
      <c r="P2358" s="43"/>
      <c r="Q2358" s="14"/>
    </row>
    <row r="2359" spans="1:17" ht="36.700000000000003" customHeight="1" x14ac:dyDescent="0.25">
      <c r="A2359" s="277"/>
      <c r="B2359" s="33"/>
      <c r="C2359" s="11"/>
      <c r="D2359" s="11"/>
      <c r="E2359" s="36"/>
      <c r="F2359" s="11"/>
      <c r="G2359" s="11"/>
      <c r="H2359" s="11"/>
      <c r="I2359" s="24"/>
      <c r="J2359" s="51"/>
      <c r="K2359" s="46" t="str">
        <f>IF(SUMIFS('Base facturation'!$C$59:$ALN$59,'Base facturation'!$C$8:$ALN$8,A2359)=0,"",SUMIFS('Base facturation'!$C$59:$ALN$59,'Base facturation'!$C$8:$ALN$8,A2359))</f>
        <v/>
      </c>
      <c r="L2359" s="46" t="str">
        <f t="shared" si="36"/>
        <v/>
      </c>
      <c r="M2359" s="47"/>
      <c r="N2359" s="55"/>
      <c r="O2359" s="59"/>
      <c r="P2359" s="43"/>
      <c r="Q2359" s="14"/>
    </row>
    <row r="2360" spans="1:17" ht="36.700000000000003" customHeight="1" x14ac:dyDescent="0.25">
      <c r="A2360" s="277"/>
      <c r="B2360" s="33"/>
      <c r="C2360" s="11"/>
      <c r="D2360" s="11"/>
      <c r="E2360" s="36"/>
      <c r="F2360" s="11"/>
      <c r="G2360" s="11"/>
      <c r="H2360" s="11"/>
      <c r="I2360" s="24"/>
      <c r="J2360" s="51"/>
      <c r="K2360" s="46" t="str">
        <f>IF(SUMIFS('Base facturation'!$C$59:$ALN$59,'Base facturation'!$C$8:$ALN$8,A2360)=0,"",SUMIFS('Base facturation'!$C$59:$ALN$59,'Base facturation'!$C$8:$ALN$8,A2360))</f>
        <v/>
      </c>
      <c r="L2360" s="46" t="str">
        <f t="shared" si="36"/>
        <v/>
      </c>
      <c r="M2360" s="47"/>
      <c r="N2360" s="55"/>
      <c r="O2360" s="59"/>
      <c r="P2360" s="43"/>
      <c r="Q2360" s="14"/>
    </row>
    <row r="2361" spans="1:17" ht="36.700000000000003" customHeight="1" x14ac:dyDescent="0.25">
      <c r="A2361" s="277"/>
      <c r="B2361" s="33"/>
      <c r="C2361" s="11"/>
      <c r="D2361" s="11"/>
      <c r="E2361" s="36"/>
      <c r="F2361" s="11"/>
      <c r="G2361" s="11"/>
      <c r="H2361" s="11"/>
      <c r="I2361" s="24"/>
      <c r="J2361" s="51"/>
      <c r="K2361" s="46" t="str">
        <f>IF(SUMIFS('Base facturation'!$C$59:$ALN$59,'Base facturation'!$C$8:$ALN$8,A2361)=0,"",SUMIFS('Base facturation'!$C$59:$ALN$59,'Base facturation'!$C$8:$ALN$8,A2361))</f>
        <v/>
      </c>
      <c r="L2361" s="46" t="str">
        <f t="shared" si="36"/>
        <v/>
      </c>
      <c r="M2361" s="47"/>
      <c r="N2361" s="55"/>
      <c r="O2361" s="59"/>
      <c r="P2361" s="43"/>
      <c r="Q2361" s="14"/>
    </row>
    <row r="2362" spans="1:17" ht="36.700000000000003" customHeight="1" x14ac:dyDescent="0.25">
      <c r="A2362" s="277"/>
      <c r="B2362" s="33"/>
      <c r="C2362" s="11"/>
      <c r="D2362" s="11"/>
      <c r="E2362" s="36"/>
      <c r="F2362" s="11"/>
      <c r="G2362" s="11"/>
      <c r="H2362" s="11"/>
      <c r="I2362" s="24"/>
      <c r="J2362" s="51"/>
      <c r="K2362" s="46" t="str">
        <f>IF(SUMIFS('Base facturation'!$C$59:$ALN$59,'Base facturation'!$C$8:$ALN$8,A2362)=0,"",SUMIFS('Base facturation'!$C$59:$ALN$59,'Base facturation'!$C$8:$ALN$8,A2362))</f>
        <v/>
      </c>
      <c r="L2362" s="46" t="str">
        <f t="shared" si="36"/>
        <v/>
      </c>
      <c r="M2362" s="47"/>
      <c r="N2362" s="55"/>
      <c r="O2362" s="59"/>
      <c r="P2362" s="43"/>
      <c r="Q2362" s="14"/>
    </row>
    <row r="2363" spans="1:17" ht="36.700000000000003" customHeight="1" x14ac:dyDescent="0.25">
      <c r="A2363" s="277"/>
      <c r="B2363" s="33"/>
      <c r="C2363" s="11"/>
      <c r="D2363" s="11"/>
      <c r="E2363" s="36"/>
      <c r="F2363" s="11"/>
      <c r="G2363" s="11"/>
      <c r="H2363" s="11"/>
      <c r="I2363" s="24"/>
      <c r="J2363" s="51"/>
      <c r="K2363" s="46" t="str">
        <f>IF(SUMIFS('Base facturation'!$C$59:$ALN$59,'Base facturation'!$C$8:$ALN$8,A2363)=0,"",SUMIFS('Base facturation'!$C$59:$ALN$59,'Base facturation'!$C$8:$ALN$8,A2363))</f>
        <v/>
      </c>
      <c r="L2363" s="46" t="str">
        <f t="shared" si="36"/>
        <v/>
      </c>
      <c r="M2363" s="47"/>
      <c r="N2363" s="55"/>
      <c r="O2363" s="59"/>
      <c r="P2363" s="43"/>
      <c r="Q2363" s="14"/>
    </row>
    <row r="2364" spans="1:17" ht="36.700000000000003" customHeight="1" x14ac:dyDescent="0.25">
      <c r="A2364" s="277"/>
      <c r="B2364" s="33"/>
      <c r="C2364" s="11"/>
      <c r="D2364" s="11"/>
      <c r="E2364" s="36"/>
      <c r="F2364" s="11"/>
      <c r="G2364" s="11"/>
      <c r="H2364" s="11"/>
      <c r="I2364" s="24"/>
      <c r="J2364" s="51"/>
      <c r="K2364" s="46" t="str">
        <f>IF(SUMIFS('Base facturation'!$C$59:$ALN$59,'Base facturation'!$C$8:$ALN$8,A2364)=0,"",SUMIFS('Base facturation'!$C$59:$ALN$59,'Base facturation'!$C$8:$ALN$8,A2364))</f>
        <v/>
      </c>
      <c r="L2364" s="46" t="str">
        <f t="shared" si="36"/>
        <v/>
      </c>
      <c r="M2364" s="47"/>
      <c r="N2364" s="55"/>
      <c r="O2364" s="59"/>
      <c r="P2364" s="43"/>
      <c r="Q2364" s="14"/>
    </row>
    <row r="2365" spans="1:17" ht="36.700000000000003" customHeight="1" x14ac:dyDescent="0.25">
      <c r="A2365" s="277"/>
      <c r="B2365" s="33"/>
      <c r="C2365" s="11"/>
      <c r="D2365" s="11"/>
      <c r="E2365" s="36"/>
      <c r="F2365" s="11"/>
      <c r="G2365" s="11"/>
      <c r="H2365" s="11"/>
      <c r="I2365" s="24"/>
      <c r="J2365" s="51"/>
      <c r="K2365" s="46" t="str">
        <f>IF(SUMIFS('Base facturation'!$C$59:$ALN$59,'Base facturation'!$C$8:$ALN$8,A2365)=0,"",SUMIFS('Base facturation'!$C$59:$ALN$59,'Base facturation'!$C$8:$ALN$8,A2365))</f>
        <v/>
      </c>
      <c r="L2365" s="46" t="str">
        <f t="shared" si="36"/>
        <v/>
      </c>
      <c r="M2365" s="47"/>
      <c r="N2365" s="55"/>
      <c r="O2365" s="59"/>
      <c r="P2365" s="43"/>
      <c r="Q2365" s="14"/>
    </row>
    <row r="2366" spans="1:17" ht="36.700000000000003" customHeight="1" x14ac:dyDescent="0.25">
      <c r="A2366" s="277"/>
      <c r="B2366" s="33"/>
      <c r="C2366" s="11"/>
      <c r="D2366" s="11"/>
      <c r="E2366" s="36"/>
      <c r="F2366" s="11"/>
      <c r="G2366" s="11"/>
      <c r="H2366" s="11"/>
      <c r="I2366" s="24"/>
      <c r="J2366" s="51"/>
      <c r="K2366" s="46" t="str">
        <f>IF(SUMIFS('Base facturation'!$C$59:$ALN$59,'Base facturation'!$C$8:$ALN$8,A2366)=0,"",SUMIFS('Base facturation'!$C$59:$ALN$59,'Base facturation'!$C$8:$ALN$8,A2366))</f>
        <v/>
      </c>
      <c r="L2366" s="46" t="str">
        <f t="shared" si="36"/>
        <v/>
      </c>
      <c r="M2366" s="47"/>
      <c r="N2366" s="55"/>
      <c r="O2366" s="59"/>
      <c r="P2366" s="43"/>
      <c r="Q2366" s="14"/>
    </row>
    <row r="2367" spans="1:17" ht="36.700000000000003" customHeight="1" x14ac:dyDescent="0.25">
      <c r="A2367" s="277"/>
      <c r="B2367" s="33"/>
      <c r="C2367" s="11"/>
      <c r="D2367" s="11"/>
      <c r="E2367" s="36"/>
      <c r="F2367" s="11"/>
      <c r="G2367" s="11"/>
      <c r="H2367" s="11"/>
      <c r="I2367" s="24"/>
      <c r="J2367" s="51"/>
      <c r="K2367" s="46" t="str">
        <f>IF(SUMIFS('Base facturation'!$C$59:$ALN$59,'Base facturation'!$C$8:$ALN$8,A2367)=0,"",SUMIFS('Base facturation'!$C$59:$ALN$59,'Base facturation'!$C$8:$ALN$8,A2367))</f>
        <v/>
      </c>
      <c r="L2367" s="46" t="str">
        <f t="shared" si="36"/>
        <v/>
      </c>
      <c r="M2367" s="47"/>
      <c r="N2367" s="55"/>
      <c r="O2367" s="59"/>
      <c r="P2367" s="43"/>
      <c r="Q2367" s="14"/>
    </row>
    <row r="2368" spans="1:17" ht="36.700000000000003" customHeight="1" x14ac:dyDescent="0.25">
      <c r="A2368" s="277"/>
      <c r="B2368" s="33"/>
      <c r="C2368" s="11"/>
      <c r="D2368" s="11"/>
      <c r="E2368" s="36"/>
      <c r="F2368" s="11"/>
      <c r="G2368" s="11"/>
      <c r="H2368" s="11"/>
      <c r="I2368" s="24"/>
      <c r="J2368" s="51"/>
      <c r="K2368" s="46" t="str">
        <f>IF(SUMIFS('Base facturation'!$C$59:$ALN$59,'Base facturation'!$C$8:$ALN$8,A2368)=0,"",SUMIFS('Base facturation'!$C$59:$ALN$59,'Base facturation'!$C$8:$ALN$8,A2368))</f>
        <v/>
      </c>
      <c r="L2368" s="46" t="str">
        <f t="shared" si="36"/>
        <v/>
      </c>
      <c r="M2368" s="47"/>
      <c r="N2368" s="55"/>
      <c r="O2368" s="59"/>
      <c r="P2368" s="43"/>
      <c r="Q2368" s="14"/>
    </row>
    <row r="2369" spans="1:17" ht="36.700000000000003" customHeight="1" x14ac:dyDescent="0.25">
      <c r="A2369" s="277"/>
      <c r="B2369" s="33"/>
      <c r="C2369" s="11"/>
      <c r="D2369" s="11"/>
      <c r="E2369" s="36"/>
      <c r="F2369" s="11"/>
      <c r="G2369" s="11"/>
      <c r="H2369" s="11"/>
      <c r="I2369" s="24"/>
      <c r="J2369" s="51"/>
      <c r="K2369" s="46" t="str">
        <f>IF(SUMIFS('Base facturation'!$C$59:$ALN$59,'Base facturation'!$C$8:$ALN$8,A2369)=0,"",SUMIFS('Base facturation'!$C$59:$ALN$59,'Base facturation'!$C$8:$ALN$8,A2369))</f>
        <v/>
      </c>
      <c r="L2369" s="46" t="str">
        <f t="shared" si="36"/>
        <v/>
      </c>
      <c r="M2369" s="47"/>
      <c r="N2369" s="55"/>
      <c r="O2369" s="59"/>
      <c r="P2369" s="43"/>
      <c r="Q2369" s="14"/>
    </row>
    <row r="2370" spans="1:17" ht="36.700000000000003" customHeight="1" x14ac:dyDescent="0.25">
      <c r="A2370" s="277"/>
      <c r="B2370" s="33"/>
      <c r="C2370" s="11"/>
      <c r="D2370" s="11"/>
      <c r="E2370" s="36"/>
      <c r="F2370" s="11"/>
      <c r="G2370" s="11"/>
      <c r="H2370" s="11"/>
      <c r="I2370" s="24"/>
      <c r="J2370" s="51"/>
      <c r="K2370" s="46" t="str">
        <f>IF(SUMIFS('Base facturation'!$C$59:$ALN$59,'Base facturation'!$C$8:$ALN$8,A2370)=0,"",SUMIFS('Base facturation'!$C$59:$ALN$59,'Base facturation'!$C$8:$ALN$8,A2370))</f>
        <v/>
      </c>
      <c r="L2370" s="46" t="str">
        <f t="shared" si="36"/>
        <v/>
      </c>
      <c r="M2370" s="47"/>
      <c r="N2370" s="55"/>
      <c r="O2370" s="59"/>
      <c r="P2370" s="43"/>
      <c r="Q2370" s="14"/>
    </row>
    <row r="2371" spans="1:17" ht="36.700000000000003" customHeight="1" x14ac:dyDescent="0.25">
      <c r="A2371" s="277"/>
      <c r="B2371" s="33"/>
      <c r="C2371" s="11"/>
      <c r="D2371" s="11"/>
      <c r="E2371" s="36"/>
      <c r="F2371" s="11"/>
      <c r="G2371" s="11"/>
      <c r="H2371" s="11"/>
      <c r="I2371" s="24"/>
      <c r="J2371" s="51"/>
      <c r="K2371" s="46" t="str">
        <f>IF(SUMIFS('Base facturation'!$C$59:$ALN$59,'Base facturation'!$C$8:$ALN$8,A2371)=0,"",SUMIFS('Base facturation'!$C$59:$ALN$59,'Base facturation'!$C$8:$ALN$8,A2371))</f>
        <v/>
      </c>
      <c r="L2371" s="46" t="str">
        <f t="shared" si="36"/>
        <v/>
      </c>
      <c r="M2371" s="47"/>
      <c r="N2371" s="55"/>
      <c r="O2371" s="59"/>
      <c r="P2371" s="43"/>
      <c r="Q2371" s="14"/>
    </row>
    <row r="2372" spans="1:17" ht="36.700000000000003" customHeight="1" x14ac:dyDescent="0.25">
      <c r="A2372" s="277"/>
      <c r="B2372" s="33"/>
      <c r="C2372" s="11"/>
      <c r="D2372" s="11"/>
      <c r="E2372" s="36"/>
      <c r="F2372" s="11"/>
      <c r="G2372" s="11"/>
      <c r="H2372" s="11"/>
      <c r="I2372" s="24"/>
      <c r="J2372" s="51"/>
      <c r="K2372" s="46" t="str">
        <f>IF(SUMIFS('Base facturation'!$C$59:$ALN$59,'Base facturation'!$C$8:$ALN$8,A2372)=0,"",SUMIFS('Base facturation'!$C$59:$ALN$59,'Base facturation'!$C$8:$ALN$8,A2372))</f>
        <v/>
      </c>
      <c r="L2372" s="46" t="str">
        <f t="shared" si="36"/>
        <v/>
      </c>
      <c r="M2372" s="47"/>
      <c r="N2372" s="55"/>
      <c r="O2372" s="59"/>
      <c r="P2372" s="43"/>
      <c r="Q2372" s="14"/>
    </row>
    <row r="2373" spans="1:17" ht="36.700000000000003" customHeight="1" x14ac:dyDescent="0.25">
      <c r="A2373" s="277"/>
      <c r="B2373" s="33"/>
      <c r="C2373" s="11"/>
      <c r="D2373" s="11"/>
      <c r="E2373" s="36"/>
      <c r="F2373" s="11"/>
      <c r="G2373" s="11"/>
      <c r="H2373" s="11"/>
      <c r="I2373" s="24"/>
      <c r="J2373" s="51"/>
      <c r="K2373" s="46" t="str">
        <f>IF(SUMIFS('Base facturation'!$C$59:$ALN$59,'Base facturation'!$C$8:$ALN$8,A2373)=0,"",SUMIFS('Base facturation'!$C$59:$ALN$59,'Base facturation'!$C$8:$ALN$8,A2373))</f>
        <v/>
      </c>
      <c r="L2373" s="46" t="str">
        <f t="shared" si="36"/>
        <v/>
      </c>
      <c r="M2373" s="47"/>
      <c r="N2373" s="55"/>
      <c r="O2373" s="59"/>
      <c r="P2373" s="43"/>
      <c r="Q2373" s="14"/>
    </row>
    <row r="2374" spans="1:17" ht="36.700000000000003" customHeight="1" x14ac:dyDescent="0.25">
      <c r="A2374" s="277"/>
      <c r="B2374" s="33"/>
      <c r="C2374" s="11"/>
      <c r="D2374" s="11"/>
      <c r="E2374" s="36"/>
      <c r="F2374" s="11"/>
      <c r="G2374" s="11"/>
      <c r="H2374" s="11"/>
      <c r="I2374" s="24"/>
      <c r="J2374" s="51"/>
      <c r="K2374" s="46" t="str">
        <f>IF(SUMIFS('Base facturation'!$C$59:$ALN$59,'Base facturation'!$C$8:$ALN$8,A2374)=0,"",SUMIFS('Base facturation'!$C$59:$ALN$59,'Base facturation'!$C$8:$ALN$8,A2374))</f>
        <v/>
      </c>
      <c r="L2374" s="46" t="str">
        <f t="shared" si="36"/>
        <v/>
      </c>
      <c r="M2374" s="47"/>
      <c r="N2374" s="55"/>
      <c r="O2374" s="59"/>
      <c r="P2374" s="43"/>
      <c r="Q2374" s="14"/>
    </row>
    <row r="2375" spans="1:17" ht="36.700000000000003" customHeight="1" x14ac:dyDescent="0.25">
      <c r="A2375" s="277"/>
      <c r="B2375" s="33"/>
      <c r="C2375" s="11"/>
      <c r="D2375" s="11"/>
      <c r="E2375" s="36"/>
      <c r="F2375" s="11"/>
      <c r="G2375" s="11"/>
      <c r="H2375" s="11"/>
      <c r="I2375" s="24"/>
      <c r="J2375" s="51"/>
      <c r="K2375" s="46" t="str">
        <f>IF(SUMIFS('Base facturation'!$C$59:$ALN$59,'Base facturation'!$C$8:$ALN$8,A2375)=0,"",SUMIFS('Base facturation'!$C$59:$ALN$59,'Base facturation'!$C$8:$ALN$8,A2375))</f>
        <v/>
      </c>
      <c r="L2375" s="46" t="str">
        <f t="shared" si="36"/>
        <v/>
      </c>
      <c r="M2375" s="47"/>
      <c r="N2375" s="55"/>
      <c r="O2375" s="59"/>
      <c r="P2375" s="43"/>
      <c r="Q2375" s="14"/>
    </row>
    <row r="2376" spans="1:17" ht="36.700000000000003" customHeight="1" x14ac:dyDescent="0.25">
      <c r="A2376" s="277"/>
      <c r="B2376" s="33"/>
      <c r="C2376" s="11"/>
      <c r="D2376" s="11"/>
      <c r="E2376" s="36"/>
      <c r="F2376" s="11"/>
      <c r="G2376" s="11"/>
      <c r="H2376" s="11"/>
      <c r="I2376" s="24"/>
      <c r="J2376" s="51"/>
      <c r="K2376" s="46" t="str">
        <f>IF(SUMIFS('Base facturation'!$C$59:$ALN$59,'Base facturation'!$C$8:$ALN$8,A2376)=0,"",SUMIFS('Base facturation'!$C$59:$ALN$59,'Base facturation'!$C$8:$ALN$8,A2376))</f>
        <v/>
      </c>
      <c r="L2376" s="46" t="str">
        <f t="shared" ref="L2376:L2439" si="37">IF(ISBLANK(J2376),"",J2376-K2376)</f>
        <v/>
      </c>
      <c r="M2376" s="47"/>
      <c r="N2376" s="55"/>
      <c r="O2376" s="59"/>
      <c r="P2376" s="43"/>
      <c r="Q2376" s="14"/>
    </row>
    <row r="2377" spans="1:17" ht="36.700000000000003" customHeight="1" x14ac:dyDescent="0.25">
      <c r="A2377" s="277"/>
      <c r="B2377" s="33"/>
      <c r="C2377" s="11"/>
      <c r="D2377" s="11"/>
      <c r="E2377" s="36"/>
      <c r="F2377" s="11"/>
      <c r="G2377" s="11"/>
      <c r="H2377" s="11"/>
      <c r="I2377" s="24"/>
      <c r="J2377" s="51"/>
      <c r="K2377" s="46" t="str">
        <f>IF(SUMIFS('Base facturation'!$C$59:$ALN$59,'Base facturation'!$C$8:$ALN$8,A2377)=0,"",SUMIFS('Base facturation'!$C$59:$ALN$59,'Base facturation'!$C$8:$ALN$8,A2377))</f>
        <v/>
      </c>
      <c r="L2377" s="46" t="str">
        <f t="shared" si="37"/>
        <v/>
      </c>
      <c r="M2377" s="47"/>
      <c r="N2377" s="55"/>
      <c r="O2377" s="59"/>
      <c r="P2377" s="43"/>
      <c r="Q2377" s="14"/>
    </row>
    <row r="2378" spans="1:17" ht="36.700000000000003" customHeight="1" x14ac:dyDescent="0.25">
      <c r="A2378" s="277"/>
      <c r="B2378" s="33"/>
      <c r="C2378" s="11"/>
      <c r="D2378" s="11"/>
      <c r="E2378" s="36"/>
      <c r="F2378" s="11"/>
      <c r="G2378" s="11"/>
      <c r="H2378" s="11"/>
      <c r="I2378" s="24"/>
      <c r="J2378" s="51"/>
      <c r="K2378" s="46" t="str">
        <f>IF(SUMIFS('Base facturation'!$C$59:$ALN$59,'Base facturation'!$C$8:$ALN$8,A2378)=0,"",SUMIFS('Base facturation'!$C$59:$ALN$59,'Base facturation'!$C$8:$ALN$8,A2378))</f>
        <v/>
      </c>
      <c r="L2378" s="46" t="str">
        <f t="shared" si="37"/>
        <v/>
      </c>
      <c r="M2378" s="47"/>
      <c r="N2378" s="55"/>
      <c r="O2378" s="59"/>
      <c r="P2378" s="43"/>
      <c r="Q2378" s="14"/>
    </row>
    <row r="2379" spans="1:17" ht="36.700000000000003" customHeight="1" x14ac:dyDescent="0.25">
      <c r="A2379" s="277"/>
      <c r="B2379" s="33"/>
      <c r="C2379" s="11"/>
      <c r="D2379" s="11"/>
      <c r="E2379" s="36"/>
      <c r="F2379" s="11"/>
      <c r="G2379" s="11"/>
      <c r="H2379" s="11"/>
      <c r="I2379" s="24"/>
      <c r="J2379" s="51"/>
      <c r="K2379" s="46" t="str">
        <f>IF(SUMIFS('Base facturation'!$C$59:$ALN$59,'Base facturation'!$C$8:$ALN$8,A2379)=0,"",SUMIFS('Base facturation'!$C$59:$ALN$59,'Base facturation'!$C$8:$ALN$8,A2379))</f>
        <v/>
      </c>
      <c r="L2379" s="46" t="str">
        <f t="shared" si="37"/>
        <v/>
      </c>
      <c r="M2379" s="47"/>
      <c r="N2379" s="55"/>
      <c r="O2379" s="59"/>
      <c r="P2379" s="43"/>
      <c r="Q2379" s="14"/>
    </row>
    <row r="2380" spans="1:17" ht="36.700000000000003" customHeight="1" x14ac:dyDescent="0.25">
      <c r="A2380" s="277"/>
      <c r="B2380" s="33"/>
      <c r="C2380" s="11"/>
      <c r="D2380" s="11"/>
      <c r="E2380" s="36"/>
      <c r="F2380" s="11"/>
      <c r="G2380" s="11"/>
      <c r="H2380" s="11"/>
      <c r="I2380" s="24"/>
      <c r="J2380" s="51"/>
      <c r="K2380" s="46" t="str">
        <f>IF(SUMIFS('Base facturation'!$C$59:$ALN$59,'Base facturation'!$C$8:$ALN$8,A2380)=0,"",SUMIFS('Base facturation'!$C$59:$ALN$59,'Base facturation'!$C$8:$ALN$8,A2380))</f>
        <v/>
      </c>
      <c r="L2380" s="46" t="str">
        <f t="shared" si="37"/>
        <v/>
      </c>
      <c r="M2380" s="47"/>
      <c r="N2380" s="55"/>
      <c r="O2380" s="59"/>
      <c r="P2380" s="43"/>
      <c r="Q2380" s="14"/>
    </row>
    <row r="2381" spans="1:17" ht="36.700000000000003" customHeight="1" x14ac:dyDescent="0.25">
      <c r="A2381" s="277"/>
      <c r="B2381" s="33"/>
      <c r="C2381" s="11"/>
      <c r="D2381" s="11"/>
      <c r="E2381" s="36"/>
      <c r="F2381" s="11"/>
      <c r="G2381" s="11"/>
      <c r="H2381" s="11"/>
      <c r="I2381" s="24"/>
      <c r="J2381" s="51"/>
      <c r="K2381" s="46" t="str">
        <f>IF(SUMIFS('Base facturation'!$C$59:$ALN$59,'Base facturation'!$C$8:$ALN$8,A2381)=0,"",SUMIFS('Base facturation'!$C$59:$ALN$59,'Base facturation'!$C$8:$ALN$8,A2381))</f>
        <v/>
      </c>
      <c r="L2381" s="46" t="str">
        <f t="shared" si="37"/>
        <v/>
      </c>
      <c r="M2381" s="47"/>
      <c r="N2381" s="55"/>
      <c r="O2381" s="59"/>
      <c r="P2381" s="43"/>
      <c r="Q2381" s="14"/>
    </row>
    <row r="2382" spans="1:17" ht="36.700000000000003" customHeight="1" x14ac:dyDescent="0.25">
      <c r="A2382" s="277"/>
      <c r="B2382" s="33"/>
      <c r="C2382" s="11"/>
      <c r="D2382" s="11"/>
      <c r="E2382" s="36"/>
      <c r="F2382" s="11"/>
      <c r="G2382" s="11"/>
      <c r="H2382" s="11"/>
      <c r="I2382" s="24"/>
      <c r="J2382" s="51"/>
      <c r="K2382" s="46" t="str">
        <f>IF(SUMIFS('Base facturation'!$C$59:$ALN$59,'Base facturation'!$C$8:$ALN$8,A2382)=0,"",SUMIFS('Base facturation'!$C$59:$ALN$59,'Base facturation'!$C$8:$ALN$8,A2382))</f>
        <v/>
      </c>
      <c r="L2382" s="46" t="str">
        <f t="shared" si="37"/>
        <v/>
      </c>
      <c r="M2382" s="47"/>
      <c r="N2382" s="55"/>
      <c r="O2382" s="59"/>
      <c r="P2382" s="43"/>
      <c r="Q2382" s="14"/>
    </row>
    <row r="2383" spans="1:17" ht="36.700000000000003" customHeight="1" x14ac:dyDescent="0.25">
      <c r="A2383" s="277"/>
      <c r="B2383" s="33"/>
      <c r="C2383" s="11"/>
      <c r="D2383" s="11"/>
      <c r="E2383" s="36"/>
      <c r="F2383" s="11"/>
      <c r="G2383" s="11"/>
      <c r="H2383" s="11"/>
      <c r="I2383" s="24"/>
      <c r="J2383" s="51"/>
      <c r="K2383" s="46" t="str">
        <f>IF(SUMIFS('Base facturation'!$C$59:$ALN$59,'Base facturation'!$C$8:$ALN$8,A2383)=0,"",SUMIFS('Base facturation'!$C$59:$ALN$59,'Base facturation'!$C$8:$ALN$8,A2383))</f>
        <v/>
      </c>
      <c r="L2383" s="46" t="str">
        <f t="shared" si="37"/>
        <v/>
      </c>
      <c r="M2383" s="47"/>
      <c r="N2383" s="55"/>
      <c r="O2383" s="59"/>
      <c r="P2383" s="43"/>
      <c r="Q2383" s="14"/>
    </row>
    <row r="2384" spans="1:17" ht="36.700000000000003" customHeight="1" x14ac:dyDescent="0.25">
      <c r="A2384" s="277"/>
      <c r="B2384" s="33"/>
      <c r="C2384" s="11"/>
      <c r="D2384" s="11"/>
      <c r="E2384" s="36"/>
      <c r="F2384" s="11"/>
      <c r="G2384" s="11"/>
      <c r="H2384" s="11"/>
      <c r="I2384" s="24"/>
      <c r="J2384" s="51"/>
      <c r="K2384" s="46" t="str">
        <f>IF(SUMIFS('Base facturation'!$C$59:$ALN$59,'Base facturation'!$C$8:$ALN$8,A2384)=0,"",SUMIFS('Base facturation'!$C$59:$ALN$59,'Base facturation'!$C$8:$ALN$8,A2384))</f>
        <v/>
      </c>
      <c r="L2384" s="46" t="str">
        <f t="shared" si="37"/>
        <v/>
      </c>
      <c r="M2384" s="47"/>
      <c r="N2384" s="55"/>
      <c r="O2384" s="59"/>
      <c r="P2384" s="43"/>
      <c r="Q2384" s="14"/>
    </row>
    <row r="2385" spans="1:17" ht="36.700000000000003" customHeight="1" x14ac:dyDescent="0.25">
      <c r="A2385" s="277"/>
      <c r="B2385" s="33"/>
      <c r="C2385" s="11"/>
      <c r="D2385" s="11"/>
      <c r="E2385" s="36"/>
      <c r="F2385" s="11"/>
      <c r="G2385" s="11"/>
      <c r="H2385" s="11"/>
      <c r="I2385" s="24"/>
      <c r="J2385" s="51"/>
      <c r="K2385" s="46" t="str">
        <f>IF(SUMIFS('Base facturation'!$C$59:$ALN$59,'Base facturation'!$C$8:$ALN$8,A2385)=0,"",SUMIFS('Base facturation'!$C$59:$ALN$59,'Base facturation'!$C$8:$ALN$8,A2385))</f>
        <v/>
      </c>
      <c r="L2385" s="46" t="str">
        <f t="shared" si="37"/>
        <v/>
      </c>
      <c r="M2385" s="47"/>
      <c r="N2385" s="55"/>
      <c r="O2385" s="59"/>
      <c r="P2385" s="43"/>
      <c r="Q2385" s="14"/>
    </row>
    <row r="2386" spans="1:17" ht="36.700000000000003" customHeight="1" x14ac:dyDescent="0.25">
      <c r="A2386" s="277"/>
      <c r="B2386" s="33"/>
      <c r="C2386" s="11"/>
      <c r="D2386" s="11"/>
      <c r="E2386" s="36"/>
      <c r="F2386" s="11"/>
      <c r="G2386" s="11"/>
      <c r="H2386" s="11"/>
      <c r="I2386" s="24"/>
      <c r="J2386" s="51"/>
      <c r="K2386" s="46" t="str">
        <f>IF(SUMIFS('Base facturation'!$C$59:$ALN$59,'Base facturation'!$C$8:$ALN$8,A2386)=0,"",SUMIFS('Base facturation'!$C$59:$ALN$59,'Base facturation'!$C$8:$ALN$8,A2386))</f>
        <v/>
      </c>
      <c r="L2386" s="46" t="str">
        <f t="shared" si="37"/>
        <v/>
      </c>
      <c r="M2386" s="47"/>
      <c r="N2386" s="55"/>
      <c r="O2386" s="59"/>
      <c r="P2386" s="43"/>
      <c r="Q2386" s="14"/>
    </row>
    <row r="2387" spans="1:17" ht="36.700000000000003" customHeight="1" x14ac:dyDescent="0.25">
      <c r="A2387" s="277"/>
      <c r="B2387" s="33"/>
      <c r="C2387" s="11"/>
      <c r="D2387" s="11"/>
      <c r="E2387" s="36"/>
      <c r="F2387" s="11"/>
      <c r="G2387" s="11"/>
      <c r="H2387" s="11"/>
      <c r="I2387" s="24"/>
      <c r="J2387" s="51"/>
      <c r="K2387" s="46" t="str">
        <f>IF(SUMIFS('Base facturation'!$C$59:$ALN$59,'Base facturation'!$C$8:$ALN$8,A2387)=0,"",SUMIFS('Base facturation'!$C$59:$ALN$59,'Base facturation'!$C$8:$ALN$8,A2387))</f>
        <v/>
      </c>
      <c r="L2387" s="46" t="str">
        <f t="shared" si="37"/>
        <v/>
      </c>
      <c r="M2387" s="47"/>
      <c r="N2387" s="55"/>
      <c r="O2387" s="59"/>
      <c r="P2387" s="43"/>
      <c r="Q2387" s="14"/>
    </row>
    <row r="2388" spans="1:17" ht="36.700000000000003" customHeight="1" x14ac:dyDescent="0.25">
      <c r="A2388" s="277"/>
      <c r="B2388" s="33"/>
      <c r="C2388" s="11"/>
      <c r="D2388" s="11"/>
      <c r="E2388" s="36"/>
      <c r="F2388" s="11"/>
      <c r="G2388" s="11"/>
      <c r="H2388" s="11"/>
      <c r="I2388" s="24"/>
      <c r="J2388" s="51"/>
      <c r="K2388" s="46" t="str">
        <f>IF(SUMIFS('Base facturation'!$C$59:$ALN$59,'Base facturation'!$C$8:$ALN$8,A2388)=0,"",SUMIFS('Base facturation'!$C$59:$ALN$59,'Base facturation'!$C$8:$ALN$8,A2388))</f>
        <v/>
      </c>
      <c r="L2388" s="46" t="str">
        <f t="shared" si="37"/>
        <v/>
      </c>
      <c r="M2388" s="47"/>
      <c r="N2388" s="55"/>
      <c r="O2388" s="59"/>
      <c r="P2388" s="43"/>
      <c r="Q2388" s="14"/>
    </row>
    <row r="2389" spans="1:17" ht="36.700000000000003" customHeight="1" x14ac:dyDescent="0.25">
      <c r="A2389" s="277"/>
      <c r="B2389" s="33"/>
      <c r="C2389" s="11"/>
      <c r="D2389" s="11"/>
      <c r="E2389" s="36"/>
      <c r="F2389" s="11"/>
      <c r="G2389" s="11"/>
      <c r="H2389" s="11"/>
      <c r="I2389" s="24"/>
      <c r="J2389" s="51"/>
      <c r="K2389" s="46" t="str">
        <f>IF(SUMIFS('Base facturation'!$C$59:$ALN$59,'Base facturation'!$C$8:$ALN$8,A2389)=0,"",SUMIFS('Base facturation'!$C$59:$ALN$59,'Base facturation'!$C$8:$ALN$8,A2389))</f>
        <v/>
      </c>
      <c r="L2389" s="46" t="str">
        <f t="shared" si="37"/>
        <v/>
      </c>
      <c r="M2389" s="47"/>
      <c r="N2389" s="55"/>
      <c r="O2389" s="59"/>
      <c r="P2389" s="43"/>
      <c r="Q2389" s="14"/>
    </row>
    <row r="2390" spans="1:17" ht="36.700000000000003" customHeight="1" x14ac:dyDescent="0.25">
      <c r="A2390" s="277"/>
      <c r="B2390" s="33"/>
      <c r="C2390" s="11"/>
      <c r="D2390" s="11"/>
      <c r="E2390" s="36"/>
      <c r="F2390" s="11"/>
      <c r="G2390" s="11"/>
      <c r="H2390" s="11"/>
      <c r="I2390" s="24"/>
      <c r="J2390" s="51"/>
      <c r="K2390" s="46" t="str">
        <f>IF(SUMIFS('Base facturation'!$C$59:$ALN$59,'Base facturation'!$C$8:$ALN$8,A2390)=0,"",SUMIFS('Base facturation'!$C$59:$ALN$59,'Base facturation'!$C$8:$ALN$8,A2390))</f>
        <v/>
      </c>
      <c r="L2390" s="46" t="str">
        <f t="shared" si="37"/>
        <v/>
      </c>
      <c r="M2390" s="47"/>
      <c r="N2390" s="55"/>
      <c r="O2390" s="59"/>
      <c r="P2390" s="43"/>
      <c r="Q2390" s="14"/>
    </row>
    <row r="2391" spans="1:17" ht="36.700000000000003" customHeight="1" x14ac:dyDescent="0.25">
      <c r="A2391" s="277"/>
      <c r="B2391" s="33"/>
      <c r="C2391" s="11"/>
      <c r="D2391" s="11"/>
      <c r="E2391" s="36"/>
      <c r="F2391" s="11"/>
      <c r="G2391" s="11"/>
      <c r="H2391" s="11"/>
      <c r="I2391" s="24"/>
      <c r="J2391" s="51"/>
      <c r="K2391" s="46" t="str">
        <f>IF(SUMIFS('Base facturation'!$C$59:$ALN$59,'Base facturation'!$C$8:$ALN$8,A2391)=0,"",SUMIFS('Base facturation'!$C$59:$ALN$59,'Base facturation'!$C$8:$ALN$8,A2391))</f>
        <v/>
      </c>
      <c r="L2391" s="46" t="str">
        <f t="shared" si="37"/>
        <v/>
      </c>
      <c r="M2391" s="47"/>
      <c r="N2391" s="55"/>
      <c r="O2391" s="59"/>
      <c r="P2391" s="43"/>
      <c r="Q2391" s="14"/>
    </row>
    <row r="2392" spans="1:17" ht="36.700000000000003" customHeight="1" x14ac:dyDescent="0.25">
      <c r="A2392" s="277"/>
      <c r="B2392" s="33"/>
      <c r="C2392" s="11"/>
      <c r="D2392" s="11"/>
      <c r="E2392" s="36"/>
      <c r="F2392" s="11"/>
      <c r="G2392" s="11"/>
      <c r="H2392" s="11"/>
      <c r="I2392" s="24"/>
      <c r="J2392" s="51"/>
      <c r="K2392" s="46" t="str">
        <f>IF(SUMIFS('Base facturation'!$C$59:$ALN$59,'Base facturation'!$C$8:$ALN$8,A2392)=0,"",SUMIFS('Base facturation'!$C$59:$ALN$59,'Base facturation'!$C$8:$ALN$8,A2392))</f>
        <v/>
      </c>
      <c r="L2392" s="46" t="str">
        <f t="shared" si="37"/>
        <v/>
      </c>
      <c r="M2392" s="47"/>
      <c r="N2392" s="55"/>
      <c r="O2392" s="59"/>
      <c r="P2392" s="43"/>
      <c r="Q2392" s="14"/>
    </row>
    <row r="2393" spans="1:17" ht="36.700000000000003" customHeight="1" x14ac:dyDescent="0.25">
      <c r="A2393" s="277"/>
      <c r="B2393" s="33"/>
      <c r="C2393" s="11"/>
      <c r="D2393" s="11"/>
      <c r="E2393" s="36"/>
      <c r="F2393" s="11"/>
      <c r="G2393" s="11"/>
      <c r="H2393" s="11"/>
      <c r="I2393" s="24"/>
      <c r="J2393" s="51"/>
      <c r="K2393" s="46" t="str">
        <f>IF(SUMIFS('Base facturation'!$C$59:$ALN$59,'Base facturation'!$C$8:$ALN$8,A2393)=0,"",SUMIFS('Base facturation'!$C$59:$ALN$59,'Base facturation'!$C$8:$ALN$8,A2393))</f>
        <v/>
      </c>
      <c r="L2393" s="46" t="str">
        <f t="shared" si="37"/>
        <v/>
      </c>
      <c r="M2393" s="47"/>
      <c r="N2393" s="55"/>
      <c r="O2393" s="59"/>
      <c r="P2393" s="43"/>
      <c r="Q2393" s="14"/>
    </row>
    <row r="2394" spans="1:17" ht="36.700000000000003" customHeight="1" x14ac:dyDescent="0.25">
      <c r="A2394" s="277"/>
      <c r="B2394" s="33"/>
      <c r="C2394" s="11"/>
      <c r="D2394" s="11"/>
      <c r="E2394" s="36"/>
      <c r="F2394" s="11"/>
      <c r="G2394" s="11"/>
      <c r="H2394" s="11"/>
      <c r="I2394" s="24"/>
      <c r="J2394" s="51"/>
      <c r="K2394" s="46" t="str">
        <f>IF(SUMIFS('Base facturation'!$C$59:$ALN$59,'Base facturation'!$C$8:$ALN$8,A2394)=0,"",SUMIFS('Base facturation'!$C$59:$ALN$59,'Base facturation'!$C$8:$ALN$8,A2394))</f>
        <v/>
      </c>
      <c r="L2394" s="46" t="str">
        <f t="shared" si="37"/>
        <v/>
      </c>
      <c r="M2394" s="47"/>
      <c r="N2394" s="55"/>
      <c r="O2394" s="59"/>
      <c r="P2394" s="43"/>
      <c r="Q2394" s="14"/>
    </row>
    <row r="2395" spans="1:17" ht="36.700000000000003" customHeight="1" x14ac:dyDescent="0.25">
      <c r="A2395" s="277"/>
      <c r="B2395" s="33"/>
      <c r="C2395" s="11"/>
      <c r="D2395" s="11"/>
      <c r="E2395" s="36"/>
      <c r="F2395" s="11"/>
      <c r="G2395" s="11"/>
      <c r="H2395" s="11"/>
      <c r="I2395" s="24"/>
      <c r="J2395" s="51"/>
      <c r="K2395" s="46" t="str">
        <f>IF(SUMIFS('Base facturation'!$C$59:$ALN$59,'Base facturation'!$C$8:$ALN$8,A2395)=0,"",SUMIFS('Base facturation'!$C$59:$ALN$59,'Base facturation'!$C$8:$ALN$8,A2395))</f>
        <v/>
      </c>
      <c r="L2395" s="46" t="str">
        <f t="shared" si="37"/>
        <v/>
      </c>
      <c r="M2395" s="47"/>
      <c r="N2395" s="55"/>
      <c r="O2395" s="59"/>
      <c r="P2395" s="43"/>
      <c r="Q2395" s="14"/>
    </row>
    <row r="2396" spans="1:17" ht="36.700000000000003" customHeight="1" x14ac:dyDescent="0.25">
      <c r="A2396" s="277"/>
      <c r="B2396" s="33"/>
      <c r="C2396" s="11"/>
      <c r="D2396" s="11"/>
      <c r="E2396" s="36"/>
      <c r="F2396" s="11"/>
      <c r="G2396" s="11"/>
      <c r="H2396" s="11"/>
      <c r="I2396" s="24"/>
      <c r="J2396" s="51"/>
      <c r="K2396" s="46" t="str">
        <f>IF(SUMIFS('Base facturation'!$C$59:$ALN$59,'Base facturation'!$C$8:$ALN$8,A2396)=0,"",SUMIFS('Base facturation'!$C$59:$ALN$59,'Base facturation'!$C$8:$ALN$8,A2396))</f>
        <v/>
      </c>
      <c r="L2396" s="46" t="str">
        <f t="shared" si="37"/>
        <v/>
      </c>
      <c r="M2396" s="47"/>
      <c r="N2396" s="55"/>
      <c r="O2396" s="59"/>
      <c r="P2396" s="43"/>
      <c r="Q2396" s="14"/>
    </row>
    <row r="2397" spans="1:17" ht="36.700000000000003" customHeight="1" x14ac:dyDescent="0.25">
      <c r="A2397" s="277"/>
      <c r="B2397" s="33"/>
      <c r="C2397" s="11"/>
      <c r="D2397" s="11"/>
      <c r="E2397" s="36"/>
      <c r="F2397" s="11"/>
      <c r="G2397" s="11"/>
      <c r="H2397" s="11"/>
      <c r="I2397" s="24"/>
      <c r="J2397" s="51"/>
      <c r="K2397" s="46" t="str">
        <f>IF(SUMIFS('Base facturation'!$C$59:$ALN$59,'Base facturation'!$C$8:$ALN$8,A2397)=0,"",SUMIFS('Base facturation'!$C$59:$ALN$59,'Base facturation'!$C$8:$ALN$8,A2397))</f>
        <v/>
      </c>
      <c r="L2397" s="46" t="str">
        <f t="shared" si="37"/>
        <v/>
      </c>
      <c r="M2397" s="47"/>
      <c r="N2397" s="55"/>
      <c r="O2397" s="59"/>
      <c r="P2397" s="43"/>
      <c r="Q2397" s="14"/>
    </row>
    <row r="2398" spans="1:17" ht="36.700000000000003" customHeight="1" x14ac:dyDescent="0.25">
      <c r="A2398" s="277"/>
      <c r="B2398" s="33"/>
      <c r="C2398" s="11"/>
      <c r="D2398" s="11"/>
      <c r="E2398" s="36"/>
      <c r="F2398" s="11"/>
      <c r="G2398" s="11"/>
      <c r="H2398" s="11"/>
      <c r="I2398" s="24"/>
      <c r="J2398" s="51"/>
      <c r="K2398" s="46" t="str">
        <f>IF(SUMIFS('Base facturation'!$C$59:$ALN$59,'Base facturation'!$C$8:$ALN$8,A2398)=0,"",SUMIFS('Base facturation'!$C$59:$ALN$59,'Base facturation'!$C$8:$ALN$8,A2398))</f>
        <v/>
      </c>
      <c r="L2398" s="46" t="str">
        <f t="shared" si="37"/>
        <v/>
      </c>
      <c r="M2398" s="47"/>
      <c r="N2398" s="55"/>
      <c r="O2398" s="59"/>
      <c r="P2398" s="43"/>
      <c r="Q2398" s="14"/>
    </row>
    <row r="2399" spans="1:17" ht="36.700000000000003" customHeight="1" x14ac:dyDescent="0.25">
      <c r="A2399" s="277"/>
      <c r="B2399" s="33"/>
      <c r="C2399" s="11"/>
      <c r="D2399" s="11"/>
      <c r="E2399" s="36"/>
      <c r="F2399" s="11"/>
      <c r="G2399" s="11"/>
      <c r="H2399" s="11"/>
      <c r="I2399" s="24"/>
      <c r="J2399" s="51"/>
      <c r="K2399" s="46" t="str">
        <f>IF(SUMIFS('Base facturation'!$C$59:$ALN$59,'Base facturation'!$C$8:$ALN$8,A2399)=0,"",SUMIFS('Base facturation'!$C$59:$ALN$59,'Base facturation'!$C$8:$ALN$8,A2399))</f>
        <v/>
      </c>
      <c r="L2399" s="46" t="str">
        <f t="shared" si="37"/>
        <v/>
      </c>
      <c r="M2399" s="47"/>
      <c r="N2399" s="55"/>
      <c r="O2399" s="59"/>
      <c r="P2399" s="43"/>
      <c r="Q2399" s="14"/>
    </row>
    <row r="2400" spans="1:17" ht="36.700000000000003" customHeight="1" x14ac:dyDescent="0.25">
      <c r="A2400" s="277"/>
      <c r="B2400" s="33"/>
      <c r="C2400" s="11"/>
      <c r="D2400" s="11"/>
      <c r="E2400" s="36"/>
      <c r="F2400" s="11"/>
      <c r="G2400" s="11"/>
      <c r="H2400" s="11"/>
      <c r="I2400" s="24"/>
      <c r="J2400" s="51"/>
      <c r="K2400" s="46" t="str">
        <f>IF(SUMIFS('Base facturation'!$C$59:$ALN$59,'Base facturation'!$C$8:$ALN$8,A2400)=0,"",SUMIFS('Base facturation'!$C$59:$ALN$59,'Base facturation'!$C$8:$ALN$8,A2400))</f>
        <v/>
      </c>
      <c r="L2400" s="46" t="str">
        <f t="shared" si="37"/>
        <v/>
      </c>
      <c r="M2400" s="47"/>
      <c r="N2400" s="55"/>
      <c r="O2400" s="59"/>
      <c r="P2400" s="43"/>
      <c r="Q2400" s="14"/>
    </row>
    <row r="2401" spans="1:17" ht="36.700000000000003" customHeight="1" x14ac:dyDescent="0.25">
      <c r="A2401" s="277"/>
      <c r="B2401" s="33"/>
      <c r="C2401" s="11"/>
      <c r="D2401" s="11"/>
      <c r="E2401" s="36"/>
      <c r="F2401" s="11"/>
      <c r="G2401" s="11"/>
      <c r="H2401" s="11"/>
      <c r="I2401" s="24"/>
      <c r="J2401" s="51"/>
      <c r="K2401" s="46" t="str">
        <f>IF(SUMIFS('Base facturation'!$C$59:$ALN$59,'Base facturation'!$C$8:$ALN$8,A2401)=0,"",SUMIFS('Base facturation'!$C$59:$ALN$59,'Base facturation'!$C$8:$ALN$8,A2401))</f>
        <v/>
      </c>
      <c r="L2401" s="46" t="str">
        <f t="shared" si="37"/>
        <v/>
      </c>
      <c r="M2401" s="47"/>
      <c r="N2401" s="55"/>
      <c r="O2401" s="59"/>
      <c r="P2401" s="43"/>
      <c r="Q2401" s="14"/>
    </row>
    <row r="2402" spans="1:17" ht="36.700000000000003" customHeight="1" x14ac:dyDescent="0.25">
      <c r="A2402" s="277"/>
      <c r="B2402" s="33"/>
      <c r="C2402" s="11"/>
      <c r="D2402" s="11"/>
      <c r="E2402" s="36"/>
      <c r="F2402" s="11"/>
      <c r="G2402" s="11"/>
      <c r="H2402" s="11"/>
      <c r="I2402" s="24"/>
      <c r="J2402" s="51"/>
      <c r="K2402" s="46" t="str">
        <f>IF(SUMIFS('Base facturation'!$C$59:$ALN$59,'Base facturation'!$C$8:$ALN$8,A2402)=0,"",SUMIFS('Base facturation'!$C$59:$ALN$59,'Base facturation'!$C$8:$ALN$8,A2402))</f>
        <v/>
      </c>
      <c r="L2402" s="46" t="str">
        <f t="shared" si="37"/>
        <v/>
      </c>
      <c r="M2402" s="47"/>
      <c r="N2402" s="55"/>
      <c r="O2402" s="59"/>
      <c r="P2402" s="43"/>
      <c r="Q2402" s="14"/>
    </row>
    <row r="2403" spans="1:17" ht="36.700000000000003" customHeight="1" x14ac:dyDescent="0.25">
      <c r="A2403" s="277"/>
      <c r="B2403" s="33"/>
      <c r="C2403" s="11"/>
      <c r="D2403" s="11"/>
      <c r="E2403" s="36"/>
      <c r="F2403" s="11"/>
      <c r="G2403" s="11"/>
      <c r="H2403" s="11"/>
      <c r="I2403" s="24"/>
      <c r="J2403" s="51"/>
      <c r="K2403" s="46" t="str">
        <f>IF(SUMIFS('Base facturation'!$C$59:$ALN$59,'Base facturation'!$C$8:$ALN$8,A2403)=0,"",SUMIFS('Base facturation'!$C$59:$ALN$59,'Base facturation'!$C$8:$ALN$8,A2403))</f>
        <v/>
      </c>
      <c r="L2403" s="46" t="str">
        <f t="shared" si="37"/>
        <v/>
      </c>
      <c r="M2403" s="47"/>
      <c r="N2403" s="55"/>
      <c r="O2403" s="59"/>
      <c r="P2403" s="43"/>
      <c r="Q2403" s="14"/>
    </row>
    <row r="2404" spans="1:17" ht="36.700000000000003" customHeight="1" x14ac:dyDescent="0.25">
      <c r="A2404" s="277"/>
      <c r="B2404" s="33"/>
      <c r="C2404" s="11"/>
      <c r="D2404" s="11"/>
      <c r="E2404" s="36"/>
      <c r="F2404" s="11"/>
      <c r="G2404" s="11"/>
      <c r="H2404" s="11"/>
      <c r="I2404" s="24"/>
      <c r="J2404" s="51"/>
      <c r="K2404" s="46" t="str">
        <f>IF(SUMIFS('Base facturation'!$C$59:$ALN$59,'Base facturation'!$C$8:$ALN$8,A2404)=0,"",SUMIFS('Base facturation'!$C$59:$ALN$59,'Base facturation'!$C$8:$ALN$8,A2404))</f>
        <v/>
      </c>
      <c r="L2404" s="46" t="str">
        <f t="shared" si="37"/>
        <v/>
      </c>
      <c r="M2404" s="47"/>
      <c r="N2404" s="55"/>
      <c r="O2404" s="59"/>
      <c r="P2404" s="43"/>
      <c r="Q2404" s="14"/>
    </row>
    <row r="2405" spans="1:17" ht="36.700000000000003" customHeight="1" x14ac:dyDescent="0.25">
      <c r="A2405" s="277"/>
      <c r="B2405" s="33"/>
      <c r="C2405" s="11"/>
      <c r="D2405" s="11"/>
      <c r="E2405" s="36"/>
      <c r="F2405" s="11"/>
      <c r="G2405" s="11"/>
      <c r="H2405" s="11"/>
      <c r="I2405" s="24"/>
      <c r="J2405" s="51"/>
      <c r="K2405" s="46" t="str">
        <f>IF(SUMIFS('Base facturation'!$C$59:$ALN$59,'Base facturation'!$C$8:$ALN$8,A2405)=0,"",SUMIFS('Base facturation'!$C$59:$ALN$59,'Base facturation'!$C$8:$ALN$8,A2405))</f>
        <v/>
      </c>
      <c r="L2405" s="46" t="str">
        <f t="shared" si="37"/>
        <v/>
      </c>
      <c r="M2405" s="47"/>
      <c r="N2405" s="55"/>
      <c r="O2405" s="59"/>
      <c r="P2405" s="43"/>
      <c r="Q2405" s="14"/>
    </row>
    <row r="2406" spans="1:17" ht="36.700000000000003" customHeight="1" x14ac:dyDescent="0.25">
      <c r="A2406" s="277"/>
      <c r="B2406" s="33"/>
      <c r="C2406" s="11"/>
      <c r="D2406" s="11"/>
      <c r="E2406" s="36"/>
      <c r="F2406" s="11"/>
      <c r="G2406" s="11"/>
      <c r="H2406" s="11"/>
      <c r="I2406" s="24"/>
      <c r="J2406" s="51"/>
      <c r="K2406" s="46" t="str">
        <f>IF(SUMIFS('Base facturation'!$C$59:$ALN$59,'Base facturation'!$C$8:$ALN$8,A2406)=0,"",SUMIFS('Base facturation'!$C$59:$ALN$59,'Base facturation'!$C$8:$ALN$8,A2406))</f>
        <v/>
      </c>
      <c r="L2406" s="46" t="str">
        <f t="shared" si="37"/>
        <v/>
      </c>
      <c r="M2406" s="47"/>
      <c r="N2406" s="55"/>
      <c r="O2406" s="59"/>
      <c r="P2406" s="43"/>
      <c r="Q2406" s="14"/>
    </row>
    <row r="2407" spans="1:17" ht="36.700000000000003" customHeight="1" x14ac:dyDescent="0.25">
      <c r="A2407" s="277"/>
      <c r="B2407" s="33"/>
      <c r="C2407" s="11"/>
      <c r="D2407" s="11"/>
      <c r="E2407" s="36"/>
      <c r="F2407" s="11"/>
      <c r="G2407" s="11"/>
      <c r="H2407" s="11"/>
      <c r="I2407" s="24"/>
      <c r="J2407" s="51"/>
      <c r="K2407" s="46" t="str">
        <f>IF(SUMIFS('Base facturation'!$C$59:$ALN$59,'Base facturation'!$C$8:$ALN$8,A2407)=0,"",SUMIFS('Base facturation'!$C$59:$ALN$59,'Base facturation'!$C$8:$ALN$8,A2407))</f>
        <v/>
      </c>
      <c r="L2407" s="46" t="str">
        <f t="shared" si="37"/>
        <v/>
      </c>
      <c r="M2407" s="47"/>
      <c r="N2407" s="55"/>
      <c r="O2407" s="59"/>
      <c r="P2407" s="43"/>
      <c r="Q2407" s="14"/>
    </row>
    <row r="2408" spans="1:17" ht="36.700000000000003" customHeight="1" x14ac:dyDescent="0.25">
      <c r="A2408" s="277"/>
      <c r="B2408" s="33"/>
      <c r="C2408" s="11"/>
      <c r="D2408" s="11"/>
      <c r="E2408" s="36"/>
      <c r="F2408" s="11"/>
      <c r="G2408" s="11"/>
      <c r="H2408" s="11"/>
      <c r="I2408" s="24"/>
      <c r="J2408" s="51"/>
      <c r="K2408" s="46" t="str">
        <f>IF(SUMIFS('Base facturation'!$C$59:$ALN$59,'Base facturation'!$C$8:$ALN$8,A2408)=0,"",SUMIFS('Base facturation'!$C$59:$ALN$59,'Base facturation'!$C$8:$ALN$8,A2408))</f>
        <v/>
      </c>
      <c r="L2408" s="46" t="str">
        <f t="shared" si="37"/>
        <v/>
      </c>
      <c r="M2408" s="47"/>
      <c r="N2408" s="55"/>
      <c r="O2408" s="59"/>
      <c r="P2408" s="43"/>
      <c r="Q2408" s="14"/>
    </row>
    <row r="2409" spans="1:17" ht="36.700000000000003" customHeight="1" x14ac:dyDescent="0.25">
      <c r="A2409" s="277"/>
      <c r="B2409" s="33"/>
      <c r="C2409" s="11"/>
      <c r="D2409" s="11"/>
      <c r="E2409" s="36"/>
      <c r="F2409" s="11"/>
      <c r="G2409" s="11"/>
      <c r="H2409" s="11"/>
      <c r="I2409" s="24"/>
      <c r="J2409" s="51"/>
      <c r="K2409" s="46" t="str">
        <f>IF(SUMIFS('Base facturation'!$C$59:$ALN$59,'Base facturation'!$C$8:$ALN$8,A2409)=0,"",SUMIFS('Base facturation'!$C$59:$ALN$59,'Base facturation'!$C$8:$ALN$8,A2409))</f>
        <v/>
      </c>
      <c r="L2409" s="46" t="str">
        <f t="shared" si="37"/>
        <v/>
      </c>
      <c r="M2409" s="47"/>
      <c r="N2409" s="55"/>
      <c r="O2409" s="59"/>
      <c r="P2409" s="43"/>
      <c r="Q2409" s="14"/>
    </row>
    <row r="2410" spans="1:17" ht="36.700000000000003" customHeight="1" x14ac:dyDescent="0.25">
      <c r="A2410" s="277"/>
      <c r="B2410" s="33"/>
      <c r="C2410" s="11"/>
      <c r="D2410" s="11"/>
      <c r="E2410" s="36"/>
      <c r="F2410" s="11"/>
      <c r="G2410" s="11"/>
      <c r="H2410" s="11"/>
      <c r="I2410" s="24"/>
      <c r="J2410" s="51"/>
      <c r="K2410" s="46" t="str">
        <f>IF(SUMIFS('Base facturation'!$C$59:$ALN$59,'Base facturation'!$C$8:$ALN$8,A2410)=0,"",SUMIFS('Base facturation'!$C$59:$ALN$59,'Base facturation'!$C$8:$ALN$8,A2410))</f>
        <v/>
      </c>
      <c r="L2410" s="46" t="str">
        <f t="shared" si="37"/>
        <v/>
      </c>
      <c r="M2410" s="47"/>
      <c r="N2410" s="55"/>
      <c r="O2410" s="59"/>
      <c r="P2410" s="43"/>
      <c r="Q2410" s="14"/>
    </row>
    <row r="2411" spans="1:17" ht="36.700000000000003" customHeight="1" x14ac:dyDescent="0.25">
      <c r="A2411" s="277"/>
      <c r="B2411" s="33"/>
      <c r="C2411" s="11"/>
      <c r="D2411" s="11"/>
      <c r="E2411" s="36"/>
      <c r="F2411" s="11"/>
      <c r="G2411" s="11"/>
      <c r="H2411" s="11"/>
      <c r="I2411" s="24"/>
      <c r="J2411" s="51"/>
      <c r="K2411" s="46" t="str">
        <f>IF(SUMIFS('Base facturation'!$C$59:$ALN$59,'Base facturation'!$C$8:$ALN$8,A2411)=0,"",SUMIFS('Base facturation'!$C$59:$ALN$59,'Base facturation'!$C$8:$ALN$8,A2411))</f>
        <v/>
      </c>
      <c r="L2411" s="46" t="str">
        <f t="shared" si="37"/>
        <v/>
      </c>
      <c r="M2411" s="47"/>
      <c r="N2411" s="55"/>
      <c r="O2411" s="59"/>
      <c r="P2411" s="43"/>
      <c r="Q2411" s="14"/>
    </row>
    <row r="2412" spans="1:17" ht="36.700000000000003" customHeight="1" x14ac:dyDescent="0.25">
      <c r="A2412" s="277"/>
      <c r="B2412" s="33"/>
      <c r="C2412" s="11"/>
      <c r="D2412" s="11"/>
      <c r="E2412" s="36"/>
      <c r="F2412" s="11"/>
      <c r="G2412" s="11"/>
      <c r="H2412" s="11"/>
      <c r="I2412" s="24"/>
      <c r="J2412" s="51"/>
      <c r="K2412" s="46" t="str">
        <f>IF(SUMIFS('Base facturation'!$C$59:$ALN$59,'Base facturation'!$C$8:$ALN$8,A2412)=0,"",SUMIFS('Base facturation'!$C$59:$ALN$59,'Base facturation'!$C$8:$ALN$8,A2412))</f>
        <v/>
      </c>
      <c r="L2412" s="46" t="str">
        <f t="shared" si="37"/>
        <v/>
      </c>
      <c r="M2412" s="47"/>
      <c r="N2412" s="55"/>
      <c r="O2412" s="59"/>
      <c r="P2412" s="43"/>
      <c r="Q2412" s="14"/>
    </row>
    <row r="2413" spans="1:17" ht="36.700000000000003" customHeight="1" x14ac:dyDescent="0.25">
      <c r="A2413" s="277"/>
      <c r="B2413" s="33"/>
      <c r="C2413" s="11"/>
      <c r="D2413" s="11"/>
      <c r="E2413" s="36"/>
      <c r="F2413" s="11"/>
      <c r="G2413" s="11"/>
      <c r="H2413" s="11"/>
      <c r="I2413" s="24"/>
      <c r="J2413" s="51"/>
      <c r="K2413" s="46" t="str">
        <f>IF(SUMIFS('Base facturation'!$C$59:$ALN$59,'Base facturation'!$C$8:$ALN$8,A2413)=0,"",SUMIFS('Base facturation'!$C$59:$ALN$59,'Base facturation'!$C$8:$ALN$8,A2413))</f>
        <v/>
      </c>
      <c r="L2413" s="46" t="str">
        <f t="shared" si="37"/>
        <v/>
      </c>
      <c r="M2413" s="47"/>
      <c r="N2413" s="55"/>
      <c r="O2413" s="59"/>
      <c r="P2413" s="43"/>
      <c r="Q2413" s="14"/>
    </row>
    <row r="2414" spans="1:17" ht="36.700000000000003" customHeight="1" x14ac:dyDescent="0.25">
      <c r="A2414" s="277"/>
      <c r="B2414" s="33"/>
      <c r="C2414" s="11"/>
      <c r="D2414" s="11"/>
      <c r="E2414" s="36"/>
      <c r="F2414" s="11"/>
      <c r="G2414" s="11"/>
      <c r="H2414" s="11"/>
      <c r="I2414" s="24"/>
      <c r="J2414" s="51"/>
      <c r="K2414" s="46" t="str">
        <f>IF(SUMIFS('Base facturation'!$C$59:$ALN$59,'Base facturation'!$C$8:$ALN$8,A2414)=0,"",SUMIFS('Base facturation'!$C$59:$ALN$59,'Base facturation'!$C$8:$ALN$8,A2414))</f>
        <v/>
      </c>
      <c r="L2414" s="46" t="str">
        <f t="shared" si="37"/>
        <v/>
      </c>
      <c r="M2414" s="47"/>
      <c r="N2414" s="55"/>
      <c r="O2414" s="59"/>
      <c r="P2414" s="43"/>
      <c r="Q2414" s="14"/>
    </row>
    <row r="2415" spans="1:17" ht="36.700000000000003" customHeight="1" x14ac:dyDescent="0.25">
      <c r="A2415" s="277"/>
      <c r="B2415" s="33"/>
      <c r="C2415" s="11"/>
      <c r="D2415" s="11"/>
      <c r="E2415" s="36"/>
      <c r="F2415" s="11"/>
      <c r="G2415" s="11"/>
      <c r="H2415" s="11"/>
      <c r="I2415" s="24"/>
      <c r="J2415" s="51"/>
      <c r="K2415" s="46" t="str">
        <f>IF(SUMIFS('Base facturation'!$C$59:$ALN$59,'Base facturation'!$C$8:$ALN$8,A2415)=0,"",SUMIFS('Base facturation'!$C$59:$ALN$59,'Base facturation'!$C$8:$ALN$8,A2415))</f>
        <v/>
      </c>
      <c r="L2415" s="46" t="str">
        <f t="shared" si="37"/>
        <v/>
      </c>
      <c r="M2415" s="47"/>
      <c r="N2415" s="55"/>
      <c r="O2415" s="59"/>
      <c r="P2415" s="43"/>
      <c r="Q2415" s="14"/>
    </row>
    <row r="2416" spans="1:17" ht="36.700000000000003" customHeight="1" x14ac:dyDescent="0.25">
      <c r="A2416" s="277"/>
      <c r="B2416" s="33"/>
      <c r="C2416" s="11"/>
      <c r="D2416" s="11"/>
      <c r="E2416" s="36"/>
      <c r="F2416" s="11"/>
      <c r="G2416" s="11"/>
      <c r="H2416" s="11"/>
      <c r="I2416" s="24"/>
      <c r="J2416" s="51"/>
      <c r="K2416" s="46" t="str">
        <f>IF(SUMIFS('Base facturation'!$C$59:$ALN$59,'Base facturation'!$C$8:$ALN$8,A2416)=0,"",SUMIFS('Base facturation'!$C$59:$ALN$59,'Base facturation'!$C$8:$ALN$8,A2416))</f>
        <v/>
      </c>
      <c r="L2416" s="46" t="str">
        <f t="shared" si="37"/>
        <v/>
      </c>
      <c r="M2416" s="47"/>
      <c r="N2416" s="55"/>
      <c r="O2416" s="59"/>
      <c r="P2416" s="43"/>
      <c r="Q2416" s="14"/>
    </row>
    <row r="2417" spans="1:17" ht="36.700000000000003" customHeight="1" x14ac:dyDescent="0.25">
      <c r="A2417" s="277"/>
      <c r="B2417" s="33"/>
      <c r="C2417" s="11"/>
      <c r="D2417" s="11"/>
      <c r="E2417" s="36"/>
      <c r="F2417" s="11"/>
      <c r="G2417" s="11"/>
      <c r="H2417" s="11"/>
      <c r="I2417" s="24"/>
      <c r="J2417" s="51"/>
      <c r="K2417" s="46" t="str">
        <f>IF(SUMIFS('Base facturation'!$C$59:$ALN$59,'Base facturation'!$C$8:$ALN$8,A2417)=0,"",SUMIFS('Base facturation'!$C$59:$ALN$59,'Base facturation'!$C$8:$ALN$8,A2417))</f>
        <v/>
      </c>
      <c r="L2417" s="46" t="str">
        <f t="shared" si="37"/>
        <v/>
      </c>
      <c r="M2417" s="47"/>
      <c r="N2417" s="55"/>
      <c r="O2417" s="59"/>
      <c r="P2417" s="43"/>
      <c r="Q2417" s="14"/>
    </row>
    <row r="2418" spans="1:17" ht="36.700000000000003" customHeight="1" x14ac:dyDescent="0.25">
      <c r="A2418" s="277"/>
      <c r="B2418" s="33"/>
      <c r="C2418" s="11"/>
      <c r="D2418" s="11"/>
      <c r="E2418" s="36"/>
      <c r="F2418" s="11"/>
      <c r="G2418" s="11"/>
      <c r="H2418" s="11"/>
      <c r="I2418" s="24"/>
      <c r="J2418" s="51"/>
      <c r="K2418" s="46" t="str">
        <f>IF(SUMIFS('Base facturation'!$C$59:$ALN$59,'Base facturation'!$C$8:$ALN$8,A2418)=0,"",SUMIFS('Base facturation'!$C$59:$ALN$59,'Base facturation'!$C$8:$ALN$8,A2418))</f>
        <v/>
      </c>
      <c r="L2418" s="46" t="str">
        <f t="shared" si="37"/>
        <v/>
      </c>
      <c r="M2418" s="47"/>
      <c r="N2418" s="55"/>
      <c r="O2418" s="59"/>
      <c r="P2418" s="43"/>
      <c r="Q2418" s="14"/>
    </row>
    <row r="2419" spans="1:17" ht="36.700000000000003" customHeight="1" x14ac:dyDescent="0.25">
      <c r="A2419" s="277"/>
      <c r="B2419" s="33"/>
      <c r="C2419" s="11"/>
      <c r="D2419" s="11"/>
      <c r="E2419" s="36"/>
      <c r="F2419" s="11"/>
      <c r="G2419" s="11"/>
      <c r="H2419" s="11"/>
      <c r="I2419" s="24"/>
      <c r="J2419" s="51"/>
      <c r="K2419" s="46" t="str">
        <f>IF(SUMIFS('Base facturation'!$C$59:$ALN$59,'Base facturation'!$C$8:$ALN$8,A2419)=0,"",SUMIFS('Base facturation'!$C$59:$ALN$59,'Base facturation'!$C$8:$ALN$8,A2419))</f>
        <v/>
      </c>
      <c r="L2419" s="46" t="str">
        <f t="shared" si="37"/>
        <v/>
      </c>
      <c r="M2419" s="47"/>
      <c r="N2419" s="55"/>
      <c r="O2419" s="59"/>
      <c r="P2419" s="43"/>
      <c r="Q2419" s="14"/>
    </row>
    <row r="2420" spans="1:17" ht="36.700000000000003" customHeight="1" x14ac:dyDescent="0.25">
      <c r="A2420" s="277"/>
      <c r="B2420" s="33"/>
      <c r="C2420" s="11"/>
      <c r="D2420" s="11"/>
      <c r="E2420" s="36"/>
      <c r="F2420" s="11"/>
      <c r="G2420" s="11"/>
      <c r="H2420" s="11"/>
      <c r="I2420" s="24"/>
      <c r="J2420" s="51"/>
      <c r="K2420" s="46" t="str">
        <f>IF(SUMIFS('Base facturation'!$C$59:$ALN$59,'Base facturation'!$C$8:$ALN$8,A2420)=0,"",SUMIFS('Base facturation'!$C$59:$ALN$59,'Base facturation'!$C$8:$ALN$8,A2420))</f>
        <v/>
      </c>
      <c r="L2420" s="46" t="str">
        <f t="shared" si="37"/>
        <v/>
      </c>
      <c r="M2420" s="47"/>
      <c r="N2420" s="55"/>
      <c r="O2420" s="59"/>
      <c r="P2420" s="43"/>
      <c r="Q2420" s="14"/>
    </row>
    <row r="2421" spans="1:17" ht="36.700000000000003" customHeight="1" x14ac:dyDescent="0.25">
      <c r="A2421" s="277"/>
      <c r="B2421" s="33"/>
      <c r="C2421" s="11"/>
      <c r="D2421" s="11"/>
      <c r="E2421" s="36"/>
      <c r="F2421" s="11"/>
      <c r="G2421" s="11"/>
      <c r="H2421" s="11"/>
      <c r="I2421" s="24"/>
      <c r="J2421" s="51"/>
      <c r="K2421" s="46" t="str">
        <f>IF(SUMIFS('Base facturation'!$C$59:$ALN$59,'Base facturation'!$C$8:$ALN$8,A2421)=0,"",SUMIFS('Base facturation'!$C$59:$ALN$59,'Base facturation'!$C$8:$ALN$8,A2421))</f>
        <v/>
      </c>
      <c r="L2421" s="46" t="str">
        <f t="shared" si="37"/>
        <v/>
      </c>
      <c r="M2421" s="47"/>
      <c r="N2421" s="55"/>
      <c r="O2421" s="59"/>
      <c r="P2421" s="43"/>
      <c r="Q2421" s="14"/>
    </row>
    <row r="2422" spans="1:17" ht="36.700000000000003" customHeight="1" x14ac:dyDescent="0.25">
      <c r="A2422" s="277"/>
      <c r="B2422" s="33"/>
      <c r="C2422" s="11"/>
      <c r="D2422" s="11"/>
      <c r="E2422" s="36"/>
      <c r="F2422" s="11"/>
      <c r="G2422" s="11"/>
      <c r="H2422" s="11"/>
      <c r="I2422" s="24"/>
      <c r="J2422" s="51"/>
      <c r="K2422" s="46" t="str">
        <f>IF(SUMIFS('Base facturation'!$C$59:$ALN$59,'Base facturation'!$C$8:$ALN$8,A2422)=0,"",SUMIFS('Base facturation'!$C$59:$ALN$59,'Base facturation'!$C$8:$ALN$8,A2422))</f>
        <v/>
      </c>
      <c r="L2422" s="46" t="str">
        <f t="shared" si="37"/>
        <v/>
      </c>
      <c r="M2422" s="47"/>
      <c r="N2422" s="55"/>
      <c r="O2422" s="59"/>
      <c r="P2422" s="43"/>
      <c r="Q2422" s="14"/>
    </row>
    <row r="2423" spans="1:17" ht="36.700000000000003" customHeight="1" x14ac:dyDescent="0.25">
      <c r="A2423" s="277"/>
      <c r="B2423" s="33"/>
      <c r="C2423" s="11"/>
      <c r="D2423" s="11"/>
      <c r="E2423" s="36"/>
      <c r="F2423" s="11"/>
      <c r="G2423" s="11"/>
      <c r="H2423" s="11"/>
      <c r="I2423" s="24"/>
      <c r="J2423" s="51"/>
      <c r="K2423" s="46" t="str">
        <f>IF(SUMIFS('Base facturation'!$C$59:$ALN$59,'Base facturation'!$C$8:$ALN$8,A2423)=0,"",SUMIFS('Base facturation'!$C$59:$ALN$59,'Base facturation'!$C$8:$ALN$8,A2423))</f>
        <v/>
      </c>
      <c r="L2423" s="46" t="str">
        <f t="shared" si="37"/>
        <v/>
      </c>
      <c r="M2423" s="47"/>
      <c r="N2423" s="55"/>
      <c r="O2423" s="59"/>
      <c r="P2423" s="43"/>
      <c r="Q2423" s="14"/>
    </row>
    <row r="2424" spans="1:17" ht="36.700000000000003" customHeight="1" x14ac:dyDescent="0.25">
      <c r="A2424" s="277"/>
      <c r="B2424" s="33"/>
      <c r="C2424" s="11"/>
      <c r="D2424" s="11"/>
      <c r="E2424" s="36"/>
      <c r="F2424" s="11"/>
      <c r="G2424" s="11"/>
      <c r="H2424" s="11"/>
      <c r="I2424" s="24"/>
      <c r="J2424" s="51"/>
      <c r="K2424" s="46" t="str">
        <f>IF(SUMIFS('Base facturation'!$C$59:$ALN$59,'Base facturation'!$C$8:$ALN$8,A2424)=0,"",SUMIFS('Base facturation'!$C$59:$ALN$59,'Base facturation'!$C$8:$ALN$8,A2424))</f>
        <v/>
      </c>
      <c r="L2424" s="46" t="str">
        <f t="shared" si="37"/>
        <v/>
      </c>
      <c r="M2424" s="47"/>
      <c r="N2424" s="55"/>
      <c r="O2424" s="59"/>
      <c r="P2424" s="43"/>
      <c r="Q2424" s="14"/>
    </row>
    <row r="2425" spans="1:17" ht="36.700000000000003" customHeight="1" x14ac:dyDescent="0.25">
      <c r="A2425" s="277"/>
      <c r="B2425" s="33"/>
      <c r="C2425" s="11"/>
      <c r="D2425" s="11"/>
      <c r="E2425" s="36"/>
      <c r="F2425" s="11"/>
      <c r="G2425" s="11"/>
      <c r="H2425" s="11"/>
      <c r="I2425" s="24"/>
      <c r="J2425" s="51"/>
      <c r="K2425" s="46" t="str">
        <f>IF(SUMIFS('Base facturation'!$C$59:$ALN$59,'Base facturation'!$C$8:$ALN$8,A2425)=0,"",SUMIFS('Base facturation'!$C$59:$ALN$59,'Base facturation'!$C$8:$ALN$8,A2425))</f>
        <v/>
      </c>
      <c r="L2425" s="46" t="str">
        <f t="shared" si="37"/>
        <v/>
      </c>
      <c r="M2425" s="47"/>
      <c r="N2425" s="55"/>
      <c r="O2425" s="59"/>
      <c r="P2425" s="43"/>
      <c r="Q2425" s="14"/>
    </row>
    <row r="2426" spans="1:17" ht="36.700000000000003" customHeight="1" x14ac:dyDescent="0.25">
      <c r="A2426" s="277"/>
      <c r="B2426" s="33"/>
      <c r="C2426" s="11"/>
      <c r="D2426" s="11"/>
      <c r="E2426" s="36"/>
      <c r="F2426" s="11"/>
      <c r="G2426" s="11"/>
      <c r="H2426" s="11"/>
      <c r="I2426" s="24"/>
      <c r="J2426" s="51"/>
      <c r="K2426" s="46" t="str">
        <f>IF(SUMIFS('Base facturation'!$C$59:$ALN$59,'Base facturation'!$C$8:$ALN$8,A2426)=0,"",SUMIFS('Base facturation'!$C$59:$ALN$59,'Base facturation'!$C$8:$ALN$8,A2426))</f>
        <v/>
      </c>
      <c r="L2426" s="46" t="str">
        <f t="shared" si="37"/>
        <v/>
      </c>
      <c r="M2426" s="47"/>
      <c r="N2426" s="55"/>
      <c r="O2426" s="59"/>
      <c r="P2426" s="43"/>
      <c r="Q2426" s="14"/>
    </row>
    <row r="2427" spans="1:17" ht="36.700000000000003" customHeight="1" x14ac:dyDescent="0.25">
      <c r="A2427" s="277"/>
      <c r="B2427" s="33"/>
      <c r="C2427" s="11"/>
      <c r="D2427" s="11"/>
      <c r="E2427" s="36"/>
      <c r="F2427" s="11"/>
      <c r="G2427" s="11"/>
      <c r="H2427" s="11"/>
      <c r="I2427" s="24"/>
      <c r="J2427" s="51"/>
      <c r="K2427" s="46" t="str">
        <f>IF(SUMIFS('Base facturation'!$C$59:$ALN$59,'Base facturation'!$C$8:$ALN$8,A2427)=0,"",SUMIFS('Base facturation'!$C$59:$ALN$59,'Base facturation'!$C$8:$ALN$8,A2427))</f>
        <v/>
      </c>
      <c r="L2427" s="46" t="str">
        <f t="shared" si="37"/>
        <v/>
      </c>
      <c r="M2427" s="47"/>
      <c r="N2427" s="55"/>
      <c r="O2427" s="59"/>
      <c r="P2427" s="43"/>
      <c r="Q2427" s="14"/>
    </row>
    <row r="2428" spans="1:17" ht="36.700000000000003" customHeight="1" x14ac:dyDescent="0.25">
      <c r="A2428" s="277"/>
      <c r="B2428" s="33"/>
      <c r="C2428" s="11"/>
      <c r="D2428" s="11"/>
      <c r="E2428" s="36"/>
      <c r="F2428" s="11"/>
      <c r="G2428" s="11"/>
      <c r="H2428" s="11"/>
      <c r="I2428" s="24"/>
      <c r="J2428" s="51"/>
      <c r="K2428" s="46" t="str">
        <f>IF(SUMIFS('Base facturation'!$C$59:$ALN$59,'Base facturation'!$C$8:$ALN$8,A2428)=0,"",SUMIFS('Base facturation'!$C$59:$ALN$59,'Base facturation'!$C$8:$ALN$8,A2428))</f>
        <v/>
      </c>
      <c r="L2428" s="46" t="str">
        <f t="shared" si="37"/>
        <v/>
      </c>
      <c r="M2428" s="47"/>
      <c r="N2428" s="55"/>
      <c r="O2428" s="59"/>
      <c r="P2428" s="43"/>
      <c r="Q2428" s="14"/>
    </row>
    <row r="2429" spans="1:17" ht="36.700000000000003" customHeight="1" x14ac:dyDescent="0.25">
      <c r="A2429" s="277"/>
      <c r="B2429" s="33"/>
      <c r="C2429" s="11"/>
      <c r="D2429" s="11"/>
      <c r="E2429" s="36"/>
      <c r="F2429" s="11"/>
      <c r="G2429" s="11"/>
      <c r="H2429" s="11"/>
      <c r="I2429" s="24"/>
      <c r="J2429" s="51"/>
      <c r="K2429" s="46" t="str">
        <f>IF(SUMIFS('Base facturation'!$C$59:$ALN$59,'Base facturation'!$C$8:$ALN$8,A2429)=0,"",SUMIFS('Base facturation'!$C$59:$ALN$59,'Base facturation'!$C$8:$ALN$8,A2429))</f>
        <v/>
      </c>
      <c r="L2429" s="46" t="str">
        <f t="shared" si="37"/>
        <v/>
      </c>
      <c r="M2429" s="47"/>
      <c r="N2429" s="55"/>
      <c r="O2429" s="59"/>
      <c r="P2429" s="43"/>
      <c r="Q2429" s="14"/>
    </row>
    <row r="2430" spans="1:17" ht="36.700000000000003" customHeight="1" x14ac:dyDescent="0.25">
      <c r="A2430" s="277"/>
      <c r="B2430" s="33"/>
      <c r="C2430" s="11"/>
      <c r="D2430" s="11"/>
      <c r="E2430" s="36"/>
      <c r="F2430" s="11"/>
      <c r="G2430" s="11"/>
      <c r="H2430" s="11"/>
      <c r="I2430" s="24"/>
      <c r="J2430" s="51"/>
      <c r="K2430" s="46" t="str">
        <f>IF(SUMIFS('Base facturation'!$C$59:$ALN$59,'Base facturation'!$C$8:$ALN$8,A2430)=0,"",SUMIFS('Base facturation'!$C$59:$ALN$59,'Base facturation'!$C$8:$ALN$8,A2430))</f>
        <v/>
      </c>
      <c r="L2430" s="46" t="str">
        <f t="shared" si="37"/>
        <v/>
      </c>
      <c r="M2430" s="47"/>
      <c r="N2430" s="55"/>
      <c r="O2430" s="59"/>
      <c r="P2430" s="43"/>
      <c r="Q2430" s="14"/>
    </row>
    <row r="2431" spans="1:17" ht="36.700000000000003" customHeight="1" x14ac:dyDescent="0.25">
      <c r="A2431" s="277"/>
      <c r="B2431" s="33"/>
      <c r="C2431" s="11"/>
      <c r="D2431" s="11"/>
      <c r="E2431" s="36"/>
      <c r="F2431" s="11"/>
      <c r="G2431" s="11"/>
      <c r="H2431" s="11"/>
      <c r="I2431" s="24"/>
      <c r="J2431" s="51"/>
      <c r="K2431" s="46" t="str">
        <f>IF(SUMIFS('Base facturation'!$C$59:$ALN$59,'Base facturation'!$C$8:$ALN$8,A2431)=0,"",SUMIFS('Base facturation'!$C$59:$ALN$59,'Base facturation'!$C$8:$ALN$8,A2431))</f>
        <v/>
      </c>
      <c r="L2431" s="46" t="str">
        <f t="shared" si="37"/>
        <v/>
      </c>
      <c r="M2431" s="47"/>
      <c r="N2431" s="55"/>
      <c r="O2431" s="59"/>
      <c r="P2431" s="43"/>
      <c r="Q2431" s="14"/>
    </row>
    <row r="2432" spans="1:17" ht="36.700000000000003" customHeight="1" x14ac:dyDescent="0.25">
      <c r="A2432" s="277"/>
      <c r="B2432" s="33"/>
      <c r="C2432" s="11"/>
      <c r="D2432" s="11"/>
      <c r="E2432" s="36"/>
      <c r="F2432" s="11"/>
      <c r="G2432" s="11"/>
      <c r="H2432" s="11"/>
      <c r="I2432" s="24"/>
      <c r="J2432" s="51"/>
      <c r="K2432" s="46" t="str">
        <f>IF(SUMIFS('Base facturation'!$C$59:$ALN$59,'Base facturation'!$C$8:$ALN$8,A2432)=0,"",SUMIFS('Base facturation'!$C$59:$ALN$59,'Base facturation'!$C$8:$ALN$8,A2432))</f>
        <v/>
      </c>
      <c r="L2432" s="46" t="str">
        <f t="shared" si="37"/>
        <v/>
      </c>
      <c r="M2432" s="47"/>
      <c r="N2432" s="55"/>
      <c r="O2432" s="59"/>
      <c r="P2432" s="43"/>
      <c r="Q2432" s="14"/>
    </row>
    <row r="2433" spans="1:17" ht="36.700000000000003" customHeight="1" x14ac:dyDescent="0.25">
      <c r="A2433" s="277"/>
      <c r="B2433" s="33"/>
      <c r="C2433" s="11"/>
      <c r="D2433" s="11"/>
      <c r="E2433" s="36"/>
      <c r="F2433" s="11"/>
      <c r="G2433" s="11"/>
      <c r="H2433" s="11"/>
      <c r="I2433" s="24"/>
      <c r="J2433" s="51"/>
      <c r="K2433" s="46" t="str">
        <f>IF(SUMIFS('Base facturation'!$C$59:$ALN$59,'Base facturation'!$C$8:$ALN$8,A2433)=0,"",SUMIFS('Base facturation'!$C$59:$ALN$59,'Base facturation'!$C$8:$ALN$8,A2433))</f>
        <v/>
      </c>
      <c r="L2433" s="46" t="str">
        <f t="shared" si="37"/>
        <v/>
      </c>
      <c r="M2433" s="47"/>
      <c r="N2433" s="55"/>
      <c r="O2433" s="59"/>
      <c r="P2433" s="43"/>
      <c r="Q2433" s="14"/>
    </row>
    <row r="2434" spans="1:17" ht="36.700000000000003" customHeight="1" x14ac:dyDescent="0.25">
      <c r="A2434" s="277"/>
      <c r="B2434" s="33"/>
      <c r="C2434" s="11"/>
      <c r="D2434" s="11"/>
      <c r="E2434" s="36"/>
      <c r="F2434" s="11"/>
      <c r="G2434" s="11"/>
      <c r="H2434" s="11"/>
      <c r="I2434" s="24"/>
      <c r="J2434" s="51"/>
      <c r="K2434" s="46" t="str">
        <f>IF(SUMIFS('Base facturation'!$C$59:$ALN$59,'Base facturation'!$C$8:$ALN$8,A2434)=0,"",SUMIFS('Base facturation'!$C$59:$ALN$59,'Base facturation'!$C$8:$ALN$8,A2434))</f>
        <v/>
      </c>
      <c r="L2434" s="46" t="str">
        <f t="shared" si="37"/>
        <v/>
      </c>
      <c r="M2434" s="47"/>
      <c r="N2434" s="55"/>
      <c r="O2434" s="59"/>
      <c r="P2434" s="43"/>
      <c r="Q2434" s="14"/>
    </row>
    <row r="2435" spans="1:17" ht="36.700000000000003" customHeight="1" x14ac:dyDescent="0.25">
      <c r="A2435" s="277"/>
      <c r="B2435" s="33"/>
      <c r="C2435" s="11"/>
      <c r="D2435" s="11"/>
      <c r="E2435" s="36"/>
      <c r="F2435" s="11"/>
      <c r="G2435" s="11"/>
      <c r="H2435" s="11"/>
      <c r="I2435" s="24"/>
      <c r="J2435" s="51"/>
      <c r="K2435" s="46" t="str">
        <f>IF(SUMIFS('Base facturation'!$C$59:$ALN$59,'Base facturation'!$C$8:$ALN$8,A2435)=0,"",SUMIFS('Base facturation'!$C$59:$ALN$59,'Base facturation'!$C$8:$ALN$8,A2435))</f>
        <v/>
      </c>
      <c r="L2435" s="46" t="str">
        <f t="shared" si="37"/>
        <v/>
      </c>
      <c r="M2435" s="47"/>
      <c r="N2435" s="55"/>
      <c r="O2435" s="59"/>
      <c r="P2435" s="43"/>
      <c r="Q2435" s="14"/>
    </row>
    <row r="2436" spans="1:17" ht="36.700000000000003" customHeight="1" x14ac:dyDescent="0.25">
      <c r="A2436" s="277"/>
      <c r="B2436" s="33"/>
      <c r="C2436" s="11"/>
      <c r="D2436" s="11"/>
      <c r="E2436" s="36"/>
      <c r="F2436" s="11"/>
      <c r="G2436" s="11"/>
      <c r="H2436" s="11"/>
      <c r="I2436" s="24"/>
      <c r="J2436" s="51"/>
      <c r="K2436" s="46" t="str">
        <f>IF(SUMIFS('Base facturation'!$C$59:$ALN$59,'Base facturation'!$C$8:$ALN$8,A2436)=0,"",SUMIFS('Base facturation'!$C$59:$ALN$59,'Base facturation'!$C$8:$ALN$8,A2436))</f>
        <v/>
      </c>
      <c r="L2436" s="46" t="str">
        <f t="shared" si="37"/>
        <v/>
      </c>
      <c r="M2436" s="47"/>
      <c r="N2436" s="55"/>
      <c r="O2436" s="59"/>
      <c r="P2436" s="43"/>
      <c r="Q2436" s="14"/>
    </row>
    <row r="2437" spans="1:17" ht="36.700000000000003" customHeight="1" x14ac:dyDescent="0.25">
      <c r="A2437" s="277"/>
      <c r="B2437" s="33"/>
      <c r="C2437" s="11"/>
      <c r="D2437" s="11"/>
      <c r="E2437" s="36"/>
      <c r="F2437" s="11"/>
      <c r="G2437" s="11"/>
      <c r="H2437" s="11"/>
      <c r="I2437" s="24"/>
      <c r="J2437" s="51"/>
      <c r="K2437" s="46" t="str">
        <f>IF(SUMIFS('Base facturation'!$C$59:$ALN$59,'Base facturation'!$C$8:$ALN$8,A2437)=0,"",SUMIFS('Base facturation'!$C$59:$ALN$59,'Base facturation'!$C$8:$ALN$8,A2437))</f>
        <v/>
      </c>
      <c r="L2437" s="46" t="str">
        <f t="shared" si="37"/>
        <v/>
      </c>
      <c r="M2437" s="47"/>
      <c r="N2437" s="55"/>
      <c r="O2437" s="59"/>
      <c r="P2437" s="43"/>
      <c r="Q2437" s="14"/>
    </row>
    <row r="2438" spans="1:17" ht="36.700000000000003" customHeight="1" x14ac:dyDescent="0.25">
      <c r="A2438" s="277"/>
      <c r="B2438" s="33"/>
      <c r="C2438" s="11"/>
      <c r="D2438" s="11"/>
      <c r="E2438" s="36"/>
      <c r="F2438" s="11"/>
      <c r="G2438" s="11"/>
      <c r="H2438" s="11"/>
      <c r="I2438" s="24"/>
      <c r="J2438" s="51"/>
      <c r="K2438" s="46" t="str">
        <f>IF(SUMIFS('Base facturation'!$C$59:$ALN$59,'Base facturation'!$C$8:$ALN$8,A2438)=0,"",SUMIFS('Base facturation'!$C$59:$ALN$59,'Base facturation'!$C$8:$ALN$8,A2438))</f>
        <v/>
      </c>
      <c r="L2438" s="46" t="str">
        <f t="shared" si="37"/>
        <v/>
      </c>
      <c r="M2438" s="47"/>
      <c r="N2438" s="55"/>
      <c r="O2438" s="59"/>
      <c r="P2438" s="43"/>
      <c r="Q2438" s="14"/>
    </row>
    <row r="2439" spans="1:17" ht="36.700000000000003" customHeight="1" x14ac:dyDescent="0.25">
      <c r="A2439" s="277"/>
      <c r="B2439" s="33"/>
      <c r="C2439" s="11"/>
      <c r="D2439" s="11"/>
      <c r="E2439" s="36"/>
      <c r="F2439" s="11"/>
      <c r="G2439" s="11"/>
      <c r="H2439" s="11"/>
      <c r="I2439" s="24"/>
      <c r="J2439" s="51"/>
      <c r="K2439" s="46" t="str">
        <f>IF(SUMIFS('Base facturation'!$C$59:$ALN$59,'Base facturation'!$C$8:$ALN$8,A2439)=0,"",SUMIFS('Base facturation'!$C$59:$ALN$59,'Base facturation'!$C$8:$ALN$8,A2439))</f>
        <v/>
      </c>
      <c r="L2439" s="46" t="str">
        <f t="shared" si="37"/>
        <v/>
      </c>
      <c r="M2439" s="47"/>
      <c r="N2439" s="55"/>
      <c r="O2439" s="59"/>
      <c r="P2439" s="43"/>
      <c r="Q2439" s="14"/>
    </row>
    <row r="2440" spans="1:17" ht="36.700000000000003" customHeight="1" x14ac:dyDescent="0.25">
      <c r="A2440" s="277"/>
      <c r="B2440" s="33"/>
      <c r="C2440" s="11"/>
      <c r="D2440" s="11"/>
      <c r="E2440" s="36"/>
      <c r="F2440" s="11"/>
      <c r="G2440" s="11"/>
      <c r="H2440" s="11"/>
      <c r="I2440" s="24"/>
      <c r="J2440" s="51"/>
      <c r="K2440" s="46" t="str">
        <f>IF(SUMIFS('Base facturation'!$C$59:$ALN$59,'Base facturation'!$C$8:$ALN$8,A2440)=0,"",SUMIFS('Base facturation'!$C$59:$ALN$59,'Base facturation'!$C$8:$ALN$8,A2440))</f>
        <v/>
      </c>
      <c r="L2440" s="46" t="str">
        <f t="shared" ref="L2440:L2503" si="38">IF(ISBLANK(J2440),"",J2440-K2440)</f>
        <v/>
      </c>
      <c r="M2440" s="47"/>
      <c r="N2440" s="55"/>
      <c r="O2440" s="59"/>
      <c r="P2440" s="43"/>
      <c r="Q2440" s="14"/>
    </row>
    <row r="2441" spans="1:17" ht="36.700000000000003" customHeight="1" x14ac:dyDescent="0.25">
      <c r="A2441" s="277"/>
      <c r="B2441" s="33"/>
      <c r="C2441" s="11"/>
      <c r="D2441" s="11"/>
      <c r="E2441" s="36"/>
      <c r="F2441" s="11"/>
      <c r="G2441" s="11"/>
      <c r="H2441" s="11"/>
      <c r="I2441" s="24"/>
      <c r="J2441" s="51"/>
      <c r="K2441" s="46" t="str">
        <f>IF(SUMIFS('Base facturation'!$C$59:$ALN$59,'Base facturation'!$C$8:$ALN$8,A2441)=0,"",SUMIFS('Base facturation'!$C$59:$ALN$59,'Base facturation'!$C$8:$ALN$8,A2441))</f>
        <v/>
      </c>
      <c r="L2441" s="46" t="str">
        <f t="shared" si="38"/>
        <v/>
      </c>
      <c r="M2441" s="47"/>
      <c r="N2441" s="55"/>
      <c r="O2441" s="59"/>
      <c r="P2441" s="43"/>
      <c r="Q2441" s="14"/>
    </row>
    <row r="2442" spans="1:17" ht="36.700000000000003" customHeight="1" x14ac:dyDescent="0.25">
      <c r="A2442" s="277"/>
      <c r="B2442" s="33"/>
      <c r="C2442" s="11"/>
      <c r="D2442" s="11"/>
      <c r="E2442" s="36"/>
      <c r="F2442" s="11"/>
      <c r="G2442" s="11"/>
      <c r="H2442" s="11"/>
      <c r="I2442" s="24"/>
      <c r="J2442" s="51"/>
      <c r="K2442" s="46" t="str">
        <f>IF(SUMIFS('Base facturation'!$C$59:$ALN$59,'Base facturation'!$C$8:$ALN$8,A2442)=0,"",SUMIFS('Base facturation'!$C$59:$ALN$59,'Base facturation'!$C$8:$ALN$8,A2442))</f>
        <v/>
      </c>
      <c r="L2442" s="46" t="str">
        <f t="shared" si="38"/>
        <v/>
      </c>
      <c r="M2442" s="47"/>
      <c r="N2442" s="55"/>
      <c r="O2442" s="59"/>
      <c r="P2442" s="43"/>
      <c r="Q2442" s="14"/>
    </row>
    <row r="2443" spans="1:17" ht="36.700000000000003" customHeight="1" x14ac:dyDescent="0.25">
      <c r="A2443" s="277"/>
      <c r="B2443" s="33"/>
      <c r="C2443" s="11"/>
      <c r="D2443" s="11"/>
      <c r="E2443" s="36"/>
      <c r="F2443" s="11"/>
      <c r="G2443" s="11"/>
      <c r="H2443" s="11"/>
      <c r="I2443" s="24"/>
      <c r="J2443" s="51"/>
      <c r="K2443" s="46" t="str">
        <f>IF(SUMIFS('Base facturation'!$C$59:$ALN$59,'Base facturation'!$C$8:$ALN$8,A2443)=0,"",SUMIFS('Base facturation'!$C$59:$ALN$59,'Base facturation'!$C$8:$ALN$8,A2443))</f>
        <v/>
      </c>
      <c r="L2443" s="46" t="str">
        <f t="shared" si="38"/>
        <v/>
      </c>
      <c r="M2443" s="47"/>
      <c r="N2443" s="55"/>
      <c r="O2443" s="59"/>
      <c r="P2443" s="43"/>
      <c r="Q2443" s="14"/>
    </row>
    <row r="2444" spans="1:17" ht="36.700000000000003" customHeight="1" x14ac:dyDescent="0.25">
      <c r="A2444" s="277"/>
      <c r="B2444" s="33"/>
      <c r="C2444" s="11"/>
      <c r="D2444" s="11"/>
      <c r="E2444" s="36"/>
      <c r="F2444" s="11"/>
      <c r="G2444" s="11"/>
      <c r="H2444" s="11"/>
      <c r="I2444" s="24"/>
      <c r="J2444" s="51"/>
      <c r="K2444" s="46" t="str">
        <f>IF(SUMIFS('Base facturation'!$C$59:$ALN$59,'Base facturation'!$C$8:$ALN$8,A2444)=0,"",SUMIFS('Base facturation'!$C$59:$ALN$59,'Base facturation'!$C$8:$ALN$8,A2444))</f>
        <v/>
      </c>
      <c r="L2444" s="46" t="str">
        <f t="shared" si="38"/>
        <v/>
      </c>
      <c r="M2444" s="47"/>
      <c r="N2444" s="55"/>
      <c r="O2444" s="59"/>
      <c r="P2444" s="43"/>
      <c r="Q2444" s="14"/>
    </row>
    <row r="2445" spans="1:17" ht="36.700000000000003" customHeight="1" x14ac:dyDescent="0.25">
      <c r="A2445" s="277"/>
      <c r="B2445" s="33"/>
      <c r="C2445" s="11"/>
      <c r="D2445" s="11"/>
      <c r="E2445" s="36"/>
      <c r="F2445" s="11"/>
      <c r="G2445" s="11"/>
      <c r="H2445" s="11"/>
      <c r="I2445" s="24"/>
      <c r="J2445" s="51"/>
      <c r="K2445" s="46" t="str">
        <f>IF(SUMIFS('Base facturation'!$C$59:$ALN$59,'Base facturation'!$C$8:$ALN$8,A2445)=0,"",SUMIFS('Base facturation'!$C$59:$ALN$59,'Base facturation'!$C$8:$ALN$8,A2445))</f>
        <v/>
      </c>
      <c r="L2445" s="46" t="str">
        <f t="shared" si="38"/>
        <v/>
      </c>
      <c r="M2445" s="47"/>
      <c r="N2445" s="55"/>
      <c r="O2445" s="59"/>
      <c r="P2445" s="43"/>
      <c r="Q2445" s="14"/>
    </row>
    <row r="2446" spans="1:17" ht="36.700000000000003" customHeight="1" x14ac:dyDescent="0.25">
      <c r="A2446" s="277"/>
      <c r="B2446" s="33"/>
      <c r="C2446" s="11"/>
      <c r="D2446" s="11"/>
      <c r="E2446" s="36"/>
      <c r="F2446" s="11"/>
      <c r="G2446" s="11"/>
      <c r="H2446" s="11"/>
      <c r="I2446" s="24"/>
      <c r="J2446" s="51"/>
      <c r="K2446" s="46" t="str">
        <f>IF(SUMIFS('Base facturation'!$C$59:$ALN$59,'Base facturation'!$C$8:$ALN$8,A2446)=0,"",SUMIFS('Base facturation'!$C$59:$ALN$59,'Base facturation'!$C$8:$ALN$8,A2446))</f>
        <v/>
      </c>
      <c r="L2446" s="46" t="str">
        <f t="shared" si="38"/>
        <v/>
      </c>
      <c r="M2446" s="47"/>
      <c r="N2446" s="55"/>
      <c r="O2446" s="59"/>
      <c r="P2446" s="43"/>
      <c r="Q2446" s="14"/>
    </row>
    <row r="2447" spans="1:17" ht="36.700000000000003" customHeight="1" x14ac:dyDescent="0.25">
      <c r="A2447" s="277"/>
      <c r="B2447" s="33"/>
      <c r="C2447" s="11"/>
      <c r="D2447" s="11"/>
      <c r="E2447" s="36"/>
      <c r="F2447" s="11"/>
      <c r="G2447" s="11"/>
      <c r="H2447" s="11"/>
      <c r="I2447" s="24"/>
      <c r="J2447" s="51"/>
      <c r="K2447" s="46" t="str">
        <f>IF(SUMIFS('Base facturation'!$C$59:$ALN$59,'Base facturation'!$C$8:$ALN$8,A2447)=0,"",SUMIFS('Base facturation'!$C$59:$ALN$59,'Base facturation'!$C$8:$ALN$8,A2447))</f>
        <v/>
      </c>
      <c r="L2447" s="46" t="str">
        <f t="shared" si="38"/>
        <v/>
      </c>
      <c r="M2447" s="47"/>
      <c r="N2447" s="55"/>
      <c r="O2447" s="59"/>
      <c r="P2447" s="43"/>
      <c r="Q2447" s="14"/>
    </row>
    <row r="2448" spans="1:17" ht="36.700000000000003" customHeight="1" x14ac:dyDescent="0.25">
      <c r="A2448" s="277"/>
      <c r="B2448" s="33"/>
      <c r="C2448" s="11"/>
      <c r="D2448" s="11"/>
      <c r="E2448" s="36"/>
      <c r="F2448" s="11"/>
      <c r="G2448" s="11"/>
      <c r="H2448" s="11"/>
      <c r="I2448" s="24"/>
      <c r="J2448" s="51"/>
      <c r="K2448" s="46" t="str">
        <f>IF(SUMIFS('Base facturation'!$C$59:$ALN$59,'Base facturation'!$C$8:$ALN$8,A2448)=0,"",SUMIFS('Base facturation'!$C$59:$ALN$59,'Base facturation'!$C$8:$ALN$8,A2448))</f>
        <v/>
      </c>
      <c r="L2448" s="46" t="str">
        <f t="shared" si="38"/>
        <v/>
      </c>
      <c r="M2448" s="47"/>
      <c r="N2448" s="55"/>
      <c r="O2448" s="59"/>
      <c r="P2448" s="43"/>
      <c r="Q2448" s="14"/>
    </row>
    <row r="2449" spans="1:17" ht="36.700000000000003" customHeight="1" x14ac:dyDescent="0.25">
      <c r="A2449" s="277"/>
      <c r="B2449" s="33"/>
      <c r="C2449" s="11"/>
      <c r="D2449" s="11"/>
      <c r="E2449" s="36"/>
      <c r="F2449" s="11"/>
      <c r="G2449" s="11"/>
      <c r="H2449" s="11"/>
      <c r="I2449" s="24"/>
      <c r="J2449" s="51"/>
      <c r="K2449" s="46" t="str">
        <f>IF(SUMIFS('Base facturation'!$C$59:$ALN$59,'Base facturation'!$C$8:$ALN$8,A2449)=0,"",SUMIFS('Base facturation'!$C$59:$ALN$59,'Base facturation'!$C$8:$ALN$8,A2449))</f>
        <v/>
      </c>
      <c r="L2449" s="46" t="str">
        <f t="shared" si="38"/>
        <v/>
      </c>
      <c r="M2449" s="47"/>
      <c r="N2449" s="55"/>
      <c r="O2449" s="59"/>
      <c r="P2449" s="43"/>
      <c r="Q2449" s="14"/>
    </row>
    <row r="2450" spans="1:17" ht="36.700000000000003" customHeight="1" x14ac:dyDescent="0.25">
      <c r="A2450" s="277"/>
      <c r="B2450" s="33"/>
      <c r="C2450" s="11"/>
      <c r="D2450" s="11"/>
      <c r="E2450" s="36"/>
      <c r="F2450" s="11"/>
      <c r="G2450" s="11"/>
      <c r="H2450" s="11"/>
      <c r="I2450" s="24"/>
      <c r="J2450" s="51"/>
      <c r="K2450" s="46" t="str">
        <f>IF(SUMIFS('Base facturation'!$C$59:$ALN$59,'Base facturation'!$C$8:$ALN$8,A2450)=0,"",SUMIFS('Base facturation'!$C$59:$ALN$59,'Base facturation'!$C$8:$ALN$8,A2450))</f>
        <v/>
      </c>
      <c r="L2450" s="46" t="str">
        <f t="shared" si="38"/>
        <v/>
      </c>
      <c r="M2450" s="47"/>
      <c r="N2450" s="55"/>
      <c r="O2450" s="59"/>
      <c r="P2450" s="43"/>
      <c r="Q2450" s="14"/>
    </row>
    <row r="2451" spans="1:17" ht="36.700000000000003" customHeight="1" x14ac:dyDescent="0.25">
      <c r="A2451" s="277"/>
      <c r="B2451" s="33"/>
      <c r="C2451" s="11"/>
      <c r="D2451" s="11"/>
      <c r="E2451" s="36"/>
      <c r="F2451" s="11"/>
      <c r="G2451" s="11"/>
      <c r="H2451" s="11"/>
      <c r="I2451" s="24"/>
      <c r="J2451" s="51"/>
      <c r="K2451" s="46" t="str">
        <f>IF(SUMIFS('Base facturation'!$C$59:$ALN$59,'Base facturation'!$C$8:$ALN$8,A2451)=0,"",SUMIFS('Base facturation'!$C$59:$ALN$59,'Base facturation'!$C$8:$ALN$8,A2451))</f>
        <v/>
      </c>
      <c r="L2451" s="46" t="str">
        <f t="shared" si="38"/>
        <v/>
      </c>
      <c r="M2451" s="47"/>
      <c r="N2451" s="55"/>
      <c r="O2451" s="59"/>
      <c r="P2451" s="43"/>
      <c r="Q2451" s="14"/>
    </row>
    <row r="2452" spans="1:17" ht="36.700000000000003" customHeight="1" x14ac:dyDescent="0.25">
      <c r="A2452" s="277"/>
      <c r="B2452" s="33"/>
      <c r="C2452" s="11"/>
      <c r="D2452" s="11"/>
      <c r="E2452" s="36"/>
      <c r="F2452" s="11"/>
      <c r="G2452" s="11"/>
      <c r="H2452" s="11"/>
      <c r="I2452" s="24"/>
      <c r="J2452" s="51"/>
      <c r="K2452" s="46" t="str">
        <f>IF(SUMIFS('Base facturation'!$C$59:$ALN$59,'Base facturation'!$C$8:$ALN$8,A2452)=0,"",SUMIFS('Base facturation'!$C$59:$ALN$59,'Base facturation'!$C$8:$ALN$8,A2452))</f>
        <v/>
      </c>
      <c r="L2452" s="46" t="str">
        <f t="shared" si="38"/>
        <v/>
      </c>
      <c r="M2452" s="47"/>
      <c r="N2452" s="55"/>
      <c r="O2452" s="59"/>
      <c r="P2452" s="43"/>
      <c r="Q2452" s="14"/>
    </row>
    <row r="2453" spans="1:17" ht="36.700000000000003" customHeight="1" x14ac:dyDescent="0.25">
      <c r="A2453" s="277"/>
      <c r="B2453" s="33"/>
      <c r="C2453" s="11"/>
      <c r="D2453" s="11"/>
      <c r="E2453" s="36"/>
      <c r="F2453" s="11"/>
      <c r="G2453" s="11"/>
      <c r="H2453" s="11"/>
      <c r="I2453" s="24"/>
      <c r="J2453" s="51"/>
      <c r="K2453" s="46" t="str">
        <f>IF(SUMIFS('Base facturation'!$C$59:$ALN$59,'Base facturation'!$C$8:$ALN$8,A2453)=0,"",SUMIFS('Base facturation'!$C$59:$ALN$59,'Base facturation'!$C$8:$ALN$8,A2453))</f>
        <v/>
      </c>
      <c r="L2453" s="46" t="str">
        <f t="shared" si="38"/>
        <v/>
      </c>
      <c r="M2453" s="47"/>
      <c r="N2453" s="55"/>
      <c r="O2453" s="59"/>
      <c r="P2453" s="43"/>
      <c r="Q2453" s="14"/>
    </row>
    <row r="2454" spans="1:17" ht="36.700000000000003" customHeight="1" x14ac:dyDescent="0.25">
      <c r="A2454" s="277"/>
      <c r="B2454" s="33"/>
      <c r="C2454" s="11"/>
      <c r="D2454" s="11"/>
      <c r="E2454" s="36"/>
      <c r="F2454" s="11"/>
      <c r="G2454" s="11"/>
      <c r="H2454" s="11"/>
      <c r="I2454" s="24"/>
      <c r="J2454" s="51"/>
      <c r="K2454" s="46" t="str">
        <f>IF(SUMIFS('Base facturation'!$C$59:$ALN$59,'Base facturation'!$C$8:$ALN$8,A2454)=0,"",SUMIFS('Base facturation'!$C$59:$ALN$59,'Base facturation'!$C$8:$ALN$8,A2454))</f>
        <v/>
      </c>
      <c r="L2454" s="46" t="str">
        <f t="shared" si="38"/>
        <v/>
      </c>
      <c r="M2454" s="47"/>
      <c r="N2454" s="55"/>
      <c r="O2454" s="59"/>
      <c r="P2454" s="43"/>
      <c r="Q2454" s="14"/>
    </row>
    <row r="2455" spans="1:17" ht="36.700000000000003" customHeight="1" x14ac:dyDescent="0.25">
      <c r="A2455" s="277"/>
      <c r="B2455" s="33"/>
      <c r="C2455" s="11"/>
      <c r="D2455" s="11"/>
      <c r="E2455" s="36"/>
      <c r="F2455" s="11"/>
      <c r="G2455" s="11"/>
      <c r="H2455" s="11"/>
      <c r="I2455" s="24"/>
      <c r="J2455" s="51"/>
      <c r="K2455" s="46" t="str">
        <f>IF(SUMIFS('Base facturation'!$C$59:$ALN$59,'Base facturation'!$C$8:$ALN$8,A2455)=0,"",SUMIFS('Base facturation'!$C$59:$ALN$59,'Base facturation'!$C$8:$ALN$8,A2455))</f>
        <v/>
      </c>
      <c r="L2455" s="46" t="str">
        <f t="shared" si="38"/>
        <v/>
      </c>
      <c r="M2455" s="47"/>
      <c r="N2455" s="55"/>
      <c r="O2455" s="59"/>
      <c r="P2455" s="43"/>
      <c r="Q2455" s="14"/>
    </row>
    <row r="2456" spans="1:17" ht="36.700000000000003" customHeight="1" x14ac:dyDescent="0.25">
      <c r="A2456" s="277"/>
      <c r="B2456" s="33"/>
      <c r="C2456" s="11"/>
      <c r="D2456" s="11"/>
      <c r="E2456" s="36"/>
      <c r="F2456" s="11"/>
      <c r="G2456" s="11"/>
      <c r="H2456" s="11"/>
      <c r="I2456" s="24"/>
      <c r="J2456" s="51"/>
      <c r="K2456" s="46" t="str">
        <f>IF(SUMIFS('Base facturation'!$C$59:$ALN$59,'Base facturation'!$C$8:$ALN$8,A2456)=0,"",SUMIFS('Base facturation'!$C$59:$ALN$59,'Base facturation'!$C$8:$ALN$8,A2456))</f>
        <v/>
      </c>
      <c r="L2456" s="46" t="str">
        <f t="shared" si="38"/>
        <v/>
      </c>
      <c r="M2456" s="47"/>
      <c r="N2456" s="55"/>
      <c r="O2456" s="59"/>
      <c r="P2456" s="43"/>
      <c r="Q2456" s="14"/>
    </row>
    <row r="2457" spans="1:17" ht="36.700000000000003" customHeight="1" x14ac:dyDescent="0.25">
      <c r="A2457" s="277"/>
      <c r="B2457" s="33"/>
      <c r="C2457" s="11"/>
      <c r="D2457" s="11"/>
      <c r="E2457" s="36"/>
      <c r="F2457" s="11"/>
      <c r="G2457" s="11"/>
      <c r="H2457" s="11"/>
      <c r="I2457" s="24"/>
      <c r="J2457" s="51"/>
      <c r="K2457" s="46" t="str">
        <f>IF(SUMIFS('Base facturation'!$C$59:$ALN$59,'Base facturation'!$C$8:$ALN$8,A2457)=0,"",SUMIFS('Base facturation'!$C$59:$ALN$59,'Base facturation'!$C$8:$ALN$8,A2457))</f>
        <v/>
      </c>
      <c r="L2457" s="46" t="str">
        <f t="shared" si="38"/>
        <v/>
      </c>
      <c r="M2457" s="47"/>
      <c r="N2457" s="55"/>
      <c r="O2457" s="59"/>
      <c r="P2457" s="43"/>
      <c r="Q2457" s="14"/>
    </row>
    <row r="2458" spans="1:17" ht="36.700000000000003" customHeight="1" x14ac:dyDescent="0.25">
      <c r="A2458" s="277"/>
      <c r="B2458" s="33"/>
      <c r="C2458" s="11"/>
      <c r="D2458" s="11"/>
      <c r="E2458" s="36"/>
      <c r="F2458" s="11"/>
      <c r="G2458" s="11"/>
      <c r="H2458" s="11"/>
      <c r="I2458" s="24"/>
      <c r="J2458" s="51"/>
      <c r="K2458" s="46" t="str">
        <f>IF(SUMIFS('Base facturation'!$C$59:$ALN$59,'Base facturation'!$C$8:$ALN$8,A2458)=0,"",SUMIFS('Base facturation'!$C$59:$ALN$59,'Base facturation'!$C$8:$ALN$8,A2458))</f>
        <v/>
      </c>
      <c r="L2458" s="46" t="str">
        <f t="shared" si="38"/>
        <v/>
      </c>
      <c r="M2458" s="47"/>
      <c r="N2458" s="55"/>
      <c r="O2458" s="59"/>
      <c r="P2458" s="43"/>
      <c r="Q2458" s="14"/>
    </row>
    <row r="2459" spans="1:17" ht="36.700000000000003" customHeight="1" x14ac:dyDescent="0.25">
      <c r="A2459" s="277"/>
      <c r="B2459" s="33"/>
      <c r="C2459" s="11"/>
      <c r="D2459" s="11"/>
      <c r="E2459" s="36"/>
      <c r="F2459" s="11"/>
      <c r="G2459" s="11"/>
      <c r="H2459" s="11"/>
      <c r="I2459" s="24"/>
      <c r="J2459" s="51"/>
      <c r="K2459" s="46" t="str">
        <f>IF(SUMIFS('Base facturation'!$C$59:$ALN$59,'Base facturation'!$C$8:$ALN$8,A2459)=0,"",SUMIFS('Base facturation'!$C$59:$ALN$59,'Base facturation'!$C$8:$ALN$8,A2459))</f>
        <v/>
      </c>
      <c r="L2459" s="46" t="str">
        <f t="shared" si="38"/>
        <v/>
      </c>
      <c r="M2459" s="47"/>
      <c r="N2459" s="55"/>
      <c r="O2459" s="59"/>
      <c r="P2459" s="43"/>
      <c r="Q2459" s="14"/>
    </row>
    <row r="2460" spans="1:17" ht="36.700000000000003" customHeight="1" x14ac:dyDescent="0.25">
      <c r="A2460" s="277"/>
      <c r="B2460" s="33"/>
      <c r="C2460" s="11"/>
      <c r="D2460" s="11"/>
      <c r="E2460" s="36"/>
      <c r="F2460" s="11"/>
      <c r="G2460" s="11"/>
      <c r="H2460" s="11"/>
      <c r="I2460" s="24"/>
      <c r="J2460" s="51"/>
      <c r="K2460" s="46" t="str">
        <f>IF(SUMIFS('Base facturation'!$C$59:$ALN$59,'Base facturation'!$C$8:$ALN$8,A2460)=0,"",SUMIFS('Base facturation'!$C$59:$ALN$59,'Base facturation'!$C$8:$ALN$8,A2460))</f>
        <v/>
      </c>
      <c r="L2460" s="46" t="str">
        <f t="shared" si="38"/>
        <v/>
      </c>
      <c r="M2460" s="47"/>
      <c r="N2460" s="55"/>
      <c r="O2460" s="59"/>
      <c r="P2460" s="43"/>
      <c r="Q2460" s="14"/>
    </row>
    <row r="2461" spans="1:17" ht="36.700000000000003" customHeight="1" x14ac:dyDescent="0.25">
      <c r="A2461" s="277"/>
      <c r="B2461" s="33"/>
      <c r="C2461" s="11"/>
      <c r="D2461" s="11"/>
      <c r="E2461" s="36"/>
      <c r="F2461" s="11"/>
      <c r="G2461" s="11"/>
      <c r="H2461" s="11"/>
      <c r="I2461" s="24"/>
      <c r="J2461" s="51"/>
      <c r="K2461" s="46" t="str">
        <f>IF(SUMIFS('Base facturation'!$C$59:$ALN$59,'Base facturation'!$C$8:$ALN$8,A2461)=0,"",SUMIFS('Base facturation'!$C$59:$ALN$59,'Base facturation'!$C$8:$ALN$8,A2461))</f>
        <v/>
      </c>
      <c r="L2461" s="46" t="str">
        <f t="shared" si="38"/>
        <v/>
      </c>
      <c r="M2461" s="47"/>
      <c r="N2461" s="55"/>
      <c r="O2461" s="59"/>
      <c r="P2461" s="43"/>
      <c r="Q2461" s="14"/>
    </row>
    <row r="2462" spans="1:17" ht="36.700000000000003" customHeight="1" x14ac:dyDescent="0.25">
      <c r="A2462" s="277"/>
      <c r="B2462" s="33"/>
      <c r="C2462" s="11"/>
      <c r="D2462" s="11"/>
      <c r="E2462" s="36"/>
      <c r="F2462" s="11"/>
      <c r="G2462" s="11"/>
      <c r="H2462" s="11"/>
      <c r="I2462" s="24"/>
      <c r="J2462" s="51"/>
      <c r="K2462" s="46" t="str">
        <f>IF(SUMIFS('Base facturation'!$C$59:$ALN$59,'Base facturation'!$C$8:$ALN$8,A2462)=0,"",SUMIFS('Base facturation'!$C$59:$ALN$59,'Base facturation'!$C$8:$ALN$8,A2462))</f>
        <v/>
      </c>
      <c r="L2462" s="46" t="str">
        <f t="shared" si="38"/>
        <v/>
      </c>
      <c r="M2462" s="47"/>
      <c r="N2462" s="55"/>
      <c r="O2462" s="59"/>
      <c r="P2462" s="43"/>
      <c r="Q2462" s="14"/>
    </row>
    <row r="2463" spans="1:17" ht="36.700000000000003" customHeight="1" x14ac:dyDescent="0.25">
      <c r="A2463" s="277"/>
      <c r="B2463" s="33"/>
      <c r="C2463" s="11"/>
      <c r="D2463" s="11"/>
      <c r="E2463" s="36"/>
      <c r="F2463" s="11"/>
      <c r="G2463" s="11"/>
      <c r="H2463" s="11"/>
      <c r="I2463" s="24"/>
      <c r="J2463" s="51"/>
      <c r="K2463" s="46" t="str">
        <f>IF(SUMIFS('Base facturation'!$C$59:$ALN$59,'Base facturation'!$C$8:$ALN$8,A2463)=0,"",SUMIFS('Base facturation'!$C$59:$ALN$59,'Base facturation'!$C$8:$ALN$8,A2463))</f>
        <v/>
      </c>
      <c r="L2463" s="46" t="str">
        <f t="shared" si="38"/>
        <v/>
      </c>
      <c r="M2463" s="47"/>
      <c r="N2463" s="55"/>
      <c r="O2463" s="59"/>
      <c r="P2463" s="43"/>
      <c r="Q2463" s="14"/>
    </row>
    <row r="2464" spans="1:17" ht="36.700000000000003" customHeight="1" x14ac:dyDescent="0.25">
      <c r="A2464" s="277"/>
      <c r="B2464" s="33"/>
      <c r="C2464" s="11"/>
      <c r="D2464" s="11"/>
      <c r="E2464" s="36"/>
      <c r="F2464" s="11"/>
      <c r="G2464" s="11"/>
      <c r="H2464" s="11"/>
      <c r="I2464" s="24"/>
      <c r="J2464" s="51"/>
      <c r="K2464" s="46" t="str">
        <f>IF(SUMIFS('Base facturation'!$C$59:$ALN$59,'Base facturation'!$C$8:$ALN$8,A2464)=0,"",SUMIFS('Base facturation'!$C$59:$ALN$59,'Base facturation'!$C$8:$ALN$8,A2464))</f>
        <v/>
      </c>
      <c r="L2464" s="46" t="str">
        <f t="shared" si="38"/>
        <v/>
      </c>
      <c r="M2464" s="47"/>
      <c r="N2464" s="55"/>
      <c r="O2464" s="59"/>
      <c r="P2464" s="43"/>
      <c r="Q2464" s="14"/>
    </row>
    <row r="2465" spans="1:17" ht="36.700000000000003" customHeight="1" x14ac:dyDescent="0.25">
      <c r="A2465" s="277"/>
      <c r="B2465" s="33"/>
      <c r="C2465" s="11"/>
      <c r="D2465" s="11"/>
      <c r="E2465" s="36"/>
      <c r="F2465" s="11"/>
      <c r="G2465" s="11"/>
      <c r="H2465" s="11"/>
      <c r="I2465" s="24"/>
      <c r="J2465" s="51"/>
      <c r="K2465" s="46" t="str">
        <f>IF(SUMIFS('Base facturation'!$C$59:$ALN$59,'Base facturation'!$C$8:$ALN$8,A2465)=0,"",SUMIFS('Base facturation'!$C$59:$ALN$59,'Base facturation'!$C$8:$ALN$8,A2465))</f>
        <v/>
      </c>
      <c r="L2465" s="46" t="str">
        <f t="shared" si="38"/>
        <v/>
      </c>
      <c r="M2465" s="47"/>
      <c r="N2465" s="55"/>
      <c r="O2465" s="59"/>
      <c r="P2465" s="43"/>
      <c r="Q2465" s="14"/>
    </row>
    <row r="2466" spans="1:17" ht="36.700000000000003" customHeight="1" x14ac:dyDescent="0.25">
      <c r="A2466" s="277"/>
      <c r="B2466" s="33"/>
      <c r="C2466" s="11"/>
      <c r="D2466" s="11"/>
      <c r="E2466" s="36"/>
      <c r="F2466" s="11"/>
      <c r="G2466" s="11"/>
      <c r="H2466" s="11"/>
      <c r="I2466" s="24"/>
      <c r="J2466" s="51"/>
      <c r="K2466" s="46" t="str">
        <f>IF(SUMIFS('Base facturation'!$C$59:$ALN$59,'Base facturation'!$C$8:$ALN$8,A2466)=0,"",SUMIFS('Base facturation'!$C$59:$ALN$59,'Base facturation'!$C$8:$ALN$8,A2466))</f>
        <v/>
      </c>
      <c r="L2466" s="46" t="str">
        <f t="shared" si="38"/>
        <v/>
      </c>
      <c r="M2466" s="47"/>
      <c r="N2466" s="55"/>
      <c r="O2466" s="59"/>
      <c r="P2466" s="43"/>
      <c r="Q2466" s="14"/>
    </row>
    <row r="2467" spans="1:17" ht="36.700000000000003" customHeight="1" x14ac:dyDescent="0.25">
      <c r="A2467" s="277"/>
      <c r="B2467" s="33"/>
      <c r="C2467" s="11"/>
      <c r="D2467" s="11"/>
      <c r="E2467" s="36"/>
      <c r="F2467" s="11"/>
      <c r="G2467" s="11"/>
      <c r="H2467" s="11"/>
      <c r="I2467" s="24"/>
      <c r="J2467" s="51"/>
      <c r="K2467" s="46" t="str">
        <f>IF(SUMIFS('Base facturation'!$C$59:$ALN$59,'Base facturation'!$C$8:$ALN$8,A2467)=0,"",SUMIFS('Base facturation'!$C$59:$ALN$59,'Base facturation'!$C$8:$ALN$8,A2467))</f>
        <v/>
      </c>
      <c r="L2467" s="46" t="str">
        <f t="shared" si="38"/>
        <v/>
      </c>
      <c r="M2467" s="47"/>
      <c r="N2467" s="55"/>
      <c r="O2467" s="59"/>
      <c r="P2467" s="43"/>
      <c r="Q2467" s="14"/>
    </row>
    <row r="2468" spans="1:17" ht="36.700000000000003" customHeight="1" x14ac:dyDescent="0.25">
      <c r="A2468" s="277"/>
      <c r="B2468" s="33"/>
      <c r="C2468" s="11"/>
      <c r="D2468" s="11"/>
      <c r="E2468" s="36"/>
      <c r="F2468" s="11"/>
      <c r="G2468" s="11"/>
      <c r="H2468" s="11"/>
      <c r="I2468" s="24"/>
      <c r="J2468" s="51"/>
      <c r="K2468" s="46" t="str">
        <f>IF(SUMIFS('Base facturation'!$C$59:$ALN$59,'Base facturation'!$C$8:$ALN$8,A2468)=0,"",SUMIFS('Base facturation'!$C$59:$ALN$59,'Base facturation'!$C$8:$ALN$8,A2468))</f>
        <v/>
      </c>
      <c r="L2468" s="46" t="str">
        <f t="shared" si="38"/>
        <v/>
      </c>
      <c r="M2468" s="47"/>
      <c r="N2468" s="55"/>
      <c r="O2468" s="59"/>
      <c r="P2468" s="43"/>
      <c r="Q2468" s="14"/>
    </row>
    <row r="2469" spans="1:17" ht="36.700000000000003" customHeight="1" x14ac:dyDescent="0.25">
      <c r="A2469" s="277"/>
      <c r="B2469" s="33"/>
      <c r="C2469" s="11"/>
      <c r="D2469" s="11"/>
      <c r="E2469" s="36"/>
      <c r="F2469" s="11"/>
      <c r="G2469" s="11"/>
      <c r="H2469" s="11"/>
      <c r="I2469" s="24"/>
      <c r="J2469" s="51"/>
      <c r="K2469" s="46" t="str">
        <f>IF(SUMIFS('Base facturation'!$C$59:$ALN$59,'Base facturation'!$C$8:$ALN$8,A2469)=0,"",SUMIFS('Base facturation'!$C$59:$ALN$59,'Base facturation'!$C$8:$ALN$8,A2469))</f>
        <v/>
      </c>
      <c r="L2469" s="46" t="str">
        <f t="shared" si="38"/>
        <v/>
      </c>
      <c r="M2469" s="47"/>
      <c r="N2469" s="55"/>
      <c r="O2469" s="59"/>
      <c r="P2469" s="43"/>
      <c r="Q2469" s="14"/>
    </row>
    <row r="2470" spans="1:17" ht="36.700000000000003" customHeight="1" x14ac:dyDescent="0.25">
      <c r="A2470" s="277"/>
      <c r="B2470" s="33"/>
      <c r="C2470" s="11"/>
      <c r="D2470" s="11"/>
      <c r="E2470" s="36"/>
      <c r="F2470" s="11"/>
      <c r="G2470" s="11"/>
      <c r="H2470" s="11"/>
      <c r="I2470" s="24"/>
      <c r="J2470" s="51"/>
      <c r="K2470" s="46" t="str">
        <f>IF(SUMIFS('Base facturation'!$C$59:$ALN$59,'Base facturation'!$C$8:$ALN$8,A2470)=0,"",SUMIFS('Base facturation'!$C$59:$ALN$59,'Base facturation'!$C$8:$ALN$8,A2470))</f>
        <v/>
      </c>
      <c r="L2470" s="46" t="str">
        <f t="shared" si="38"/>
        <v/>
      </c>
      <c r="M2470" s="47"/>
      <c r="N2470" s="55"/>
      <c r="O2470" s="59"/>
      <c r="P2470" s="43"/>
      <c r="Q2470" s="14"/>
    </row>
    <row r="2471" spans="1:17" ht="36.700000000000003" customHeight="1" x14ac:dyDescent="0.25">
      <c r="A2471" s="277"/>
      <c r="B2471" s="33"/>
      <c r="C2471" s="11"/>
      <c r="D2471" s="11"/>
      <c r="E2471" s="36"/>
      <c r="F2471" s="11"/>
      <c r="G2471" s="11"/>
      <c r="H2471" s="11"/>
      <c r="I2471" s="24"/>
      <c r="J2471" s="51"/>
      <c r="K2471" s="46" t="str">
        <f>IF(SUMIFS('Base facturation'!$C$59:$ALN$59,'Base facturation'!$C$8:$ALN$8,A2471)=0,"",SUMIFS('Base facturation'!$C$59:$ALN$59,'Base facturation'!$C$8:$ALN$8,A2471))</f>
        <v/>
      </c>
      <c r="L2471" s="46" t="str">
        <f t="shared" si="38"/>
        <v/>
      </c>
      <c r="M2471" s="47"/>
      <c r="N2471" s="55"/>
      <c r="O2471" s="59"/>
      <c r="P2471" s="43"/>
      <c r="Q2471" s="14"/>
    </row>
    <row r="2472" spans="1:17" ht="36.700000000000003" customHeight="1" x14ac:dyDescent="0.25">
      <c r="A2472" s="277"/>
      <c r="B2472" s="33"/>
      <c r="C2472" s="11"/>
      <c r="D2472" s="11"/>
      <c r="E2472" s="36"/>
      <c r="F2472" s="11"/>
      <c r="G2472" s="11"/>
      <c r="H2472" s="11"/>
      <c r="I2472" s="24"/>
      <c r="J2472" s="51"/>
      <c r="K2472" s="46" t="str">
        <f>IF(SUMIFS('Base facturation'!$C$59:$ALN$59,'Base facturation'!$C$8:$ALN$8,A2472)=0,"",SUMIFS('Base facturation'!$C$59:$ALN$59,'Base facturation'!$C$8:$ALN$8,A2472))</f>
        <v/>
      </c>
      <c r="L2472" s="46" t="str">
        <f t="shared" si="38"/>
        <v/>
      </c>
      <c r="M2472" s="47"/>
      <c r="N2472" s="55"/>
      <c r="O2472" s="59"/>
      <c r="P2472" s="43"/>
      <c r="Q2472" s="14"/>
    </row>
    <row r="2473" spans="1:17" ht="36.700000000000003" customHeight="1" x14ac:dyDescent="0.25">
      <c r="A2473" s="277"/>
      <c r="B2473" s="33"/>
      <c r="C2473" s="11"/>
      <c r="D2473" s="11"/>
      <c r="E2473" s="36"/>
      <c r="F2473" s="11"/>
      <c r="G2473" s="11"/>
      <c r="H2473" s="11"/>
      <c r="I2473" s="24"/>
      <c r="J2473" s="51"/>
      <c r="K2473" s="46" t="str">
        <f>IF(SUMIFS('Base facturation'!$C$59:$ALN$59,'Base facturation'!$C$8:$ALN$8,A2473)=0,"",SUMIFS('Base facturation'!$C$59:$ALN$59,'Base facturation'!$C$8:$ALN$8,A2473))</f>
        <v/>
      </c>
      <c r="L2473" s="46" t="str">
        <f t="shared" si="38"/>
        <v/>
      </c>
      <c r="M2473" s="47"/>
      <c r="N2473" s="55"/>
      <c r="O2473" s="59"/>
      <c r="P2473" s="43"/>
      <c r="Q2473" s="14"/>
    </row>
    <row r="2474" spans="1:17" ht="36.700000000000003" customHeight="1" x14ac:dyDescent="0.25">
      <c r="A2474" s="277"/>
      <c r="B2474" s="33"/>
      <c r="C2474" s="11"/>
      <c r="D2474" s="11"/>
      <c r="E2474" s="36"/>
      <c r="F2474" s="11"/>
      <c r="G2474" s="11"/>
      <c r="H2474" s="11"/>
      <c r="I2474" s="24"/>
      <c r="J2474" s="51"/>
      <c r="K2474" s="46" t="str">
        <f>IF(SUMIFS('Base facturation'!$C$59:$ALN$59,'Base facturation'!$C$8:$ALN$8,A2474)=0,"",SUMIFS('Base facturation'!$C$59:$ALN$59,'Base facturation'!$C$8:$ALN$8,A2474))</f>
        <v/>
      </c>
      <c r="L2474" s="46" t="str">
        <f t="shared" si="38"/>
        <v/>
      </c>
      <c r="M2474" s="47"/>
      <c r="N2474" s="55"/>
      <c r="O2474" s="59"/>
      <c r="P2474" s="43"/>
      <c r="Q2474" s="14"/>
    </row>
    <row r="2475" spans="1:17" ht="36.700000000000003" customHeight="1" x14ac:dyDescent="0.25">
      <c r="A2475" s="277"/>
      <c r="B2475" s="33"/>
      <c r="C2475" s="11"/>
      <c r="D2475" s="11"/>
      <c r="E2475" s="36"/>
      <c r="F2475" s="11"/>
      <c r="G2475" s="11"/>
      <c r="H2475" s="11"/>
      <c r="I2475" s="24"/>
      <c r="J2475" s="51"/>
      <c r="K2475" s="46" t="str">
        <f>IF(SUMIFS('Base facturation'!$C$59:$ALN$59,'Base facturation'!$C$8:$ALN$8,A2475)=0,"",SUMIFS('Base facturation'!$C$59:$ALN$59,'Base facturation'!$C$8:$ALN$8,A2475))</f>
        <v/>
      </c>
      <c r="L2475" s="46" t="str">
        <f t="shared" si="38"/>
        <v/>
      </c>
      <c r="M2475" s="47"/>
      <c r="N2475" s="55"/>
      <c r="O2475" s="59"/>
      <c r="P2475" s="43"/>
      <c r="Q2475" s="14"/>
    </row>
    <row r="2476" spans="1:17" ht="36.700000000000003" customHeight="1" x14ac:dyDescent="0.25">
      <c r="A2476" s="277"/>
      <c r="B2476" s="33"/>
      <c r="C2476" s="11"/>
      <c r="D2476" s="11"/>
      <c r="E2476" s="36"/>
      <c r="F2476" s="11"/>
      <c r="G2476" s="11"/>
      <c r="H2476" s="11"/>
      <c r="I2476" s="24"/>
      <c r="J2476" s="51"/>
      <c r="K2476" s="46" t="str">
        <f>IF(SUMIFS('Base facturation'!$C$59:$ALN$59,'Base facturation'!$C$8:$ALN$8,A2476)=0,"",SUMIFS('Base facturation'!$C$59:$ALN$59,'Base facturation'!$C$8:$ALN$8,A2476))</f>
        <v/>
      </c>
      <c r="L2476" s="46" t="str">
        <f t="shared" si="38"/>
        <v/>
      </c>
      <c r="M2476" s="47"/>
      <c r="N2476" s="55"/>
      <c r="O2476" s="59"/>
      <c r="P2476" s="43"/>
      <c r="Q2476" s="14"/>
    </row>
    <row r="2477" spans="1:17" ht="36.700000000000003" customHeight="1" x14ac:dyDescent="0.25">
      <c r="A2477" s="277"/>
      <c r="B2477" s="33"/>
      <c r="C2477" s="11"/>
      <c r="D2477" s="11"/>
      <c r="E2477" s="36"/>
      <c r="F2477" s="11"/>
      <c r="G2477" s="11"/>
      <c r="H2477" s="11"/>
      <c r="I2477" s="24"/>
      <c r="J2477" s="51"/>
      <c r="K2477" s="46" t="str">
        <f>IF(SUMIFS('Base facturation'!$C$59:$ALN$59,'Base facturation'!$C$8:$ALN$8,A2477)=0,"",SUMIFS('Base facturation'!$C$59:$ALN$59,'Base facturation'!$C$8:$ALN$8,A2477))</f>
        <v/>
      </c>
      <c r="L2477" s="46" t="str">
        <f t="shared" si="38"/>
        <v/>
      </c>
      <c r="M2477" s="47"/>
      <c r="N2477" s="55"/>
      <c r="O2477" s="59"/>
      <c r="P2477" s="43"/>
      <c r="Q2477" s="14"/>
    </row>
    <row r="2478" spans="1:17" ht="36.700000000000003" customHeight="1" x14ac:dyDescent="0.25">
      <c r="A2478" s="277"/>
      <c r="B2478" s="33"/>
      <c r="C2478" s="11"/>
      <c r="D2478" s="11"/>
      <c r="E2478" s="36"/>
      <c r="F2478" s="11"/>
      <c r="G2478" s="11"/>
      <c r="H2478" s="11"/>
      <c r="I2478" s="24"/>
      <c r="J2478" s="51"/>
      <c r="K2478" s="46" t="str">
        <f>IF(SUMIFS('Base facturation'!$C$59:$ALN$59,'Base facturation'!$C$8:$ALN$8,A2478)=0,"",SUMIFS('Base facturation'!$C$59:$ALN$59,'Base facturation'!$C$8:$ALN$8,A2478))</f>
        <v/>
      </c>
      <c r="L2478" s="46" t="str">
        <f t="shared" si="38"/>
        <v/>
      </c>
      <c r="M2478" s="47"/>
      <c r="N2478" s="55"/>
      <c r="O2478" s="59"/>
      <c r="P2478" s="43"/>
      <c r="Q2478" s="14"/>
    </row>
    <row r="2479" spans="1:17" ht="36.700000000000003" customHeight="1" x14ac:dyDescent="0.25">
      <c r="A2479" s="277"/>
      <c r="B2479" s="33"/>
      <c r="C2479" s="11"/>
      <c r="D2479" s="11"/>
      <c r="E2479" s="36"/>
      <c r="F2479" s="11"/>
      <c r="G2479" s="11"/>
      <c r="H2479" s="11"/>
      <c r="I2479" s="24"/>
      <c r="J2479" s="51"/>
      <c r="K2479" s="46" t="str">
        <f>IF(SUMIFS('Base facturation'!$C$59:$ALN$59,'Base facturation'!$C$8:$ALN$8,A2479)=0,"",SUMIFS('Base facturation'!$C$59:$ALN$59,'Base facturation'!$C$8:$ALN$8,A2479))</f>
        <v/>
      </c>
      <c r="L2479" s="46" t="str">
        <f t="shared" si="38"/>
        <v/>
      </c>
      <c r="M2479" s="47"/>
      <c r="N2479" s="55"/>
      <c r="O2479" s="59"/>
      <c r="P2479" s="43"/>
      <c r="Q2479" s="14"/>
    </row>
    <row r="2480" spans="1:17" ht="36.700000000000003" customHeight="1" x14ac:dyDescent="0.25">
      <c r="A2480" s="277"/>
      <c r="B2480" s="33"/>
      <c r="C2480" s="11"/>
      <c r="D2480" s="11"/>
      <c r="E2480" s="36"/>
      <c r="F2480" s="11"/>
      <c r="G2480" s="11"/>
      <c r="H2480" s="11"/>
      <c r="I2480" s="24"/>
      <c r="J2480" s="51"/>
      <c r="K2480" s="46" t="str">
        <f>IF(SUMIFS('Base facturation'!$C$59:$ALN$59,'Base facturation'!$C$8:$ALN$8,A2480)=0,"",SUMIFS('Base facturation'!$C$59:$ALN$59,'Base facturation'!$C$8:$ALN$8,A2480))</f>
        <v/>
      </c>
      <c r="L2480" s="46" t="str">
        <f t="shared" si="38"/>
        <v/>
      </c>
      <c r="M2480" s="47"/>
      <c r="N2480" s="55"/>
      <c r="O2480" s="59"/>
      <c r="P2480" s="43"/>
      <c r="Q2480" s="14"/>
    </row>
    <row r="2481" spans="1:17" ht="36.700000000000003" customHeight="1" x14ac:dyDescent="0.25">
      <c r="A2481" s="277"/>
      <c r="B2481" s="33"/>
      <c r="C2481" s="11"/>
      <c r="D2481" s="11"/>
      <c r="E2481" s="36"/>
      <c r="F2481" s="11"/>
      <c r="G2481" s="11"/>
      <c r="H2481" s="11"/>
      <c r="I2481" s="24"/>
      <c r="J2481" s="51"/>
      <c r="K2481" s="46" t="str">
        <f>IF(SUMIFS('Base facturation'!$C$59:$ALN$59,'Base facturation'!$C$8:$ALN$8,A2481)=0,"",SUMIFS('Base facturation'!$C$59:$ALN$59,'Base facturation'!$C$8:$ALN$8,A2481))</f>
        <v/>
      </c>
      <c r="L2481" s="46" t="str">
        <f t="shared" si="38"/>
        <v/>
      </c>
      <c r="M2481" s="47"/>
      <c r="N2481" s="55"/>
      <c r="O2481" s="59"/>
      <c r="P2481" s="43"/>
      <c r="Q2481" s="14"/>
    </row>
    <row r="2482" spans="1:17" ht="36.700000000000003" customHeight="1" x14ac:dyDescent="0.25">
      <c r="A2482" s="277"/>
      <c r="B2482" s="33"/>
      <c r="C2482" s="11"/>
      <c r="D2482" s="11"/>
      <c r="E2482" s="36"/>
      <c r="F2482" s="11"/>
      <c r="G2482" s="11"/>
      <c r="H2482" s="11"/>
      <c r="I2482" s="24"/>
      <c r="J2482" s="51"/>
      <c r="K2482" s="46" t="str">
        <f>IF(SUMIFS('Base facturation'!$C$59:$ALN$59,'Base facturation'!$C$8:$ALN$8,A2482)=0,"",SUMIFS('Base facturation'!$C$59:$ALN$59,'Base facturation'!$C$8:$ALN$8,A2482))</f>
        <v/>
      </c>
      <c r="L2482" s="46" t="str">
        <f t="shared" si="38"/>
        <v/>
      </c>
      <c r="M2482" s="47"/>
      <c r="N2482" s="55"/>
      <c r="O2482" s="59"/>
      <c r="P2482" s="43"/>
      <c r="Q2482" s="14"/>
    </row>
    <row r="2483" spans="1:17" ht="36.700000000000003" customHeight="1" x14ac:dyDescent="0.25">
      <c r="A2483" s="277"/>
      <c r="B2483" s="33"/>
      <c r="C2483" s="11"/>
      <c r="D2483" s="11"/>
      <c r="E2483" s="36"/>
      <c r="F2483" s="11"/>
      <c r="G2483" s="11"/>
      <c r="H2483" s="11"/>
      <c r="I2483" s="24"/>
      <c r="J2483" s="51"/>
      <c r="K2483" s="46" t="str">
        <f>IF(SUMIFS('Base facturation'!$C$59:$ALN$59,'Base facturation'!$C$8:$ALN$8,A2483)=0,"",SUMIFS('Base facturation'!$C$59:$ALN$59,'Base facturation'!$C$8:$ALN$8,A2483))</f>
        <v/>
      </c>
      <c r="L2483" s="46" t="str">
        <f t="shared" si="38"/>
        <v/>
      </c>
      <c r="M2483" s="47"/>
      <c r="N2483" s="55"/>
      <c r="O2483" s="59"/>
      <c r="P2483" s="43"/>
      <c r="Q2483" s="14"/>
    </row>
    <row r="2484" spans="1:17" ht="36.700000000000003" customHeight="1" x14ac:dyDescent="0.25">
      <c r="A2484" s="277"/>
      <c r="B2484" s="33"/>
      <c r="C2484" s="11"/>
      <c r="D2484" s="11"/>
      <c r="E2484" s="36"/>
      <c r="F2484" s="11"/>
      <c r="G2484" s="11"/>
      <c r="H2484" s="11"/>
      <c r="I2484" s="24"/>
      <c r="J2484" s="51"/>
      <c r="K2484" s="46" t="str">
        <f>IF(SUMIFS('Base facturation'!$C$59:$ALN$59,'Base facturation'!$C$8:$ALN$8,A2484)=0,"",SUMIFS('Base facturation'!$C$59:$ALN$59,'Base facturation'!$C$8:$ALN$8,A2484))</f>
        <v/>
      </c>
      <c r="L2484" s="46" t="str">
        <f t="shared" si="38"/>
        <v/>
      </c>
      <c r="M2484" s="47"/>
      <c r="N2484" s="55"/>
      <c r="O2484" s="59"/>
      <c r="P2484" s="43"/>
      <c r="Q2484" s="14"/>
    </row>
    <row r="2485" spans="1:17" ht="36.700000000000003" customHeight="1" x14ac:dyDescent="0.25">
      <c r="A2485" s="277"/>
      <c r="B2485" s="33"/>
      <c r="C2485" s="11"/>
      <c r="D2485" s="11"/>
      <c r="E2485" s="36"/>
      <c r="F2485" s="11"/>
      <c r="G2485" s="11"/>
      <c r="H2485" s="11"/>
      <c r="I2485" s="24"/>
      <c r="J2485" s="51"/>
      <c r="K2485" s="46" t="str">
        <f>IF(SUMIFS('Base facturation'!$C$59:$ALN$59,'Base facturation'!$C$8:$ALN$8,A2485)=0,"",SUMIFS('Base facturation'!$C$59:$ALN$59,'Base facturation'!$C$8:$ALN$8,A2485))</f>
        <v/>
      </c>
      <c r="L2485" s="46" t="str">
        <f t="shared" si="38"/>
        <v/>
      </c>
      <c r="M2485" s="47"/>
      <c r="N2485" s="55"/>
      <c r="O2485" s="59"/>
      <c r="P2485" s="43"/>
      <c r="Q2485" s="14"/>
    </row>
    <row r="2486" spans="1:17" ht="36.700000000000003" customHeight="1" x14ac:dyDescent="0.25">
      <c r="A2486" s="277"/>
      <c r="B2486" s="33"/>
      <c r="C2486" s="11"/>
      <c r="D2486" s="11"/>
      <c r="E2486" s="36"/>
      <c r="F2486" s="11"/>
      <c r="G2486" s="11"/>
      <c r="H2486" s="11"/>
      <c r="I2486" s="24"/>
      <c r="J2486" s="51"/>
      <c r="K2486" s="46" t="str">
        <f>IF(SUMIFS('Base facturation'!$C$59:$ALN$59,'Base facturation'!$C$8:$ALN$8,A2486)=0,"",SUMIFS('Base facturation'!$C$59:$ALN$59,'Base facturation'!$C$8:$ALN$8,A2486))</f>
        <v/>
      </c>
      <c r="L2486" s="46" t="str">
        <f t="shared" si="38"/>
        <v/>
      </c>
      <c r="M2486" s="47"/>
      <c r="N2486" s="55"/>
      <c r="O2486" s="59"/>
      <c r="P2486" s="43"/>
      <c r="Q2486" s="14"/>
    </row>
    <row r="2487" spans="1:17" ht="36.700000000000003" customHeight="1" x14ac:dyDescent="0.25">
      <c r="A2487" s="277"/>
      <c r="B2487" s="33"/>
      <c r="C2487" s="11"/>
      <c r="D2487" s="11"/>
      <c r="E2487" s="36"/>
      <c r="F2487" s="11"/>
      <c r="G2487" s="11"/>
      <c r="H2487" s="11"/>
      <c r="I2487" s="24"/>
      <c r="J2487" s="51"/>
      <c r="K2487" s="46" t="str">
        <f>IF(SUMIFS('Base facturation'!$C$59:$ALN$59,'Base facturation'!$C$8:$ALN$8,A2487)=0,"",SUMIFS('Base facturation'!$C$59:$ALN$59,'Base facturation'!$C$8:$ALN$8,A2487))</f>
        <v/>
      </c>
      <c r="L2487" s="46" t="str">
        <f t="shared" si="38"/>
        <v/>
      </c>
      <c r="M2487" s="47"/>
      <c r="N2487" s="55"/>
      <c r="O2487" s="59"/>
      <c r="P2487" s="43"/>
      <c r="Q2487" s="14"/>
    </row>
    <row r="2488" spans="1:17" ht="36.700000000000003" customHeight="1" x14ac:dyDescent="0.25">
      <c r="A2488" s="277"/>
      <c r="B2488" s="33"/>
      <c r="C2488" s="11"/>
      <c r="D2488" s="11"/>
      <c r="E2488" s="36"/>
      <c r="F2488" s="11"/>
      <c r="G2488" s="11"/>
      <c r="H2488" s="11"/>
      <c r="I2488" s="24"/>
      <c r="J2488" s="51"/>
      <c r="K2488" s="46" t="str">
        <f>IF(SUMIFS('Base facturation'!$C$59:$ALN$59,'Base facturation'!$C$8:$ALN$8,A2488)=0,"",SUMIFS('Base facturation'!$C$59:$ALN$59,'Base facturation'!$C$8:$ALN$8,A2488))</f>
        <v/>
      </c>
      <c r="L2488" s="46" t="str">
        <f t="shared" si="38"/>
        <v/>
      </c>
      <c r="M2488" s="47"/>
      <c r="N2488" s="55"/>
      <c r="O2488" s="59"/>
      <c r="P2488" s="43"/>
      <c r="Q2488" s="14"/>
    </row>
    <row r="2489" spans="1:17" ht="36.700000000000003" customHeight="1" x14ac:dyDescent="0.25">
      <c r="A2489" s="277"/>
      <c r="B2489" s="33"/>
      <c r="C2489" s="11"/>
      <c r="D2489" s="11"/>
      <c r="E2489" s="36"/>
      <c r="F2489" s="11"/>
      <c r="G2489" s="11"/>
      <c r="H2489" s="11"/>
      <c r="I2489" s="24"/>
      <c r="J2489" s="51"/>
      <c r="K2489" s="46" t="str">
        <f>IF(SUMIFS('Base facturation'!$C$59:$ALN$59,'Base facturation'!$C$8:$ALN$8,A2489)=0,"",SUMIFS('Base facturation'!$C$59:$ALN$59,'Base facturation'!$C$8:$ALN$8,A2489))</f>
        <v/>
      </c>
      <c r="L2489" s="46" t="str">
        <f t="shared" si="38"/>
        <v/>
      </c>
      <c r="M2489" s="47"/>
      <c r="N2489" s="55"/>
      <c r="O2489" s="59"/>
      <c r="P2489" s="43"/>
      <c r="Q2489" s="14"/>
    </row>
    <row r="2490" spans="1:17" ht="36.700000000000003" customHeight="1" x14ac:dyDescent="0.25">
      <c r="A2490" s="277"/>
      <c r="B2490" s="33"/>
      <c r="C2490" s="11"/>
      <c r="D2490" s="11"/>
      <c r="E2490" s="36"/>
      <c r="F2490" s="11"/>
      <c r="G2490" s="11"/>
      <c r="H2490" s="11"/>
      <c r="I2490" s="24"/>
      <c r="J2490" s="51"/>
      <c r="K2490" s="46" t="str">
        <f>IF(SUMIFS('Base facturation'!$C$59:$ALN$59,'Base facturation'!$C$8:$ALN$8,A2490)=0,"",SUMIFS('Base facturation'!$C$59:$ALN$59,'Base facturation'!$C$8:$ALN$8,A2490))</f>
        <v/>
      </c>
      <c r="L2490" s="46" t="str">
        <f t="shared" si="38"/>
        <v/>
      </c>
      <c r="M2490" s="47"/>
      <c r="N2490" s="55"/>
      <c r="O2490" s="59"/>
      <c r="P2490" s="43"/>
      <c r="Q2490" s="14"/>
    </row>
    <row r="2491" spans="1:17" ht="36.700000000000003" customHeight="1" x14ac:dyDescent="0.25">
      <c r="A2491" s="277"/>
      <c r="B2491" s="33"/>
      <c r="C2491" s="11"/>
      <c r="D2491" s="11"/>
      <c r="E2491" s="36"/>
      <c r="F2491" s="11"/>
      <c r="G2491" s="11"/>
      <c r="H2491" s="11"/>
      <c r="I2491" s="24"/>
      <c r="J2491" s="51"/>
      <c r="K2491" s="46" t="str">
        <f>IF(SUMIFS('Base facturation'!$C$59:$ALN$59,'Base facturation'!$C$8:$ALN$8,A2491)=0,"",SUMIFS('Base facturation'!$C$59:$ALN$59,'Base facturation'!$C$8:$ALN$8,A2491))</f>
        <v/>
      </c>
      <c r="L2491" s="46" t="str">
        <f t="shared" si="38"/>
        <v/>
      </c>
      <c r="M2491" s="47"/>
      <c r="N2491" s="55"/>
      <c r="O2491" s="59"/>
      <c r="P2491" s="43"/>
      <c r="Q2491" s="14"/>
    </row>
    <row r="2492" spans="1:17" ht="36.700000000000003" customHeight="1" x14ac:dyDescent="0.25">
      <c r="A2492" s="277"/>
      <c r="B2492" s="33"/>
      <c r="C2492" s="11"/>
      <c r="D2492" s="11"/>
      <c r="E2492" s="36"/>
      <c r="F2492" s="11"/>
      <c r="G2492" s="11"/>
      <c r="H2492" s="11"/>
      <c r="I2492" s="24"/>
      <c r="J2492" s="51"/>
      <c r="K2492" s="46" t="str">
        <f>IF(SUMIFS('Base facturation'!$C$59:$ALN$59,'Base facturation'!$C$8:$ALN$8,A2492)=0,"",SUMIFS('Base facturation'!$C$59:$ALN$59,'Base facturation'!$C$8:$ALN$8,A2492))</f>
        <v/>
      </c>
      <c r="L2492" s="46" t="str">
        <f t="shared" si="38"/>
        <v/>
      </c>
      <c r="M2492" s="47"/>
      <c r="N2492" s="55"/>
      <c r="O2492" s="59"/>
      <c r="P2492" s="43"/>
      <c r="Q2492" s="14"/>
    </row>
    <row r="2493" spans="1:17" ht="36.700000000000003" customHeight="1" x14ac:dyDescent="0.25">
      <c r="A2493" s="277"/>
      <c r="B2493" s="33"/>
      <c r="C2493" s="11"/>
      <c r="D2493" s="11"/>
      <c r="E2493" s="36"/>
      <c r="F2493" s="11"/>
      <c r="G2493" s="11"/>
      <c r="H2493" s="11"/>
      <c r="I2493" s="24"/>
      <c r="J2493" s="51"/>
      <c r="K2493" s="46" t="str">
        <f>IF(SUMIFS('Base facturation'!$C$59:$ALN$59,'Base facturation'!$C$8:$ALN$8,A2493)=0,"",SUMIFS('Base facturation'!$C$59:$ALN$59,'Base facturation'!$C$8:$ALN$8,A2493))</f>
        <v/>
      </c>
      <c r="L2493" s="46" t="str">
        <f t="shared" si="38"/>
        <v/>
      </c>
      <c r="M2493" s="47"/>
      <c r="N2493" s="55"/>
      <c r="O2493" s="59"/>
      <c r="P2493" s="43"/>
      <c r="Q2493" s="14"/>
    </row>
    <row r="2494" spans="1:17" ht="36.700000000000003" customHeight="1" x14ac:dyDescent="0.25">
      <c r="A2494" s="277"/>
      <c r="B2494" s="33"/>
      <c r="C2494" s="11"/>
      <c r="D2494" s="11"/>
      <c r="E2494" s="36"/>
      <c r="F2494" s="11"/>
      <c r="G2494" s="11"/>
      <c r="H2494" s="11"/>
      <c r="I2494" s="24"/>
      <c r="J2494" s="51"/>
      <c r="K2494" s="46" t="str">
        <f>IF(SUMIFS('Base facturation'!$C$59:$ALN$59,'Base facturation'!$C$8:$ALN$8,A2494)=0,"",SUMIFS('Base facturation'!$C$59:$ALN$59,'Base facturation'!$C$8:$ALN$8,A2494))</f>
        <v/>
      </c>
      <c r="L2494" s="46" t="str">
        <f t="shared" si="38"/>
        <v/>
      </c>
      <c r="M2494" s="47"/>
      <c r="N2494" s="55"/>
      <c r="O2494" s="59"/>
      <c r="P2494" s="43"/>
      <c r="Q2494" s="14"/>
    </row>
    <row r="2495" spans="1:17" ht="36.700000000000003" customHeight="1" x14ac:dyDescent="0.25">
      <c r="A2495" s="277"/>
      <c r="B2495" s="33"/>
      <c r="C2495" s="11"/>
      <c r="D2495" s="11"/>
      <c r="E2495" s="36"/>
      <c r="F2495" s="11"/>
      <c r="G2495" s="11"/>
      <c r="H2495" s="11"/>
      <c r="I2495" s="24"/>
      <c r="J2495" s="51"/>
      <c r="K2495" s="46" t="str">
        <f>IF(SUMIFS('Base facturation'!$C$59:$ALN$59,'Base facturation'!$C$8:$ALN$8,A2495)=0,"",SUMIFS('Base facturation'!$C$59:$ALN$59,'Base facturation'!$C$8:$ALN$8,A2495))</f>
        <v/>
      </c>
      <c r="L2495" s="46" t="str">
        <f t="shared" si="38"/>
        <v/>
      </c>
      <c r="M2495" s="47"/>
      <c r="N2495" s="55"/>
      <c r="O2495" s="59"/>
      <c r="P2495" s="43"/>
      <c r="Q2495" s="14"/>
    </row>
    <row r="2496" spans="1:17" ht="36.700000000000003" customHeight="1" x14ac:dyDescent="0.25">
      <c r="A2496" s="277"/>
      <c r="B2496" s="33"/>
      <c r="C2496" s="11"/>
      <c r="D2496" s="11"/>
      <c r="E2496" s="36"/>
      <c r="F2496" s="11"/>
      <c r="G2496" s="11"/>
      <c r="H2496" s="11"/>
      <c r="I2496" s="24"/>
      <c r="J2496" s="51"/>
      <c r="K2496" s="46" t="str">
        <f>IF(SUMIFS('Base facturation'!$C$59:$ALN$59,'Base facturation'!$C$8:$ALN$8,A2496)=0,"",SUMIFS('Base facturation'!$C$59:$ALN$59,'Base facturation'!$C$8:$ALN$8,A2496))</f>
        <v/>
      </c>
      <c r="L2496" s="46" t="str">
        <f t="shared" si="38"/>
        <v/>
      </c>
      <c r="M2496" s="47"/>
      <c r="N2496" s="55"/>
      <c r="O2496" s="59"/>
      <c r="P2496" s="43"/>
      <c r="Q2496" s="14"/>
    </row>
    <row r="2497" spans="1:17" ht="36.700000000000003" customHeight="1" x14ac:dyDescent="0.25">
      <c r="A2497" s="277"/>
      <c r="B2497" s="33"/>
      <c r="C2497" s="11"/>
      <c r="D2497" s="11"/>
      <c r="E2497" s="36"/>
      <c r="F2497" s="11"/>
      <c r="G2497" s="11"/>
      <c r="H2497" s="11"/>
      <c r="I2497" s="24"/>
      <c r="J2497" s="51"/>
      <c r="K2497" s="46" t="str">
        <f>IF(SUMIFS('Base facturation'!$C$59:$ALN$59,'Base facturation'!$C$8:$ALN$8,A2497)=0,"",SUMIFS('Base facturation'!$C$59:$ALN$59,'Base facturation'!$C$8:$ALN$8,A2497))</f>
        <v/>
      </c>
      <c r="L2497" s="46" t="str">
        <f t="shared" si="38"/>
        <v/>
      </c>
      <c r="M2497" s="47"/>
      <c r="N2497" s="55"/>
      <c r="O2497" s="59"/>
      <c r="P2497" s="43"/>
      <c r="Q2497" s="14"/>
    </row>
    <row r="2498" spans="1:17" ht="36.700000000000003" customHeight="1" x14ac:dyDescent="0.25">
      <c r="A2498" s="277"/>
      <c r="B2498" s="33"/>
      <c r="C2498" s="11"/>
      <c r="D2498" s="11"/>
      <c r="E2498" s="36"/>
      <c r="F2498" s="11"/>
      <c r="G2498" s="11"/>
      <c r="H2498" s="11"/>
      <c r="I2498" s="24"/>
      <c r="J2498" s="51"/>
      <c r="K2498" s="46" t="str">
        <f>IF(SUMIFS('Base facturation'!$C$59:$ALN$59,'Base facturation'!$C$8:$ALN$8,A2498)=0,"",SUMIFS('Base facturation'!$C$59:$ALN$59,'Base facturation'!$C$8:$ALN$8,A2498))</f>
        <v/>
      </c>
      <c r="L2498" s="46" t="str">
        <f t="shared" si="38"/>
        <v/>
      </c>
      <c r="M2498" s="47"/>
      <c r="N2498" s="55"/>
      <c r="O2498" s="59"/>
      <c r="P2498" s="43"/>
      <c r="Q2498" s="14"/>
    </row>
    <row r="2499" spans="1:17" ht="36.700000000000003" customHeight="1" x14ac:dyDescent="0.25">
      <c r="A2499" s="277"/>
      <c r="B2499" s="33"/>
      <c r="C2499" s="11"/>
      <c r="D2499" s="11"/>
      <c r="E2499" s="36"/>
      <c r="F2499" s="11"/>
      <c r="G2499" s="11"/>
      <c r="H2499" s="11"/>
      <c r="I2499" s="24"/>
      <c r="J2499" s="51"/>
      <c r="K2499" s="46" t="str">
        <f>IF(SUMIFS('Base facturation'!$C$59:$ALN$59,'Base facturation'!$C$8:$ALN$8,A2499)=0,"",SUMIFS('Base facturation'!$C$59:$ALN$59,'Base facturation'!$C$8:$ALN$8,A2499))</f>
        <v/>
      </c>
      <c r="L2499" s="46" t="str">
        <f t="shared" si="38"/>
        <v/>
      </c>
      <c r="M2499" s="47"/>
      <c r="N2499" s="55"/>
      <c r="O2499" s="59"/>
      <c r="P2499" s="43"/>
      <c r="Q2499" s="14"/>
    </row>
    <row r="2500" spans="1:17" ht="36.700000000000003" customHeight="1" x14ac:dyDescent="0.25">
      <c r="A2500" s="277"/>
      <c r="B2500" s="33"/>
      <c r="C2500" s="11"/>
      <c r="D2500" s="11"/>
      <c r="E2500" s="36"/>
      <c r="F2500" s="11"/>
      <c r="G2500" s="11"/>
      <c r="H2500" s="11"/>
      <c r="I2500" s="24"/>
      <c r="J2500" s="51"/>
      <c r="K2500" s="46" t="str">
        <f>IF(SUMIFS('Base facturation'!$C$59:$ALN$59,'Base facturation'!$C$8:$ALN$8,A2500)=0,"",SUMIFS('Base facturation'!$C$59:$ALN$59,'Base facturation'!$C$8:$ALN$8,A2500))</f>
        <v/>
      </c>
      <c r="L2500" s="46" t="str">
        <f t="shared" si="38"/>
        <v/>
      </c>
      <c r="M2500" s="47"/>
      <c r="N2500" s="55"/>
      <c r="O2500" s="59"/>
      <c r="P2500" s="43"/>
      <c r="Q2500" s="14"/>
    </row>
    <row r="2501" spans="1:17" ht="36.700000000000003" customHeight="1" x14ac:dyDescent="0.25">
      <c r="A2501" s="277"/>
      <c r="B2501" s="33"/>
      <c r="C2501" s="11"/>
      <c r="D2501" s="11"/>
      <c r="E2501" s="36"/>
      <c r="F2501" s="11"/>
      <c r="G2501" s="11"/>
      <c r="H2501" s="11"/>
      <c r="I2501" s="24"/>
      <c r="J2501" s="51"/>
      <c r="K2501" s="46" t="str">
        <f>IF(SUMIFS('Base facturation'!$C$59:$ALN$59,'Base facturation'!$C$8:$ALN$8,A2501)=0,"",SUMIFS('Base facturation'!$C$59:$ALN$59,'Base facturation'!$C$8:$ALN$8,A2501))</f>
        <v/>
      </c>
      <c r="L2501" s="46" t="str">
        <f t="shared" si="38"/>
        <v/>
      </c>
      <c r="M2501" s="47"/>
      <c r="N2501" s="55"/>
      <c r="O2501" s="59"/>
      <c r="P2501" s="43"/>
      <c r="Q2501" s="14"/>
    </row>
    <row r="2502" spans="1:17" ht="36.700000000000003" customHeight="1" x14ac:dyDescent="0.25">
      <c r="A2502" s="277"/>
      <c r="B2502" s="33"/>
      <c r="C2502" s="11"/>
      <c r="D2502" s="11"/>
      <c r="E2502" s="36"/>
      <c r="F2502" s="11"/>
      <c r="G2502" s="11"/>
      <c r="H2502" s="11"/>
      <c r="I2502" s="24"/>
      <c r="J2502" s="51"/>
      <c r="K2502" s="46" t="str">
        <f>IF(SUMIFS('Base facturation'!$C$59:$ALN$59,'Base facturation'!$C$8:$ALN$8,A2502)=0,"",SUMIFS('Base facturation'!$C$59:$ALN$59,'Base facturation'!$C$8:$ALN$8,A2502))</f>
        <v/>
      </c>
      <c r="L2502" s="46" t="str">
        <f t="shared" si="38"/>
        <v/>
      </c>
      <c r="M2502" s="47"/>
      <c r="N2502" s="55"/>
      <c r="O2502" s="59"/>
      <c r="P2502" s="43"/>
      <c r="Q2502" s="14"/>
    </row>
    <row r="2503" spans="1:17" ht="36.700000000000003" customHeight="1" x14ac:dyDescent="0.25">
      <c r="A2503" s="277"/>
      <c r="B2503" s="33"/>
      <c r="C2503" s="11"/>
      <c r="D2503" s="11"/>
      <c r="E2503" s="36"/>
      <c r="F2503" s="11"/>
      <c r="G2503" s="11"/>
      <c r="H2503" s="11"/>
      <c r="I2503" s="24"/>
      <c r="J2503" s="51"/>
      <c r="K2503" s="46" t="str">
        <f>IF(SUMIFS('Base facturation'!$C$59:$ALN$59,'Base facturation'!$C$8:$ALN$8,A2503)=0,"",SUMIFS('Base facturation'!$C$59:$ALN$59,'Base facturation'!$C$8:$ALN$8,A2503))</f>
        <v/>
      </c>
      <c r="L2503" s="46" t="str">
        <f t="shared" si="38"/>
        <v/>
      </c>
      <c r="M2503" s="47"/>
      <c r="N2503" s="55"/>
      <c r="O2503" s="59"/>
      <c r="P2503" s="43"/>
      <c r="Q2503" s="14"/>
    </row>
    <row r="2504" spans="1:17" ht="36.700000000000003" customHeight="1" x14ac:dyDescent="0.25">
      <c r="A2504" s="277"/>
      <c r="B2504" s="33"/>
      <c r="C2504" s="11"/>
      <c r="D2504" s="11"/>
      <c r="E2504" s="36"/>
      <c r="F2504" s="11"/>
      <c r="G2504" s="11"/>
      <c r="H2504" s="11"/>
      <c r="I2504" s="24"/>
      <c r="J2504" s="51"/>
      <c r="K2504" s="46" t="str">
        <f>IF(SUMIFS('Base facturation'!$C$59:$ALN$59,'Base facturation'!$C$8:$ALN$8,A2504)=0,"",SUMIFS('Base facturation'!$C$59:$ALN$59,'Base facturation'!$C$8:$ALN$8,A2504))</f>
        <v/>
      </c>
      <c r="L2504" s="46" t="str">
        <f t="shared" ref="L2504:L2567" si="39">IF(ISBLANK(J2504),"",J2504-K2504)</f>
        <v/>
      </c>
      <c r="M2504" s="47"/>
      <c r="N2504" s="55"/>
      <c r="O2504" s="59"/>
      <c r="P2504" s="43"/>
      <c r="Q2504" s="14"/>
    </row>
    <row r="2505" spans="1:17" ht="36.700000000000003" customHeight="1" x14ac:dyDescent="0.25">
      <c r="A2505" s="277"/>
      <c r="B2505" s="33"/>
      <c r="C2505" s="11"/>
      <c r="D2505" s="11"/>
      <c r="E2505" s="36"/>
      <c r="F2505" s="11"/>
      <c r="G2505" s="11"/>
      <c r="H2505" s="11"/>
      <c r="I2505" s="24"/>
      <c r="J2505" s="51"/>
      <c r="K2505" s="46" t="str">
        <f>IF(SUMIFS('Base facturation'!$C$59:$ALN$59,'Base facturation'!$C$8:$ALN$8,A2505)=0,"",SUMIFS('Base facturation'!$C$59:$ALN$59,'Base facturation'!$C$8:$ALN$8,A2505))</f>
        <v/>
      </c>
      <c r="L2505" s="46" t="str">
        <f t="shared" si="39"/>
        <v/>
      </c>
      <c r="M2505" s="47"/>
      <c r="N2505" s="55"/>
      <c r="O2505" s="59"/>
      <c r="P2505" s="43"/>
      <c r="Q2505" s="14"/>
    </row>
    <row r="2506" spans="1:17" ht="36.700000000000003" customHeight="1" x14ac:dyDescent="0.25">
      <c r="A2506" s="277"/>
      <c r="B2506" s="33"/>
      <c r="C2506" s="11"/>
      <c r="D2506" s="11"/>
      <c r="E2506" s="36"/>
      <c r="F2506" s="11"/>
      <c r="G2506" s="11"/>
      <c r="H2506" s="11"/>
      <c r="I2506" s="24"/>
      <c r="J2506" s="51"/>
      <c r="K2506" s="46" t="str">
        <f>IF(SUMIFS('Base facturation'!$C$59:$ALN$59,'Base facturation'!$C$8:$ALN$8,A2506)=0,"",SUMIFS('Base facturation'!$C$59:$ALN$59,'Base facturation'!$C$8:$ALN$8,A2506))</f>
        <v/>
      </c>
      <c r="L2506" s="46" t="str">
        <f t="shared" si="39"/>
        <v/>
      </c>
      <c r="M2506" s="47"/>
      <c r="N2506" s="55"/>
      <c r="O2506" s="59"/>
      <c r="P2506" s="43"/>
      <c r="Q2506" s="14"/>
    </row>
    <row r="2507" spans="1:17" ht="36.700000000000003" customHeight="1" x14ac:dyDescent="0.25">
      <c r="A2507" s="277"/>
      <c r="B2507" s="33"/>
      <c r="C2507" s="11"/>
      <c r="D2507" s="11"/>
      <c r="E2507" s="36"/>
      <c r="F2507" s="11"/>
      <c r="G2507" s="11"/>
      <c r="H2507" s="11"/>
      <c r="I2507" s="24"/>
      <c r="J2507" s="51"/>
      <c r="K2507" s="46" t="str">
        <f>IF(SUMIFS('Base facturation'!$C$59:$ALN$59,'Base facturation'!$C$8:$ALN$8,A2507)=0,"",SUMIFS('Base facturation'!$C$59:$ALN$59,'Base facturation'!$C$8:$ALN$8,A2507))</f>
        <v/>
      </c>
      <c r="L2507" s="46" t="str">
        <f t="shared" si="39"/>
        <v/>
      </c>
      <c r="M2507" s="47"/>
      <c r="N2507" s="55"/>
      <c r="O2507" s="59"/>
      <c r="P2507" s="43"/>
      <c r="Q2507" s="14"/>
    </row>
    <row r="2508" spans="1:17" ht="36.700000000000003" customHeight="1" x14ac:dyDescent="0.25">
      <c r="A2508" s="277"/>
      <c r="B2508" s="33"/>
      <c r="C2508" s="11"/>
      <c r="D2508" s="11"/>
      <c r="E2508" s="36"/>
      <c r="F2508" s="11"/>
      <c r="G2508" s="11"/>
      <c r="H2508" s="11"/>
      <c r="I2508" s="24"/>
      <c r="J2508" s="51"/>
      <c r="K2508" s="46" t="str">
        <f>IF(SUMIFS('Base facturation'!$C$59:$ALN$59,'Base facturation'!$C$8:$ALN$8,A2508)=0,"",SUMIFS('Base facturation'!$C$59:$ALN$59,'Base facturation'!$C$8:$ALN$8,A2508))</f>
        <v/>
      </c>
      <c r="L2508" s="46" t="str">
        <f t="shared" si="39"/>
        <v/>
      </c>
      <c r="M2508" s="47"/>
      <c r="N2508" s="55"/>
      <c r="O2508" s="59"/>
      <c r="P2508" s="43"/>
      <c r="Q2508" s="14"/>
    </row>
    <row r="2509" spans="1:17" ht="36.700000000000003" customHeight="1" x14ac:dyDescent="0.25">
      <c r="A2509" s="277"/>
      <c r="B2509" s="33"/>
      <c r="C2509" s="11"/>
      <c r="D2509" s="11"/>
      <c r="E2509" s="36"/>
      <c r="F2509" s="11"/>
      <c r="G2509" s="11"/>
      <c r="H2509" s="11"/>
      <c r="I2509" s="24"/>
      <c r="J2509" s="51"/>
      <c r="K2509" s="46" t="str">
        <f>IF(SUMIFS('Base facturation'!$C$59:$ALN$59,'Base facturation'!$C$8:$ALN$8,A2509)=0,"",SUMIFS('Base facturation'!$C$59:$ALN$59,'Base facturation'!$C$8:$ALN$8,A2509))</f>
        <v/>
      </c>
      <c r="L2509" s="46" t="str">
        <f t="shared" si="39"/>
        <v/>
      </c>
      <c r="M2509" s="47"/>
      <c r="N2509" s="55"/>
      <c r="O2509" s="59"/>
      <c r="P2509" s="43"/>
      <c r="Q2509" s="14"/>
    </row>
    <row r="2510" spans="1:17" ht="36.700000000000003" customHeight="1" x14ac:dyDescent="0.25">
      <c r="A2510" s="277"/>
      <c r="B2510" s="33"/>
      <c r="C2510" s="11"/>
      <c r="D2510" s="11"/>
      <c r="E2510" s="36"/>
      <c r="F2510" s="11"/>
      <c r="G2510" s="11"/>
      <c r="H2510" s="11"/>
      <c r="I2510" s="24"/>
      <c r="J2510" s="51"/>
      <c r="K2510" s="46" t="str">
        <f>IF(SUMIFS('Base facturation'!$C$59:$ALN$59,'Base facturation'!$C$8:$ALN$8,A2510)=0,"",SUMIFS('Base facturation'!$C$59:$ALN$59,'Base facturation'!$C$8:$ALN$8,A2510))</f>
        <v/>
      </c>
      <c r="L2510" s="46" t="str">
        <f t="shared" si="39"/>
        <v/>
      </c>
      <c r="M2510" s="47"/>
      <c r="N2510" s="55"/>
      <c r="O2510" s="59"/>
      <c r="P2510" s="43"/>
      <c r="Q2510" s="14"/>
    </row>
    <row r="2511" spans="1:17" ht="36.700000000000003" customHeight="1" x14ac:dyDescent="0.25">
      <c r="A2511" s="277"/>
      <c r="B2511" s="33"/>
      <c r="C2511" s="11"/>
      <c r="D2511" s="11"/>
      <c r="E2511" s="36"/>
      <c r="F2511" s="11"/>
      <c r="G2511" s="11"/>
      <c r="H2511" s="11"/>
      <c r="I2511" s="24"/>
      <c r="J2511" s="51"/>
      <c r="K2511" s="46" t="str">
        <f>IF(SUMIFS('Base facturation'!$C$59:$ALN$59,'Base facturation'!$C$8:$ALN$8,A2511)=0,"",SUMIFS('Base facturation'!$C$59:$ALN$59,'Base facturation'!$C$8:$ALN$8,A2511))</f>
        <v/>
      </c>
      <c r="L2511" s="46" t="str">
        <f t="shared" si="39"/>
        <v/>
      </c>
      <c r="M2511" s="47"/>
      <c r="N2511" s="55"/>
      <c r="O2511" s="59"/>
      <c r="P2511" s="43"/>
      <c r="Q2511" s="14"/>
    </row>
    <row r="2512" spans="1:17" ht="36.700000000000003" customHeight="1" x14ac:dyDescent="0.25">
      <c r="A2512" s="277"/>
      <c r="B2512" s="33"/>
      <c r="C2512" s="11"/>
      <c r="D2512" s="11"/>
      <c r="E2512" s="36"/>
      <c r="F2512" s="11"/>
      <c r="G2512" s="11"/>
      <c r="H2512" s="11"/>
      <c r="I2512" s="24"/>
      <c r="J2512" s="51"/>
      <c r="K2512" s="46" t="str">
        <f>IF(SUMIFS('Base facturation'!$C$59:$ALN$59,'Base facturation'!$C$8:$ALN$8,A2512)=0,"",SUMIFS('Base facturation'!$C$59:$ALN$59,'Base facturation'!$C$8:$ALN$8,A2512))</f>
        <v/>
      </c>
      <c r="L2512" s="46" t="str">
        <f t="shared" si="39"/>
        <v/>
      </c>
      <c r="M2512" s="47"/>
      <c r="N2512" s="55"/>
      <c r="O2512" s="59"/>
      <c r="P2512" s="43"/>
      <c r="Q2512" s="14"/>
    </row>
    <row r="2513" spans="1:17" ht="36.700000000000003" customHeight="1" x14ac:dyDescent="0.25">
      <c r="A2513" s="277"/>
      <c r="B2513" s="33"/>
      <c r="C2513" s="11"/>
      <c r="D2513" s="11"/>
      <c r="E2513" s="36"/>
      <c r="F2513" s="11"/>
      <c r="G2513" s="11"/>
      <c r="H2513" s="11"/>
      <c r="I2513" s="24"/>
      <c r="J2513" s="51"/>
      <c r="K2513" s="46" t="str">
        <f>IF(SUMIFS('Base facturation'!$C$59:$ALN$59,'Base facturation'!$C$8:$ALN$8,A2513)=0,"",SUMIFS('Base facturation'!$C$59:$ALN$59,'Base facturation'!$C$8:$ALN$8,A2513))</f>
        <v/>
      </c>
      <c r="L2513" s="46" t="str">
        <f t="shared" si="39"/>
        <v/>
      </c>
      <c r="M2513" s="47"/>
      <c r="N2513" s="55"/>
      <c r="O2513" s="59"/>
      <c r="P2513" s="43"/>
      <c r="Q2513" s="14"/>
    </row>
    <row r="2514" spans="1:17" ht="36.700000000000003" customHeight="1" x14ac:dyDescent="0.25">
      <c r="A2514" s="277"/>
      <c r="B2514" s="33"/>
      <c r="C2514" s="11"/>
      <c r="D2514" s="11"/>
      <c r="E2514" s="36"/>
      <c r="F2514" s="11"/>
      <c r="G2514" s="11"/>
      <c r="H2514" s="11"/>
      <c r="I2514" s="24"/>
      <c r="J2514" s="51"/>
      <c r="K2514" s="46" t="str">
        <f>IF(SUMIFS('Base facturation'!$C$59:$ALN$59,'Base facturation'!$C$8:$ALN$8,A2514)=0,"",SUMIFS('Base facturation'!$C$59:$ALN$59,'Base facturation'!$C$8:$ALN$8,A2514))</f>
        <v/>
      </c>
      <c r="L2514" s="46" t="str">
        <f t="shared" si="39"/>
        <v/>
      </c>
      <c r="M2514" s="47"/>
      <c r="N2514" s="55"/>
      <c r="O2514" s="59"/>
      <c r="P2514" s="43"/>
      <c r="Q2514" s="14"/>
    </row>
    <row r="2515" spans="1:17" ht="36.700000000000003" customHeight="1" x14ac:dyDescent="0.25">
      <c r="A2515" s="277"/>
      <c r="B2515" s="33"/>
      <c r="C2515" s="11"/>
      <c r="D2515" s="11"/>
      <c r="E2515" s="36"/>
      <c r="F2515" s="11"/>
      <c r="G2515" s="11"/>
      <c r="H2515" s="11"/>
      <c r="I2515" s="24"/>
      <c r="J2515" s="51"/>
      <c r="K2515" s="46" t="str">
        <f>IF(SUMIFS('Base facturation'!$C$59:$ALN$59,'Base facturation'!$C$8:$ALN$8,A2515)=0,"",SUMIFS('Base facturation'!$C$59:$ALN$59,'Base facturation'!$C$8:$ALN$8,A2515))</f>
        <v/>
      </c>
      <c r="L2515" s="46" t="str">
        <f t="shared" si="39"/>
        <v/>
      </c>
      <c r="M2515" s="47"/>
      <c r="N2515" s="55"/>
      <c r="O2515" s="59"/>
      <c r="P2515" s="43"/>
      <c r="Q2515" s="14"/>
    </row>
    <row r="2516" spans="1:17" ht="36.700000000000003" customHeight="1" x14ac:dyDescent="0.25">
      <c r="A2516" s="277"/>
      <c r="B2516" s="33"/>
      <c r="C2516" s="11"/>
      <c r="D2516" s="11"/>
      <c r="E2516" s="36"/>
      <c r="F2516" s="11"/>
      <c r="G2516" s="11"/>
      <c r="H2516" s="11"/>
      <c r="I2516" s="24"/>
      <c r="J2516" s="51"/>
      <c r="K2516" s="46" t="str">
        <f>IF(SUMIFS('Base facturation'!$C$59:$ALN$59,'Base facturation'!$C$8:$ALN$8,A2516)=0,"",SUMIFS('Base facturation'!$C$59:$ALN$59,'Base facturation'!$C$8:$ALN$8,A2516))</f>
        <v/>
      </c>
      <c r="L2516" s="46" t="str">
        <f t="shared" si="39"/>
        <v/>
      </c>
      <c r="M2516" s="47"/>
      <c r="N2516" s="55"/>
      <c r="O2516" s="59"/>
      <c r="P2516" s="43"/>
      <c r="Q2516" s="14"/>
    </row>
    <row r="2517" spans="1:17" ht="36.700000000000003" customHeight="1" x14ac:dyDescent="0.25">
      <c r="A2517" s="277"/>
      <c r="B2517" s="33"/>
      <c r="C2517" s="11"/>
      <c r="D2517" s="11"/>
      <c r="E2517" s="36"/>
      <c r="F2517" s="11"/>
      <c r="G2517" s="11"/>
      <c r="H2517" s="11"/>
      <c r="I2517" s="24"/>
      <c r="J2517" s="51"/>
      <c r="K2517" s="46" t="str">
        <f>IF(SUMIFS('Base facturation'!$C$59:$ALN$59,'Base facturation'!$C$8:$ALN$8,A2517)=0,"",SUMIFS('Base facturation'!$C$59:$ALN$59,'Base facturation'!$C$8:$ALN$8,A2517))</f>
        <v/>
      </c>
      <c r="L2517" s="46" t="str">
        <f t="shared" si="39"/>
        <v/>
      </c>
      <c r="M2517" s="47"/>
      <c r="N2517" s="55"/>
      <c r="O2517" s="59"/>
      <c r="P2517" s="43"/>
      <c r="Q2517" s="14"/>
    </row>
    <row r="2518" spans="1:17" ht="36.700000000000003" customHeight="1" x14ac:dyDescent="0.25">
      <c r="A2518" s="277"/>
      <c r="B2518" s="33"/>
      <c r="C2518" s="11"/>
      <c r="D2518" s="11"/>
      <c r="E2518" s="36"/>
      <c r="F2518" s="11"/>
      <c r="G2518" s="11"/>
      <c r="H2518" s="11"/>
      <c r="I2518" s="24"/>
      <c r="J2518" s="51"/>
      <c r="K2518" s="46" t="str">
        <f>IF(SUMIFS('Base facturation'!$C$59:$ALN$59,'Base facturation'!$C$8:$ALN$8,A2518)=0,"",SUMIFS('Base facturation'!$C$59:$ALN$59,'Base facturation'!$C$8:$ALN$8,A2518))</f>
        <v/>
      </c>
      <c r="L2518" s="46" t="str">
        <f t="shared" si="39"/>
        <v/>
      </c>
      <c r="M2518" s="47"/>
      <c r="N2518" s="55"/>
      <c r="O2518" s="59"/>
      <c r="P2518" s="43"/>
      <c r="Q2518" s="14"/>
    </row>
    <row r="2519" spans="1:17" ht="36.700000000000003" customHeight="1" x14ac:dyDescent="0.25">
      <c r="A2519" s="277"/>
      <c r="B2519" s="33"/>
      <c r="C2519" s="11"/>
      <c r="D2519" s="11"/>
      <c r="E2519" s="36"/>
      <c r="F2519" s="11"/>
      <c r="G2519" s="11"/>
      <c r="H2519" s="11"/>
      <c r="I2519" s="24"/>
      <c r="J2519" s="51"/>
      <c r="K2519" s="46" t="str">
        <f>IF(SUMIFS('Base facturation'!$C$59:$ALN$59,'Base facturation'!$C$8:$ALN$8,A2519)=0,"",SUMIFS('Base facturation'!$C$59:$ALN$59,'Base facturation'!$C$8:$ALN$8,A2519))</f>
        <v/>
      </c>
      <c r="L2519" s="46" t="str">
        <f t="shared" si="39"/>
        <v/>
      </c>
      <c r="M2519" s="47"/>
      <c r="N2519" s="55"/>
      <c r="O2519" s="59"/>
      <c r="P2519" s="43"/>
      <c r="Q2519" s="14"/>
    </row>
    <row r="2520" spans="1:17" ht="36.700000000000003" customHeight="1" x14ac:dyDescent="0.25">
      <c r="A2520" s="277"/>
      <c r="B2520" s="33"/>
      <c r="C2520" s="11"/>
      <c r="D2520" s="11"/>
      <c r="E2520" s="36"/>
      <c r="F2520" s="11"/>
      <c r="G2520" s="11"/>
      <c r="H2520" s="11"/>
      <c r="I2520" s="24"/>
      <c r="J2520" s="51"/>
      <c r="K2520" s="46" t="str">
        <f>IF(SUMIFS('Base facturation'!$C$59:$ALN$59,'Base facturation'!$C$8:$ALN$8,A2520)=0,"",SUMIFS('Base facturation'!$C$59:$ALN$59,'Base facturation'!$C$8:$ALN$8,A2520))</f>
        <v/>
      </c>
      <c r="L2520" s="46" t="str">
        <f t="shared" si="39"/>
        <v/>
      </c>
      <c r="M2520" s="47"/>
      <c r="N2520" s="55"/>
      <c r="O2520" s="59"/>
      <c r="P2520" s="43"/>
      <c r="Q2520" s="14"/>
    </row>
    <row r="2521" spans="1:17" ht="36.700000000000003" customHeight="1" x14ac:dyDescent="0.25">
      <c r="A2521" s="277"/>
      <c r="B2521" s="33"/>
      <c r="C2521" s="11"/>
      <c r="D2521" s="11"/>
      <c r="E2521" s="36"/>
      <c r="F2521" s="11"/>
      <c r="G2521" s="11"/>
      <c r="H2521" s="11"/>
      <c r="I2521" s="24"/>
      <c r="J2521" s="51"/>
      <c r="K2521" s="46" t="str">
        <f>IF(SUMIFS('Base facturation'!$C$59:$ALN$59,'Base facturation'!$C$8:$ALN$8,A2521)=0,"",SUMIFS('Base facturation'!$C$59:$ALN$59,'Base facturation'!$C$8:$ALN$8,A2521))</f>
        <v/>
      </c>
      <c r="L2521" s="46" t="str">
        <f t="shared" si="39"/>
        <v/>
      </c>
      <c r="M2521" s="47"/>
      <c r="N2521" s="55"/>
      <c r="O2521" s="59"/>
      <c r="P2521" s="43"/>
      <c r="Q2521" s="14"/>
    </row>
    <row r="2522" spans="1:17" ht="36.700000000000003" customHeight="1" x14ac:dyDescent="0.25">
      <c r="A2522" s="277"/>
      <c r="B2522" s="33"/>
      <c r="C2522" s="11"/>
      <c r="D2522" s="11"/>
      <c r="E2522" s="36"/>
      <c r="F2522" s="11"/>
      <c r="G2522" s="11"/>
      <c r="H2522" s="11"/>
      <c r="I2522" s="24"/>
      <c r="J2522" s="51"/>
      <c r="K2522" s="46" t="str">
        <f>IF(SUMIFS('Base facturation'!$C$59:$ALN$59,'Base facturation'!$C$8:$ALN$8,A2522)=0,"",SUMIFS('Base facturation'!$C$59:$ALN$59,'Base facturation'!$C$8:$ALN$8,A2522))</f>
        <v/>
      </c>
      <c r="L2522" s="46" t="str">
        <f t="shared" si="39"/>
        <v/>
      </c>
      <c r="M2522" s="47"/>
      <c r="N2522" s="55"/>
      <c r="O2522" s="59"/>
      <c r="P2522" s="43"/>
      <c r="Q2522" s="14"/>
    </row>
    <row r="2523" spans="1:17" ht="36.700000000000003" customHeight="1" x14ac:dyDescent="0.25">
      <c r="A2523" s="277"/>
      <c r="B2523" s="33"/>
      <c r="C2523" s="11"/>
      <c r="D2523" s="11"/>
      <c r="E2523" s="36"/>
      <c r="F2523" s="11"/>
      <c r="G2523" s="11"/>
      <c r="H2523" s="11"/>
      <c r="I2523" s="24"/>
      <c r="J2523" s="51"/>
      <c r="K2523" s="46" t="str">
        <f>IF(SUMIFS('Base facturation'!$C$59:$ALN$59,'Base facturation'!$C$8:$ALN$8,A2523)=0,"",SUMIFS('Base facturation'!$C$59:$ALN$59,'Base facturation'!$C$8:$ALN$8,A2523))</f>
        <v/>
      </c>
      <c r="L2523" s="46" t="str">
        <f t="shared" si="39"/>
        <v/>
      </c>
      <c r="M2523" s="47"/>
      <c r="N2523" s="55"/>
      <c r="O2523" s="59"/>
      <c r="P2523" s="43"/>
      <c r="Q2523" s="14"/>
    </row>
    <row r="2524" spans="1:17" ht="36.700000000000003" customHeight="1" x14ac:dyDescent="0.25">
      <c r="A2524" s="277"/>
      <c r="B2524" s="33"/>
      <c r="C2524" s="11"/>
      <c r="D2524" s="11"/>
      <c r="E2524" s="36"/>
      <c r="F2524" s="11"/>
      <c r="G2524" s="11"/>
      <c r="H2524" s="11"/>
      <c r="I2524" s="24"/>
      <c r="J2524" s="51"/>
      <c r="K2524" s="46" t="str">
        <f>IF(SUMIFS('Base facturation'!$C$59:$ALN$59,'Base facturation'!$C$8:$ALN$8,A2524)=0,"",SUMIFS('Base facturation'!$C$59:$ALN$59,'Base facturation'!$C$8:$ALN$8,A2524))</f>
        <v/>
      </c>
      <c r="L2524" s="46" t="str">
        <f t="shared" si="39"/>
        <v/>
      </c>
      <c r="M2524" s="47"/>
      <c r="N2524" s="55"/>
      <c r="O2524" s="59"/>
      <c r="P2524" s="43"/>
      <c r="Q2524" s="14"/>
    </row>
    <row r="2525" spans="1:17" ht="36.700000000000003" customHeight="1" x14ac:dyDescent="0.25">
      <c r="A2525" s="277"/>
      <c r="B2525" s="33"/>
      <c r="C2525" s="11"/>
      <c r="D2525" s="11"/>
      <c r="E2525" s="36"/>
      <c r="F2525" s="11"/>
      <c r="G2525" s="11"/>
      <c r="H2525" s="11"/>
      <c r="I2525" s="24"/>
      <c r="J2525" s="51"/>
      <c r="K2525" s="46" t="str">
        <f>IF(SUMIFS('Base facturation'!$C$59:$ALN$59,'Base facturation'!$C$8:$ALN$8,A2525)=0,"",SUMIFS('Base facturation'!$C$59:$ALN$59,'Base facturation'!$C$8:$ALN$8,A2525))</f>
        <v/>
      </c>
      <c r="L2525" s="46" t="str">
        <f t="shared" si="39"/>
        <v/>
      </c>
      <c r="M2525" s="47"/>
      <c r="N2525" s="55"/>
      <c r="O2525" s="59"/>
      <c r="P2525" s="43"/>
      <c r="Q2525" s="14"/>
    </row>
    <row r="2526" spans="1:17" ht="36.700000000000003" customHeight="1" x14ac:dyDescent="0.25">
      <c r="A2526" s="277"/>
      <c r="B2526" s="33"/>
      <c r="C2526" s="11"/>
      <c r="D2526" s="11"/>
      <c r="E2526" s="36"/>
      <c r="F2526" s="11"/>
      <c r="G2526" s="11"/>
      <c r="H2526" s="11"/>
      <c r="I2526" s="24"/>
      <c r="J2526" s="51"/>
      <c r="K2526" s="46" t="str">
        <f>IF(SUMIFS('Base facturation'!$C$59:$ALN$59,'Base facturation'!$C$8:$ALN$8,A2526)=0,"",SUMIFS('Base facturation'!$C$59:$ALN$59,'Base facturation'!$C$8:$ALN$8,A2526))</f>
        <v/>
      </c>
      <c r="L2526" s="46" t="str">
        <f t="shared" si="39"/>
        <v/>
      </c>
      <c r="M2526" s="47"/>
      <c r="N2526" s="55"/>
      <c r="O2526" s="59"/>
      <c r="P2526" s="43"/>
      <c r="Q2526" s="14"/>
    </row>
    <row r="2527" spans="1:17" ht="36.700000000000003" customHeight="1" x14ac:dyDescent="0.25">
      <c r="A2527" s="277"/>
      <c r="B2527" s="33"/>
      <c r="C2527" s="11"/>
      <c r="D2527" s="11"/>
      <c r="E2527" s="36"/>
      <c r="F2527" s="11"/>
      <c r="G2527" s="11"/>
      <c r="H2527" s="11"/>
      <c r="I2527" s="24"/>
      <c r="J2527" s="51"/>
      <c r="K2527" s="46" t="str">
        <f>IF(SUMIFS('Base facturation'!$C$59:$ALN$59,'Base facturation'!$C$8:$ALN$8,A2527)=0,"",SUMIFS('Base facturation'!$C$59:$ALN$59,'Base facturation'!$C$8:$ALN$8,A2527))</f>
        <v/>
      </c>
      <c r="L2527" s="46" t="str">
        <f t="shared" si="39"/>
        <v/>
      </c>
      <c r="M2527" s="47"/>
      <c r="N2527" s="55"/>
      <c r="O2527" s="59"/>
      <c r="P2527" s="43"/>
      <c r="Q2527" s="14"/>
    </row>
    <row r="2528" spans="1:17" ht="36.700000000000003" customHeight="1" x14ac:dyDescent="0.25">
      <c r="A2528" s="277"/>
      <c r="B2528" s="33"/>
      <c r="C2528" s="11"/>
      <c r="D2528" s="11"/>
      <c r="E2528" s="36"/>
      <c r="F2528" s="11"/>
      <c r="G2528" s="11"/>
      <c r="H2528" s="11"/>
      <c r="I2528" s="24"/>
      <c r="J2528" s="51"/>
      <c r="K2528" s="46" t="str">
        <f>IF(SUMIFS('Base facturation'!$C$59:$ALN$59,'Base facturation'!$C$8:$ALN$8,A2528)=0,"",SUMIFS('Base facturation'!$C$59:$ALN$59,'Base facturation'!$C$8:$ALN$8,A2528))</f>
        <v/>
      </c>
      <c r="L2528" s="46" t="str">
        <f t="shared" si="39"/>
        <v/>
      </c>
      <c r="M2528" s="47"/>
      <c r="N2528" s="55"/>
      <c r="O2528" s="59"/>
      <c r="P2528" s="43"/>
      <c r="Q2528" s="14"/>
    </row>
    <row r="2529" spans="1:17" ht="36.700000000000003" customHeight="1" x14ac:dyDescent="0.25">
      <c r="A2529" s="277"/>
      <c r="B2529" s="33"/>
      <c r="C2529" s="11"/>
      <c r="D2529" s="11"/>
      <c r="E2529" s="36"/>
      <c r="F2529" s="11"/>
      <c r="G2529" s="11"/>
      <c r="H2529" s="11"/>
      <c r="I2529" s="24"/>
      <c r="J2529" s="51"/>
      <c r="K2529" s="46" t="str">
        <f>IF(SUMIFS('Base facturation'!$C$59:$ALN$59,'Base facturation'!$C$8:$ALN$8,A2529)=0,"",SUMIFS('Base facturation'!$C$59:$ALN$59,'Base facturation'!$C$8:$ALN$8,A2529))</f>
        <v/>
      </c>
      <c r="L2529" s="46" t="str">
        <f t="shared" si="39"/>
        <v/>
      </c>
      <c r="M2529" s="47"/>
      <c r="N2529" s="55"/>
      <c r="O2529" s="59"/>
      <c r="P2529" s="43"/>
      <c r="Q2529" s="14"/>
    </row>
    <row r="2530" spans="1:17" ht="36.700000000000003" customHeight="1" x14ac:dyDescent="0.25">
      <c r="A2530" s="277"/>
      <c r="B2530" s="33"/>
      <c r="C2530" s="11"/>
      <c r="D2530" s="11"/>
      <c r="E2530" s="36"/>
      <c r="F2530" s="11"/>
      <c r="G2530" s="11"/>
      <c r="H2530" s="11"/>
      <c r="I2530" s="24"/>
      <c r="J2530" s="51"/>
      <c r="K2530" s="46" t="str">
        <f>IF(SUMIFS('Base facturation'!$C$59:$ALN$59,'Base facturation'!$C$8:$ALN$8,A2530)=0,"",SUMIFS('Base facturation'!$C$59:$ALN$59,'Base facturation'!$C$8:$ALN$8,A2530))</f>
        <v/>
      </c>
      <c r="L2530" s="46" t="str">
        <f t="shared" si="39"/>
        <v/>
      </c>
      <c r="M2530" s="47"/>
      <c r="N2530" s="55"/>
      <c r="O2530" s="59"/>
      <c r="P2530" s="43"/>
      <c r="Q2530" s="14"/>
    </row>
    <row r="2531" spans="1:17" ht="36.700000000000003" customHeight="1" x14ac:dyDescent="0.25">
      <c r="A2531" s="277"/>
      <c r="B2531" s="33"/>
      <c r="C2531" s="11"/>
      <c r="D2531" s="11"/>
      <c r="E2531" s="36"/>
      <c r="F2531" s="11"/>
      <c r="G2531" s="11"/>
      <c r="H2531" s="11"/>
      <c r="I2531" s="24"/>
      <c r="J2531" s="51"/>
      <c r="K2531" s="46" t="str">
        <f>IF(SUMIFS('Base facturation'!$C$59:$ALN$59,'Base facturation'!$C$8:$ALN$8,A2531)=0,"",SUMIFS('Base facturation'!$C$59:$ALN$59,'Base facturation'!$C$8:$ALN$8,A2531))</f>
        <v/>
      </c>
      <c r="L2531" s="46" t="str">
        <f t="shared" si="39"/>
        <v/>
      </c>
      <c r="M2531" s="47"/>
      <c r="N2531" s="55"/>
      <c r="O2531" s="59"/>
      <c r="P2531" s="43"/>
      <c r="Q2531" s="14"/>
    </row>
    <row r="2532" spans="1:17" ht="36.700000000000003" customHeight="1" x14ac:dyDescent="0.25">
      <c r="A2532" s="277"/>
      <c r="B2532" s="33"/>
      <c r="C2532" s="11"/>
      <c r="D2532" s="11"/>
      <c r="E2532" s="36"/>
      <c r="F2532" s="11"/>
      <c r="G2532" s="11"/>
      <c r="H2532" s="11"/>
      <c r="I2532" s="24"/>
      <c r="J2532" s="51"/>
      <c r="K2532" s="46" t="str">
        <f>IF(SUMIFS('Base facturation'!$C$59:$ALN$59,'Base facturation'!$C$8:$ALN$8,A2532)=0,"",SUMIFS('Base facturation'!$C$59:$ALN$59,'Base facturation'!$C$8:$ALN$8,A2532))</f>
        <v/>
      </c>
      <c r="L2532" s="46" t="str">
        <f t="shared" si="39"/>
        <v/>
      </c>
      <c r="M2532" s="47"/>
      <c r="N2532" s="55"/>
      <c r="O2532" s="59"/>
      <c r="P2532" s="43"/>
      <c r="Q2532" s="14"/>
    </row>
    <row r="2533" spans="1:17" ht="36.700000000000003" customHeight="1" x14ac:dyDescent="0.25">
      <c r="A2533" s="277"/>
      <c r="B2533" s="33"/>
      <c r="C2533" s="11"/>
      <c r="D2533" s="11"/>
      <c r="E2533" s="36"/>
      <c r="F2533" s="11"/>
      <c r="G2533" s="11"/>
      <c r="H2533" s="11"/>
      <c r="I2533" s="24"/>
      <c r="J2533" s="51"/>
      <c r="K2533" s="46" t="str">
        <f>IF(SUMIFS('Base facturation'!$C$59:$ALN$59,'Base facturation'!$C$8:$ALN$8,A2533)=0,"",SUMIFS('Base facturation'!$C$59:$ALN$59,'Base facturation'!$C$8:$ALN$8,A2533))</f>
        <v/>
      </c>
      <c r="L2533" s="46" t="str">
        <f t="shared" si="39"/>
        <v/>
      </c>
      <c r="M2533" s="47"/>
      <c r="N2533" s="55"/>
      <c r="O2533" s="59"/>
      <c r="P2533" s="43"/>
      <c r="Q2533" s="14"/>
    </row>
    <row r="2534" spans="1:17" ht="36.700000000000003" customHeight="1" x14ac:dyDescent="0.25">
      <c r="A2534" s="277"/>
      <c r="B2534" s="33"/>
      <c r="C2534" s="11"/>
      <c r="D2534" s="11"/>
      <c r="E2534" s="36"/>
      <c r="F2534" s="11"/>
      <c r="G2534" s="11"/>
      <c r="H2534" s="11"/>
      <c r="I2534" s="24"/>
      <c r="J2534" s="51"/>
      <c r="K2534" s="46" t="str">
        <f>IF(SUMIFS('Base facturation'!$C$59:$ALN$59,'Base facturation'!$C$8:$ALN$8,A2534)=0,"",SUMIFS('Base facturation'!$C$59:$ALN$59,'Base facturation'!$C$8:$ALN$8,A2534))</f>
        <v/>
      </c>
      <c r="L2534" s="46" t="str">
        <f t="shared" si="39"/>
        <v/>
      </c>
      <c r="M2534" s="47"/>
      <c r="N2534" s="55"/>
      <c r="O2534" s="59"/>
      <c r="P2534" s="43"/>
      <c r="Q2534" s="14"/>
    </row>
    <row r="2535" spans="1:17" ht="36.700000000000003" customHeight="1" x14ac:dyDescent="0.25">
      <c r="A2535" s="277"/>
      <c r="B2535" s="33"/>
      <c r="C2535" s="11"/>
      <c r="D2535" s="11"/>
      <c r="E2535" s="36"/>
      <c r="F2535" s="11"/>
      <c r="G2535" s="11"/>
      <c r="H2535" s="11"/>
      <c r="I2535" s="24"/>
      <c r="J2535" s="51"/>
      <c r="K2535" s="46" t="str">
        <f>IF(SUMIFS('Base facturation'!$C$59:$ALN$59,'Base facturation'!$C$8:$ALN$8,A2535)=0,"",SUMIFS('Base facturation'!$C$59:$ALN$59,'Base facturation'!$C$8:$ALN$8,A2535))</f>
        <v/>
      </c>
      <c r="L2535" s="46" t="str">
        <f t="shared" si="39"/>
        <v/>
      </c>
      <c r="M2535" s="47"/>
      <c r="N2535" s="55"/>
      <c r="O2535" s="59"/>
      <c r="P2535" s="43"/>
      <c r="Q2535" s="14"/>
    </row>
    <row r="2536" spans="1:17" ht="36.700000000000003" customHeight="1" x14ac:dyDescent="0.25">
      <c r="A2536" s="277"/>
      <c r="B2536" s="33"/>
      <c r="C2536" s="11"/>
      <c r="D2536" s="11"/>
      <c r="E2536" s="36"/>
      <c r="F2536" s="11"/>
      <c r="G2536" s="11"/>
      <c r="H2536" s="11"/>
      <c r="I2536" s="24"/>
      <c r="J2536" s="51"/>
      <c r="K2536" s="46" t="str">
        <f>IF(SUMIFS('Base facturation'!$C$59:$ALN$59,'Base facturation'!$C$8:$ALN$8,A2536)=0,"",SUMIFS('Base facturation'!$C$59:$ALN$59,'Base facturation'!$C$8:$ALN$8,A2536))</f>
        <v/>
      </c>
      <c r="L2536" s="46" t="str">
        <f t="shared" si="39"/>
        <v/>
      </c>
      <c r="M2536" s="47"/>
      <c r="N2536" s="55"/>
      <c r="O2536" s="59"/>
      <c r="P2536" s="43"/>
      <c r="Q2536" s="14"/>
    </row>
    <row r="2537" spans="1:17" ht="36.700000000000003" customHeight="1" x14ac:dyDescent="0.25">
      <c r="A2537" s="277"/>
      <c r="B2537" s="33"/>
      <c r="C2537" s="11"/>
      <c r="D2537" s="11"/>
      <c r="E2537" s="36"/>
      <c r="F2537" s="11"/>
      <c r="G2537" s="11"/>
      <c r="H2537" s="11"/>
      <c r="I2537" s="24"/>
      <c r="J2537" s="51"/>
      <c r="K2537" s="46" t="str">
        <f>IF(SUMIFS('Base facturation'!$C$59:$ALN$59,'Base facturation'!$C$8:$ALN$8,A2537)=0,"",SUMIFS('Base facturation'!$C$59:$ALN$59,'Base facturation'!$C$8:$ALN$8,A2537))</f>
        <v/>
      </c>
      <c r="L2537" s="46" t="str">
        <f t="shared" si="39"/>
        <v/>
      </c>
      <c r="M2537" s="47"/>
      <c r="N2537" s="55"/>
      <c r="O2537" s="59"/>
      <c r="P2537" s="43"/>
      <c r="Q2537" s="14"/>
    </row>
    <row r="2538" spans="1:17" ht="36.700000000000003" customHeight="1" x14ac:dyDescent="0.25">
      <c r="A2538" s="277"/>
      <c r="B2538" s="33"/>
      <c r="C2538" s="11"/>
      <c r="D2538" s="11"/>
      <c r="E2538" s="36"/>
      <c r="F2538" s="11"/>
      <c r="G2538" s="11"/>
      <c r="H2538" s="11"/>
      <c r="I2538" s="24"/>
      <c r="J2538" s="51"/>
      <c r="K2538" s="46" t="str">
        <f>IF(SUMIFS('Base facturation'!$C$59:$ALN$59,'Base facturation'!$C$8:$ALN$8,A2538)=0,"",SUMIFS('Base facturation'!$C$59:$ALN$59,'Base facturation'!$C$8:$ALN$8,A2538))</f>
        <v/>
      </c>
      <c r="L2538" s="46" t="str">
        <f t="shared" si="39"/>
        <v/>
      </c>
      <c r="M2538" s="47"/>
      <c r="N2538" s="55"/>
      <c r="O2538" s="59"/>
      <c r="P2538" s="43"/>
      <c r="Q2538" s="14"/>
    </row>
    <row r="2539" spans="1:17" ht="36.700000000000003" customHeight="1" x14ac:dyDescent="0.25">
      <c r="A2539" s="277"/>
      <c r="B2539" s="33"/>
      <c r="C2539" s="11"/>
      <c r="D2539" s="11"/>
      <c r="E2539" s="36"/>
      <c r="F2539" s="11"/>
      <c r="G2539" s="11"/>
      <c r="H2539" s="11"/>
      <c r="I2539" s="24"/>
      <c r="J2539" s="51"/>
      <c r="K2539" s="46" t="str">
        <f>IF(SUMIFS('Base facturation'!$C$59:$ALN$59,'Base facturation'!$C$8:$ALN$8,A2539)=0,"",SUMIFS('Base facturation'!$C$59:$ALN$59,'Base facturation'!$C$8:$ALN$8,A2539))</f>
        <v/>
      </c>
      <c r="L2539" s="46" t="str">
        <f t="shared" si="39"/>
        <v/>
      </c>
      <c r="M2539" s="47"/>
      <c r="N2539" s="55"/>
      <c r="O2539" s="59"/>
      <c r="P2539" s="43"/>
      <c r="Q2539" s="14"/>
    </row>
    <row r="2540" spans="1:17" ht="36.700000000000003" customHeight="1" x14ac:dyDescent="0.25">
      <c r="A2540" s="277"/>
      <c r="B2540" s="33"/>
      <c r="C2540" s="11"/>
      <c r="D2540" s="11"/>
      <c r="E2540" s="36"/>
      <c r="F2540" s="11"/>
      <c r="G2540" s="11"/>
      <c r="H2540" s="11"/>
      <c r="I2540" s="24"/>
      <c r="J2540" s="51"/>
      <c r="K2540" s="46" t="str">
        <f>IF(SUMIFS('Base facturation'!$C$59:$ALN$59,'Base facturation'!$C$8:$ALN$8,A2540)=0,"",SUMIFS('Base facturation'!$C$59:$ALN$59,'Base facturation'!$C$8:$ALN$8,A2540))</f>
        <v/>
      </c>
      <c r="L2540" s="46" t="str">
        <f t="shared" si="39"/>
        <v/>
      </c>
      <c r="M2540" s="47"/>
      <c r="N2540" s="55"/>
      <c r="O2540" s="59"/>
      <c r="P2540" s="43"/>
      <c r="Q2540" s="14"/>
    </row>
    <row r="2541" spans="1:17" ht="36.700000000000003" customHeight="1" x14ac:dyDescent="0.25">
      <c r="A2541" s="277"/>
      <c r="B2541" s="33"/>
      <c r="C2541" s="11"/>
      <c r="D2541" s="11"/>
      <c r="E2541" s="36"/>
      <c r="F2541" s="11"/>
      <c r="G2541" s="11"/>
      <c r="H2541" s="11"/>
      <c r="I2541" s="24"/>
      <c r="J2541" s="51"/>
      <c r="K2541" s="46" t="str">
        <f>IF(SUMIFS('Base facturation'!$C$59:$ALN$59,'Base facturation'!$C$8:$ALN$8,A2541)=0,"",SUMIFS('Base facturation'!$C$59:$ALN$59,'Base facturation'!$C$8:$ALN$8,A2541))</f>
        <v/>
      </c>
      <c r="L2541" s="46" t="str">
        <f t="shared" si="39"/>
        <v/>
      </c>
      <c r="M2541" s="47"/>
      <c r="N2541" s="55"/>
      <c r="O2541" s="59"/>
      <c r="P2541" s="43"/>
      <c r="Q2541" s="14"/>
    </row>
    <row r="2542" spans="1:17" ht="36.700000000000003" customHeight="1" x14ac:dyDescent="0.25">
      <c r="A2542" s="277"/>
      <c r="B2542" s="33"/>
      <c r="C2542" s="11"/>
      <c r="D2542" s="11"/>
      <c r="E2542" s="36"/>
      <c r="F2542" s="11"/>
      <c r="G2542" s="11"/>
      <c r="H2542" s="11"/>
      <c r="I2542" s="24"/>
      <c r="J2542" s="51"/>
      <c r="K2542" s="46" t="str">
        <f>IF(SUMIFS('Base facturation'!$C$59:$ALN$59,'Base facturation'!$C$8:$ALN$8,A2542)=0,"",SUMIFS('Base facturation'!$C$59:$ALN$59,'Base facturation'!$C$8:$ALN$8,A2542))</f>
        <v/>
      </c>
      <c r="L2542" s="46" t="str">
        <f t="shared" si="39"/>
        <v/>
      </c>
      <c r="M2542" s="47"/>
      <c r="N2542" s="55"/>
      <c r="O2542" s="59"/>
      <c r="P2542" s="43"/>
      <c r="Q2542" s="14"/>
    </row>
    <row r="2543" spans="1:17" ht="36.700000000000003" customHeight="1" x14ac:dyDescent="0.25">
      <c r="A2543" s="277"/>
      <c r="B2543" s="33"/>
      <c r="C2543" s="11"/>
      <c r="D2543" s="11"/>
      <c r="E2543" s="36"/>
      <c r="F2543" s="11"/>
      <c r="G2543" s="11"/>
      <c r="H2543" s="11"/>
      <c r="I2543" s="24"/>
      <c r="J2543" s="51"/>
      <c r="K2543" s="46" t="str">
        <f>IF(SUMIFS('Base facturation'!$C$59:$ALN$59,'Base facturation'!$C$8:$ALN$8,A2543)=0,"",SUMIFS('Base facturation'!$C$59:$ALN$59,'Base facturation'!$C$8:$ALN$8,A2543))</f>
        <v/>
      </c>
      <c r="L2543" s="46" t="str">
        <f t="shared" si="39"/>
        <v/>
      </c>
      <c r="M2543" s="47"/>
      <c r="N2543" s="55"/>
      <c r="O2543" s="59"/>
      <c r="P2543" s="43"/>
      <c r="Q2543" s="14"/>
    </row>
    <row r="2544" spans="1:17" ht="36.700000000000003" customHeight="1" x14ac:dyDescent="0.25">
      <c r="A2544" s="277"/>
      <c r="B2544" s="33"/>
      <c r="C2544" s="11"/>
      <c r="D2544" s="11"/>
      <c r="E2544" s="36"/>
      <c r="F2544" s="11"/>
      <c r="G2544" s="11"/>
      <c r="H2544" s="11"/>
      <c r="I2544" s="24"/>
      <c r="J2544" s="51"/>
      <c r="K2544" s="46" t="str">
        <f>IF(SUMIFS('Base facturation'!$C$59:$ALN$59,'Base facturation'!$C$8:$ALN$8,A2544)=0,"",SUMIFS('Base facturation'!$C$59:$ALN$59,'Base facturation'!$C$8:$ALN$8,A2544))</f>
        <v/>
      </c>
      <c r="L2544" s="46" t="str">
        <f t="shared" si="39"/>
        <v/>
      </c>
      <c r="M2544" s="47"/>
      <c r="N2544" s="55"/>
      <c r="O2544" s="59"/>
      <c r="P2544" s="43"/>
      <c r="Q2544" s="14"/>
    </row>
    <row r="2545" spans="1:17" ht="36.700000000000003" customHeight="1" x14ac:dyDescent="0.25">
      <c r="A2545" s="277"/>
      <c r="B2545" s="33"/>
      <c r="C2545" s="11"/>
      <c r="D2545" s="11"/>
      <c r="E2545" s="36"/>
      <c r="F2545" s="11"/>
      <c r="G2545" s="11"/>
      <c r="H2545" s="11"/>
      <c r="I2545" s="24"/>
      <c r="J2545" s="51"/>
      <c r="K2545" s="46" t="str">
        <f>IF(SUMIFS('Base facturation'!$C$59:$ALN$59,'Base facturation'!$C$8:$ALN$8,A2545)=0,"",SUMIFS('Base facturation'!$C$59:$ALN$59,'Base facturation'!$C$8:$ALN$8,A2545))</f>
        <v/>
      </c>
      <c r="L2545" s="46" t="str">
        <f t="shared" si="39"/>
        <v/>
      </c>
      <c r="M2545" s="47"/>
      <c r="N2545" s="55"/>
      <c r="O2545" s="59"/>
      <c r="P2545" s="43"/>
      <c r="Q2545" s="14"/>
    </row>
    <row r="2546" spans="1:17" ht="36.700000000000003" customHeight="1" x14ac:dyDescent="0.25">
      <c r="A2546" s="277"/>
      <c r="B2546" s="33"/>
      <c r="C2546" s="11"/>
      <c r="D2546" s="11"/>
      <c r="E2546" s="36"/>
      <c r="F2546" s="11"/>
      <c r="G2546" s="11"/>
      <c r="H2546" s="11"/>
      <c r="I2546" s="24"/>
      <c r="J2546" s="51"/>
      <c r="K2546" s="46" t="str">
        <f>IF(SUMIFS('Base facturation'!$C$59:$ALN$59,'Base facturation'!$C$8:$ALN$8,A2546)=0,"",SUMIFS('Base facturation'!$C$59:$ALN$59,'Base facturation'!$C$8:$ALN$8,A2546))</f>
        <v/>
      </c>
      <c r="L2546" s="46" t="str">
        <f t="shared" si="39"/>
        <v/>
      </c>
      <c r="M2546" s="47"/>
      <c r="N2546" s="55"/>
      <c r="O2546" s="59"/>
      <c r="P2546" s="43"/>
      <c r="Q2546" s="14"/>
    </row>
    <row r="2547" spans="1:17" ht="36.700000000000003" customHeight="1" x14ac:dyDescent="0.25">
      <c r="A2547" s="277"/>
      <c r="B2547" s="33"/>
      <c r="C2547" s="11"/>
      <c r="D2547" s="11"/>
      <c r="E2547" s="36"/>
      <c r="F2547" s="11"/>
      <c r="G2547" s="11"/>
      <c r="H2547" s="11"/>
      <c r="I2547" s="24"/>
      <c r="J2547" s="51"/>
      <c r="K2547" s="46" t="str">
        <f>IF(SUMIFS('Base facturation'!$C$59:$ALN$59,'Base facturation'!$C$8:$ALN$8,A2547)=0,"",SUMIFS('Base facturation'!$C$59:$ALN$59,'Base facturation'!$C$8:$ALN$8,A2547))</f>
        <v/>
      </c>
      <c r="L2547" s="46" t="str">
        <f t="shared" si="39"/>
        <v/>
      </c>
      <c r="M2547" s="47"/>
      <c r="N2547" s="55"/>
      <c r="O2547" s="59"/>
      <c r="P2547" s="43"/>
      <c r="Q2547" s="14"/>
    </row>
    <row r="2548" spans="1:17" ht="36.700000000000003" customHeight="1" x14ac:dyDescent="0.25">
      <c r="A2548" s="277"/>
      <c r="B2548" s="33"/>
      <c r="C2548" s="11"/>
      <c r="D2548" s="11"/>
      <c r="E2548" s="36"/>
      <c r="F2548" s="11"/>
      <c r="G2548" s="11"/>
      <c r="H2548" s="11"/>
      <c r="I2548" s="24"/>
      <c r="J2548" s="51"/>
      <c r="K2548" s="46" t="str">
        <f>IF(SUMIFS('Base facturation'!$C$59:$ALN$59,'Base facturation'!$C$8:$ALN$8,A2548)=0,"",SUMIFS('Base facturation'!$C$59:$ALN$59,'Base facturation'!$C$8:$ALN$8,A2548))</f>
        <v/>
      </c>
      <c r="L2548" s="46" t="str">
        <f t="shared" si="39"/>
        <v/>
      </c>
      <c r="M2548" s="47"/>
      <c r="N2548" s="55"/>
      <c r="O2548" s="59"/>
      <c r="P2548" s="43"/>
      <c r="Q2548" s="14"/>
    </row>
    <row r="2549" spans="1:17" ht="36.700000000000003" customHeight="1" x14ac:dyDescent="0.25">
      <c r="A2549" s="277"/>
      <c r="B2549" s="33"/>
      <c r="C2549" s="11"/>
      <c r="D2549" s="11"/>
      <c r="E2549" s="36"/>
      <c r="F2549" s="11"/>
      <c r="G2549" s="11"/>
      <c r="H2549" s="11"/>
      <c r="I2549" s="24"/>
      <c r="J2549" s="51"/>
      <c r="K2549" s="46" t="str">
        <f>IF(SUMIFS('Base facturation'!$C$59:$ALN$59,'Base facturation'!$C$8:$ALN$8,A2549)=0,"",SUMIFS('Base facturation'!$C$59:$ALN$59,'Base facturation'!$C$8:$ALN$8,A2549))</f>
        <v/>
      </c>
      <c r="L2549" s="46" t="str">
        <f t="shared" si="39"/>
        <v/>
      </c>
      <c r="M2549" s="47"/>
      <c r="N2549" s="55"/>
      <c r="O2549" s="59"/>
      <c r="P2549" s="43"/>
      <c r="Q2549" s="14"/>
    </row>
    <row r="2550" spans="1:17" ht="36.700000000000003" customHeight="1" x14ac:dyDescent="0.25">
      <c r="A2550" s="277"/>
      <c r="B2550" s="33"/>
      <c r="C2550" s="11"/>
      <c r="D2550" s="11"/>
      <c r="E2550" s="36"/>
      <c r="F2550" s="11"/>
      <c r="G2550" s="11"/>
      <c r="H2550" s="11"/>
      <c r="I2550" s="24"/>
      <c r="J2550" s="51"/>
      <c r="K2550" s="46" t="str">
        <f>IF(SUMIFS('Base facturation'!$C$59:$ALN$59,'Base facturation'!$C$8:$ALN$8,A2550)=0,"",SUMIFS('Base facturation'!$C$59:$ALN$59,'Base facturation'!$C$8:$ALN$8,A2550))</f>
        <v/>
      </c>
      <c r="L2550" s="46" t="str">
        <f t="shared" si="39"/>
        <v/>
      </c>
      <c r="M2550" s="47"/>
      <c r="N2550" s="55"/>
      <c r="O2550" s="59"/>
      <c r="P2550" s="43"/>
      <c r="Q2550" s="14"/>
    </row>
    <row r="2551" spans="1:17" ht="36.700000000000003" customHeight="1" x14ac:dyDescent="0.25">
      <c r="A2551" s="277"/>
      <c r="B2551" s="33"/>
      <c r="C2551" s="11"/>
      <c r="D2551" s="11"/>
      <c r="E2551" s="36"/>
      <c r="F2551" s="11"/>
      <c r="G2551" s="11"/>
      <c r="H2551" s="11"/>
      <c r="I2551" s="24"/>
      <c r="J2551" s="51"/>
      <c r="K2551" s="46" t="str">
        <f>IF(SUMIFS('Base facturation'!$C$59:$ALN$59,'Base facturation'!$C$8:$ALN$8,A2551)=0,"",SUMIFS('Base facturation'!$C$59:$ALN$59,'Base facturation'!$C$8:$ALN$8,A2551))</f>
        <v/>
      </c>
      <c r="L2551" s="46" t="str">
        <f t="shared" si="39"/>
        <v/>
      </c>
      <c r="M2551" s="47"/>
      <c r="N2551" s="55"/>
      <c r="O2551" s="59"/>
      <c r="P2551" s="43"/>
      <c r="Q2551" s="14"/>
    </row>
    <row r="2552" spans="1:17" ht="36.700000000000003" customHeight="1" x14ac:dyDescent="0.25">
      <c r="A2552" s="277"/>
      <c r="B2552" s="33"/>
      <c r="C2552" s="11"/>
      <c r="D2552" s="11"/>
      <c r="E2552" s="36"/>
      <c r="F2552" s="11"/>
      <c r="G2552" s="11"/>
      <c r="H2552" s="11"/>
      <c r="I2552" s="24"/>
      <c r="J2552" s="51"/>
      <c r="K2552" s="46" t="str">
        <f>IF(SUMIFS('Base facturation'!$C$59:$ALN$59,'Base facturation'!$C$8:$ALN$8,A2552)=0,"",SUMIFS('Base facturation'!$C$59:$ALN$59,'Base facturation'!$C$8:$ALN$8,A2552))</f>
        <v/>
      </c>
      <c r="L2552" s="46" t="str">
        <f t="shared" si="39"/>
        <v/>
      </c>
      <c r="M2552" s="47"/>
      <c r="N2552" s="55"/>
      <c r="O2552" s="59"/>
      <c r="P2552" s="43"/>
      <c r="Q2552" s="14"/>
    </row>
    <row r="2553" spans="1:17" ht="36.700000000000003" customHeight="1" x14ac:dyDescent="0.25">
      <c r="A2553" s="277"/>
      <c r="B2553" s="33"/>
      <c r="C2553" s="11"/>
      <c r="D2553" s="11"/>
      <c r="E2553" s="36"/>
      <c r="F2553" s="11"/>
      <c r="G2553" s="11"/>
      <c r="H2553" s="11"/>
      <c r="I2553" s="24"/>
      <c r="J2553" s="51"/>
      <c r="K2553" s="46" t="str">
        <f>IF(SUMIFS('Base facturation'!$C$59:$ALN$59,'Base facturation'!$C$8:$ALN$8,A2553)=0,"",SUMIFS('Base facturation'!$C$59:$ALN$59,'Base facturation'!$C$8:$ALN$8,A2553))</f>
        <v/>
      </c>
      <c r="L2553" s="46" t="str">
        <f t="shared" si="39"/>
        <v/>
      </c>
      <c r="M2553" s="47"/>
      <c r="N2553" s="55"/>
      <c r="O2553" s="59"/>
      <c r="P2553" s="43"/>
      <c r="Q2553" s="14"/>
    </row>
    <row r="2554" spans="1:17" ht="36.700000000000003" customHeight="1" x14ac:dyDescent="0.25">
      <c r="A2554" s="277"/>
      <c r="B2554" s="33"/>
      <c r="C2554" s="11"/>
      <c r="D2554" s="11"/>
      <c r="E2554" s="36"/>
      <c r="F2554" s="11"/>
      <c r="G2554" s="11"/>
      <c r="H2554" s="11"/>
      <c r="I2554" s="24"/>
      <c r="J2554" s="51"/>
      <c r="K2554" s="46" t="str">
        <f>IF(SUMIFS('Base facturation'!$C$59:$ALN$59,'Base facturation'!$C$8:$ALN$8,A2554)=0,"",SUMIFS('Base facturation'!$C$59:$ALN$59,'Base facturation'!$C$8:$ALN$8,A2554))</f>
        <v/>
      </c>
      <c r="L2554" s="46" t="str">
        <f t="shared" si="39"/>
        <v/>
      </c>
      <c r="M2554" s="47"/>
      <c r="N2554" s="55"/>
      <c r="O2554" s="59"/>
      <c r="P2554" s="43"/>
      <c r="Q2554" s="14"/>
    </row>
    <row r="2555" spans="1:17" ht="36.700000000000003" customHeight="1" x14ac:dyDescent="0.25">
      <c r="A2555" s="277"/>
      <c r="B2555" s="33"/>
      <c r="C2555" s="11"/>
      <c r="D2555" s="11"/>
      <c r="E2555" s="36"/>
      <c r="F2555" s="11"/>
      <c r="G2555" s="11"/>
      <c r="H2555" s="11"/>
      <c r="I2555" s="24"/>
      <c r="J2555" s="51"/>
      <c r="K2555" s="46" t="str">
        <f>IF(SUMIFS('Base facturation'!$C$59:$ALN$59,'Base facturation'!$C$8:$ALN$8,A2555)=0,"",SUMIFS('Base facturation'!$C$59:$ALN$59,'Base facturation'!$C$8:$ALN$8,A2555))</f>
        <v/>
      </c>
      <c r="L2555" s="46" t="str">
        <f t="shared" si="39"/>
        <v/>
      </c>
      <c r="M2555" s="47"/>
      <c r="N2555" s="55"/>
      <c r="O2555" s="59"/>
      <c r="P2555" s="43"/>
      <c r="Q2555" s="14"/>
    </row>
    <row r="2556" spans="1:17" ht="36.700000000000003" customHeight="1" x14ac:dyDescent="0.25">
      <c r="A2556" s="277"/>
      <c r="B2556" s="33"/>
      <c r="C2556" s="11"/>
      <c r="D2556" s="11"/>
      <c r="E2556" s="36"/>
      <c r="F2556" s="11"/>
      <c r="G2556" s="11"/>
      <c r="H2556" s="11"/>
      <c r="I2556" s="24"/>
      <c r="J2556" s="51"/>
      <c r="K2556" s="46" t="str">
        <f>IF(SUMIFS('Base facturation'!$C$59:$ALN$59,'Base facturation'!$C$8:$ALN$8,A2556)=0,"",SUMIFS('Base facturation'!$C$59:$ALN$59,'Base facturation'!$C$8:$ALN$8,A2556))</f>
        <v/>
      </c>
      <c r="L2556" s="46" t="str">
        <f t="shared" si="39"/>
        <v/>
      </c>
      <c r="M2556" s="47"/>
      <c r="N2556" s="55"/>
      <c r="O2556" s="59"/>
      <c r="P2556" s="43"/>
      <c r="Q2556" s="14"/>
    </row>
    <row r="2557" spans="1:17" ht="36.700000000000003" customHeight="1" x14ac:dyDescent="0.25">
      <c r="A2557" s="277"/>
      <c r="B2557" s="33"/>
      <c r="C2557" s="11"/>
      <c r="D2557" s="11"/>
      <c r="E2557" s="36"/>
      <c r="F2557" s="11"/>
      <c r="G2557" s="11"/>
      <c r="H2557" s="11"/>
      <c r="I2557" s="24"/>
      <c r="J2557" s="51"/>
      <c r="K2557" s="46" t="str">
        <f>IF(SUMIFS('Base facturation'!$C$59:$ALN$59,'Base facturation'!$C$8:$ALN$8,A2557)=0,"",SUMIFS('Base facturation'!$C$59:$ALN$59,'Base facturation'!$C$8:$ALN$8,A2557))</f>
        <v/>
      </c>
      <c r="L2557" s="46" t="str">
        <f t="shared" si="39"/>
        <v/>
      </c>
      <c r="M2557" s="47"/>
      <c r="N2557" s="55"/>
      <c r="O2557" s="59"/>
      <c r="P2557" s="43"/>
      <c r="Q2557" s="14"/>
    </row>
    <row r="2558" spans="1:17" ht="36.700000000000003" customHeight="1" x14ac:dyDescent="0.25">
      <c r="A2558" s="277"/>
      <c r="B2558" s="33"/>
      <c r="C2558" s="11"/>
      <c r="D2558" s="11"/>
      <c r="E2558" s="36"/>
      <c r="F2558" s="11"/>
      <c r="G2558" s="11"/>
      <c r="H2558" s="11"/>
      <c r="I2558" s="24"/>
      <c r="J2558" s="51"/>
      <c r="K2558" s="46" t="str">
        <f>IF(SUMIFS('Base facturation'!$C$59:$ALN$59,'Base facturation'!$C$8:$ALN$8,A2558)=0,"",SUMIFS('Base facturation'!$C$59:$ALN$59,'Base facturation'!$C$8:$ALN$8,A2558))</f>
        <v/>
      </c>
      <c r="L2558" s="46" t="str">
        <f t="shared" si="39"/>
        <v/>
      </c>
      <c r="M2558" s="47"/>
      <c r="N2558" s="55"/>
      <c r="O2558" s="59"/>
      <c r="P2558" s="43"/>
      <c r="Q2558" s="14"/>
    </row>
    <row r="2559" spans="1:17" ht="36.700000000000003" customHeight="1" x14ac:dyDescent="0.25">
      <c r="A2559" s="277"/>
      <c r="B2559" s="33"/>
      <c r="C2559" s="11"/>
      <c r="D2559" s="11"/>
      <c r="E2559" s="36"/>
      <c r="F2559" s="11"/>
      <c r="G2559" s="11"/>
      <c r="H2559" s="11"/>
      <c r="I2559" s="24"/>
      <c r="J2559" s="51"/>
      <c r="K2559" s="46" t="str">
        <f>IF(SUMIFS('Base facturation'!$C$59:$ALN$59,'Base facturation'!$C$8:$ALN$8,A2559)=0,"",SUMIFS('Base facturation'!$C$59:$ALN$59,'Base facturation'!$C$8:$ALN$8,A2559))</f>
        <v/>
      </c>
      <c r="L2559" s="46" t="str">
        <f t="shared" si="39"/>
        <v/>
      </c>
      <c r="M2559" s="47"/>
      <c r="N2559" s="55"/>
      <c r="O2559" s="59"/>
      <c r="P2559" s="43"/>
      <c r="Q2559" s="14"/>
    </row>
    <row r="2560" spans="1:17" ht="36.700000000000003" customHeight="1" x14ac:dyDescent="0.25">
      <c r="A2560" s="277"/>
      <c r="B2560" s="33"/>
      <c r="C2560" s="11"/>
      <c r="D2560" s="11"/>
      <c r="E2560" s="36"/>
      <c r="F2560" s="11"/>
      <c r="G2560" s="11"/>
      <c r="H2560" s="11"/>
      <c r="I2560" s="24"/>
      <c r="J2560" s="51"/>
      <c r="K2560" s="46" t="str">
        <f>IF(SUMIFS('Base facturation'!$C$59:$ALN$59,'Base facturation'!$C$8:$ALN$8,A2560)=0,"",SUMIFS('Base facturation'!$C$59:$ALN$59,'Base facturation'!$C$8:$ALN$8,A2560))</f>
        <v/>
      </c>
      <c r="L2560" s="46" t="str">
        <f t="shared" si="39"/>
        <v/>
      </c>
      <c r="M2560" s="47"/>
      <c r="N2560" s="55"/>
      <c r="O2560" s="59"/>
      <c r="P2560" s="43"/>
      <c r="Q2560" s="14"/>
    </row>
    <row r="2561" spans="1:17" ht="36.700000000000003" customHeight="1" x14ac:dyDescent="0.25">
      <c r="A2561" s="277"/>
      <c r="B2561" s="33"/>
      <c r="C2561" s="11"/>
      <c r="D2561" s="11"/>
      <c r="E2561" s="36"/>
      <c r="F2561" s="11"/>
      <c r="G2561" s="11"/>
      <c r="H2561" s="11"/>
      <c r="I2561" s="24"/>
      <c r="J2561" s="51"/>
      <c r="K2561" s="46" t="str">
        <f>IF(SUMIFS('Base facturation'!$C$59:$ALN$59,'Base facturation'!$C$8:$ALN$8,A2561)=0,"",SUMIFS('Base facturation'!$C$59:$ALN$59,'Base facturation'!$C$8:$ALN$8,A2561))</f>
        <v/>
      </c>
      <c r="L2561" s="46" t="str">
        <f t="shared" si="39"/>
        <v/>
      </c>
      <c r="M2561" s="47"/>
      <c r="N2561" s="55"/>
      <c r="O2561" s="59"/>
      <c r="P2561" s="43"/>
      <c r="Q2561" s="14"/>
    </row>
    <row r="2562" spans="1:17" ht="36.700000000000003" customHeight="1" x14ac:dyDescent="0.25">
      <c r="A2562" s="277"/>
      <c r="B2562" s="33"/>
      <c r="C2562" s="11"/>
      <c r="D2562" s="11"/>
      <c r="E2562" s="36"/>
      <c r="F2562" s="11"/>
      <c r="G2562" s="11"/>
      <c r="H2562" s="11"/>
      <c r="I2562" s="24"/>
      <c r="J2562" s="51"/>
      <c r="K2562" s="46" t="str">
        <f>IF(SUMIFS('Base facturation'!$C$59:$ALN$59,'Base facturation'!$C$8:$ALN$8,A2562)=0,"",SUMIFS('Base facturation'!$C$59:$ALN$59,'Base facturation'!$C$8:$ALN$8,A2562))</f>
        <v/>
      </c>
      <c r="L2562" s="46" t="str">
        <f t="shared" si="39"/>
        <v/>
      </c>
      <c r="M2562" s="47"/>
      <c r="N2562" s="55"/>
      <c r="O2562" s="59"/>
      <c r="P2562" s="43"/>
      <c r="Q2562" s="14"/>
    </row>
    <row r="2563" spans="1:17" ht="36.700000000000003" customHeight="1" x14ac:dyDescent="0.25">
      <c r="A2563" s="277"/>
      <c r="B2563" s="33"/>
      <c r="C2563" s="11"/>
      <c r="D2563" s="11"/>
      <c r="E2563" s="36"/>
      <c r="F2563" s="11"/>
      <c r="G2563" s="11"/>
      <c r="H2563" s="11"/>
      <c r="I2563" s="24"/>
      <c r="J2563" s="51"/>
      <c r="K2563" s="46" t="str">
        <f>IF(SUMIFS('Base facturation'!$C$59:$ALN$59,'Base facturation'!$C$8:$ALN$8,A2563)=0,"",SUMIFS('Base facturation'!$C$59:$ALN$59,'Base facturation'!$C$8:$ALN$8,A2563))</f>
        <v/>
      </c>
      <c r="L2563" s="46" t="str">
        <f t="shared" si="39"/>
        <v/>
      </c>
      <c r="M2563" s="47"/>
      <c r="N2563" s="55"/>
      <c r="O2563" s="59"/>
      <c r="P2563" s="43"/>
      <c r="Q2563" s="14"/>
    </row>
    <row r="2564" spans="1:17" ht="36.700000000000003" customHeight="1" x14ac:dyDescent="0.25">
      <c r="A2564" s="277"/>
      <c r="B2564" s="33"/>
      <c r="C2564" s="11"/>
      <c r="D2564" s="11"/>
      <c r="E2564" s="36"/>
      <c r="F2564" s="11"/>
      <c r="G2564" s="11"/>
      <c r="H2564" s="11"/>
      <c r="I2564" s="24"/>
      <c r="J2564" s="51"/>
      <c r="K2564" s="46" t="str">
        <f>IF(SUMIFS('Base facturation'!$C$59:$ALN$59,'Base facturation'!$C$8:$ALN$8,A2564)=0,"",SUMIFS('Base facturation'!$C$59:$ALN$59,'Base facturation'!$C$8:$ALN$8,A2564))</f>
        <v/>
      </c>
      <c r="L2564" s="46" t="str">
        <f t="shared" si="39"/>
        <v/>
      </c>
      <c r="M2564" s="47"/>
      <c r="N2564" s="55"/>
      <c r="O2564" s="59"/>
      <c r="P2564" s="43"/>
      <c r="Q2564" s="14"/>
    </row>
    <row r="2565" spans="1:17" ht="36.700000000000003" customHeight="1" x14ac:dyDescent="0.25">
      <c r="A2565" s="277"/>
      <c r="B2565" s="33"/>
      <c r="C2565" s="11"/>
      <c r="D2565" s="11"/>
      <c r="E2565" s="36"/>
      <c r="F2565" s="11"/>
      <c r="G2565" s="11"/>
      <c r="H2565" s="11"/>
      <c r="I2565" s="24"/>
      <c r="J2565" s="51"/>
      <c r="K2565" s="46" t="str">
        <f>IF(SUMIFS('Base facturation'!$C$59:$ALN$59,'Base facturation'!$C$8:$ALN$8,A2565)=0,"",SUMIFS('Base facturation'!$C$59:$ALN$59,'Base facturation'!$C$8:$ALN$8,A2565))</f>
        <v/>
      </c>
      <c r="L2565" s="46" t="str">
        <f t="shared" si="39"/>
        <v/>
      </c>
      <c r="M2565" s="47"/>
      <c r="N2565" s="55"/>
      <c r="O2565" s="59"/>
      <c r="P2565" s="43"/>
      <c r="Q2565" s="14"/>
    </row>
    <row r="2566" spans="1:17" ht="36.700000000000003" customHeight="1" x14ac:dyDescent="0.25">
      <c r="A2566" s="277"/>
      <c r="B2566" s="33"/>
      <c r="C2566" s="11"/>
      <c r="D2566" s="11"/>
      <c r="E2566" s="36"/>
      <c r="F2566" s="11"/>
      <c r="G2566" s="11"/>
      <c r="H2566" s="11"/>
      <c r="I2566" s="24"/>
      <c r="J2566" s="51"/>
      <c r="K2566" s="46" t="str">
        <f>IF(SUMIFS('Base facturation'!$C$59:$ALN$59,'Base facturation'!$C$8:$ALN$8,A2566)=0,"",SUMIFS('Base facturation'!$C$59:$ALN$59,'Base facturation'!$C$8:$ALN$8,A2566))</f>
        <v/>
      </c>
      <c r="L2566" s="46" t="str">
        <f t="shared" si="39"/>
        <v/>
      </c>
      <c r="M2566" s="47"/>
      <c r="N2566" s="55"/>
      <c r="O2566" s="59"/>
      <c r="P2566" s="43"/>
      <c r="Q2566" s="14"/>
    </row>
    <row r="2567" spans="1:17" ht="36.700000000000003" customHeight="1" x14ac:dyDescent="0.25">
      <c r="A2567" s="277"/>
      <c r="B2567" s="33"/>
      <c r="C2567" s="11"/>
      <c r="D2567" s="11"/>
      <c r="E2567" s="36"/>
      <c r="F2567" s="11"/>
      <c r="G2567" s="11"/>
      <c r="H2567" s="11"/>
      <c r="I2567" s="24"/>
      <c r="J2567" s="51"/>
      <c r="K2567" s="46" t="str">
        <f>IF(SUMIFS('Base facturation'!$C$59:$ALN$59,'Base facturation'!$C$8:$ALN$8,A2567)=0,"",SUMIFS('Base facturation'!$C$59:$ALN$59,'Base facturation'!$C$8:$ALN$8,A2567))</f>
        <v/>
      </c>
      <c r="L2567" s="46" t="str">
        <f t="shared" si="39"/>
        <v/>
      </c>
      <c r="M2567" s="47"/>
      <c r="N2567" s="55"/>
      <c r="O2567" s="59"/>
      <c r="P2567" s="43"/>
      <c r="Q2567" s="14"/>
    </row>
    <row r="2568" spans="1:17" ht="36.700000000000003" customHeight="1" x14ac:dyDescent="0.25">
      <c r="A2568" s="277"/>
      <c r="B2568" s="33"/>
      <c r="C2568" s="11"/>
      <c r="D2568" s="11"/>
      <c r="E2568" s="36"/>
      <c r="F2568" s="11"/>
      <c r="G2568" s="11"/>
      <c r="H2568" s="11"/>
      <c r="I2568" s="24"/>
      <c r="J2568" s="51"/>
      <c r="K2568" s="46" t="str">
        <f>IF(SUMIFS('Base facturation'!$C$59:$ALN$59,'Base facturation'!$C$8:$ALN$8,A2568)=0,"",SUMIFS('Base facturation'!$C$59:$ALN$59,'Base facturation'!$C$8:$ALN$8,A2568))</f>
        <v/>
      </c>
      <c r="L2568" s="46" t="str">
        <f t="shared" ref="L2568:L2631" si="40">IF(ISBLANK(J2568),"",J2568-K2568)</f>
        <v/>
      </c>
      <c r="M2568" s="47"/>
      <c r="N2568" s="55"/>
      <c r="O2568" s="59"/>
      <c r="P2568" s="43"/>
      <c r="Q2568" s="14"/>
    </row>
    <row r="2569" spans="1:17" ht="36.700000000000003" customHeight="1" x14ac:dyDescent="0.25">
      <c r="A2569" s="277"/>
      <c r="B2569" s="33"/>
      <c r="C2569" s="11"/>
      <c r="D2569" s="11"/>
      <c r="E2569" s="36"/>
      <c r="F2569" s="11"/>
      <c r="G2569" s="11"/>
      <c r="H2569" s="11"/>
      <c r="I2569" s="24"/>
      <c r="J2569" s="51"/>
      <c r="K2569" s="46" t="str">
        <f>IF(SUMIFS('Base facturation'!$C$59:$ALN$59,'Base facturation'!$C$8:$ALN$8,A2569)=0,"",SUMIFS('Base facturation'!$C$59:$ALN$59,'Base facturation'!$C$8:$ALN$8,A2569))</f>
        <v/>
      </c>
      <c r="L2569" s="46" t="str">
        <f t="shared" si="40"/>
        <v/>
      </c>
      <c r="M2569" s="47"/>
      <c r="N2569" s="55"/>
      <c r="O2569" s="59"/>
      <c r="P2569" s="43"/>
      <c r="Q2569" s="14"/>
    </row>
    <row r="2570" spans="1:17" ht="36.700000000000003" customHeight="1" x14ac:dyDescent="0.25">
      <c r="A2570" s="277"/>
      <c r="B2570" s="33"/>
      <c r="C2570" s="11"/>
      <c r="D2570" s="11"/>
      <c r="E2570" s="36"/>
      <c r="F2570" s="11"/>
      <c r="G2570" s="11"/>
      <c r="H2570" s="11"/>
      <c r="I2570" s="24"/>
      <c r="J2570" s="51"/>
      <c r="K2570" s="46" t="str">
        <f>IF(SUMIFS('Base facturation'!$C$59:$ALN$59,'Base facturation'!$C$8:$ALN$8,A2570)=0,"",SUMIFS('Base facturation'!$C$59:$ALN$59,'Base facturation'!$C$8:$ALN$8,A2570))</f>
        <v/>
      </c>
      <c r="L2570" s="46" t="str">
        <f t="shared" si="40"/>
        <v/>
      </c>
      <c r="M2570" s="47"/>
      <c r="N2570" s="55"/>
      <c r="O2570" s="59"/>
      <c r="P2570" s="43"/>
      <c r="Q2570" s="14"/>
    </row>
    <row r="2571" spans="1:17" ht="36.700000000000003" customHeight="1" x14ac:dyDescent="0.25">
      <c r="A2571" s="277"/>
      <c r="B2571" s="33"/>
      <c r="C2571" s="11"/>
      <c r="D2571" s="11"/>
      <c r="E2571" s="36"/>
      <c r="F2571" s="11"/>
      <c r="G2571" s="11"/>
      <c r="H2571" s="11"/>
      <c r="I2571" s="24"/>
      <c r="J2571" s="51"/>
      <c r="K2571" s="46" t="str">
        <f>IF(SUMIFS('Base facturation'!$C$59:$ALN$59,'Base facturation'!$C$8:$ALN$8,A2571)=0,"",SUMIFS('Base facturation'!$C$59:$ALN$59,'Base facturation'!$C$8:$ALN$8,A2571))</f>
        <v/>
      </c>
      <c r="L2571" s="46" t="str">
        <f t="shared" si="40"/>
        <v/>
      </c>
      <c r="M2571" s="47"/>
      <c r="N2571" s="55"/>
      <c r="O2571" s="59"/>
      <c r="P2571" s="43"/>
      <c r="Q2571" s="14"/>
    </row>
    <row r="2572" spans="1:17" ht="36.700000000000003" customHeight="1" x14ac:dyDescent="0.25">
      <c r="A2572" s="277"/>
      <c r="B2572" s="33"/>
      <c r="C2572" s="11"/>
      <c r="D2572" s="11"/>
      <c r="E2572" s="36"/>
      <c r="F2572" s="11"/>
      <c r="G2572" s="11"/>
      <c r="H2572" s="11"/>
      <c r="I2572" s="24"/>
      <c r="J2572" s="51"/>
      <c r="K2572" s="46" t="str">
        <f>IF(SUMIFS('Base facturation'!$C$59:$ALN$59,'Base facturation'!$C$8:$ALN$8,A2572)=0,"",SUMIFS('Base facturation'!$C$59:$ALN$59,'Base facturation'!$C$8:$ALN$8,A2572))</f>
        <v/>
      </c>
      <c r="L2572" s="46" t="str">
        <f t="shared" si="40"/>
        <v/>
      </c>
      <c r="M2572" s="47"/>
      <c r="N2572" s="55"/>
      <c r="O2572" s="59"/>
      <c r="P2572" s="43"/>
      <c r="Q2572" s="14"/>
    </row>
    <row r="2573" spans="1:17" ht="36.700000000000003" customHeight="1" x14ac:dyDescent="0.25">
      <c r="A2573" s="277"/>
      <c r="B2573" s="33"/>
      <c r="C2573" s="11"/>
      <c r="D2573" s="11"/>
      <c r="E2573" s="36"/>
      <c r="F2573" s="11"/>
      <c r="G2573" s="11"/>
      <c r="H2573" s="11"/>
      <c r="I2573" s="24"/>
      <c r="J2573" s="51"/>
      <c r="K2573" s="46" t="str">
        <f>IF(SUMIFS('Base facturation'!$C$59:$ALN$59,'Base facturation'!$C$8:$ALN$8,A2573)=0,"",SUMIFS('Base facturation'!$C$59:$ALN$59,'Base facturation'!$C$8:$ALN$8,A2573))</f>
        <v/>
      </c>
      <c r="L2573" s="46" t="str">
        <f t="shared" si="40"/>
        <v/>
      </c>
      <c r="M2573" s="47"/>
      <c r="N2573" s="55"/>
      <c r="O2573" s="59"/>
      <c r="P2573" s="43"/>
      <c r="Q2573" s="14"/>
    </row>
    <row r="2574" spans="1:17" ht="36.700000000000003" customHeight="1" x14ac:dyDescent="0.25">
      <c r="A2574" s="277"/>
      <c r="B2574" s="33"/>
      <c r="C2574" s="11"/>
      <c r="D2574" s="11"/>
      <c r="E2574" s="36"/>
      <c r="F2574" s="11"/>
      <c r="G2574" s="11"/>
      <c r="H2574" s="11"/>
      <c r="I2574" s="24"/>
      <c r="J2574" s="51"/>
      <c r="K2574" s="46" t="str">
        <f>IF(SUMIFS('Base facturation'!$C$59:$ALN$59,'Base facturation'!$C$8:$ALN$8,A2574)=0,"",SUMIFS('Base facturation'!$C$59:$ALN$59,'Base facturation'!$C$8:$ALN$8,A2574))</f>
        <v/>
      </c>
      <c r="L2574" s="46" t="str">
        <f t="shared" si="40"/>
        <v/>
      </c>
      <c r="M2574" s="47"/>
      <c r="N2574" s="55"/>
      <c r="O2574" s="59"/>
      <c r="P2574" s="43"/>
      <c r="Q2574" s="14"/>
    </row>
    <row r="2575" spans="1:17" ht="36.700000000000003" customHeight="1" x14ac:dyDescent="0.25">
      <c r="A2575" s="277"/>
      <c r="B2575" s="33"/>
      <c r="C2575" s="11"/>
      <c r="D2575" s="11"/>
      <c r="E2575" s="36"/>
      <c r="F2575" s="11"/>
      <c r="G2575" s="11"/>
      <c r="H2575" s="11"/>
      <c r="I2575" s="24"/>
      <c r="J2575" s="51"/>
      <c r="K2575" s="46" t="str">
        <f>IF(SUMIFS('Base facturation'!$C$59:$ALN$59,'Base facturation'!$C$8:$ALN$8,A2575)=0,"",SUMIFS('Base facturation'!$C$59:$ALN$59,'Base facturation'!$C$8:$ALN$8,A2575))</f>
        <v/>
      </c>
      <c r="L2575" s="46" t="str">
        <f t="shared" si="40"/>
        <v/>
      </c>
      <c r="M2575" s="47"/>
      <c r="N2575" s="55"/>
      <c r="O2575" s="59"/>
      <c r="P2575" s="43"/>
      <c r="Q2575" s="14"/>
    </row>
    <row r="2576" spans="1:17" ht="36.700000000000003" customHeight="1" x14ac:dyDescent="0.25">
      <c r="A2576" s="277"/>
      <c r="B2576" s="33"/>
      <c r="C2576" s="11"/>
      <c r="D2576" s="11"/>
      <c r="E2576" s="36"/>
      <c r="F2576" s="11"/>
      <c r="G2576" s="11"/>
      <c r="H2576" s="11"/>
      <c r="I2576" s="24"/>
      <c r="J2576" s="51"/>
      <c r="K2576" s="46" t="str">
        <f>IF(SUMIFS('Base facturation'!$C$59:$ALN$59,'Base facturation'!$C$8:$ALN$8,A2576)=0,"",SUMIFS('Base facturation'!$C$59:$ALN$59,'Base facturation'!$C$8:$ALN$8,A2576))</f>
        <v/>
      </c>
      <c r="L2576" s="46" t="str">
        <f t="shared" si="40"/>
        <v/>
      </c>
      <c r="M2576" s="47"/>
      <c r="N2576" s="55"/>
      <c r="O2576" s="59"/>
      <c r="P2576" s="43"/>
      <c r="Q2576" s="14"/>
    </row>
    <row r="2577" spans="1:17" ht="36.700000000000003" customHeight="1" x14ac:dyDescent="0.25">
      <c r="A2577" s="277"/>
      <c r="B2577" s="33"/>
      <c r="C2577" s="11"/>
      <c r="D2577" s="11"/>
      <c r="E2577" s="36"/>
      <c r="F2577" s="11"/>
      <c r="G2577" s="11"/>
      <c r="H2577" s="11"/>
      <c r="I2577" s="24"/>
      <c r="J2577" s="51"/>
      <c r="K2577" s="46" t="str">
        <f>IF(SUMIFS('Base facturation'!$C$59:$ALN$59,'Base facturation'!$C$8:$ALN$8,A2577)=0,"",SUMIFS('Base facturation'!$C$59:$ALN$59,'Base facturation'!$C$8:$ALN$8,A2577))</f>
        <v/>
      </c>
      <c r="L2577" s="46" t="str">
        <f t="shared" si="40"/>
        <v/>
      </c>
      <c r="M2577" s="47"/>
      <c r="N2577" s="55"/>
      <c r="O2577" s="59"/>
      <c r="P2577" s="43"/>
      <c r="Q2577" s="14"/>
    </row>
    <row r="2578" spans="1:17" ht="36.700000000000003" customHeight="1" x14ac:dyDescent="0.25">
      <c r="A2578" s="277"/>
      <c r="B2578" s="33"/>
      <c r="C2578" s="11"/>
      <c r="D2578" s="11"/>
      <c r="E2578" s="36"/>
      <c r="F2578" s="11"/>
      <c r="G2578" s="11"/>
      <c r="H2578" s="11"/>
      <c r="I2578" s="24"/>
      <c r="J2578" s="51"/>
      <c r="K2578" s="46" t="str">
        <f>IF(SUMIFS('Base facturation'!$C$59:$ALN$59,'Base facturation'!$C$8:$ALN$8,A2578)=0,"",SUMIFS('Base facturation'!$C$59:$ALN$59,'Base facturation'!$C$8:$ALN$8,A2578))</f>
        <v/>
      </c>
      <c r="L2578" s="46" t="str">
        <f t="shared" si="40"/>
        <v/>
      </c>
      <c r="M2578" s="47"/>
      <c r="N2578" s="55"/>
      <c r="O2578" s="59"/>
      <c r="P2578" s="43"/>
      <c r="Q2578" s="14"/>
    </row>
    <row r="2579" spans="1:17" ht="36.700000000000003" customHeight="1" x14ac:dyDescent="0.25">
      <c r="A2579" s="277"/>
      <c r="B2579" s="33"/>
      <c r="C2579" s="11"/>
      <c r="D2579" s="11"/>
      <c r="E2579" s="36"/>
      <c r="F2579" s="11"/>
      <c r="G2579" s="11"/>
      <c r="H2579" s="11"/>
      <c r="I2579" s="24"/>
      <c r="J2579" s="51"/>
      <c r="K2579" s="46" t="str">
        <f>IF(SUMIFS('Base facturation'!$C$59:$ALN$59,'Base facturation'!$C$8:$ALN$8,A2579)=0,"",SUMIFS('Base facturation'!$C$59:$ALN$59,'Base facturation'!$C$8:$ALN$8,A2579))</f>
        <v/>
      </c>
      <c r="L2579" s="46" t="str">
        <f t="shared" si="40"/>
        <v/>
      </c>
      <c r="M2579" s="47"/>
      <c r="N2579" s="55"/>
      <c r="O2579" s="59"/>
      <c r="P2579" s="43"/>
      <c r="Q2579" s="14"/>
    </row>
    <row r="2580" spans="1:17" ht="36.700000000000003" customHeight="1" x14ac:dyDescent="0.25">
      <c r="A2580" s="277"/>
      <c r="B2580" s="33"/>
      <c r="C2580" s="11"/>
      <c r="D2580" s="11"/>
      <c r="E2580" s="36"/>
      <c r="F2580" s="11"/>
      <c r="G2580" s="11"/>
      <c r="H2580" s="11"/>
      <c r="I2580" s="24"/>
      <c r="J2580" s="51"/>
      <c r="K2580" s="46" t="str">
        <f>IF(SUMIFS('Base facturation'!$C$59:$ALN$59,'Base facturation'!$C$8:$ALN$8,A2580)=0,"",SUMIFS('Base facturation'!$C$59:$ALN$59,'Base facturation'!$C$8:$ALN$8,A2580))</f>
        <v/>
      </c>
      <c r="L2580" s="46" t="str">
        <f t="shared" si="40"/>
        <v/>
      </c>
      <c r="M2580" s="47"/>
      <c r="N2580" s="55"/>
      <c r="O2580" s="59"/>
      <c r="P2580" s="43"/>
      <c r="Q2580" s="14"/>
    </row>
    <row r="2581" spans="1:17" ht="36.700000000000003" customHeight="1" x14ac:dyDescent="0.25">
      <c r="A2581" s="277"/>
      <c r="B2581" s="33"/>
      <c r="C2581" s="11"/>
      <c r="D2581" s="11"/>
      <c r="E2581" s="36"/>
      <c r="F2581" s="11"/>
      <c r="G2581" s="11"/>
      <c r="H2581" s="11"/>
      <c r="I2581" s="24"/>
      <c r="J2581" s="51"/>
      <c r="K2581" s="46" t="str">
        <f>IF(SUMIFS('Base facturation'!$C$59:$ALN$59,'Base facturation'!$C$8:$ALN$8,A2581)=0,"",SUMIFS('Base facturation'!$C$59:$ALN$59,'Base facturation'!$C$8:$ALN$8,A2581))</f>
        <v/>
      </c>
      <c r="L2581" s="46" t="str">
        <f t="shared" si="40"/>
        <v/>
      </c>
      <c r="M2581" s="47"/>
      <c r="N2581" s="55"/>
      <c r="O2581" s="59"/>
      <c r="P2581" s="43"/>
      <c r="Q2581" s="14"/>
    </row>
    <row r="2582" spans="1:17" ht="36.700000000000003" customHeight="1" x14ac:dyDescent="0.25">
      <c r="A2582" s="277"/>
      <c r="B2582" s="33"/>
      <c r="C2582" s="11"/>
      <c r="D2582" s="11"/>
      <c r="E2582" s="36"/>
      <c r="F2582" s="11"/>
      <c r="G2582" s="11"/>
      <c r="H2582" s="11"/>
      <c r="I2582" s="24"/>
      <c r="J2582" s="51"/>
      <c r="K2582" s="46" t="str">
        <f>IF(SUMIFS('Base facturation'!$C$59:$ALN$59,'Base facturation'!$C$8:$ALN$8,A2582)=0,"",SUMIFS('Base facturation'!$C$59:$ALN$59,'Base facturation'!$C$8:$ALN$8,A2582))</f>
        <v/>
      </c>
      <c r="L2582" s="46" t="str">
        <f t="shared" si="40"/>
        <v/>
      </c>
      <c r="M2582" s="47"/>
      <c r="N2582" s="55"/>
      <c r="O2582" s="59"/>
      <c r="P2582" s="43"/>
      <c r="Q2582" s="14"/>
    </row>
    <row r="2583" spans="1:17" ht="36.700000000000003" customHeight="1" x14ac:dyDescent="0.25">
      <c r="A2583" s="277"/>
      <c r="B2583" s="33"/>
      <c r="C2583" s="11"/>
      <c r="D2583" s="11"/>
      <c r="E2583" s="36"/>
      <c r="F2583" s="11"/>
      <c r="G2583" s="11"/>
      <c r="H2583" s="11"/>
      <c r="I2583" s="24"/>
      <c r="J2583" s="51"/>
      <c r="K2583" s="46" t="str">
        <f>IF(SUMIFS('Base facturation'!$C$59:$ALN$59,'Base facturation'!$C$8:$ALN$8,A2583)=0,"",SUMIFS('Base facturation'!$C$59:$ALN$59,'Base facturation'!$C$8:$ALN$8,A2583))</f>
        <v/>
      </c>
      <c r="L2583" s="46" t="str">
        <f t="shared" si="40"/>
        <v/>
      </c>
      <c r="M2583" s="47"/>
      <c r="N2583" s="55"/>
      <c r="O2583" s="59"/>
      <c r="P2583" s="43"/>
      <c r="Q2583" s="14"/>
    </row>
    <row r="2584" spans="1:17" ht="36.700000000000003" customHeight="1" x14ac:dyDescent="0.25">
      <c r="A2584" s="277"/>
      <c r="B2584" s="33"/>
      <c r="C2584" s="11"/>
      <c r="D2584" s="11"/>
      <c r="E2584" s="36"/>
      <c r="F2584" s="11"/>
      <c r="G2584" s="11"/>
      <c r="H2584" s="11"/>
      <c r="I2584" s="24"/>
      <c r="J2584" s="51"/>
      <c r="K2584" s="46" t="str">
        <f>IF(SUMIFS('Base facturation'!$C$59:$ALN$59,'Base facturation'!$C$8:$ALN$8,A2584)=0,"",SUMIFS('Base facturation'!$C$59:$ALN$59,'Base facturation'!$C$8:$ALN$8,A2584))</f>
        <v/>
      </c>
      <c r="L2584" s="46" t="str">
        <f t="shared" si="40"/>
        <v/>
      </c>
      <c r="M2584" s="47"/>
      <c r="N2584" s="55"/>
      <c r="O2584" s="59"/>
      <c r="P2584" s="43"/>
      <c r="Q2584" s="14"/>
    </row>
    <row r="2585" spans="1:17" ht="36.700000000000003" customHeight="1" x14ac:dyDescent="0.25">
      <c r="A2585" s="277"/>
      <c r="B2585" s="33"/>
      <c r="C2585" s="11"/>
      <c r="D2585" s="11"/>
      <c r="E2585" s="36"/>
      <c r="F2585" s="11"/>
      <c r="G2585" s="11"/>
      <c r="H2585" s="11"/>
      <c r="I2585" s="24"/>
      <c r="J2585" s="51"/>
      <c r="K2585" s="46" t="str">
        <f>IF(SUMIFS('Base facturation'!$C$59:$ALN$59,'Base facturation'!$C$8:$ALN$8,A2585)=0,"",SUMIFS('Base facturation'!$C$59:$ALN$59,'Base facturation'!$C$8:$ALN$8,A2585))</f>
        <v/>
      </c>
      <c r="L2585" s="46" t="str">
        <f t="shared" si="40"/>
        <v/>
      </c>
      <c r="M2585" s="47"/>
      <c r="N2585" s="55"/>
      <c r="O2585" s="59"/>
      <c r="P2585" s="43"/>
      <c r="Q2585" s="14"/>
    </row>
    <row r="2586" spans="1:17" ht="36.700000000000003" customHeight="1" x14ac:dyDescent="0.25">
      <c r="A2586" s="277"/>
      <c r="B2586" s="33"/>
      <c r="C2586" s="11"/>
      <c r="D2586" s="11"/>
      <c r="E2586" s="36"/>
      <c r="F2586" s="11"/>
      <c r="G2586" s="11"/>
      <c r="H2586" s="11"/>
      <c r="I2586" s="24"/>
      <c r="J2586" s="51"/>
      <c r="K2586" s="46" t="str">
        <f>IF(SUMIFS('Base facturation'!$C$59:$ALN$59,'Base facturation'!$C$8:$ALN$8,A2586)=0,"",SUMIFS('Base facturation'!$C$59:$ALN$59,'Base facturation'!$C$8:$ALN$8,A2586))</f>
        <v/>
      </c>
      <c r="L2586" s="46" t="str">
        <f t="shared" si="40"/>
        <v/>
      </c>
      <c r="M2586" s="47"/>
      <c r="N2586" s="55"/>
      <c r="O2586" s="59"/>
      <c r="P2586" s="43"/>
      <c r="Q2586" s="14"/>
    </row>
    <row r="2587" spans="1:17" ht="36.700000000000003" customHeight="1" x14ac:dyDescent="0.25">
      <c r="A2587" s="277"/>
      <c r="B2587" s="33"/>
      <c r="C2587" s="11"/>
      <c r="D2587" s="11"/>
      <c r="E2587" s="36"/>
      <c r="F2587" s="11"/>
      <c r="G2587" s="11"/>
      <c r="H2587" s="11"/>
      <c r="I2587" s="24"/>
      <c r="J2587" s="51"/>
      <c r="K2587" s="46" t="str">
        <f>IF(SUMIFS('Base facturation'!$C$59:$ALN$59,'Base facturation'!$C$8:$ALN$8,A2587)=0,"",SUMIFS('Base facturation'!$C$59:$ALN$59,'Base facturation'!$C$8:$ALN$8,A2587))</f>
        <v/>
      </c>
      <c r="L2587" s="46" t="str">
        <f t="shared" si="40"/>
        <v/>
      </c>
      <c r="M2587" s="47"/>
      <c r="N2587" s="55"/>
      <c r="O2587" s="59"/>
      <c r="P2587" s="43"/>
      <c r="Q2587" s="14"/>
    </row>
    <row r="2588" spans="1:17" ht="36.700000000000003" customHeight="1" x14ac:dyDescent="0.25">
      <c r="A2588" s="277"/>
      <c r="B2588" s="33"/>
      <c r="C2588" s="11"/>
      <c r="D2588" s="11"/>
      <c r="E2588" s="36"/>
      <c r="F2588" s="11"/>
      <c r="G2588" s="11"/>
      <c r="H2588" s="11"/>
      <c r="I2588" s="24"/>
      <c r="J2588" s="51"/>
      <c r="K2588" s="46" t="str">
        <f>IF(SUMIFS('Base facturation'!$C$59:$ALN$59,'Base facturation'!$C$8:$ALN$8,A2588)=0,"",SUMIFS('Base facturation'!$C$59:$ALN$59,'Base facturation'!$C$8:$ALN$8,A2588))</f>
        <v/>
      </c>
      <c r="L2588" s="46" t="str">
        <f t="shared" si="40"/>
        <v/>
      </c>
      <c r="M2588" s="47"/>
      <c r="N2588" s="55"/>
      <c r="O2588" s="59"/>
      <c r="P2588" s="43"/>
      <c r="Q2588" s="14"/>
    </row>
    <row r="2589" spans="1:17" ht="36.700000000000003" customHeight="1" x14ac:dyDescent="0.25">
      <c r="A2589" s="277"/>
      <c r="B2589" s="33"/>
      <c r="C2589" s="11"/>
      <c r="D2589" s="11"/>
      <c r="E2589" s="36"/>
      <c r="F2589" s="11"/>
      <c r="G2589" s="11"/>
      <c r="H2589" s="11"/>
      <c r="I2589" s="24"/>
      <c r="J2589" s="51"/>
      <c r="K2589" s="46" t="str">
        <f>IF(SUMIFS('Base facturation'!$C$59:$ALN$59,'Base facturation'!$C$8:$ALN$8,A2589)=0,"",SUMIFS('Base facturation'!$C$59:$ALN$59,'Base facturation'!$C$8:$ALN$8,A2589))</f>
        <v/>
      </c>
      <c r="L2589" s="46" t="str">
        <f t="shared" si="40"/>
        <v/>
      </c>
      <c r="M2589" s="47"/>
      <c r="N2589" s="55"/>
      <c r="O2589" s="59"/>
      <c r="P2589" s="43"/>
      <c r="Q2589" s="14"/>
    </row>
    <row r="2590" spans="1:17" ht="36.700000000000003" customHeight="1" x14ac:dyDescent="0.25">
      <c r="A2590" s="277"/>
      <c r="B2590" s="33"/>
      <c r="C2590" s="11"/>
      <c r="D2590" s="11"/>
      <c r="E2590" s="36"/>
      <c r="F2590" s="11"/>
      <c r="G2590" s="11"/>
      <c r="H2590" s="11"/>
      <c r="I2590" s="24"/>
      <c r="J2590" s="51"/>
      <c r="K2590" s="46" t="str">
        <f>IF(SUMIFS('Base facturation'!$C$59:$ALN$59,'Base facturation'!$C$8:$ALN$8,A2590)=0,"",SUMIFS('Base facturation'!$C$59:$ALN$59,'Base facturation'!$C$8:$ALN$8,A2590))</f>
        <v/>
      </c>
      <c r="L2590" s="46" t="str">
        <f t="shared" si="40"/>
        <v/>
      </c>
      <c r="M2590" s="47"/>
      <c r="N2590" s="55"/>
      <c r="O2590" s="59"/>
      <c r="P2590" s="43"/>
      <c r="Q2590" s="14"/>
    </row>
    <row r="2591" spans="1:17" ht="36.700000000000003" customHeight="1" x14ac:dyDescent="0.25">
      <c r="A2591" s="277"/>
      <c r="B2591" s="33"/>
      <c r="C2591" s="11"/>
      <c r="D2591" s="11"/>
      <c r="E2591" s="36"/>
      <c r="F2591" s="11"/>
      <c r="G2591" s="11"/>
      <c r="H2591" s="11"/>
      <c r="I2591" s="24"/>
      <c r="J2591" s="51"/>
      <c r="K2591" s="46" t="str">
        <f>IF(SUMIFS('Base facturation'!$C$59:$ALN$59,'Base facturation'!$C$8:$ALN$8,A2591)=0,"",SUMIFS('Base facturation'!$C$59:$ALN$59,'Base facturation'!$C$8:$ALN$8,A2591))</f>
        <v/>
      </c>
      <c r="L2591" s="46" t="str">
        <f t="shared" si="40"/>
        <v/>
      </c>
      <c r="M2591" s="47"/>
      <c r="N2591" s="55"/>
      <c r="O2591" s="59"/>
      <c r="P2591" s="43"/>
      <c r="Q2591" s="14"/>
    </row>
    <row r="2592" spans="1:17" ht="36.700000000000003" customHeight="1" x14ac:dyDescent="0.25">
      <c r="A2592" s="277"/>
      <c r="B2592" s="33"/>
      <c r="C2592" s="11"/>
      <c r="D2592" s="11"/>
      <c r="E2592" s="36"/>
      <c r="F2592" s="11"/>
      <c r="G2592" s="11"/>
      <c r="H2592" s="11"/>
      <c r="I2592" s="24"/>
      <c r="J2592" s="51"/>
      <c r="K2592" s="46" t="str">
        <f>IF(SUMIFS('Base facturation'!$C$59:$ALN$59,'Base facturation'!$C$8:$ALN$8,A2592)=0,"",SUMIFS('Base facturation'!$C$59:$ALN$59,'Base facturation'!$C$8:$ALN$8,A2592))</f>
        <v/>
      </c>
      <c r="L2592" s="46" t="str">
        <f t="shared" si="40"/>
        <v/>
      </c>
      <c r="M2592" s="47"/>
      <c r="N2592" s="55"/>
      <c r="O2592" s="59"/>
      <c r="P2592" s="43"/>
      <c r="Q2592" s="14"/>
    </row>
    <row r="2593" spans="1:17" ht="36.700000000000003" customHeight="1" x14ac:dyDescent="0.25">
      <c r="A2593" s="277"/>
      <c r="B2593" s="33"/>
      <c r="C2593" s="11"/>
      <c r="D2593" s="11"/>
      <c r="E2593" s="36"/>
      <c r="F2593" s="11"/>
      <c r="G2593" s="11"/>
      <c r="H2593" s="11"/>
      <c r="I2593" s="24"/>
      <c r="J2593" s="51"/>
      <c r="K2593" s="46" t="str">
        <f>IF(SUMIFS('Base facturation'!$C$59:$ALN$59,'Base facturation'!$C$8:$ALN$8,A2593)=0,"",SUMIFS('Base facturation'!$C$59:$ALN$59,'Base facturation'!$C$8:$ALN$8,A2593))</f>
        <v/>
      </c>
      <c r="L2593" s="46" t="str">
        <f t="shared" si="40"/>
        <v/>
      </c>
      <c r="M2593" s="47"/>
      <c r="N2593" s="55"/>
      <c r="O2593" s="59"/>
      <c r="P2593" s="43"/>
      <c r="Q2593" s="14"/>
    </row>
    <row r="2594" spans="1:17" ht="36.700000000000003" customHeight="1" x14ac:dyDescent="0.25">
      <c r="A2594" s="277"/>
      <c r="B2594" s="33"/>
      <c r="C2594" s="11"/>
      <c r="D2594" s="11"/>
      <c r="E2594" s="36"/>
      <c r="F2594" s="11"/>
      <c r="G2594" s="11"/>
      <c r="H2594" s="11"/>
      <c r="I2594" s="24"/>
      <c r="J2594" s="51"/>
      <c r="K2594" s="46" t="str">
        <f>IF(SUMIFS('Base facturation'!$C$59:$ALN$59,'Base facturation'!$C$8:$ALN$8,A2594)=0,"",SUMIFS('Base facturation'!$C$59:$ALN$59,'Base facturation'!$C$8:$ALN$8,A2594))</f>
        <v/>
      </c>
      <c r="L2594" s="46" t="str">
        <f t="shared" si="40"/>
        <v/>
      </c>
      <c r="M2594" s="47"/>
      <c r="N2594" s="55"/>
      <c r="O2594" s="59"/>
      <c r="P2594" s="43"/>
      <c r="Q2594" s="14"/>
    </row>
    <row r="2595" spans="1:17" ht="36.700000000000003" customHeight="1" x14ac:dyDescent="0.25">
      <c r="A2595" s="277"/>
      <c r="B2595" s="33"/>
      <c r="C2595" s="11"/>
      <c r="D2595" s="11"/>
      <c r="E2595" s="36"/>
      <c r="F2595" s="11"/>
      <c r="G2595" s="11"/>
      <c r="H2595" s="11"/>
      <c r="I2595" s="24"/>
      <c r="J2595" s="51"/>
      <c r="K2595" s="46" t="str">
        <f>IF(SUMIFS('Base facturation'!$C$59:$ALN$59,'Base facturation'!$C$8:$ALN$8,A2595)=0,"",SUMIFS('Base facturation'!$C$59:$ALN$59,'Base facturation'!$C$8:$ALN$8,A2595))</f>
        <v/>
      </c>
      <c r="L2595" s="46" t="str">
        <f t="shared" si="40"/>
        <v/>
      </c>
      <c r="M2595" s="47"/>
      <c r="N2595" s="55"/>
      <c r="O2595" s="59"/>
      <c r="P2595" s="43"/>
      <c r="Q2595" s="14"/>
    </row>
    <row r="2596" spans="1:17" ht="36.700000000000003" customHeight="1" x14ac:dyDescent="0.25">
      <c r="A2596" s="277"/>
      <c r="B2596" s="33"/>
      <c r="C2596" s="11"/>
      <c r="D2596" s="11"/>
      <c r="E2596" s="36"/>
      <c r="F2596" s="11"/>
      <c r="G2596" s="11"/>
      <c r="H2596" s="11"/>
      <c r="I2596" s="24"/>
      <c r="J2596" s="51"/>
      <c r="K2596" s="46" t="str">
        <f>IF(SUMIFS('Base facturation'!$C$59:$ALN$59,'Base facturation'!$C$8:$ALN$8,A2596)=0,"",SUMIFS('Base facturation'!$C$59:$ALN$59,'Base facturation'!$C$8:$ALN$8,A2596))</f>
        <v/>
      </c>
      <c r="L2596" s="46" t="str">
        <f t="shared" si="40"/>
        <v/>
      </c>
      <c r="M2596" s="47"/>
      <c r="N2596" s="55"/>
      <c r="O2596" s="59"/>
      <c r="P2596" s="43"/>
      <c r="Q2596" s="14"/>
    </row>
    <row r="2597" spans="1:17" ht="36.700000000000003" customHeight="1" x14ac:dyDescent="0.25">
      <c r="A2597" s="277"/>
      <c r="B2597" s="33"/>
      <c r="C2597" s="11"/>
      <c r="D2597" s="11"/>
      <c r="E2597" s="36"/>
      <c r="F2597" s="11"/>
      <c r="G2597" s="11"/>
      <c r="H2597" s="11"/>
      <c r="I2597" s="24"/>
      <c r="J2597" s="51"/>
      <c r="K2597" s="46" t="str">
        <f>IF(SUMIFS('Base facturation'!$C$59:$ALN$59,'Base facturation'!$C$8:$ALN$8,A2597)=0,"",SUMIFS('Base facturation'!$C$59:$ALN$59,'Base facturation'!$C$8:$ALN$8,A2597))</f>
        <v/>
      </c>
      <c r="L2597" s="46" t="str">
        <f t="shared" si="40"/>
        <v/>
      </c>
      <c r="M2597" s="47"/>
      <c r="N2597" s="55"/>
      <c r="O2597" s="59"/>
      <c r="P2597" s="43"/>
      <c r="Q2597" s="14"/>
    </row>
    <row r="2598" spans="1:17" ht="36.700000000000003" customHeight="1" x14ac:dyDescent="0.25">
      <c r="A2598" s="277"/>
      <c r="B2598" s="33"/>
      <c r="C2598" s="11"/>
      <c r="D2598" s="11"/>
      <c r="E2598" s="36"/>
      <c r="F2598" s="11"/>
      <c r="G2598" s="11"/>
      <c r="H2598" s="11"/>
      <c r="I2598" s="24"/>
      <c r="J2598" s="51"/>
      <c r="K2598" s="46" t="str">
        <f>IF(SUMIFS('Base facturation'!$C$59:$ALN$59,'Base facturation'!$C$8:$ALN$8,A2598)=0,"",SUMIFS('Base facturation'!$C$59:$ALN$59,'Base facturation'!$C$8:$ALN$8,A2598))</f>
        <v/>
      </c>
      <c r="L2598" s="46" t="str">
        <f t="shared" si="40"/>
        <v/>
      </c>
      <c r="M2598" s="47"/>
      <c r="N2598" s="55"/>
      <c r="O2598" s="59"/>
      <c r="P2598" s="43"/>
      <c r="Q2598" s="14"/>
    </row>
    <row r="2599" spans="1:17" ht="36.700000000000003" customHeight="1" x14ac:dyDescent="0.25">
      <c r="A2599" s="277"/>
      <c r="B2599" s="33"/>
      <c r="C2599" s="11"/>
      <c r="D2599" s="11"/>
      <c r="E2599" s="36"/>
      <c r="F2599" s="11"/>
      <c r="G2599" s="11"/>
      <c r="H2599" s="11"/>
      <c r="I2599" s="24"/>
      <c r="J2599" s="51"/>
      <c r="K2599" s="46" t="str">
        <f>IF(SUMIFS('Base facturation'!$C$59:$ALN$59,'Base facturation'!$C$8:$ALN$8,A2599)=0,"",SUMIFS('Base facturation'!$C$59:$ALN$59,'Base facturation'!$C$8:$ALN$8,A2599))</f>
        <v/>
      </c>
      <c r="L2599" s="46" t="str">
        <f t="shared" si="40"/>
        <v/>
      </c>
      <c r="M2599" s="47"/>
      <c r="N2599" s="55"/>
      <c r="O2599" s="59"/>
      <c r="P2599" s="43"/>
      <c r="Q2599" s="14"/>
    </row>
    <row r="2600" spans="1:17" ht="36.700000000000003" customHeight="1" x14ac:dyDescent="0.25">
      <c r="A2600" s="277"/>
      <c r="B2600" s="33"/>
      <c r="C2600" s="11"/>
      <c r="D2600" s="11"/>
      <c r="E2600" s="36"/>
      <c r="F2600" s="11"/>
      <c r="G2600" s="11"/>
      <c r="H2600" s="11"/>
      <c r="I2600" s="24"/>
      <c r="J2600" s="51"/>
      <c r="K2600" s="46" t="str">
        <f>IF(SUMIFS('Base facturation'!$C$59:$ALN$59,'Base facturation'!$C$8:$ALN$8,A2600)=0,"",SUMIFS('Base facturation'!$C$59:$ALN$59,'Base facturation'!$C$8:$ALN$8,A2600))</f>
        <v/>
      </c>
      <c r="L2600" s="46" t="str">
        <f t="shared" si="40"/>
        <v/>
      </c>
      <c r="M2600" s="47"/>
      <c r="N2600" s="55"/>
      <c r="O2600" s="59"/>
      <c r="P2600" s="43"/>
      <c r="Q2600" s="14"/>
    </row>
    <row r="2601" spans="1:17" ht="36.700000000000003" customHeight="1" x14ac:dyDescent="0.25">
      <c r="A2601" s="277"/>
      <c r="B2601" s="33"/>
      <c r="C2601" s="11"/>
      <c r="D2601" s="11"/>
      <c r="E2601" s="36"/>
      <c r="F2601" s="11"/>
      <c r="G2601" s="11"/>
      <c r="H2601" s="11"/>
      <c r="I2601" s="24"/>
      <c r="J2601" s="51"/>
      <c r="K2601" s="46" t="str">
        <f>IF(SUMIFS('Base facturation'!$C$59:$ALN$59,'Base facturation'!$C$8:$ALN$8,A2601)=0,"",SUMIFS('Base facturation'!$C$59:$ALN$59,'Base facturation'!$C$8:$ALN$8,A2601))</f>
        <v/>
      </c>
      <c r="L2601" s="46" t="str">
        <f t="shared" si="40"/>
        <v/>
      </c>
      <c r="M2601" s="47"/>
      <c r="N2601" s="55"/>
      <c r="O2601" s="59"/>
      <c r="P2601" s="43"/>
      <c r="Q2601" s="14"/>
    </row>
    <row r="2602" spans="1:17" ht="36.700000000000003" customHeight="1" x14ac:dyDescent="0.25">
      <c r="A2602" s="277"/>
      <c r="B2602" s="33"/>
      <c r="C2602" s="11"/>
      <c r="D2602" s="11"/>
      <c r="E2602" s="36"/>
      <c r="F2602" s="11"/>
      <c r="G2602" s="11"/>
      <c r="H2602" s="11"/>
      <c r="I2602" s="24"/>
      <c r="J2602" s="51"/>
      <c r="K2602" s="46" t="str">
        <f>IF(SUMIFS('Base facturation'!$C$59:$ALN$59,'Base facturation'!$C$8:$ALN$8,A2602)=0,"",SUMIFS('Base facturation'!$C$59:$ALN$59,'Base facturation'!$C$8:$ALN$8,A2602))</f>
        <v/>
      </c>
      <c r="L2602" s="46" t="str">
        <f t="shared" si="40"/>
        <v/>
      </c>
      <c r="M2602" s="47"/>
      <c r="N2602" s="55"/>
      <c r="O2602" s="59"/>
      <c r="P2602" s="43"/>
      <c r="Q2602" s="14"/>
    </row>
    <row r="2603" spans="1:17" ht="36.700000000000003" customHeight="1" x14ac:dyDescent="0.25">
      <c r="A2603" s="277"/>
      <c r="B2603" s="33"/>
      <c r="C2603" s="11"/>
      <c r="D2603" s="11"/>
      <c r="E2603" s="36"/>
      <c r="F2603" s="11"/>
      <c r="G2603" s="11"/>
      <c r="H2603" s="11"/>
      <c r="I2603" s="24"/>
      <c r="J2603" s="51"/>
      <c r="K2603" s="46" t="str">
        <f>IF(SUMIFS('Base facturation'!$C$59:$ALN$59,'Base facturation'!$C$8:$ALN$8,A2603)=0,"",SUMIFS('Base facturation'!$C$59:$ALN$59,'Base facturation'!$C$8:$ALN$8,A2603))</f>
        <v/>
      </c>
      <c r="L2603" s="46" t="str">
        <f t="shared" si="40"/>
        <v/>
      </c>
      <c r="M2603" s="47"/>
      <c r="N2603" s="55"/>
      <c r="O2603" s="59"/>
      <c r="P2603" s="43"/>
      <c r="Q2603" s="14"/>
    </row>
    <row r="2604" spans="1:17" ht="36.700000000000003" customHeight="1" x14ac:dyDescent="0.25">
      <c r="A2604" s="277"/>
      <c r="B2604" s="33"/>
      <c r="C2604" s="11"/>
      <c r="D2604" s="11"/>
      <c r="E2604" s="36"/>
      <c r="F2604" s="11"/>
      <c r="G2604" s="11"/>
      <c r="H2604" s="11"/>
      <c r="I2604" s="24"/>
      <c r="J2604" s="51"/>
      <c r="K2604" s="46" t="str">
        <f>IF(SUMIFS('Base facturation'!$C$59:$ALN$59,'Base facturation'!$C$8:$ALN$8,A2604)=0,"",SUMIFS('Base facturation'!$C$59:$ALN$59,'Base facturation'!$C$8:$ALN$8,A2604))</f>
        <v/>
      </c>
      <c r="L2604" s="46" t="str">
        <f t="shared" si="40"/>
        <v/>
      </c>
      <c r="M2604" s="47"/>
      <c r="N2604" s="55"/>
      <c r="O2604" s="59"/>
      <c r="P2604" s="43"/>
      <c r="Q2604" s="14"/>
    </row>
    <row r="2605" spans="1:17" ht="36.700000000000003" customHeight="1" x14ac:dyDescent="0.25">
      <c r="A2605" s="277"/>
      <c r="B2605" s="33"/>
      <c r="C2605" s="11"/>
      <c r="D2605" s="11"/>
      <c r="E2605" s="36"/>
      <c r="F2605" s="11"/>
      <c r="G2605" s="11"/>
      <c r="H2605" s="11"/>
      <c r="I2605" s="24"/>
      <c r="J2605" s="51"/>
      <c r="K2605" s="46" t="str">
        <f>IF(SUMIFS('Base facturation'!$C$59:$ALN$59,'Base facturation'!$C$8:$ALN$8,A2605)=0,"",SUMIFS('Base facturation'!$C$59:$ALN$59,'Base facturation'!$C$8:$ALN$8,A2605))</f>
        <v/>
      </c>
      <c r="L2605" s="46" t="str">
        <f t="shared" si="40"/>
        <v/>
      </c>
      <c r="M2605" s="47"/>
      <c r="N2605" s="55"/>
      <c r="O2605" s="59"/>
      <c r="P2605" s="43"/>
      <c r="Q2605" s="14"/>
    </row>
    <row r="2606" spans="1:17" ht="36.700000000000003" customHeight="1" x14ac:dyDescent="0.25">
      <c r="A2606" s="277"/>
      <c r="B2606" s="33"/>
      <c r="C2606" s="11"/>
      <c r="D2606" s="11"/>
      <c r="E2606" s="36"/>
      <c r="F2606" s="11"/>
      <c r="G2606" s="11"/>
      <c r="H2606" s="11"/>
      <c r="I2606" s="24"/>
      <c r="J2606" s="51"/>
      <c r="K2606" s="46" t="str">
        <f>IF(SUMIFS('Base facturation'!$C$59:$ALN$59,'Base facturation'!$C$8:$ALN$8,A2606)=0,"",SUMIFS('Base facturation'!$C$59:$ALN$59,'Base facturation'!$C$8:$ALN$8,A2606))</f>
        <v/>
      </c>
      <c r="L2606" s="46" t="str">
        <f t="shared" si="40"/>
        <v/>
      </c>
      <c r="M2606" s="47"/>
      <c r="N2606" s="55"/>
      <c r="O2606" s="59"/>
      <c r="P2606" s="43"/>
      <c r="Q2606" s="14"/>
    </row>
    <row r="2607" spans="1:17" ht="36.700000000000003" customHeight="1" x14ac:dyDescent="0.25">
      <c r="A2607" s="277"/>
      <c r="B2607" s="33"/>
      <c r="C2607" s="11"/>
      <c r="D2607" s="11"/>
      <c r="E2607" s="36"/>
      <c r="F2607" s="11"/>
      <c r="G2607" s="11"/>
      <c r="H2607" s="11"/>
      <c r="I2607" s="24"/>
      <c r="J2607" s="51"/>
      <c r="K2607" s="46" t="str">
        <f>IF(SUMIFS('Base facturation'!$C$59:$ALN$59,'Base facturation'!$C$8:$ALN$8,A2607)=0,"",SUMIFS('Base facturation'!$C$59:$ALN$59,'Base facturation'!$C$8:$ALN$8,A2607))</f>
        <v/>
      </c>
      <c r="L2607" s="46" t="str">
        <f t="shared" si="40"/>
        <v/>
      </c>
      <c r="M2607" s="47"/>
      <c r="N2607" s="55"/>
      <c r="O2607" s="59"/>
      <c r="P2607" s="43"/>
      <c r="Q2607" s="14"/>
    </row>
    <row r="2608" spans="1:17" ht="36.700000000000003" customHeight="1" x14ac:dyDescent="0.25">
      <c r="A2608" s="277"/>
      <c r="B2608" s="33"/>
      <c r="C2608" s="11"/>
      <c r="D2608" s="11"/>
      <c r="E2608" s="36"/>
      <c r="F2608" s="11"/>
      <c r="G2608" s="11"/>
      <c r="H2608" s="11"/>
      <c r="I2608" s="24"/>
      <c r="J2608" s="51"/>
      <c r="K2608" s="46" t="str">
        <f>IF(SUMIFS('Base facturation'!$C$59:$ALN$59,'Base facturation'!$C$8:$ALN$8,A2608)=0,"",SUMIFS('Base facturation'!$C$59:$ALN$59,'Base facturation'!$C$8:$ALN$8,A2608))</f>
        <v/>
      </c>
      <c r="L2608" s="46" t="str">
        <f t="shared" si="40"/>
        <v/>
      </c>
      <c r="M2608" s="47"/>
      <c r="N2608" s="55"/>
      <c r="O2608" s="59"/>
      <c r="P2608" s="43"/>
      <c r="Q2608" s="14"/>
    </row>
    <row r="2609" spans="1:17" ht="36.700000000000003" customHeight="1" x14ac:dyDescent="0.25">
      <c r="A2609" s="277"/>
      <c r="B2609" s="33"/>
      <c r="C2609" s="11"/>
      <c r="D2609" s="11"/>
      <c r="E2609" s="36"/>
      <c r="F2609" s="11"/>
      <c r="G2609" s="11"/>
      <c r="H2609" s="11"/>
      <c r="I2609" s="24"/>
      <c r="J2609" s="51"/>
      <c r="K2609" s="46" t="str">
        <f>IF(SUMIFS('Base facturation'!$C$59:$ALN$59,'Base facturation'!$C$8:$ALN$8,A2609)=0,"",SUMIFS('Base facturation'!$C$59:$ALN$59,'Base facturation'!$C$8:$ALN$8,A2609))</f>
        <v/>
      </c>
      <c r="L2609" s="46" t="str">
        <f t="shared" si="40"/>
        <v/>
      </c>
      <c r="M2609" s="47"/>
      <c r="N2609" s="55"/>
      <c r="O2609" s="59"/>
      <c r="P2609" s="43"/>
      <c r="Q2609" s="14"/>
    </row>
    <row r="2610" spans="1:17" ht="36.700000000000003" customHeight="1" x14ac:dyDescent="0.25">
      <c r="A2610" s="277"/>
      <c r="B2610" s="33"/>
      <c r="C2610" s="11"/>
      <c r="D2610" s="11"/>
      <c r="E2610" s="36"/>
      <c r="F2610" s="11"/>
      <c r="G2610" s="11"/>
      <c r="H2610" s="11"/>
      <c r="I2610" s="24"/>
      <c r="J2610" s="51"/>
      <c r="K2610" s="46" t="str">
        <f>IF(SUMIFS('Base facturation'!$C$59:$ALN$59,'Base facturation'!$C$8:$ALN$8,A2610)=0,"",SUMIFS('Base facturation'!$C$59:$ALN$59,'Base facturation'!$C$8:$ALN$8,A2610))</f>
        <v/>
      </c>
      <c r="L2610" s="46" t="str">
        <f t="shared" si="40"/>
        <v/>
      </c>
      <c r="M2610" s="47"/>
      <c r="N2610" s="55"/>
      <c r="O2610" s="59"/>
      <c r="P2610" s="43"/>
      <c r="Q2610" s="14"/>
    </row>
    <row r="2611" spans="1:17" ht="36.700000000000003" customHeight="1" x14ac:dyDescent="0.25">
      <c r="A2611" s="277"/>
      <c r="B2611" s="33"/>
      <c r="C2611" s="11"/>
      <c r="D2611" s="11"/>
      <c r="E2611" s="36"/>
      <c r="F2611" s="11"/>
      <c r="G2611" s="11"/>
      <c r="H2611" s="11"/>
      <c r="I2611" s="24"/>
      <c r="J2611" s="51"/>
      <c r="K2611" s="46" t="str">
        <f>IF(SUMIFS('Base facturation'!$C$59:$ALN$59,'Base facturation'!$C$8:$ALN$8,A2611)=0,"",SUMIFS('Base facturation'!$C$59:$ALN$59,'Base facturation'!$C$8:$ALN$8,A2611))</f>
        <v/>
      </c>
      <c r="L2611" s="46" t="str">
        <f t="shared" si="40"/>
        <v/>
      </c>
      <c r="M2611" s="47"/>
      <c r="N2611" s="55"/>
      <c r="O2611" s="59"/>
      <c r="P2611" s="43"/>
      <c r="Q2611" s="14"/>
    </row>
    <row r="2612" spans="1:17" ht="36.700000000000003" customHeight="1" x14ac:dyDescent="0.25">
      <c r="A2612" s="277"/>
      <c r="B2612" s="33"/>
      <c r="C2612" s="11"/>
      <c r="D2612" s="11"/>
      <c r="E2612" s="36"/>
      <c r="F2612" s="11"/>
      <c r="G2612" s="11"/>
      <c r="H2612" s="11"/>
      <c r="I2612" s="24"/>
      <c r="J2612" s="51"/>
      <c r="K2612" s="46" t="str">
        <f>IF(SUMIFS('Base facturation'!$C$59:$ALN$59,'Base facturation'!$C$8:$ALN$8,A2612)=0,"",SUMIFS('Base facturation'!$C$59:$ALN$59,'Base facturation'!$C$8:$ALN$8,A2612))</f>
        <v/>
      </c>
      <c r="L2612" s="46" t="str">
        <f t="shared" si="40"/>
        <v/>
      </c>
      <c r="M2612" s="47"/>
      <c r="N2612" s="55"/>
      <c r="O2612" s="59"/>
      <c r="P2612" s="43"/>
      <c r="Q2612" s="14"/>
    </row>
    <row r="2613" spans="1:17" ht="36.700000000000003" customHeight="1" x14ac:dyDescent="0.25">
      <c r="A2613" s="277"/>
      <c r="B2613" s="33"/>
      <c r="C2613" s="11"/>
      <c r="D2613" s="11"/>
      <c r="E2613" s="36"/>
      <c r="F2613" s="11"/>
      <c r="G2613" s="11"/>
      <c r="H2613" s="11"/>
      <c r="I2613" s="24"/>
      <c r="J2613" s="51"/>
      <c r="K2613" s="46" t="str">
        <f>IF(SUMIFS('Base facturation'!$C$59:$ALN$59,'Base facturation'!$C$8:$ALN$8,A2613)=0,"",SUMIFS('Base facturation'!$C$59:$ALN$59,'Base facturation'!$C$8:$ALN$8,A2613))</f>
        <v/>
      </c>
      <c r="L2613" s="46" t="str">
        <f t="shared" si="40"/>
        <v/>
      </c>
      <c r="M2613" s="47"/>
      <c r="N2613" s="55"/>
      <c r="O2613" s="59"/>
      <c r="P2613" s="43"/>
      <c r="Q2613" s="14"/>
    </row>
    <row r="2614" spans="1:17" ht="36.700000000000003" customHeight="1" x14ac:dyDescent="0.25">
      <c r="A2614" s="277"/>
      <c r="B2614" s="33"/>
      <c r="C2614" s="11"/>
      <c r="D2614" s="11"/>
      <c r="E2614" s="36"/>
      <c r="F2614" s="11"/>
      <c r="G2614" s="11"/>
      <c r="H2614" s="11"/>
      <c r="I2614" s="24"/>
      <c r="J2614" s="51"/>
      <c r="K2614" s="46" t="str">
        <f>IF(SUMIFS('Base facturation'!$C$59:$ALN$59,'Base facturation'!$C$8:$ALN$8,A2614)=0,"",SUMIFS('Base facturation'!$C$59:$ALN$59,'Base facturation'!$C$8:$ALN$8,A2614))</f>
        <v/>
      </c>
      <c r="L2614" s="46" t="str">
        <f t="shared" si="40"/>
        <v/>
      </c>
      <c r="M2614" s="47"/>
      <c r="N2614" s="55"/>
      <c r="O2614" s="59"/>
      <c r="P2614" s="43"/>
      <c r="Q2614" s="14"/>
    </row>
    <row r="2615" spans="1:17" ht="36.700000000000003" customHeight="1" x14ac:dyDescent="0.25">
      <c r="A2615" s="277"/>
      <c r="B2615" s="33"/>
      <c r="C2615" s="11"/>
      <c r="D2615" s="11"/>
      <c r="E2615" s="36"/>
      <c r="F2615" s="11"/>
      <c r="G2615" s="11"/>
      <c r="H2615" s="11"/>
      <c r="I2615" s="24"/>
      <c r="J2615" s="51"/>
      <c r="K2615" s="46" t="str">
        <f>IF(SUMIFS('Base facturation'!$C$59:$ALN$59,'Base facturation'!$C$8:$ALN$8,A2615)=0,"",SUMIFS('Base facturation'!$C$59:$ALN$59,'Base facturation'!$C$8:$ALN$8,A2615))</f>
        <v/>
      </c>
      <c r="L2615" s="46" t="str">
        <f t="shared" si="40"/>
        <v/>
      </c>
      <c r="M2615" s="47"/>
      <c r="N2615" s="55"/>
      <c r="O2615" s="59"/>
      <c r="P2615" s="43"/>
      <c r="Q2615" s="14"/>
    </row>
    <row r="2616" spans="1:17" ht="36.700000000000003" customHeight="1" x14ac:dyDescent="0.25">
      <c r="A2616" s="277"/>
      <c r="B2616" s="33"/>
      <c r="C2616" s="11"/>
      <c r="D2616" s="11"/>
      <c r="E2616" s="36"/>
      <c r="F2616" s="11"/>
      <c r="G2616" s="11"/>
      <c r="H2616" s="11"/>
      <c r="I2616" s="24"/>
      <c r="J2616" s="51"/>
      <c r="K2616" s="46" t="str">
        <f>IF(SUMIFS('Base facturation'!$C$59:$ALN$59,'Base facturation'!$C$8:$ALN$8,A2616)=0,"",SUMIFS('Base facturation'!$C$59:$ALN$59,'Base facturation'!$C$8:$ALN$8,A2616))</f>
        <v/>
      </c>
      <c r="L2616" s="46" t="str">
        <f t="shared" si="40"/>
        <v/>
      </c>
      <c r="M2616" s="47"/>
      <c r="N2616" s="55"/>
      <c r="O2616" s="59"/>
      <c r="P2616" s="43"/>
      <c r="Q2616" s="14"/>
    </row>
    <row r="2617" spans="1:17" ht="36.700000000000003" customHeight="1" x14ac:dyDescent="0.25">
      <c r="A2617" s="277"/>
      <c r="B2617" s="33"/>
      <c r="C2617" s="11"/>
      <c r="D2617" s="11"/>
      <c r="E2617" s="36"/>
      <c r="F2617" s="11"/>
      <c r="G2617" s="11"/>
      <c r="H2617" s="11"/>
      <c r="I2617" s="24"/>
      <c r="J2617" s="51"/>
      <c r="K2617" s="46" t="str">
        <f>IF(SUMIFS('Base facturation'!$C$59:$ALN$59,'Base facturation'!$C$8:$ALN$8,A2617)=0,"",SUMIFS('Base facturation'!$C$59:$ALN$59,'Base facturation'!$C$8:$ALN$8,A2617))</f>
        <v/>
      </c>
      <c r="L2617" s="46" t="str">
        <f t="shared" si="40"/>
        <v/>
      </c>
      <c r="M2617" s="47"/>
      <c r="N2617" s="55"/>
      <c r="O2617" s="59"/>
      <c r="P2617" s="43"/>
      <c r="Q2617" s="14"/>
    </row>
    <row r="2618" spans="1:17" ht="36.700000000000003" customHeight="1" x14ac:dyDescent="0.25">
      <c r="A2618" s="277"/>
      <c r="B2618" s="33"/>
      <c r="C2618" s="11"/>
      <c r="D2618" s="11"/>
      <c r="E2618" s="36"/>
      <c r="F2618" s="11"/>
      <c r="G2618" s="11"/>
      <c r="H2618" s="11"/>
      <c r="I2618" s="24"/>
      <c r="J2618" s="51"/>
      <c r="K2618" s="46" t="str">
        <f>IF(SUMIFS('Base facturation'!$C$59:$ALN$59,'Base facturation'!$C$8:$ALN$8,A2618)=0,"",SUMIFS('Base facturation'!$C$59:$ALN$59,'Base facturation'!$C$8:$ALN$8,A2618))</f>
        <v/>
      </c>
      <c r="L2618" s="46" t="str">
        <f t="shared" si="40"/>
        <v/>
      </c>
      <c r="M2618" s="47"/>
      <c r="N2618" s="55"/>
      <c r="O2618" s="59"/>
      <c r="P2618" s="43"/>
      <c r="Q2618" s="14"/>
    </row>
    <row r="2619" spans="1:17" ht="36.700000000000003" customHeight="1" x14ac:dyDescent="0.25">
      <c r="A2619" s="277"/>
      <c r="B2619" s="33"/>
      <c r="C2619" s="11"/>
      <c r="D2619" s="11"/>
      <c r="E2619" s="36"/>
      <c r="F2619" s="11"/>
      <c r="G2619" s="11"/>
      <c r="H2619" s="11"/>
      <c r="I2619" s="24"/>
      <c r="J2619" s="51"/>
      <c r="K2619" s="46" t="str">
        <f>IF(SUMIFS('Base facturation'!$C$59:$ALN$59,'Base facturation'!$C$8:$ALN$8,A2619)=0,"",SUMIFS('Base facturation'!$C$59:$ALN$59,'Base facturation'!$C$8:$ALN$8,A2619))</f>
        <v/>
      </c>
      <c r="L2619" s="46" t="str">
        <f t="shared" si="40"/>
        <v/>
      </c>
      <c r="M2619" s="47"/>
      <c r="N2619" s="55"/>
      <c r="O2619" s="59"/>
      <c r="P2619" s="43"/>
      <c r="Q2619" s="14"/>
    </row>
    <row r="2620" spans="1:17" ht="36.700000000000003" customHeight="1" x14ac:dyDescent="0.25">
      <c r="A2620" s="277"/>
      <c r="B2620" s="33"/>
      <c r="C2620" s="11"/>
      <c r="D2620" s="11"/>
      <c r="E2620" s="36"/>
      <c r="F2620" s="11"/>
      <c r="G2620" s="11"/>
      <c r="H2620" s="11"/>
      <c r="I2620" s="24"/>
      <c r="J2620" s="51"/>
      <c r="K2620" s="46" t="str">
        <f>IF(SUMIFS('Base facturation'!$C$59:$ALN$59,'Base facturation'!$C$8:$ALN$8,A2620)=0,"",SUMIFS('Base facturation'!$C$59:$ALN$59,'Base facturation'!$C$8:$ALN$8,A2620))</f>
        <v/>
      </c>
      <c r="L2620" s="46" t="str">
        <f t="shared" si="40"/>
        <v/>
      </c>
      <c r="M2620" s="47"/>
      <c r="N2620" s="55"/>
      <c r="O2620" s="59"/>
      <c r="P2620" s="43"/>
      <c r="Q2620" s="14"/>
    </row>
    <row r="2621" spans="1:17" ht="36.700000000000003" customHeight="1" x14ac:dyDescent="0.25">
      <c r="A2621" s="277"/>
      <c r="B2621" s="33"/>
      <c r="C2621" s="11"/>
      <c r="D2621" s="11"/>
      <c r="E2621" s="36"/>
      <c r="F2621" s="11"/>
      <c r="G2621" s="11"/>
      <c r="H2621" s="11"/>
      <c r="I2621" s="24"/>
      <c r="J2621" s="51"/>
      <c r="K2621" s="46" t="str">
        <f>IF(SUMIFS('Base facturation'!$C$59:$ALN$59,'Base facturation'!$C$8:$ALN$8,A2621)=0,"",SUMIFS('Base facturation'!$C$59:$ALN$59,'Base facturation'!$C$8:$ALN$8,A2621))</f>
        <v/>
      </c>
      <c r="L2621" s="46" t="str">
        <f t="shared" si="40"/>
        <v/>
      </c>
      <c r="M2621" s="47"/>
      <c r="N2621" s="55"/>
      <c r="O2621" s="59"/>
      <c r="P2621" s="43"/>
      <c r="Q2621" s="14"/>
    </row>
    <row r="2622" spans="1:17" ht="36.700000000000003" customHeight="1" x14ac:dyDescent="0.25">
      <c r="A2622" s="277"/>
      <c r="B2622" s="33"/>
      <c r="C2622" s="11"/>
      <c r="D2622" s="11"/>
      <c r="E2622" s="36"/>
      <c r="F2622" s="11"/>
      <c r="G2622" s="11"/>
      <c r="H2622" s="11"/>
      <c r="I2622" s="24"/>
      <c r="J2622" s="51"/>
      <c r="K2622" s="46" t="str">
        <f>IF(SUMIFS('Base facturation'!$C$59:$ALN$59,'Base facturation'!$C$8:$ALN$8,A2622)=0,"",SUMIFS('Base facturation'!$C$59:$ALN$59,'Base facturation'!$C$8:$ALN$8,A2622))</f>
        <v/>
      </c>
      <c r="L2622" s="46" t="str">
        <f t="shared" si="40"/>
        <v/>
      </c>
      <c r="M2622" s="47"/>
      <c r="N2622" s="55"/>
      <c r="O2622" s="59"/>
      <c r="P2622" s="43"/>
      <c r="Q2622" s="14"/>
    </row>
    <row r="2623" spans="1:17" ht="36.700000000000003" customHeight="1" x14ac:dyDescent="0.25">
      <c r="A2623" s="277"/>
      <c r="B2623" s="33"/>
      <c r="C2623" s="11"/>
      <c r="D2623" s="11"/>
      <c r="E2623" s="36"/>
      <c r="F2623" s="11"/>
      <c r="G2623" s="11"/>
      <c r="H2623" s="11"/>
      <c r="I2623" s="24"/>
      <c r="J2623" s="51"/>
      <c r="K2623" s="46" t="str">
        <f>IF(SUMIFS('Base facturation'!$C$59:$ALN$59,'Base facturation'!$C$8:$ALN$8,A2623)=0,"",SUMIFS('Base facturation'!$C$59:$ALN$59,'Base facturation'!$C$8:$ALN$8,A2623))</f>
        <v/>
      </c>
      <c r="L2623" s="46" t="str">
        <f t="shared" si="40"/>
        <v/>
      </c>
      <c r="M2623" s="47"/>
      <c r="N2623" s="55"/>
      <c r="O2623" s="59"/>
      <c r="P2623" s="43"/>
      <c r="Q2623" s="14"/>
    </row>
    <row r="2624" spans="1:17" ht="36.700000000000003" customHeight="1" x14ac:dyDescent="0.25">
      <c r="A2624" s="277"/>
      <c r="B2624" s="33"/>
      <c r="C2624" s="11"/>
      <c r="D2624" s="11"/>
      <c r="E2624" s="36"/>
      <c r="F2624" s="11"/>
      <c r="G2624" s="11"/>
      <c r="H2624" s="11"/>
      <c r="I2624" s="24"/>
      <c r="J2624" s="51"/>
      <c r="K2624" s="46" t="str">
        <f>IF(SUMIFS('Base facturation'!$C$59:$ALN$59,'Base facturation'!$C$8:$ALN$8,A2624)=0,"",SUMIFS('Base facturation'!$C$59:$ALN$59,'Base facturation'!$C$8:$ALN$8,A2624))</f>
        <v/>
      </c>
      <c r="L2624" s="46" t="str">
        <f t="shared" si="40"/>
        <v/>
      </c>
      <c r="M2624" s="47"/>
      <c r="N2624" s="55"/>
      <c r="O2624" s="59"/>
      <c r="P2624" s="43"/>
      <c r="Q2624" s="14"/>
    </row>
    <row r="2625" spans="1:17" ht="36.700000000000003" customHeight="1" x14ac:dyDescent="0.25">
      <c r="A2625" s="277"/>
      <c r="B2625" s="33"/>
      <c r="C2625" s="11"/>
      <c r="D2625" s="11"/>
      <c r="E2625" s="36"/>
      <c r="F2625" s="11"/>
      <c r="G2625" s="11"/>
      <c r="H2625" s="11"/>
      <c r="I2625" s="24"/>
      <c r="J2625" s="51"/>
      <c r="K2625" s="46" t="str">
        <f>IF(SUMIFS('Base facturation'!$C$59:$ALN$59,'Base facturation'!$C$8:$ALN$8,A2625)=0,"",SUMIFS('Base facturation'!$C$59:$ALN$59,'Base facturation'!$C$8:$ALN$8,A2625))</f>
        <v/>
      </c>
      <c r="L2625" s="46" t="str">
        <f t="shared" si="40"/>
        <v/>
      </c>
      <c r="M2625" s="47"/>
      <c r="N2625" s="55"/>
      <c r="O2625" s="59"/>
      <c r="P2625" s="43"/>
      <c r="Q2625" s="14"/>
    </row>
    <row r="2626" spans="1:17" ht="36.700000000000003" customHeight="1" x14ac:dyDescent="0.25">
      <c r="A2626" s="277"/>
      <c r="B2626" s="33"/>
      <c r="C2626" s="11"/>
      <c r="D2626" s="11"/>
      <c r="E2626" s="36"/>
      <c r="F2626" s="11"/>
      <c r="G2626" s="11"/>
      <c r="H2626" s="11"/>
      <c r="I2626" s="24"/>
      <c r="J2626" s="51"/>
      <c r="K2626" s="46" t="str">
        <f>IF(SUMIFS('Base facturation'!$C$59:$ALN$59,'Base facturation'!$C$8:$ALN$8,A2626)=0,"",SUMIFS('Base facturation'!$C$59:$ALN$59,'Base facturation'!$C$8:$ALN$8,A2626))</f>
        <v/>
      </c>
      <c r="L2626" s="46" t="str">
        <f t="shared" si="40"/>
        <v/>
      </c>
      <c r="M2626" s="47"/>
      <c r="N2626" s="55"/>
      <c r="O2626" s="59"/>
      <c r="P2626" s="43"/>
      <c r="Q2626" s="14"/>
    </row>
    <row r="2627" spans="1:17" ht="36.700000000000003" customHeight="1" x14ac:dyDescent="0.25">
      <c r="A2627" s="277"/>
      <c r="B2627" s="33"/>
      <c r="C2627" s="11"/>
      <c r="D2627" s="11"/>
      <c r="E2627" s="36"/>
      <c r="F2627" s="11"/>
      <c r="G2627" s="11"/>
      <c r="H2627" s="11"/>
      <c r="I2627" s="24"/>
      <c r="J2627" s="51"/>
      <c r="K2627" s="46" t="str">
        <f>IF(SUMIFS('Base facturation'!$C$59:$ALN$59,'Base facturation'!$C$8:$ALN$8,A2627)=0,"",SUMIFS('Base facturation'!$C$59:$ALN$59,'Base facturation'!$C$8:$ALN$8,A2627))</f>
        <v/>
      </c>
      <c r="L2627" s="46" t="str">
        <f t="shared" si="40"/>
        <v/>
      </c>
      <c r="M2627" s="47"/>
      <c r="N2627" s="55"/>
      <c r="O2627" s="59"/>
      <c r="P2627" s="43"/>
      <c r="Q2627" s="14"/>
    </row>
    <row r="2628" spans="1:17" ht="36.700000000000003" customHeight="1" x14ac:dyDescent="0.25">
      <c r="A2628" s="277"/>
      <c r="B2628" s="33"/>
      <c r="C2628" s="11"/>
      <c r="D2628" s="11"/>
      <c r="E2628" s="36"/>
      <c r="F2628" s="11"/>
      <c r="G2628" s="11"/>
      <c r="H2628" s="11"/>
      <c r="I2628" s="24"/>
      <c r="J2628" s="51"/>
      <c r="K2628" s="46" t="str">
        <f>IF(SUMIFS('Base facturation'!$C$59:$ALN$59,'Base facturation'!$C$8:$ALN$8,A2628)=0,"",SUMIFS('Base facturation'!$C$59:$ALN$59,'Base facturation'!$C$8:$ALN$8,A2628))</f>
        <v/>
      </c>
      <c r="L2628" s="46" t="str">
        <f t="shared" si="40"/>
        <v/>
      </c>
      <c r="M2628" s="47"/>
      <c r="N2628" s="55"/>
      <c r="O2628" s="59"/>
      <c r="P2628" s="43"/>
      <c r="Q2628" s="14"/>
    </row>
    <row r="2629" spans="1:17" ht="36.700000000000003" customHeight="1" x14ac:dyDescent="0.25">
      <c r="A2629" s="277"/>
      <c r="B2629" s="33"/>
      <c r="C2629" s="11"/>
      <c r="D2629" s="11"/>
      <c r="E2629" s="36"/>
      <c r="F2629" s="11"/>
      <c r="G2629" s="11"/>
      <c r="H2629" s="11"/>
      <c r="I2629" s="24"/>
      <c r="J2629" s="51"/>
      <c r="K2629" s="46" t="str">
        <f>IF(SUMIFS('Base facturation'!$C$59:$ALN$59,'Base facturation'!$C$8:$ALN$8,A2629)=0,"",SUMIFS('Base facturation'!$C$59:$ALN$59,'Base facturation'!$C$8:$ALN$8,A2629))</f>
        <v/>
      </c>
      <c r="L2629" s="46" t="str">
        <f t="shared" si="40"/>
        <v/>
      </c>
      <c r="M2629" s="47"/>
      <c r="N2629" s="55"/>
      <c r="O2629" s="59"/>
      <c r="P2629" s="43"/>
      <c r="Q2629" s="14"/>
    </row>
    <row r="2630" spans="1:17" ht="36.700000000000003" customHeight="1" x14ac:dyDescent="0.25">
      <c r="A2630" s="277"/>
      <c r="B2630" s="33"/>
      <c r="C2630" s="11"/>
      <c r="D2630" s="11"/>
      <c r="E2630" s="36"/>
      <c r="F2630" s="11"/>
      <c r="G2630" s="11"/>
      <c r="H2630" s="11"/>
      <c r="I2630" s="24"/>
      <c r="J2630" s="51"/>
      <c r="K2630" s="46" t="str">
        <f>IF(SUMIFS('Base facturation'!$C$59:$ALN$59,'Base facturation'!$C$8:$ALN$8,A2630)=0,"",SUMIFS('Base facturation'!$C$59:$ALN$59,'Base facturation'!$C$8:$ALN$8,A2630))</f>
        <v/>
      </c>
      <c r="L2630" s="46" t="str">
        <f t="shared" si="40"/>
        <v/>
      </c>
      <c r="M2630" s="47"/>
      <c r="N2630" s="55"/>
      <c r="O2630" s="59"/>
      <c r="P2630" s="43"/>
      <c r="Q2630" s="14"/>
    </row>
    <row r="2631" spans="1:17" ht="36.700000000000003" customHeight="1" x14ac:dyDescent="0.25">
      <c r="A2631" s="277"/>
      <c r="B2631" s="33"/>
      <c r="C2631" s="11"/>
      <c r="D2631" s="11"/>
      <c r="E2631" s="36"/>
      <c r="F2631" s="11"/>
      <c r="G2631" s="11"/>
      <c r="H2631" s="11"/>
      <c r="I2631" s="24"/>
      <c r="J2631" s="51"/>
      <c r="K2631" s="46" t="str">
        <f>IF(SUMIFS('Base facturation'!$C$59:$ALN$59,'Base facturation'!$C$8:$ALN$8,A2631)=0,"",SUMIFS('Base facturation'!$C$59:$ALN$59,'Base facturation'!$C$8:$ALN$8,A2631))</f>
        <v/>
      </c>
      <c r="L2631" s="46" t="str">
        <f t="shared" si="40"/>
        <v/>
      </c>
      <c r="M2631" s="47"/>
      <c r="N2631" s="55"/>
      <c r="O2631" s="59"/>
      <c r="P2631" s="43"/>
      <c r="Q2631" s="14"/>
    </row>
    <row r="2632" spans="1:17" ht="36.700000000000003" customHeight="1" x14ac:dyDescent="0.25">
      <c r="A2632" s="277"/>
      <c r="B2632" s="33"/>
      <c r="C2632" s="11"/>
      <c r="D2632" s="11"/>
      <c r="E2632" s="36"/>
      <c r="F2632" s="11"/>
      <c r="G2632" s="11"/>
      <c r="H2632" s="11"/>
      <c r="I2632" s="24"/>
      <c r="J2632" s="51"/>
      <c r="K2632" s="46" t="str">
        <f>IF(SUMIFS('Base facturation'!$C$59:$ALN$59,'Base facturation'!$C$8:$ALN$8,A2632)=0,"",SUMIFS('Base facturation'!$C$59:$ALN$59,'Base facturation'!$C$8:$ALN$8,A2632))</f>
        <v/>
      </c>
      <c r="L2632" s="46" t="str">
        <f t="shared" ref="L2632:L2691" si="41">IF(ISBLANK(J2632),"",J2632-K2632)</f>
        <v/>
      </c>
      <c r="M2632" s="47"/>
      <c r="N2632" s="55"/>
      <c r="O2632" s="59"/>
      <c r="P2632" s="43"/>
      <c r="Q2632" s="14"/>
    </row>
    <row r="2633" spans="1:17" ht="36.700000000000003" customHeight="1" x14ac:dyDescent="0.25">
      <c r="A2633" s="277"/>
      <c r="B2633" s="33"/>
      <c r="C2633" s="11"/>
      <c r="D2633" s="11"/>
      <c r="E2633" s="36"/>
      <c r="F2633" s="11"/>
      <c r="G2633" s="11"/>
      <c r="H2633" s="11"/>
      <c r="I2633" s="24"/>
      <c r="J2633" s="51"/>
      <c r="K2633" s="46" t="str">
        <f>IF(SUMIFS('Base facturation'!$C$59:$ALN$59,'Base facturation'!$C$8:$ALN$8,A2633)=0,"",SUMIFS('Base facturation'!$C$59:$ALN$59,'Base facturation'!$C$8:$ALN$8,A2633))</f>
        <v/>
      </c>
      <c r="L2633" s="46" t="str">
        <f t="shared" si="41"/>
        <v/>
      </c>
      <c r="M2633" s="47"/>
      <c r="N2633" s="55"/>
      <c r="O2633" s="59"/>
      <c r="P2633" s="43"/>
      <c r="Q2633" s="14"/>
    </row>
    <row r="2634" spans="1:17" ht="36.700000000000003" customHeight="1" x14ac:dyDescent="0.25">
      <c r="A2634" s="277"/>
      <c r="B2634" s="33"/>
      <c r="C2634" s="11"/>
      <c r="D2634" s="11"/>
      <c r="E2634" s="36"/>
      <c r="F2634" s="11"/>
      <c r="G2634" s="11"/>
      <c r="H2634" s="11"/>
      <c r="I2634" s="24"/>
      <c r="J2634" s="51"/>
      <c r="K2634" s="46" t="str">
        <f>IF(SUMIFS('Base facturation'!$C$59:$ALN$59,'Base facturation'!$C$8:$ALN$8,A2634)=0,"",SUMIFS('Base facturation'!$C$59:$ALN$59,'Base facturation'!$C$8:$ALN$8,A2634))</f>
        <v/>
      </c>
      <c r="L2634" s="46" t="str">
        <f t="shared" si="41"/>
        <v/>
      </c>
      <c r="M2634" s="47"/>
      <c r="N2634" s="55"/>
      <c r="O2634" s="59"/>
      <c r="P2634" s="43"/>
      <c r="Q2634" s="14"/>
    </row>
    <row r="2635" spans="1:17" ht="36.700000000000003" customHeight="1" x14ac:dyDescent="0.25">
      <c r="A2635" s="277"/>
      <c r="B2635" s="33"/>
      <c r="C2635" s="11"/>
      <c r="D2635" s="11"/>
      <c r="E2635" s="36"/>
      <c r="F2635" s="11"/>
      <c r="G2635" s="11"/>
      <c r="H2635" s="11"/>
      <c r="I2635" s="24"/>
      <c r="J2635" s="51"/>
      <c r="K2635" s="46" t="str">
        <f>IF(SUMIFS('Base facturation'!$C$59:$ALN$59,'Base facturation'!$C$8:$ALN$8,A2635)=0,"",SUMIFS('Base facturation'!$C$59:$ALN$59,'Base facturation'!$C$8:$ALN$8,A2635))</f>
        <v/>
      </c>
      <c r="L2635" s="46" t="str">
        <f t="shared" si="41"/>
        <v/>
      </c>
      <c r="M2635" s="47"/>
      <c r="N2635" s="55"/>
      <c r="O2635" s="59"/>
      <c r="P2635" s="43"/>
      <c r="Q2635" s="14"/>
    </row>
    <row r="2636" spans="1:17" ht="36.700000000000003" customHeight="1" x14ac:dyDescent="0.25">
      <c r="A2636" s="277"/>
      <c r="B2636" s="33"/>
      <c r="C2636" s="11"/>
      <c r="D2636" s="11"/>
      <c r="E2636" s="36"/>
      <c r="F2636" s="11"/>
      <c r="G2636" s="11"/>
      <c r="H2636" s="11"/>
      <c r="I2636" s="24"/>
      <c r="J2636" s="51"/>
      <c r="K2636" s="46" t="str">
        <f>IF(SUMIFS('Base facturation'!$C$59:$ALN$59,'Base facturation'!$C$8:$ALN$8,A2636)=0,"",SUMIFS('Base facturation'!$C$59:$ALN$59,'Base facturation'!$C$8:$ALN$8,A2636))</f>
        <v/>
      </c>
      <c r="L2636" s="46" t="str">
        <f t="shared" si="41"/>
        <v/>
      </c>
      <c r="M2636" s="47"/>
      <c r="N2636" s="55"/>
      <c r="O2636" s="59"/>
      <c r="P2636" s="43"/>
      <c r="Q2636" s="14"/>
    </row>
    <row r="2637" spans="1:17" ht="36.700000000000003" customHeight="1" x14ac:dyDescent="0.25">
      <c r="A2637" s="277"/>
      <c r="B2637" s="33"/>
      <c r="C2637" s="11"/>
      <c r="D2637" s="11"/>
      <c r="E2637" s="36"/>
      <c r="F2637" s="11"/>
      <c r="G2637" s="11"/>
      <c r="H2637" s="11"/>
      <c r="I2637" s="24"/>
      <c r="J2637" s="51"/>
      <c r="K2637" s="46" t="str">
        <f>IF(SUMIFS('Base facturation'!$C$59:$ALN$59,'Base facturation'!$C$8:$ALN$8,A2637)=0,"",SUMIFS('Base facturation'!$C$59:$ALN$59,'Base facturation'!$C$8:$ALN$8,A2637))</f>
        <v/>
      </c>
      <c r="L2637" s="46" t="str">
        <f t="shared" si="41"/>
        <v/>
      </c>
      <c r="M2637" s="47"/>
      <c r="N2637" s="55"/>
      <c r="O2637" s="59"/>
      <c r="P2637" s="43"/>
      <c r="Q2637" s="14"/>
    </row>
    <row r="2638" spans="1:17" ht="36.700000000000003" customHeight="1" x14ac:dyDescent="0.25">
      <c r="A2638" s="277"/>
      <c r="B2638" s="33"/>
      <c r="C2638" s="11"/>
      <c r="D2638" s="11"/>
      <c r="E2638" s="36"/>
      <c r="F2638" s="11"/>
      <c r="G2638" s="11"/>
      <c r="H2638" s="11"/>
      <c r="I2638" s="24"/>
      <c r="J2638" s="51"/>
      <c r="K2638" s="46" t="str">
        <f>IF(SUMIFS('Base facturation'!$C$59:$ALN$59,'Base facturation'!$C$8:$ALN$8,A2638)=0,"",SUMIFS('Base facturation'!$C$59:$ALN$59,'Base facturation'!$C$8:$ALN$8,A2638))</f>
        <v/>
      </c>
      <c r="L2638" s="46" t="str">
        <f t="shared" si="41"/>
        <v/>
      </c>
      <c r="M2638" s="47"/>
      <c r="N2638" s="55"/>
      <c r="O2638" s="59"/>
      <c r="P2638" s="43"/>
      <c r="Q2638" s="14"/>
    </row>
    <row r="2639" spans="1:17" ht="36.700000000000003" customHeight="1" x14ac:dyDescent="0.25">
      <c r="A2639" s="277"/>
      <c r="B2639" s="33"/>
      <c r="C2639" s="11"/>
      <c r="D2639" s="11"/>
      <c r="E2639" s="36"/>
      <c r="F2639" s="11"/>
      <c r="G2639" s="11"/>
      <c r="H2639" s="11"/>
      <c r="I2639" s="24"/>
      <c r="J2639" s="51"/>
      <c r="K2639" s="46" t="str">
        <f>IF(SUMIFS('Base facturation'!$C$59:$ALN$59,'Base facturation'!$C$8:$ALN$8,A2639)=0,"",SUMIFS('Base facturation'!$C$59:$ALN$59,'Base facturation'!$C$8:$ALN$8,A2639))</f>
        <v/>
      </c>
      <c r="L2639" s="46" t="str">
        <f t="shared" si="41"/>
        <v/>
      </c>
      <c r="M2639" s="47"/>
      <c r="N2639" s="55"/>
      <c r="O2639" s="59"/>
      <c r="P2639" s="43"/>
      <c r="Q2639" s="14"/>
    </row>
    <row r="2640" spans="1:17" ht="36.700000000000003" customHeight="1" x14ac:dyDescent="0.25">
      <c r="A2640" s="277"/>
      <c r="B2640" s="33"/>
      <c r="C2640" s="11"/>
      <c r="D2640" s="11"/>
      <c r="E2640" s="36"/>
      <c r="F2640" s="11"/>
      <c r="G2640" s="11"/>
      <c r="H2640" s="11"/>
      <c r="I2640" s="24"/>
      <c r="J2640" s="51"/>
      <c r="K2640" s="46" t="str">
        <f>IF(SUMIFS('Base facturation'!$C$59:$ALN$59,'Base facturation'!$C$8:$ALN$8,A2640)=0,"",SUMIFS('Base facturation'!$C$59:$ALN$59,'Base facturation'!$C$8:$ALN$8,A2640))</f>
        <v/>
      </c>
      <c r="L2640" s="46" t="str">
        <f t="shared" si="41"/>
        <v/>
      </c>
      <c r="M2640" s="47"/>
      <c r="N2640" s="55"/>
      <c r="O2640" s="59"/>
      <c r="P2640" s="43"/>
      <c r="Q2640" s="14"/>
    </row>
    <row r="2641" spans="1:17" ht="36.700000000000003" customHeight="1" x14ac:dyDescent="0.25">
      <c r="A2641" s="277"/>
      <c r="B2641" s="33"/>
      <c r="C2641" s="11"/>
      <c r="D2641" s="11"/>
      <c r="E2641" s="36"/>
      <c r="F2641" s="11"/>
      <c r="G2641" s="11"/>
      <c r="H2641" s="11"/>
      <c r="I2641" s="24"/>
      <c r="J2641" s="51"/>
      <c r="K2641" s="46" t="str">
        <f>IF(SUMIFS('Base facturation'!$C$59:$ALN$59,'Base facturation'!$C$8:$ALN$8,A2641)=0,"",SUMIFS('Base facturation'!$C$59:$ALN$59,'Base facturation'!$C$8:$ALN$8,A2641))</f>
        <v/>
      </c>
      <c r="L2641" s="46" t="str">
        <f t="shared" si="41"/>
        <v/>
      </c>
      <c r="M2641" s="47"/>
      <c r="N2641" s="55"/>
      <c r="O2641" s="59"/>
      <c r="P2641" s="43"/>
      <c r="Q2641" s="14"/>
    </row>
    <row r="2642" spans="1:17" ht="36.700000000000003" customHeight="1" x14ac:dyDescent="0.25">
      <c r="A2642" s="277"/>
      <c r="B2642" s="33"/>
      <c r="C2642" s="11"/>
      <c r="D2642" s="11"/>
      <c r="E2642" s="36"/>
      <c r="F2642" s="11"/>
      <c r="G2642" s="11"/>
      <c r="H2642" s="11"/>
      <c r="I2642" s="24"/>
      <c r="J2642" s="51"/>
      <c r="K2642" s="46" t="str">
        <f>IF(SUMIFS('Base facturation'!$C$59:$ALN$59,'Base facturation'!$C$8:$ALN$8,A2642)=0,"",SUMIFS('Base facturation'!$C$59:$ALN$59,'Base facturation'!$C$8:$ALN$8,A2642))</f>
        <v/>
      </c>
      <c r="L2642" s="46" t="str">
        <f t="shared" si="41"/>
        <v/>
      </c>
      <c r="M2642" s="47"/>
      <c r="N2642" s="55"/>
      <c r="O2642" s="59"/>
      <c r="P2642" s="43"/>
      <c r="Q2642" s="14"/>
    </row>
    <row r="2643" spans="1:17" ht="36.700000000000003" customHeight="1" x14ac:dyDescent="0.25">
      <c r="A2643" s="277"/>
      <c r="B2643" s="33"/>
      <c r="C2643" s="11"/>
      <c r="D2643" s="11"/>
      <c r="E2643" s="36"/>
      <c r="F2643" s="11"/>
      <c r="G2643" s="11"/>
      <c r="H2643" s="11"/>
      <c r="I2643" s="24"/>
      <c r="J2643" s="51"/>
      <c r="K2643" s="46" t="str">
        <f>IF(SUMIFS('Base facturation'!$C$59:$ALN$59,'Base facturation'!$C$8:$ALN$8,A2643)=0,"",SUMIFS('Base facturation'!$C$59:$ALN$59,'Base facturation'!$C$8:$ALN$8,A2643))</f>
        <v/>
      </c>
      <c r="L2643" s="46" t="str">
        <f t="shared" si="41"/>
        <v/>
      </c>
      <c r="M2643" s="47"/>
      <c r="N2643" s="55"/>
      <c r="O2643" s="59"/>
      <c r="P2643" s="43"/>
      <c r="Q2643" s="14"/>
    </row>
    <row r="2644" spans="1:17" ht="36.700000000000003" customHeight="1" x14ac:dyDescent="0.25">
      <c r="A2644" s="277"/>
      <c r="B2644" s="33"/>
      <c r="C2644" s="11"/>
      <c r="D2644" s="11"/>
      <c r="E2644" s="36"/>
      <c r="F2644" s="11"/>
      <c r="G2644" s="11"/>
      <c r="H2644" s="11"/>
      <c r="I2644" s="24"/>
      <c r="J2644" s="51"/>
      <c r="K2644" s="46" t="str">
        <f>IF(SUMIFS('Base facturation'!$C$59:$ALN$59,'Base facturation'!$C$8:$ALN$8,A2644)=0,"",SUMIFS('Base facturation'!$C$59:$ALN$59,'Base facturation'!$C$8:$ALN$8,A2644))</f>
        <v/>
      </c>
      <c r="L2644" s="46" t="str">
        <f t="shared" si="41"/>
        <v/>
      </c>
      <c r="M2644" s="47"/>
      <c r="N2644" s="55"/>
      <c r="O2644" s="59"/>
      <c r="P2644" s="43"/>
      <c r="Q2644" s="14"/>
    </row>
    <row r="2645" spans="1:17" ht="36.700000000000003" customHeight="1" x14ac:dyDescent="0.25">
      <c r="A2645" s="277"/>
      <c r="B2645" s="33"/>
      <c r="C2645" s="11"/>
      <c r="D2645" s="11"/>
      <c r="E2645" s="36"/>
      <c r="F2645" s="11"/>
      <c r="G2645" s="11"/>
      <c r="H2645" s="11"/>
      <c r="I2645" s="24"/>
      <c r="J2645" s="51"/>
      <c r="K2645" s="46" t="str">
        <f>IF(SUMIFS('Base facturation'!$C$59:$ALN$59,'Base facturation'!$C$8:$ALN$8,A2645)=0,"",SUMIFS('Base facturation'!$C$59:$ALN$59,'Base facturation'!$C$8:$ALN$8,A2645))</f>
        <v/>
      </c>
      <c r="L2645" s="46" t="str">
        <f t="shared" si="41"/>
        <v/>
      </c>
      <c r="M2645" s="47"/>
      <c r="N2645" s="55"/>
      <c r="O2645" s="59"/>
      <c r="P2645" s="43"/>
      <c r="Q2645" s="14"/>
    </row>
    <row r="2646" spans="1:17" ht="36.700000000000003" customHeight="1" x14ac:dyDescent="0.25">
      <c r="A2646" s="277"/>
      <c r="B2646" s="33"/>
      <c r="C2646" s="11"/>
      <c r="D2646" s="11"/>
      <c r="E2646" s="36"/>
      <c r="F2646" s="11"/>
      <c r="G2646" s="11"/>
      <c r="H2646" s="11"/>
      <c r="I2646" s="24"/>
      <c r="J2646" s="51"/>
      <c r="K2646" s="46" t="str">
        <f>IF(SUMIFS('Base facturation'!$C$59:$ALN$59,'Base facturation'!$C$8:$ALN$8,A2646)=0,"",SUMIFS('Base facturation'!$C$59:$ALN$59,'Base facturation'!$C$8:$ALN$8,A2646))</f>
        <v/>
      </c>
      <c r="L2646" s="46" t="str">
        <f t="shared" si="41"/>
        <v/>
      </c>
      <c r="M2646" s="47"/>
      <c r="N2646" s="55"/>
      <c r="O2646" s="59"/>
      <c r="P2646" s="43"/>
      <c r="Q2646" s="14"/>
    </row>
    <row r="2647" spans="1:17" ht="36.700000000000003" customHeight="1" x14ac:dyDescent="0.25">
      <c r="A2647" s="277"/>
      <c r="B2647" s="33"/>
      <c r="C2647" s="11"/>
      <c r="D2647" s="11"/>
      <c r="E2647" s="36"/>
      <c r="F2647" s="11"/>
      <c r="G2647" s="11"/>
      <c r="H2647" s="11"/>
      <c r="I2647" s="24"/>
      <c r="J2647" s="51"/>
      <c r="K2647" s="46" t="str">
        <f>IF(SUMIFS('Base facturation'!$C$59:$ALN$59,'Base facturation'!$C$8:$ALN$8,A2647)=0,"",SUMIFS('Base facturation'!$C$59:$ALN$59,'Base facturation'!$C$8:$ALN$8,A2647))</f>
        <v/>
      </c>
      <c r="L2647" s="46" t="str">
        <f t="shared" si="41"/>
        <v/>
      </c>
      <c r="M2647" s="47"/>
      <c r="N2647" s="55"/>
      <c r="O2647" s="59"/>
      <c r="P2647" s="43"/>
      <c r="Q2647" s="14"/>
    </row>
    <row r="2648" spans="1:17" ht="36.700000000000003" customHeight="1" x14ac:dyDescent="0.25">
      <c r="A2648" s="277"/>
      <c r="B2648" s="33"/>
      <c r="C2648" s="11"/>
      <c r="D2648" s="11"/>
      <c r="E2648" s="36"/>
      <c r="F2648" s="11"/>
      <c r="G2648" s="11"/>
      <c r="H2648" s="11"/>
      <c r="I2648" s="24"/>
      <c r="J2648" s="51"/>
      <c r="K2648" s="46" t="str">
        <f>IF(SUMIFS('Base facturation'!$C$59:$ALN$59,'Base facturation'!$C$8:$ALN$8,A2648)=0,"",SUMIFS('Base facturation'!$C$59:$ALN$59,'Base facturation'!$C$8:$ALN$8,A2648))</f>
        <v/>
      </c>
      <c r="L2648" s="46" t="str">
        <f t="shared" si="41"/>
        <v/>
      </c>
      <c r="M2648" s="47"/>
      <c r="N2648" s="55"/>
      <c r="O2648" s="59"/>
      <c r="P2648" s="43"/>
      <c r="Q2648" s="14"/>
    </row>
    <row r="2649" spans="1:17" ht="36.700000000000003" customHeight="1" x14ac:dyDescent="0.25">
      <c r="A2649" s="277"/>
      <c r="B2649" s="33"/>
      <c r="C2649" s="11"/>
      <c r="D2649" s="11"/>
      <c r="E2649" s="36"/>
      <c r="F2649" s="11"/>
      <c r="G2649" s="11"/>
      <c r="H2649" s="11"/>
      <c r="I2649" s="24"/>
      <c r="J2649" s="51"/>
      <c r="K2649" s="46" t="str">
        <f>IF(SUMIFS('Base facturation'!$C$59:$ALN$59,'Base facturation'!$C$8:$ALN$8,A2649)=0,"",SUMIFS('Base facturation'!$C$59:$ALN$59,'Base facturation'!$C$8:$ALN$8,A2649))</f>
        <v/>
      </c>
      <c r="L2649" s="46" t="str">
        <f t="shared" si="41"/>
        <v/>
      </c>
      <c r="M2649" s="47"/>
      <c r="N2649" s="55"/>
      <c r="O2649" s="59"/>
      <c r="P2649" s="43"/>
      <c r="Q2649" s="14"/>
    </row>
    <row r="2650" spans="1:17" ht="36.700000000000003" customHeight="1" x14ac:dyDescent="0.25">
      <c r="A2650" s="277"/>
      <c r="B2650" s="33"/>
      <c r="C2650" s="11"/>
      <c r="D2650" s="11"/>
      <c r="E2650" s="36"/>
      <c r="F2650" s="11"/>
      <c r="G2650" s="11"/>
      <c r="H2650" s="11"/>
      <c r="I2650" s="24"/>
      <c r="J2650" s="51"/>
      <c r="K2650" s="46" t="str">
        <f>IF(SUMIFS('Base facturation'!$C$59:$ALN$59,'Base facturation'!$C$8:$ALN$8,A2650)=0,"",SUMIFS('Base facturation'!$C$59:$ALN$59,'Base facturation'!$C$8:$ALN$8,A2650))</f>
        <v/>
      </c>
      <c r="L2650" s="46" t="str">
        <f t="shared" si="41"/>
        <v/>
      </c>
      <c r="M2650" s="47"/>
      <c r="N2650" s="55"/>
      <c r="O2650" s="59"/>
      <c r="P2650" s="43"/>
      <c r="Q2650" s="14"/>
    </row>
    <row r="2651" spans="1:17" ht="36.700000000000003" customHeight="1" x14ac:dyDescent="0.25">
      <c r="A2651" s="277"/>
      <c r="B2651" s="33"/>
      <c r="C2651" s="11"/>
      <c r="D2651" s="11"/>
      <c r="E2651" s="36"/>
      <c r="F2651" s="11"/>
      <c r="G2651" s="11"/>
      <c r="H2651" s="11"/>
      <c r="I2651" s="24"/>
      <c r="J2651" s="51"/>
      <c r="K2651" s="46" t="str">
        <f>IF(SUMIFS('Base facturation'!$C$59:$ALN$59,'Base facturation'!$C$8:$ALN$8,A2651)=0,"",SUMIFS('Base facturation'!$C$59:$ALN$59,'Base facturation'!$C$8:$ALN$8,A2651))</f>
        <v/>
      </c>
      <c r="L2651" s="46" t="str">
        <f t="shared" si="41"/>
        <v/>
      </c>
      <c r="M2651" s="47"/>
      <c r="N2651" s="55"/>
      <c r="O2651" s="59"/>
      <c r="P2651" s="43"/>
      <c r="Q2651" s="14"/>
    </row>
    <row r="2652" spans="1:17" ht="36.700000000000003" customHeight="1" x14ac:dyDescent="0.25">
      <c r="A2652" s="277"/>
      <c r="B2652" s="33"/>
      <c r="C2652" s="11"/>
      <c r="D2652" s="11"/>
      <c r="E2652" s="36"/>
      <c r="F2652" s="11"/>
      <c r="G2652" s="11"/>
      <c r="H2652" s="11"/>
      <c r="I2652" s="24"/>
      <c r="J2652" s="51"/>
      <c r="K2652" s="46" t="str">
        <f>IF(SUMIFS('Base facturation'!$C$59:$ALN$59,'Base facturation'!$C$8:$ALN$8,A2652)=0,"",SUMIFS('Base facturation'!$C$59:$ALN$59,'Base facturation'!$C$8:$ALN$8,A2652))</f>
        <v/>
      </c>
      <c r="L2652" s="46" t="str">
        <f t="shared" si="41"/>
        <v/>
      </c>
      <c r="M2652" s="47"/>
      <c r="N2652" s="55"/>
      <c r="O2652" s="59"/>
      <c r="P2652" s="43"/>
      <c r="Q2652" s="14"/>
    </row>
    <row r="2653" spans="1:17" ht="36.700000000000003" customHeight="1" x14ac:dyDescent="0.25">
      <c r="A2653" s="277"/>
      <c r="B2653" s="33"/>
      <c r="C2653" s="11"/>
      <c r="D2653" s="11"/>
      <c r="E2653" s="36"/>
      <c r="F2653" s="11"/>
      <c r="G2653" s="11"/>
      <c r="H2653" s="11"/>
      <c r="I2653" s="24"/>
      <c r="J2653" s="51"/>
      <c r="K2653" s="46" t="str">
        <f>IF(SUMIFS('Base facturation'!$C$59:$ALN$59,'Base facturation'!$C$8:$ALN$8,A2653)=0,"",SUMIFS('Base facturation'!$C$59:$ALN$59,'Base facturation'!$C$8:$ALN$8,A2653))</f>
        <v/>
      </c>
      <c r="L2653" s="46" t="str">
        <f t="shared" si="41"/>
        <v/>
      </c>
      <c r="M2653" s="47"/>
      <c r="N2653" s="55"/>
      <c r="O2653" s="59"/>
      <c r="P2653" s="43"/>
      <c r="Q2653" s="14"/>
    </row>
    <row r="2654" spans="1:17" ht="36.700000000000003" customHeight="1" x14ac:dyDescent="0.25">
      <c r="A2654" s="277"/>
      <c r="B2654" s="33"/>
      <c r="C2654" s="11"/>
      <c r="D2654" s="11"/>
      <c r="E2654" s="36"/>
      <c r="F2654" s="11"/>
      <c r="G2654" s="11"/>
      <c r="H2654" s="11"/>
      <c r="I2654" s="24"/>
      <c r="J2654" s="51"/>
      <c r="K2654" s="46" t="str">
        <f>IF(SUMIFS('Base facturation'!$C$59:$ALN$59,'Base facturation'!$C$8:$ALN$8,A2654)=0,"",SUMIFS('Base facturation'!$C$59:$ALN$59,'Base facturation'!$C$8:$ALN$8,A2654))</f>
        <v/>
      </c>
      <c r="L2654" s="46" t="str">
        <f t="shared" si="41"/>
        <v/>
      </c>
      <c r="M2654" s="47"/>
      <c r="N2654" s="55"/>
      <c r="O2654" s="59"/>
      <c r="P2654" s="43"/>
      <c r="Q2654" s="14"/>
    </row>
    <row r="2655" spans="1:17" ht="36.700000000000003" customHeight="1" x14ac:dyDescent="0.25">
      <c r="A2655" s="277"/>
      <c r="B2655" s="33"/>
      <c r="C2655" s="11"/>
      <c r="D2655" s="11"/>
      <c r="E2655" s="36"/>
      <c r="F2655" s="11"/>
      <c r="G2655" s="11"/>
      <c r="H2655" s="11"/>
      <c r="I2655" s="24"/>
      <c r="J2655" s="51"/>
      <c r="K2655" s="46" t="str">
        <f>IF(SUMIFS('Base facturation'!$C$59:$ALN$59,'Base facturation'!$C$8:$ALN$8,A2655)=0,"",SUMIFS('Base facturation'!$C$59:$ALN$59,'Base facturation'!$C$8:$ALN$8,A2655))</f>
        <v/>
      </c>
      <c r="L2655" s="46" t="str">
        <f t="shared" si="41"/>
        <v/>
      </c>
      <c r="M2655" s="47"/>
      <c r="N2655" s="55"/>
      <c r="O2655" s="59"/>
      <c r="P2655" s="43"/>
      <c r="Q2655" s="14"/>
    </row>
    <row r="2656" spans="1:17" ht="36.700000000000003" customHeight="1" x14ac:dyDescent="0.25">
      <c r="A2656" s="277"/>
      <c r="B2656" s="33"/>
      <c r="C2656" s="11"/>
      <c r="D2656" s="11"/>
      <c r="E2656" s="36"/>
      <c r="F2656" s="11"/>
      <c r="G2656" s="11"/>
      <c r="H2656" s="11"/>
      <c r="I2656" s="24"/>
      <c r="J2656" s="51"/>
      <c r="K2656" s="46" t="str">
        <f>IF(SUMIFS('Base facturation'!$C$59:$ALN$59,'Base facturation'!$C$8:$ALN$8,A2656)=0,"",SUMIFS('Base facturation'!$C$59:$ALN$59,'Base facturation'!$C$8:$ALN$8,A2656))</f>
        <v/>
      </c>
      <c r="L2656" s="46" t="str">
        <f t="shared" si="41"/>
        <v/>
      </c>
      <c r="M2656" s="47"/>
      <c r="N2656" s="55"/>
      <c r="O2656" s="59"/>
      <c r="P2656" s="43"/>
      <c r="Q2656" s="14"/>
    </row>
    <row r="2657" spans="1:17" ht="36.700000000000003" customHeight="1" x14ac:dyDescent="0.25">
      <c r="A2657" s="277"/>
      <c r="B2657" s="33"/>
      <c r="C2657" s="11"/>
      <c r="D2657" s="11"/>
      <c r="E2657" s="36"/>
      <c r="F2657" s="11"/>
      <c r="G2657" s="11"/>
      <c r="H2657" s="11"/>
      <c r="I2657" s="24"/>
      <c r="J2657" s="51"/>
      <c r="K2657" s="46" t="str">
        <f>IF(SUMIFS('Base facturation'!$C$59:$ALN$59,'Base facturation'!$C$8:$ALN$8,A2657)=0,"",SUMIFS('Base facturation'!$C$59:$ALN$59,'Base facturation'!$C$8:$ALN$8,A2657))</f>
        <v/>
      </c>
      <c r="L2657" s="46" t="str">
        <f t="shared" si="41"/>
        <v/>
      </c>
      <c r="M2657" s="47"/>
      <c r="N2657" s="55"/>
      <c r="O2657" s="59"/>
      <c r="P2657" s="43"/>
      <c r="Q2657" s="14"/>
    </row>
    <row r="2658" spans="1:17" ht="36.700000000000003" customHeight="1" x14ac:dyDescent="0.25">
      <c r="A2658" s="277"/>
      <c r="B2658" s="33"/>
      <c r="C2658" s="11"/>
      <c r="D2658" s="11"/>
      <c r="E2658" s="36"/>
      <c r="F2658" s="11"/>
      <c r="G2658" s="11"/>
      <c r="H2658" s="11"/>
      <c r="I2658" s="24"/>
      <c r="J2658" s="51"/>
      <c r="K2658" s="46" t="str">
        <f>IF(SUMIFS('Base facturation'!$C$59:$ALN$59,'Base facturation'!$C$8:$ALN$8,A2658)=0,"",SUMIFS('Base facturation'!$C$59:$ALN$59,'Base facturation'!$C$8:$ALN$8,A2658))</f>
        <v/>
      </c>
      <c r="L2658" s="46" t="str">
        <f t="shared" si="41"/>
        <v/>
      </c>
      <c r="M2658" s="47"/>
      <c r="N2658" s="55"/>
      <c r="O2658" s="59"/>
      <c r="P2658" s="43"/>
      <c r="Q2658" s="14"/>
    </row>
    <row r="2659" spans="1:17" ht="36.700000000000003" customHeight="1" x14ac:dyDescent="0.25">
      <c r="A2659" s="277"/>
      <c r="B2659" s="33"/>
      <c r="C2659" s="11"/>
      <c r="D2659" s="11"/>
      <c r="E2659" s="36"/>
      <c r="F2659" s="11"/>
      <c r="G2659" s="11"/>
      <c r="H2659" s="11"/>
      <c r="I2659" s="24"/>
      <c r="J2659" s="51"/>
      <c r="K2659" s="46" t="str">
        <f>IF(SUMIFS('Base facturation'!$C$59:$ALN$59,'Base facturation'!$C$8:$ALN$8,A2659)=0,"",SUMIFS('Base facturation'!$C$59:$ALN$59,'Base facturation'!$C$8:$ALN$8,A2659))</f>
        <v/>
      </c>
      <c r="L2659" s="46" t="str">
        <f t="shared" si="41"/>
        <v/>
      </c>
      <c r="M2659" s="47"/>
      <c r="N2659" s="55"/>
      <c r="O2659" s="59"/>
      <c r="P2659" s="43"/>
      <c r="Q2659" s="14"/>
    </row>
    <row r="2660" spans="1:17" ht="36.700000000000003" customHeight="1" x14ac:dyDescent="0.25">
      <c r="A2660" s="277"/>
      <c r="B2660" s="33"/>
      <c r="C2660" s="11"/>
      <c r="D2660" s="11"/>
      <c r="E2660" s="36"/>
      <c r="F2660" s="11"/>
      <c r="G2660" s="11"/>
      <c r="H2660" s="11"/>
      <c r="I2660" s="24"/>
      <c r="J2660" s="51"/>
      <c r="K2660" s="46" t="str">
        <f>IF(SUMIFS('Base facturation'!$C$59:$ALN$59,'Base facturation'!$C$8:$ALN$8,A2660)=0,"",SUMIFS('Base facturation'!$C$59:$ALN$59,'Base facturation'!$C$8:$ALN$8,A2660))</f>
        <v/>
      </c>
      <c r="L2660" s="46" t="str">
        <f t="shared" si="41"/>
        <v/>
      </c>
      <c r="M2660" s="47"/>
      <c r="N2660" s="55"/>
      <c r="O2660" s="59"/>
      <c r="P2660" s="43"/>
      <c r="Q2660" s="14"/>
    </row>
    <row r="2661" spans="1:17" ht="36.700000000000003" customHeight="1" x14ac:dyDescent="0.25">
      <c r="A2661" s="277"/>
      <c r="B2661" s="33"/>
      <c r="C2661" s="11"/>
      <c r="D2661" s="11"/>
      <c r="E2661" s="36"/>
      <c r="F2661" s="11"/>
      <c r="G2661" s="11"/>
      <c r="H2661" s="11"/>
      <c r="I2661" s="24"/>
      <c r="J2661" s="51"/>
      <c r="K2661" s="46" t="str">
        <f>IF(SUMIFS('Base facturation'!$C$59:$ALN$59,'Base facturation'!$C$8:$ALN$8,A2661)=0,"",SUMIFS('Base facturation'!$C$59:$ALN$59,'Base facturation'!$C$8:$ALN$8,A2661))</f>
        <v/>
      </c>
      <c r="L2661" s="46" t="str">
        <f t="shared" si="41"/>
        <v/>
      </c>
      <c r="M2661" s="47"/>
      <c r="N2661" s="55"/>
      <c r="O2661" s="59"/>
      <c r="P2661" s="43"/>
      <c r="Q2661" s="14"/>
    </row>
    <row r="2662" spans="1:17" ht="36.700000000000003" customHeight="1" x14ac:dyDescent="0.25">
      <c r="A2662" s="277"/>
      <c r="B2662" s="33"/>
      <c r="C2662" s="11"/>
      <c r="D2662" s="11"/>
      <c r="E2662" s="36"/>
      <c r="F2662" s="11"/>
      <c r="G2662" s="11"/>
      <c r="H2662" s="11"/>
      <c r="I2662" s="24"/>
      <c r="J2662" s="51"/>
      <c r="K2662" s="46" t="str">
        <f>IF(SUMIFS('Base facturation'!$C$59:$ALN$59,'Base facturation'!$C$8:$ALN$8,A2662)=0,"",SUMIFS('Base facturation'!$C$59:$ALN$59,'Base facturation'!$C$8:$ALN$8,A2662))</f>
        <v/>
      </c>
      <c r="L2662" s="46" t="str">
        <f t="shared" si="41"/>
        <v/>
      </c>
      <c r="M2662" s="47"/>
      <c r="N2662" s="55"/>
      <c r="O2662" s="59"/>
      <c r="P2662" s="43"/>
      <c r="Q2662" s="14"/>
    </row>
    <row r="2663" spans="1:17" ht="36.700000000000003" customHeight="1" x14ac:dyDescent="0.25">
      <c r="A2663" s="277"/>
      <c r="B2663" s="33"/>
      <c r="C2663" s="11"/>
      <c r="D2663" s="11"/>
      <c r="E2663" s="36"/>
      <c r="F2663" s="11"/>
      <c r="G2663" s="11"/>
      <c r="H2663" s="11"/>
      <c r="I2663" s="24"/>
      <c r="J2663" s="51"/>
      <c r="K2663" s="46" t="str">
        <f>IF(SUMIFS('Base facturation'!$C$59:$ALN$59,'Base facturation'!$C$8:$ALN$8,A2663)=0,"",SUMIFS('Base facturation'!$C$59:$ALN$59,'Base facturation'!$C$8:$ALN$8,A2663))</f>
        <v/>
      </c>
      <c r="L2663" s="46" t="str">
        <f t="shared" si="41"/>
        <v/>
      </c>
      <c r="M2663" s="47"/>
      <c r="N2663" s="55"/>
      <c r="O2663" s="59"/>
      <c r="P2663" s="43"/>
      <c r="Q2663" s="14"/>
    </row>
    <row r="2664" spans="1:17" ht="36.700000000000003" customHeight="1" x14ac:dyDescent="0.25">
      <c r="A2664" s="277"/>
      <c r="B2664" s="33"/>
      <c r="C2664" s="11"/>
      <c r="D2664" s="11"/>
      <c r="E2664" s="36"/>
      <c r="F2664" s="11"/>
      <c r="G2664" s="11"/>
      <c r="H2664" s="11"/>
      <c r="I2664" s="24"/>
      <c r="J2664" s="51"/>
      <c r="K2664" s="46" t="str">
        <f>IF(SUMIFS('Base facturation'!$C$59:$ALN$59,'Base facturation'!$C$8:$ALN$8,A2664)=0,"",SUMIFS('Base facturation'!$C$59:$ALN$59,'Base facturation'!$C$8:$ALN$8,A2664))</f>
        <v/>
      </c>
      <c r="L2664" s="46" t="str">
        <f t="shared" si="41"/>
        <v/>
      </c>
      <c r="M2664" s="47"/>
      <c r="N2664" s="55"/>
      <c r="O2664" s="59"/>
      <c r="P2664" s="43"/>
      <c r="Q2664" s="14"/>
    </row>
    <row r="2665" spans="1:17" ht="36.700000000000003" customHeight="1" x14ac:dyDescent="0.25">
      <c r="A2665" s="277"/>
      <c r="B2665" s="33"/>
      <c r="C2665" s="11"/>
      <c r="D2665" s="11"/>
      <c r="E2665" s="36"/>
      <c r="F2665" s="11"/>
      <c r="G2665" s="11"/>
      <c r="H2665" s="11"/>
      <c r="I2665" s="24"/>
      <c r="J2665" s="51"/>
      <c r="K2665" s="46" t="str">
        <f>IF(SUMIFS('Base facturation'!$C$59:$ALN$59,'Base facturation'!$C$8:$ALN$8,A2665)=0,"",SUMIFS('Base facturation'!$C$59:$ALN$59,'Base facturation'!$C$8:$ALN$8,A2665))</f>
        <v/>
      </c>
      <c r="L2665" s="46" t="str">
        <f t="shared" si="41"/>
        <v/>
      </c>
      <c r="M2665" s="47"/>
      <c r="N2665" s="55"/>
      <c r="O2665" s="59"/>
      <c r="P2665" s="43"/>
      <c r="Q2665" s="14"/>
    </row>
    <row r="2666" spans="1:17" ht="36.700000000000003" customHeight="1" x14ac:dyDescent="0.25">
      <c r="A2666" s="277"/>
      <c r="B2666" s="33"/>
      <c r="C2666" s="11"/>
      <c r="D2666" s="11"/>
      <c r="E2666" s="36"/>
      <c r="F2666" s="11"/>
      <c r="G2666" s="11"/>
      <c r="H2666" s="11"/>
      <c r="I2666" s="24"/>
      <c r="J2666" s="51"/>
      <c r="K2666" s="46" t="str">
        <f>IF(SUMIFS('Base facturation'!$C$59:$ALN$59,'Base facturation'!$C$8:$ALN$8,A2666)=0,"",SUMIFS('Base facturation'!$C$59:$ALN$59,'Base facturation'!$C$8:$ALN$8,A2666))</f>
        <v/>
      </c>
      <c r="L2666" s="46" t="str">
        <f t="shared" si="41"/>
        <v/>
      </c>
      <c r="M2666" s="47"/>
      <c r="N2666" s="55"/>
      <c r="O2666" s="59"/>
      <c r="P2666" s="43"/>
      <c r="Q2666" s="14"/>
    </row>
    <row r="2667" spans="1:17" ht="36.700000000000003" customHeight="1" x14ac:dyDescent="0.25">
      <c r="A2667" s="277"/>
      <c r="B2667" s="33"/>
      <c r="C2667" s="11"/>
      <c r="D2667" s="11"/>
      <c r="E2667" s="36"/>
      <c r="F2667" s="11"/>
      <c r="G2667" s="11"/>
      <c r="H2667" s="11"/>
      <c r="I2667" s="24"/>
      <c r="J2667" s="51"/>
      <c r="K2667" s="46" t="str">
        <f>IF(SUMIFS('Base facturation'!$C$59:$ALN$59,'Base facturation'!$C$8:$ALN$8,A2667)=0,"",SUMIFS('Base facturation'!$C$59:$ALN$59,'Base facturation'!$C$8:$ALN$8,A2667))</f>
        <v/>
      </c>
      <c r="L2667" s="46" t="str">
        <f t="shared" si="41"/>
        <v/>
      </c>
      <c r="M2667" s="47"/>
      <c r="N2667" s="55"/>
      <c r="O2667" s="59"/>
      <c r="P2667" s="43"/>
      <c r="Q2667" s="14"/>
    </row>
    <row r="2668" spans="1:17" ht="36.700000000000003" customHeight="1" x14ac:dyDescent="0.25">
      <c r="A2668" s="277"/>
      <c r="B2668" s="33"/>
      <c r="C2668" s="11"/>
      <c r="D2668" s="11"/>
      <c r="E2668" s="36"/>
      <c r="F2668" s="11"/>
      <c r="G2668" s="11"/>
      <c r="H2668" s="11"/>
      <c r="I2668" s="24"/>
      <c r="J2668" s="51"/>
      <c r="K2668" s="46" t="str">
        <f>IF(SUMIFS('Base facturation'!$C$59:$ALN$59,'Base facturation'!$C$8:$ALN$8,A2668)=0,"",SUMIFS('Base facturation'!$C$59:$ALN$59,'Base facturation'!$C$8:$ALN$8,A2668))</f>
        <v/>
      </c>
      <c r="L2668" s="46" t="str">
        <f t="shared" si="41"/>
        <v/>
      </c>
      <c r="M2668" s="47"/>
      <c r="N2668" s="55"/>
      <c r="O2668" s="59"/>
      <c r="P2668" s="43"/>
      <c r="Q2668" s="14"/>
    </row>
    <row r="2669" spans="1:17" ht="36.700000000000003" customHeight="1" x14ac:dyDescent="0.25">
      <c r="A2669" s="277"/>
      <c r="B2669" s="33"/>
      <c r="C2669" s="11"/>
      <c r="D2669" s="11"/>
      <c r="E2669" s="36"/>
      <c r="F2669" s="11"/>
      <c r="G2669" s="11"/>
      <c r="H2669" s="11"/>
      <c r="I2669" s="24"/>
      <c r="J2669" s="51"/>
      <c r="K2669" s="46" t="str">
        <f>IF(SUMIFS('Base facturation'!$C$59:$ALN$59,'Base facturation'!$C$8:$ALN$8,A2669)=0,"",SUMIFS('Base facturation'!$C$59:$ALN$59,'Base facturation'!$C$8:$ALN$8,A2669))</f>
        <v/>
      </c>
      <c r="L2669" s="46" t="str">
        <f t="shared" si="41"/>
        <v/>
      </c>
      <c r="M2669" s="47"/>
      <c r="N2669" s="55"/>
      <c r="O2669" s="59"/>
      <c r="P2669" s="43"/>
      <c r="Q2669" s="14"/>
    </row>
    <row r="2670" spans="1:17" ht="36.700000000000003" customHeight="1" x14ac:dyDescent="0.25">
      <c r="A2670" s="277"/>
      <c r="B2670" s="33"/>
      <c r="C2670" s="11"/>
      <c r="D2670" s="11"/>
      <c r="E2670" s="36"/>
      <c r="F2670" s="11"/>
      <c r="G2670" s="11"/>
      <c r="H2670" s="11"/>
      <c r="I2670" s="24"/>
      <c r="J2670" s="51"/>
      <c r="K2670" s="46" t="str">
        <f>IF(SUMIFS('Base facturation'!$C$59:$ALN$59,'Base facturation'!$C$8:$ALN$8,A2670)=0,"",SUMIFS('Base facturation'!$C$59:$ALN$59,'Base facturation'!$C$8:$ALN$8,A2670))</f>
        <v/>
      </c>
      <c r="L2670" s="46" t="str">
        <f t="shared" si="41"/>
        <v/>
      </c>
      <c r="M2670" s="47"/>
      <c r="N2670" s="55"/>
      <c r="O2670" s="59"/>
      <c r="P2670" s="43"/>
      <c r="Q2670" s="14"/>
    </row>
    <row r="2671" spans="1:17" ht="36.700000000000003" customHeight="1" x14ac:dyDescent="0.25">
      <c r="A2671" s="277"/>
      <c r="B2671" s="33"/>
      <c r="C2671" s="11"/>
      <c r="D2671" s="11"/>
      <c r="E2671" s="36"/>
      <c r="F2671" s="11"/>
      <c r="G2671" s="11"/>
      <c r="H2671" s="11"/>
      <c r="I2671" s="24"/>
      <c r="J2671" s="51"/>
      <c r="K2671" s="46" t="str">
        <f>IF(SUMIFS('Base facturation'!$C$59:$ALN$59,'Base facturation'!$C$8:$ALN$8,A2671)=0,"",SUMIFS('Base facturation'!$C$59:$ALN$59,'Base facturation'!$C$8:$ALN$8,A2671))</f>
        <v/>
      </c>
      <c r="L2671" s="46" t="str">
        <f t="shared" si="41"/>
        <v/>
      </c>
      <c r="M2671" s="47"/>
      <c r="N2671" s="55"/>
      <c r="O2671" s="59"/>
      <c r="P2671" s="43"/>
      <c r="Q2671" s="14"/>
    </row>
    <row r="2672" spans="1:17" ht="36.700000000000003" customHeight="1" x14ac:dyDescent="0.25">
      <c r="A2672" s="277"/>
      <c r="B2672" s="33"/>
      <c r="C2672" s="11"/>
      <c r="D2672" s="11"/>
      <c r="E2672" s="36"/>
      <c r="F2672" s="11"/>
      <c r="G2672" s="11"/>
      <c r="H2672" s="11"/>
      <c r="I2672" s="24"/>
      <c r="J2672" s="51"/>
      <c r="K2672" s="46" t="str">
        <f>IF(SUMIFS('Base facturation'!$C$59:$ALN$59,'Base facturation'!$C$8:$ALN$8,A2672)=0,"",SUMIFS('Base facturation'!$C$59:$ALN$59,'Base facturation'!$C$8:$ALN$8,A2672))</f>
        <v/>
      </c>
      <c r="L2672" s="46" t="str">
        <f t="shared" si="41"/>
        <v/>
      </c>
      <c r="M2672" s="47"/>
      <c r="N2672" s="55"/>
      <c r="O2672" s="59"/>
      <c r="P2672" s="43"/>
      <c r="Q2672" s="14"/>
    </row>
    <row r="2673" spans="1:17" ht="36.700000000000003" customHeight="1" x14ac:dyDescent="0.25">
      <c r="A2673" s="277"/>
      <c r="B2673" s="33"/>
      <c r="C2673" s="11"/>
      <c r="D2673" s="11"/>
      <c r="E2673" s="36"/>
      <c r="F2673" s="11"/>
      <c r="G2673" s="11"/>
      <c r="H2673" s="11"/>
      <c r="I2673" s="24"/>
      <c r="J2673" s="51"/>
      <c r="K2673" s="46" t="str">
        <f>IF(SUMIFS('Base facturation'!$C$59:$ALN$59,'Base facturation'!$C$8:$ALN$8,A2673)=0,"",SUMIFS('Base facturation'!$C$59:$ALN$59,'Base facturation'!$C$8:$ALN$8,A2673))</f>
        <v/>
      </c>
      <c r="L2673" s="46" t="str">
        <f t="shared" si="41"/>
        <v/>
      </c>
      <c r="M2673" s="47"/>
      <c r="N2673" s="55"/>
      <c r="O2673" s="59"/>
      <c r="P2673" s="43"/>
      <c r="Q2673" s="14"/>
    </row>
    <row r="2674" spans="1:17" ht="36.700000000000003" customHeight="1" x14ac:dyDescent="0.25">
      <c r="A2674" s="277"/>
      <c r="B2674" s="33"/>
      <c r="C2674" s="11"/>
      <c r="D2674" s="11"/>
      <c r="E2674" s="36"/>
      <c r="F2674" s="11"/>
      <c r="G2674" s="11"/>
      <c r="H2674" s="11"/>
      <c r="I2674" s="24"/>
      <c r="J2674" s="51"/>
      <c r="K2674" s="46" t="str">
        <f>IF(SUMIFS('Base facturation'!$C$59:$ALN$59,'Base facturation'!$C$8:$ALN$8,A2674)=0,"",SUMIFS('Base facturation'!$C$59:$ALN$59,'Base facturation'!$C$8:$ALN$8,A2674))</f>
        <v/>
      </c>
      <c r="L2674" s="46" t="str">
        <f t="shared" si="41"/>
        <v/>
      </c>
      <c r="M2674" s="47"/>
      <c r="N2674" s="55"/>
      <c r="O2674" s="59"/>
      <c r="P2674" s="43"/>
      <c r="Q2674" s="14"/>
    </row>
    <row r="2675" spans="1:17" ht="36.700000000000003" customHeight="1" x14ac:dyDescent="0.25">
      <c r="A2675" s="277"/>
      <c r="B2675" s="33"/>
      <c r="C2675" s="11"/>
      <c r="D2675" s="11"/>
      <c r="E2675" s="36"/>
      <c r="F2675" s="11"/>
      <c r="G2675" s="11"/>
      <c r="H2675" s="11"/>
      <c r="I2675" s="24"/>
      <c r="J2675" s="51"/>
      <c r="K2675" s="46" t="str">
        <f>IF(SUMIFS('Base facturation'!$C$59:$ALN$59,'Base facturation'!$C$8:$ALN$8,A2675)=0,"",SUMIFS('Base facturation'!$C$59:$ALN$59,'Base facturation'!$C$8:$ALN$8,A2675))</f>
        <v/>
      </c>
      <c r="L2675" s="46" t="str">
        <f t="shared" si="41"/>
        <v/>
      </c>
      <c r="M2675" s="47"/>
      <c r="N2675" s="55"/>
      <c r="O2675" s="59"/>
      <c r="P2675" s="43"/>
      <c r="Q2675" s="14"/>
    </row>
    <row r="2676" spans="1:17" ht="36.700000000000003" customHeight="1" x14ac:dyDescent="0.25">
      <c r="A2676" s="277"/>
      <c r="B2676" s="33"/>
      <c r="C2676" s="11"/>
      <c r="D2676" s="11"/>
      <c r="E2676" s="36"/>
      <c r="F2676" s="11"/>
      <c r="G2676" s="11"/>
      <c r="H2676" s="11"/>
      <c r="I2676" s="24"/>
      <c r="J2676" s="51"/>
      <c r="K2676" s="46" t="str">
        <f>IF(SUMIFS('Base facturation'!$C$59:$ALN$59,'Base facturation'!$C$8:$ALN$8,A2676)=0,"",SUMIFS('Base facturation'!$C$59:$ALN$59,'Base facturation'!$C$8:$ALN$8,A2676))</f>
        <v/>
      </c>
      <c r="L2676" s="46" t="str">
        <f t="shared" si="41"/>
        <v/>
      </c>
      <c r="M2676" s="47"/>
      <c r="N2676" s="55"/>
      <c r="O2676" s="59"/>
      <c r="P2676" s="43"/>
      <c r="Q2676" s="14"/>
    </row>
    <row r="2677" spans="1:17" ht="36.700000000000003" customHeight="1" x14ac:dyDescent="0.25">
      <c r="A2677" s="277"/>
      <c r="B2677" s="33"/>
      <c r="C2677" s="11"/>
      <c r="D2677" s="11"/>
      <c r="E2677" s="36"/>
      <c r="F2677" s="11"/>
      <c r="G2677" s="11"/>
      <c r="H2677" s="11"/>
      <c r="I2677" s="24"/>
      <c r="J2677" s="51"/>
      <c r="K2677" s="46" t="str">
        <f>IF(SUMIFS('Base facturation'!$C$59:$ALN$59,'Base facturation'!$C$8:$ALN$8,A2677)=0,"",SUMIFS('Base facturation'!$C$59:$ALN$59,'Base facturation'!$C$8:$ALN$8,A2677))</f>
        <v/>
      </c>
      <c r="L2677" s="46" t="str">
        <f t="shared" si="41"/>
        <v/>
      </c>
      <c r="M2677" s="47"/>
      <c r="N2677" s="55"/>
      <c r="O2677" s="59"/>
      <c r="P2677" s="43"/>
      <c r="Q2677" s="14"/>
    </row>
    <row r="2678" spans="1:17" ht="36.700000000000003" customHeight="1" x14ac:dyDescent="0.25">
      <c r="A2678" s="277"/>
      <c r="B2678" s="33"/>
      <c r="C2678" s="11"/>
      <c r="D2678" s="11"/>
      <c r="E2678" s="36"/>
      <c r="F2678" s="11"/>
      <c r="G2678" s="11"/>
      <c r="H2678" s="11"/>
      <c r="I2678" s="24"/>
      <c r="J2678" s="51"/>
      <c r="K2678" s="46" t="str">
        <f>IF(SUMIFS('Base facturation'!$C$59:$ALN$59,'Base facturation'!$C$8:$ALN$8,A2678)=0,"",SUMIFS('Base facturation'!$C$59:$ALN$59,'Base facturation'!$C$8:$ALN$8,A2678))</f>
        <v/>
      </c>
      <c r="L2678" s="46" t="str">
        <f t="shared" si="41"/>
        <v/>
      </c>
      <c r="M2678" s="47"/>
      <c r="N2678" s="55"/>
      <c r="O2678" s="59"/>
      <c r="P2678" s="43"/>
      <c r="Q2678" s="14"/>
    </row>
    <row r="2679" spans="1:17" ht="36.700000000000003" customHeight="1" x14ac:dyDescent="0.25">
      <c r="A2679" s="277"/>
      <c r="B2679" s="33"/>
      <c r="C2679" s="11"/>
      <c r="D2679" s="11"/>
      <c r="E2679" s="36"/>
      <c r="F2679" s="11"/>
      <c r="G2679" s="11"/>
      <c r="H2679" s="11"/>
      <c r="I2679" s="24"/>
      <c r="J2679" s="51"/>
      <c r="K2679" s="46" t="str">
        <f>IF(SUMIFS('Base facturation'!$C$59:$ALN$59,'Base facturation'!$C$8:$ALN$8,A2679)=0,"",SUMIFS('Base facturation'!$C$59:$ALN$59,'Base facturation'!$C$8:$ALN$8,A2679))</f>
        <v/>
      </c>
      <c r="L2679" s="46" t="str">
        <f t="shared" si="41"/>
        <v/>
      </c>
      <c r="M2679" s="47"/>
      <c r="N2679" s="55"/>
      <c r="O2679" s="59"/>
      <c r="P2679" s="43"/>
      <c r="Q2679" s="14"/>
    </row>
    <row r="2680" spans="1:17" ht="36.700000000000003" customHeight="1" x14ac:dyDescent="0.25">
      <c r="A2680" s="277"/>
      <c r="B2680" s="33"/>
      <c r="C2680" s="11"/>
      <c r="D2680" s="11"/>
      <c r="E2680" s="36"/>
      <c r="F2680" s="11"/>
      <c r="G2680" s="11"/>
      <c r="H2680" s="11"/>
      <c r="I2680" s="24"/>
      <c r="J2680" s="51"/>
      <c r="K2680" s="46" t="str">
        <f>IF(SUMIFS('Base facturation'!$C$59:$ALN$59,'Base facturation'!$C$8:$ALN$8,A2680)=0,"",SUMIFS('Base facturation'!$C$59:$ALN$59,'Base facturation'!$C$8:$ALN$8,A2680))</f>
        <v/>
      </c>
      <c r="L2680" s="46" t="str">
        <f t="shared" si="41"/>
        <v/>
      </c>
      <c r="M2680" s="47"/>
      <c r="N2680" s="55"/>
      <c r="O2680" s="59"/>
      <c r="P2680" s="43"/>
      <c r="Q2680" s="14"/>
    </row>
    <row r="2681" spans="1:17" ht="36.700000000000003" customHeight="1" x14ac:dyDescent="0.25">
      <c r="A2681" s="277"/>
      <c r="B2681" s="33"/>
      <c r="C2681" s="11"/>
      <c r="D2681" s="11"/>
      <c r="E2681" s="36"/>
      <c r="F2681" s="11"/>
      <c r="G2681" s="11"/>
      <c r="H2681" s="11"/>
      <c r="I2681" s="24"/>
      <c r="J2681" s="51"/>
      <c r="K2681" s="46" t="str">
        <f>IF(SUMIFS('Base facturation'!$C$59:$ALN$59,'Base facturation'!$C$8:$ALN$8,A2681)=0,"",SUMIFS('Base facturation'!$C$59:$ALN$59,'Base facturation'!$C$8:$ALN$8,A2681))</f>
        <v/>
      </c>
      <c r="L2681" s="46" t="str">
        <f t="shared" si="41"/>
        <v/>
      </c>
      <c r="M2681" s="47"/>
      <c r="N2681" s="55"/>
      <c r="O2681" s="59"/>
      <c r="P2681" s="43"/>
      <c r="Q2681" s="14"/>
    </row>
    <row r="2682" spans="1:17" ht="36.700000000000003" customHeight="1" x14ac:dyDescent="0.25">
      <c r="A2682" s="277"/>
      <c r="B2682" s="33"/>
      <c r="C2682" s="11"/>
      <c r="D2682" s="11"/>
      <c r="E2682" s="36"/>
      <c r="F2682" s="11"/>
      <c r="G2682" s="11"/>
      <c r="H2682" s="11"/>
      <c r="I2682" s="24"/>
      <c r="J2682" s="51"/>
      <c r="K2682" s="46" t="str">
        <f>IF(SUMIFS('Base facturation'!$C$59:$ALN$59,'Base facturation'!$C$8:$ALN$8,A2682)=0,"",SUMIFS('Base facturation'!$C$59:$ALN$59,'Base facturation'!$C$8:$ALN$8,A2682))</f>
        <v/>
      </c>
      <c r="L2682" s="46" t="str">
        <f t="shared" si="41"/>
        <v/>
      </c>
      <c r="M2682" s="47"/>
      <c r="N2682" s="55"/>
      <c r="O2682" s="59"/>
      <c r="P2682" s="43"/>
      <c r="Q2682" s="14"/>
    </row>
    <row r="2683" spans="1:17" ht="36.700000000000003" customHeight="1" x14ac:dyDescent="0.25">
      <c r="A2683" s="277"/>
      <c r="B2683" s="33"/>
      <c r="C2683" s="11"/>
      <c r="D2683" s="11"/>
      <c r="E2683" s="36"/>
      <c r="F2683" s="11"/>
      <c r="G2683" s="11"/>
      <c r="H2683" s="11"/>
      <c r="I2683" s="24"/>
      <c r="J2683" s="51"/>
      <c r="K2683" s="46" t="str">
        <f>IF(SUMIFS('Base facturation'!$C$59:$ALN$59,'Base facturation'!$C$8:$ALN$8,A2683)=0,"",SUMIFS('Base facturation'!$C$59:$ALN$59,'Base facturation'!$C$8:$ALN$8,A2683))</f>
        <v/>
      </c>
      <c r="L2683" s="46" t="str">
        <f t="shared" si="41"/>
        <v/>
      </c>
      <c r="M2683" s="47"/>
      <c r="N2683" s="55"/>
      <c r="O2683" s="59"/>
      <c r="P2683" s="43"/>
      <c r="Q2683" s="14"/>
    </row>
    <row r="2684" spans="1:17" ht="36.700000000000003" customHeight="1" x14ac:dyDescent="0.25">
      <c r="A2684" s="277"/>
      <c r="B2684" s="33"/>
      <c r="C2684" s="11"/>
      <c r="D2684" s="11"/>
      <c r="E2684" s="36"/>
      <c r="F2684" s="11"/>
      <c r="G2684" s="11"/>
      <c r="H2684" s="11"/>
      <c r="I2684" s="24"/>
      <c r="J2684" s="51"/>
      <c r="K2684" s="46" t="str">
        <f>IF(SUMIFS('Base facturation'!$C$59:$ALN$59,'Base facturation'!$C$8:$ALN$8,A2684)=0,"",SUMIFS('Base facturation'!$C$59:$ALN$59,'Base facturation'!$C$8:$ALN$8,A2684))</f>
        <v/>
      </c>
      <c r="L2684" s="46" t="str">
        <f t="shared" si="41"/>
        <v/>
      </c>
      <c r="M2684" s="47"/>
      <c r="N2684" s="55"/>
      <c r="O2684" s="59"/>
      <c r="P2684" s="43"/>
      <c r="Q2684" s="14"/>
    </row>
    <row r="2685" spans="1:17" ht="36.700000000000003" customHeight="1" x14ac:dyDescent="0.25">
      <c r="A2685" s="277"/>
      <c r="B2685" s="33"/>
      <c r="C2685" s="11"/>
      <c r="D2685" s="11"/>
      <c r="E2685" s="36"/>
      <c r="F2685" s="11"/>
      <c r="G2685" s="11"/>
      <c r="H2685" s="11"/>
      <c r="I2685" s="24"/>
      <c r="J2685" s="51"/>
      <c r="K2685" s="46" t="str">
        <f>IF(SUMIFS('Base facturation'!$C$59:$ALN$59,'Base facturation'!$C$8:$ALN$8,A2685)=0,"",SUMIFS('Base facturation'!$C$59:$ALN$59,'Base facturation'!$C$8:$ALN$8,A2685))</f>
        <v/>
      </c>
      <c r="L2685" s="46" t="str">
        <f t="shared" si="41"/>
        <v/>
      </c>
      <c r="M2685" s="47"/>
      <c r="N2685" s="55"/>
      <c r="O2685" s="59"/>
      <c r="P2685" s="43"/>
      <c r="Q2685" s="14"/>
    </row>
    <row r="2686" spans="1:17" ht="36.700000000000003" customHeight="1" x14ac:dyDescent="0.25">
      <c r="A2686" s="277"/>
      <c r="B2686" s="33"/>
      <c r="C2686" s="11"/>
      <c r="D2686" s="11"/>
      <c r="E2686" s="36"/>
      <c r="F2686" s="11"/>
      <c r="G2686" s="11"/>
      <c r="H2686" s="11"/>
      <c r="I2686" s="24"/>
      <c r="J2686" s="51"/>
      <c r="K2686" s="46" t="str">
        <f>IF(SUMIFS('Base facturation'!$C$59:$ALN$59,'Base facturation'!$C$8:$ALN$8,A2686)=0,"",SUMIFS('Base facturation'!$C$59:$ALN$59,'Base facturation'!$C$8:$ALN$8,A2686))</f>
        <v/>
      </c>
      <c r="L2686" s="46" t="str">
        <f t="shared" si="41"/>
        <v/>
      </c>
      <c r="M2686" s="47"/>
      <c r="N2686" s="55"/>
      <c r="O2686" s="59"/>
      <c r="P2686" s="43"/>
      <c r="Q2686" s="14"/>
    </row>
    <row r="2687" spans="1:17" ht="36.700000000000003" customHeight="1" x14ac:dyDescent="0.25">
      <c r="A2687" s="277"/>
      <c r="B2687" s="33"/>
      <c r="C2687" s="11"/>
      <c r="D2687" s="11"/>
      <c r="E2687" s="36"/>
      <c r="F2687" s="11"/>
      <c r="G2687" s="11"/>
      <c r="H2687" s="11"/>
      <c r="I2687" s="24"/>
      <c r="J2687" s="51"/>
      <c r="K2687" s="46" t="str">
        <f>IF(SUMIFS('Base facturation'!$C$59:$ALN$59,'Base facturation'!$C$8:$ALN$8,A2687)=0,"",SUMIFS('Base facturation'!$C$59:$ALN$59,'Base facturation'!$C$8:$ALN$8,A2687))</f>
        <v/>
      </c>
      <c r="L2687" s="46" t="str">
        <f t="shared" si="41"/>
        <v/>
      </c>
      <c r="M2687" s="47"/>
      <c r="N2687" s="55"/>
      <c r="O2687" s="59"/>
      <c r="P2687" s="43"/>
      <c r="Q2687" s="14"/>
    </row>
    <row r="2688" spans="1:17" ht="36.700000000000003" customHeight="1" x14ac:dyDescent="0.25">
      <c r="A2688" s="277"/>
      <c r="B2688" s="33"/>
      <c r="C2688" s="11"/>
      <c r="D2688" s="11"/>
      <c r="E2688" s="36"/>
      <c r="F2688" s="11"/>
      <c r="G2688" s="11"/>
      <c r="H2688" s="11"/>
      <c r="I2688" s="24"/>
      <c r="J2688" s="51"/>
      <c r="K2688" s="46" t="str">
        <f>IF(SUMIFS('Base facturation'!$C$59:$ALN$59,'Base facturation'!$C$8:$ALN$8,A2688)=0,"",SUMIFS('Base facturation'!$C$59:$ALN$59,'Base facturation'!$C$8:$ALN$8,A2688))</f>
        <v/>
      </c>
      <c r="L2688" s="46" t="str">
        <f t="shared" si="41"/>
        <v/>
      </c>
      <c r="M2688" s="47"/>
      <c r="N2688" s="55"/>
      <c r="O2688" s="59"/>
      <c r="P2688" s="43"/>
      <c r="Q2688" s="14"/>
    </row>
    <row r="2689" spans="1:17" ht="36.700000000000003" customHeight="1" x14ac:dyDescent="0.25">
      <c r="A2689" s="277"/>
      <c r="B2689" s="33"/>
      <c r="C2689" s="11"/>
      <c r="D2689" s="11"/>
      <c r="E2689" s="36"/>
      <c r="F2689" s="11"/>
      <c r="G2689" s="11"/>
      <c r="H2689" s="11"/>
      <c r="I2689" s="24"/>
      <c r="J2689" s="51"/>
      <c r="K2689" s="46" t="str">
        <f>IF(SUMIFS('Base facturation'!$C$59:$ALN$59,'Base facturation'!$C$8:$ALN$8,A2689)=0,"",SUMIFS('Base facturation'!$C$59:$ALN$59,'Base facturation'!$C$8:$ALN$8,A2689))</f>
        <v/>
      </c>
      <c r="L2689" s="46" t="str">
        <f t="shared" si="41"/>
        <v/>
      </c>
      <c r="M2689" s="47"/>
      <c r="N2689" s="55"/>
      <c r="O2689" s="59"/>
      <c r="P2689" s="43"/>
      <c r="Q2689" s="14"/>
    </row>
    <row r="2690" spans="1:17" ht="36.700000000000003" customHeight="1" x14ac:dyDescent="0.25">
      <c r="A2690" s="277"/>
      <c r="B2690" s="33"/>
      <c r="C2690" s="11"/>
      <c r="D2690" s="11"/>
      <c r="E2690" s="36"/>
      <c r="F2690" s="11"/>
      <c r="G2690" s="11"/>
      <c r="H2690" s="11"/>
      <c r="I2690" s="24"/>
      <c r="J2690" s="51"/>
      <c r="K2690" s="46" t="str">
        <f>IF(SUMIFS('Base facturation'!$C$59:$ALN$59,'Base facturation'!$C$8:$ALN$8,A2690)=0,"",SUMIFS('Base facturation'!$C$59:$ALN$59,'Base facturation'!$C$8:$ALN$8,A2690))</f>
        <v/>
      </c>
      <c r="L2690" s="46" t="str">
        <f t="shared" si="41"/>
        <v/>
      </c>
      <c r="M2690" s="47"/>
      <c r="N2690" s="55"/>
      <c r="O2690" s="59"/>
      <c r="P2690" s="43"/>
      <c r="Q2690" s="14"/>
    </row>
    <row r="2691" spans="1:17" ht="36.700000000000003" customHeight="1" x14ac:dyDescent="0.25">
      <c r="A2691" s="277"/>
      <c r="B2691" s="33"/>
      <c r="C2691" s="11"/>
      <c r="D2691" s="11"/>
      <c r="E2691" s="36"/>
      <c r="F2691" s="11"/>
      <c r="G2691" s="11"/>
      <c r="H2691" s="11"/>
      <c r="I2691" s="24"/>
      <c r="J2691" s="51"/>
      <c r="K2691" s="46" t="str">
        <f>IF(SUMIFS('Base facturation'!$C$59:$ALN$59,'Base facturation'!$C$8:$ALN$8,A2691)=0,"",SUMIFS('Base facturation'!$C$59:$ALN$59,'Base facturation'!$C$8:$ALN$8,A2691))</f>
        <v/>
      </c>
      <c r="L2691" s="46" t="str">
        <f t="shared" si="41"/>
        <v/>
      </c>
      <c r="M2691" s="47"/>
      <c r="N2691" s="55"/>
      <c r="O2691" s="59"/>
      <c r="P2691" s="43"/>
      <c r="Q2691" s="14"/>
    </row>
  </sheetData>
  <sheetProtection algorithmName="SHA-512" hashValue="pVXt7Q7sSbMgV0Iw3TPFPAoFtj736p62bnkuy3ky3Wkmu/excK5bmUPCaJ815XgD37o2LJ6N7BsOzq3aFgNbfA==" saltValue="WuU59FbVA8VZMONHOcke2w==" spinCount="100000" sheet="1" autoFilter="0"/>
  <autoFilter ref="A6:Q6" xr:uid="{7C3FF534-416D-440B-8946-D691D2C89C80}"/>
  <mergeCells count="1">
    <mergeCell ref="I5:M5"/>
  </mergeCells>
  <phoneticPr fontId="6" type="noConversion"/>
  <pageMargins left="0.49" right="0.46" top="0.52" bottom="0.46" header="0.31496062992125984" footer="0.31496062992125984"/>
  <pageSetup paperSize="9" scale="60" fitToHeight="17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D092D07-F59B-489F-AE22-37DD30953CCF}">
          <x14:formula1>
            <xm:f>'Base clients'!$B$7:$B$1647</xm:f>
          </x14:formula1>
          <xm:sqref>D7:D2691</xm:sqref>
        </x14:dataValidation>
        <x14:dataValidation type="list" allowBlank="1" showInputMessage="1" showErrorMessage="1" xr:uid="{9F1AB35F-9C0E-4A9E-87E9-676AA9FE17BC}">
          <x14:formula1>
            <xm:f>Paramètres!$D$8:$D$20</xm:f>
          </x14:formula1>
          <xm:sqref>C7:C2691</xm:sqref>
        </x14:dataValidation>
        <x14:dataValidation type="list" allowBlank="1" showInputMessage="1" showErrorMessage="1" xr:uid="{F6CA1267-20D9-41F3-99ED-CC1DB38EC75D}">
          <x14:formula1>
            <xm:f>Paramètres!$F$8:$F$20</xm:f>
          </x14:formula1>
          <xm:sqref>N7:N2691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4D016-560B-45E5-86C1-90668716572F}">
  <sheetPr>
    <pageSetUpPr fitToPage="1"/>
  </sheetPr>
  <dimension ref="A1:F21"/>
  <sheetViews>
    <sheetView showGridLines="0" zoomScale="110" zoomScaleNormal="110" workbookViewId="0">
      <selection activeCell="C5" sqref="C5"/>
    </sheetView>
  </sheetViews>
  <sheetFormatPr baseColWidth="10" defaultColWidth="11.375" defaultRowHeight="14.55" x14ac:dyDescent="0.25"/>
  <cols>
    <col min="1" max="1" width="2.75" style="7" customWidth="1"/>
    <col min="2" max="2" width="43.75" style="7" bestFit="1" customWidth="1"/>
    <col min="3" max="3" width="59" style="62" customWidth="1"/>
    <col min="4" max="16384" width="11.375" style="7"/>
  </cols>
  <sheetData>
    <row r="1" spans="1:6" ht="29.1" x14ac:dyDescent="0.25">
      <c r="A1" s="61" t="s">
        <v>3818</v>
      </c>
      <c r="F1" s="379" t="s">
        <v>3894</v>
      </c>
    </row>
    <row r="3" spans="1:6" ht="15.95" x14ac:dyDescent="0.25">
      <c r="A3" s="63" t="s">
        <v>3819</v>
      </c>
    </row>
    <row r="4" spans="1:6" ht="21.85" customHeight="1" thickBot="1" x14ac:dyDescent="0.3"/>
    <row r="5" spans="1:6" ht="38.950000000000003" customHeight="1" x14ac:dyDescent="0.25">
      <c r="A5" s="64">
        <v>1</v>
      </c>
      <c r="B5" s="245" t="s">
        <v>3827</v>
      </c>
      <c r="C5" s="69" t="s">
        <v>11</v>
      </c>
    </row>
    <row r="6" spans="1:6" ht="38.950000000000003" customHeight="1" x14ac:dyDescent="0.25">
      <c r="A6" s="64">
        <v>2</v>
      </c>
      <c r="B6" s="65" t="s">
        <v>57</v>
      </c>
      <c r="C6" s="70">
        <f>IF(ISBLANK(VLOOKUP($C$5,Affaires!$A$7:$Q$2691,A6,0)),"",VLOOKUP($C$5,Affaires!$A$7:$Q$2691,A6,0))</f>
        <v>44572</v>
      </c>
    </row>
    <row r="7" spans="1:6" ht="38.950000000000003" customHeight="1" x14ac:dyDescent="0.25">
      <c r="A7" s="64">
        <v>3</v>
      </c>
      <c r="B7" s="65" t="s">
        <v>58</v>
      </c>
      <c r="C7" s="71" t="str">
        <f>IF(ISBLANK(VLOOKUP($C$5,Affaires!$A$7:$Q$2691,A7,0)),"",VLOOKUP($C$5,Affaires!$A$7:$Q$2691,A7,0))</f>
        <v>Droit de la propriété intellectuelle</v>
      </c>
    </row>
    <row r="8" spans="1:6" ht="38.950000000000003" customHeight="1" x14ac:dyDescent="0.25">
      <c r="A8" s="64">
        <v>4</v>
      </c>
      <c r="B8" s="65" t="s">
        <v>55</v>
      </c>
      <c r="C8" s="68" t="str">
        <f>IF(ISBLANK(VLOOKUP($C$5,Affaires!$A$7:$Q$2691,A8,0)),"",VLOOKUP($C$5,Affaires!$A$7:$Q$2691,A8,0))</f>
        <v>Dubard SAS</v>
      </c>
    </row>
    <row r="9" spans="1:6" ht="38.950000000000003" customHeight="1" x14ac:dyDescent="0.25">
      <c r="A9" s="64">
        <v>5</v>
      </c>
      <c r="B9" s="66" t="s">
        <v>3822</v>
      </c>
      <c r="C9" s="72" t="str">
        <f>IF(ISBLANK(VLOOKUP($C$5,Affaires!$A$7:$Q$2691,A9,0)),"",VLOOKUP($C$5,Affaires!$A$7:$Q$2691,A9,0))</f>
        <v>Affaire DUBARD / LESSUEUR phase 1</v>
      </c>
    </row>
    <row r="10" spans="1:6" ht="38.950000000000003" customHeight="1" x14ac:dyDescent="0.25">
      <c r="A10" s="64">
        <v>6</v>
      </c>
      <c r="B10" s="65" t="s">
        <v>3823</v>
      </c>
      <c r="C10" s="71" t="str">
        <f>IF(ISBLANK(VLOOKUP($C$5,Affaires!$A$7:$Q$2691,A10,0)),"",VLOOKUP($C$5,Affaires!$A$7:$Q$2691,A10,0))</f>
        <v>Martine Rouzies</v>
      </c>
    </row>
    <row r="11" spans="1:6" ht="38.950000000000003" customHeight="1" x14ac:dyDescent="0.25">
      <c r="A11" s="64">
        <v>7</v>
      </c>
      <c r="B11" s="65" t="s">
        <v>56</v>
      </c>
      <c r="C11" s="71" t="str">
        <f>IF(ISBLANK(VLOOKUP($C$5,Affaires!$A$7:$Q$2691,A11,0)),"",VLOOKUP($C$5,Affaires!$A$7:$Q$2691,A11,0))</f>
        <v>Action en contrefaçon</v>
      </c>
    </row>
    <row r="12" spans="1:6" ht="38.950000000000003" customHeight="1" x14ac:dyDescent="0.25">
      <c r="A12" s="64">
        <v>8</v>
      </c>
      <c r="B12" s="65" t="s">
        <v>6</v>
      </c>
      <c r="C12" s="71" t="str">
        <f>IF(ISBLANK(VLOOKUP($C$5,Affaires!$A$7:$Q$2691,A12,0)),"",VLOOKUP($C$5,Affaires!$A$7:$Q$2691,A12,0))</f>
        <v>Logo, marque, contrefaçon</v>
      </c>
    </row>
    <row r="13" spans="1:6" ht="38.950000000000003" customHeight="1" x14ac:dyDescent="0.25">
      <c r="A13" s="64">
        <v>9</v>
      </c>
      <c r="B13" s="65" t="s">
        <v>22</v>
      </c>
      <c r="C13" s="73">
        <f>IF(ISBLANK(VLOOKUP($C$5,Affaires!$A$7:$Q$2691,A13,0)),"",VLOOKUP($C$5,Affaires!$A$7:$Q$2691,A13,0))</f>
        <v>44961</v>
      </c>
    </row>
    <row r="14" spans="1:6" ht="38.950000000000003" customHeight="1" x14ac:dyDescent="0.25">
      <c r="A14" s="64">
        <v>10</v>
      </c>
      <c r="B14" s="65" t="s">
        <v>3857</v>
      </c>
      <c r="C14" s="74">
        <f>IF(ISBLANK(VLOOKUP($C$5,Affaires!$A$7:$Q$2691,A14,0)),"",VLOOKUP($C$5,Affaires!$A$7:$Q$2691,A14,0))</f>
        <v>4578</v>
      </c>
    </row>
    <row r="15" spans="1:6" ht="38.950000000000003" customHeight="1" x14ac:dyDescent="0.25">
      <c r="A15" s="64">
        <v>11</v>
      </c>
      <c r="B15" s="65" t="s">
        <v>23</v>
      </c>
      <c r="C15" s="74">
        <f>IF(ISBLANK(VLOOKUP($C$5,Affaires!$A$7:$Q$2691,A15,0)),"",VLOOKUP($C$5,Affaires!$A$7:$Q$2691,A15,0))</f>
        <v>212</v>
      </c>
    </row>
    <row r="16" spans="1:6" ht="38.950000000000003" customHeight="1" x14ac:dyDescent="0.25">
      <c r="A16" s="64">
        <v>12</v>
      </c>
      <c r="B16" s="65" t="s">
        <v>24</v>
      </c>
      <c r="C16" s="265">
        <f>IF(ISBLANK(VLOOKUP($C$5,Affaires!$A$7:$Q$2691,A16,0)),"",VLOOKUP($C$5,Affaires!$A$7:$Q$2691,A16,0))</f>
        <v>4366</v>
      </c>
    </row>
    <row r="17" spans="1:3" ht="38.950000000000003" customHeight="1" x14ac:dyDescent="0.25">
      <c r="A17" s="64">
        <v>13</v>
      </c>
      <c r="B17" s="65" t="s">
        <v>46</v>
      </c>
      <c r="C17" s="71" t="str">
        <f>IF(ISBLANK(VLOOKUP($C$5,Affaires!$A$7:$Q$2691,A17,0)),"",VLOOKUP($C$5,Affaires!$A$7:$Q$2691,A17,0))</f>
        <v>F0005</v>
      </c>
    </row>
    <row r="18" spans="1:3" ht="38.950000000000003" customHeight="1" x14ac:dyDescent="0.25">
      <c r="A18" s="64">
        <v>14</v>
      </c>
      <c r="B18" s="66" t="s">
        <v>3828</v>
      </c>
      <c r="C18" s="75" t="str">
        <f>IF(ISBLANK(VLOOKUP($C$5,Affaires!$A$7:$Q$2691,A18,0)),"",VLOOKUP($C$5,Affaires!$A$7:$Q$2691,A18,0))</f>
        <v>En cours</v>
      </c>
    </row>
    <row r="19" spans="1:3" ht="38.950000000000003" customHeight="1" x14ac:dyDescent="0.25">
      <c r="A19" s="64">
        <v>15</v>
      </c>
      <c r="B19" s="66" t="s">
        <v>47</v>
      </c>
      <c r="C19" s="75" t="str">
        <f>IF(ISBLANK(VLOOKUP($C$5,Affaires!$A$7:$Q$2691,A19,0)),"",VLOOKUP($C$5,Affaires!$A$7:$Q$2691,A19,0))</f>
        <v>Attente éléments clients</v>
      </c>
    </row>
    <row r="20" spans="1:3" ht="38.950000000000003" customHeight="1" x14ac:dyDescent="0.25">
      <c r="A20" s="64">
        <v>16</v>
      </c>
      <c r="B20" s="65" t="s">
        <v>53</v>
      </c>
      <c r="C20" s="71" t="str">
        <f>IF(ISBLANK(VLOOKUP($C$5,Affaires!$A$7:$Q$2691,A20,0)),"",VLOOKUP($C$5,Affaires!$A$7:$Q$2691,A20,0))</f>
        <v>Interne + partie représentée</v>
      </c>
    </row>
    <row r="21" spans="1:3" ht="164.95" customHeight="1" thickBot="1" x14ac:dyDescent="0.3">
      <c r="A21" s="64">
        <v>17</v>
      </c>
      <c r="B21" s="67" t="s">
        <v>17</v>
      </c>
      <c r="C21" s="76" t="str">
        <f>IF(ISBLANK(VLOOKUP($C$5,Affaires!$A$7:$Q$2691,A21,0)),"",VLOOKUP($C$5,Affaires!$A$7:$Q$2691,A21,0))</f>
        <v/>
      </c>
    </row>
  </sheetData>
  <sheetProtection algorithmName="SHA-512" hashValue="eU+d09WI2Js2/yLAiaoh4i32VNY5Uve8jR27VPG12wJm2ismClQEaEgNhwBUrjlYE3KBVHaTJTO32L+CKXYBOw==" saltValue="ENh5osCji9XQhhleoH7E7w==" spinCount="100000" sheet="1" objects="1" scenarios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7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38298F7-A073-45D3-B0CA-9C46A389A6E5}">
          <x14:formula1>
            <xm:f>Affaires!$A$7:$A$2691</xm:f>
          </x14:formula1>
          <xm:sqref>C5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E4FFC-B6DB-40C8-A7BB-8B0F666323F1}">
  <dimension ref="A1:ALQ59"/>
  <sheetViews>
    <sheetView showGridLines="0" workbookViewId="0">
      <pane xSplit="1" topLeftCell="B1" activePane="topRight" state="frozen"/>
      <selection activeCell="C6" sqref="C6"/>
      <selection pane="topRight" activeCell="D6" sqref="D6"/>
    </sheetView>
  </sheetViews>
  <sheetFormatPr baseColWidth="10" defaultColWidth="17.25" defaultRowHeight="0" customHeight="1" zeroHeight="1" x14ac:dyDescent="0.2"/>
  <cols>
    <col min="1" max="1" width="46.75" style="77" customWidth="1"/>
    <col min="2" max="1002" width="21.125" style="115" customWidth="1"/>
    <col min="1003" max="1005" width="17.25" style="115" customWidth="1"/>
    <col min="1006" max="16384" width="17.25" style="77"/>
  </cols>
  <sheetData>
    <row r="1" spans="1:1005" s="86" customFormat="1" ht="27.7" x14ac:dyDescent="0.25">
      <c r="A1" s="83" t="s">
        <v>1716</v>
      </c>
      <c r="B1" s="104"/>
      <c r="C1" s="105"/>
      <c r="D1" s="105"/>
      <c r="E1" s="105"/>
      <c r="F1" s="105"/>
      <c r="G1" s="379" t="s">
        <v>3894</v>
      </c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  <c r="FH1" s="105"/>
      <c r="FI1" s="105"/>
      <c r="FJ1" s="105"/>
      <c r="FK1" s="105"/>
      <c r="FL1" s="105"/>
      <c r="FM1" s="105"/>
      <c r="FN1" s="105"/>
      <c r="FO1" s="105"/>
      <c r="FP1" s="105"/>
      <c r="FQ1" s="105"/>
      <c r="FR1" s="105"/>
      <c r="FS1" s="105"/>
      <c r="FT1" s="105"/>
      <c r="FU1" s="105"/>
      <c r="FV1" s="105"/>
      <c r="FW1" s="105"/>
      <c r="FX1" s="105"/>
      <c r="FY1" s="105"/>
      <c r="FZ1" s="105"/>
      <c r="GA1" s="105"/>
      <c r="GB1" s="105"/>
      <c r="GC1" s="105"/>
      <c r="GD1" s="105"/>
      <c r="GE1" s="105"/>
      <c r="GF1" s="105"/>
      <c r="GG1" s="105"/>
      <c r="GH1" s="105"/>
      <c r="GI1" s="105"/>
      <c r="GJ1" s="105"/>
      <c r="GK1" s="105"/>
      <c r="GL1" s="105"/>
      <c r="GM1" s="105"/>
      <c r="GN1" s="105"/>
      <c r="GO1" s="105"/>
      <c r="GP1" s="105"/>
      <c r="GQ1" s="105"/>
      <c r="GR1" s="105"/>
      <c r="GS1" s="105"/>
      <c r="GT1" s="105"/>
      <c r="GU1" s="105"/>
      <c r="GV1" s="105"/>
      <c r="GW1" s="105"/>
      <c r="GX1" s="105"/>
      <c r="GY1" s="105"/>
      <c r="GZ1" s="105"/>
      <c r="HA1" s="105"/>
      <c r="HB1" s="105"/>
      <c r="HC1" s="105"/>
      <c r="HD1" s="105"/>
      <c r="HE1" s="105"/>
      <c r="HF1" s="105"/>
      <c r="HG1" s="105"/>
      <c r="HH1" s="105"/>
      <c r="HI1" s="105"/>
      <c r="HJ1" s="105"/>
      <c r="HK1" s="105"/>
      <c r="HL1" s="105"/>
      <c r="HM1" s="105"/>
      <c r="HN1" s="105"/>
      <c r="HO1" s="105"/>
      <c r="HP1" s="105"/>
      <c r="HQ1" s="105"/>
      <c r="HR1" s="105"/>
      <c r="HS1" s="105"/>
      <c r="HT1" s="105"/>
      <c r="HU1" s="105"/>
      <c r="HV1" s="105"/>
      <c r="HW1" s="105"/>
      <c r="HX1" s="105"/>
      <c r="HY1" s="105"/>
      <c r="HZ1" s="105"/>
      <c r="IA1" s="105"/>
      <c r="IB1" s="105"/>
      <c r="IC1" s="105"/>
      <c r="ID1" s="105"/>
      <c r="IE1" s="105"/>
      <c r="IF1" s="105"/>
      <c r="IG1" s="105"/>
      <c r="IH1" s="105"/>
      <c r="II1" s="105"/>
      <c r="IJ1" s="105"/>
      <c r="IK1" s="105"/>
      <c r="IL1" s="105"/>
      <c r="IM1" s="105"/>
      <c r="IN1" s="105"/>
      <c r="IO1" s="105"/>
      <c r="IP1" s="105"/>
      <c r="IQ1" s="105"/>
      <c r="IR1" s="105"/>
      <c r="IS1" s="105"/>
      <c r="IT1" s="105"/>
      <c r="IU1" s="105"/>
      <c r="IV1" s="105"/>
      <c r="IW1" s="105"/>
      <c r="IX1" s="105"/>
      <c r="IY1" s="105"/>
      <c r="IZ1" s="105"/>
      <c r="JA1" s="105"/>
      <c r="JB1" s="105"/>
      <c r="JC1" s="105"/>
      <c r="JD1" s="105"/>
      <c r="JE1" s="105"/>
      <c r="JF1" s="105"/>
      <c r="JG1" s="105"/>
      <c r="JH1" s="105"/>
      <c r="JI1" s="105"/>
      <c r="JJ1" s="105"/>
      <c r="JK1" s="105"/>
      <c r="JL1" s="105"/>
      <c r="JM1" s="105"/>
      <c r="JN1" s="105"/>
      <c r="JO1" s="105"/>
      <c r="JP1" s="105"/>
      <c r="JQ1" s="105"/>
      <c r="JR1" s="105"/>
      <c r="JS1" s="105"/>
      <c r="JT1" s="105"/>
      <c r="JU1" s="105"/>
      <c r="JV1" s="105"/>
      <c r="JW1" s="105"/>
      <c r="JX1" s="105"/>
      <c r="JY1" s="105"/>
      <c r="JZ1" s="105"/>
      <c r="KA1" s="105"/>
      <c r="KB1" s="105"/>
      <c r="KC1" s="105"/>
      <c r="KD1" s="105"/>
      <c r="KE1" s="105"/>
      <c r="KF1" s="105"/>
      <c r="KG1" s="105"/>
      <c r="KH1" s="105"/>
      <c r="KI1" s="105"/>
      <c r="KJ1" s="105"/>
      <c r="KK1" s="105"/>
      <c r="KL1" s="105"/>
      <c r="KM1" s="105"/>
      <c r="KN1" s="105"/>
      <c r="KO1" s="105"/>
      <c r="KP1" s="105"/>
      <c r="KQ1" s="105"/>
      <c r="KR1" s="105"/>
      <c r="KS1" s="105"/>
      <c r="KT1" s="105"/>
      <c r="KU1" s="105"/>
      <c r="KV1" s="105"/>
      <c r="KW1" s="105"/>
      <c r="KX1" s="105"/>
      <c r="KY1" s="105"/>
      <c r="KZ1" s="105"/>
      <c r="LA1" s="105"/>
      <c r="LB1" s="105"/>
      <c r="LC1" s="105"/>
      <c r="LD1" s="105"/>
      <c r="LE1" s="105"/>
      <c r="LF1" s="105"/>
      <c r="LG1" s="105"/>
      <c r="LH1" s="105"/>
      <c r="LI1" s="105"/>
      <c r="LJ1" s="105"/>
      <c r="LK1" s="105"/>
      <c r="LL1" s="105"/>
      <c r="LM1" s="105"/>
      <c r="LN1" s="105"/>
      <c r="LO1" s="105"/>
      <c r="LP1" s="105"/>
      <c r="LQ1" s="105"/>
      <c r="LR1" s="105"/>
      <c r="LS1" s="105"/>
      <c r="LT1" s="105"/>
      <c r="LU1" s="105"/>
      <c r="LV1" s="105"/>
      <c r="LW1" s="105"/>
      <c r="LX1" s="105"/>
      <c r="LY1" s="105"/>
      <c r="LZ1" s="105"/>
      <c r="MA1" s="105"/>
      <c r="MB1" s="105"/>
      <c r="MC1" s="105"/>
      <c r="MD1" s="105"/>
      <c r="ME1" s="105"/>
      <c r="MF1" s="105"/>
      <c r="MG1" s="105"/>
      <c r="MH1" s="105"/>
      <c r="MI1" s="105"/>
      <c r="MJ1" s="105"/>
      <c r="MK1" s="105"/>
      <c r="ML1" s="105"/>
      <c r="MM1" s="105"/>
      <c r="MN1" s="105"/>
      <c r="MO1" s="105"/>
      <c r="MP1" s="105"/>
      <c r="MQ1" s="105"/>
      <c r="MR1" s="105"/>
      <c r="MS1" s="105"/>
      <c r="MT1" s="105"/>
      <c r="MU1" s="105"/>
      <c r="MV1" s="105"/>
      <c r="MW1" s="105"/>
      <c r="MX1" s="105"/>
      <c r="MY1" s="105"/>
      <c r="MZ1" s="105"/>
      <c r="NA1" s="105"/>
      <c r="NB1" s="105"/>
      <c r="NC1" s="105"/>
      <c r="ND1" s="105"/>
      <c r="NE1" s="105"/>
      <c r="NF1" s="105"/>
      <c r="NG1" s="105"/>
      <c r="NH1" s="105"/>
      <c r="NI1" s="105"/>
      <c r="NJ1" s="105"/>
      <c r="NK1" s="105"/>
      <c r="NL1" s="105"/>
      <c r="NM1" s="105"/>
      <c r="NN1" s="105"/>
      <c r="NO1" s="105"/>
      <c r="NP1" s="105"/>
      <c r="NQ1" s="105"/>
      <c r="NR1" s="105"/>
      <c r="NS1" s="105"/>
      <c r="NT1" s="105"/>
      <c r="NU1" s="105"/>
      <c r="NV1" s="105"/>
      <c r="NW1" s="105"/>
      <c r="NX1" s="105"/>
      <c r="NY1" s="105"/>
      <c r="NZ1" s="105"/>
      <c r="OA1" s="105"/>
      <c r="OB1" s="105"/>
      <c r="OC1" s="105"/>
      <c r="OD1" s="105"/>
      <c r="OE1" s="105"/>
      <c r="OF1" s="105"/>
      <c r="OG1" s="105"/>
      <c r="OH1" s="105"/>
      <c r="OI1" s="105"/>
      <c r="OJ1" s="105"/>
      <c r="OK1" s="105"/>
      <c r="OL1" s="105"/>
      <c r="OM1" s="105"/>
      <c r="ON1" s="105"/>
      <c r="OO1" s="105"/>
      <c r="OP1" s="105"/>
      <c r="OQ1" s="105"/>
      <c r="OR1" s="105"/>
      <c r="OS1" s="105"/>
      <c r="OT1" s="105"/>
      <c r="OU1" s="105"/>
      <c r="OV1" s="105"/>
      <c r="OW1" s="105"/>
      <c r="OX1" s="105"/>
      <c r="OY1" s="105"/>
      <c r="OZ1" s="105"/>
      <c r="PA1" s="105"/>
      <c r="PB1" s="105"/>
      <c r="PC1" s="105"/>
      <c r="PD1" s="105"/>
      <c r="PE1" s="105"/>
      <c r="PF1" s="105"/>
      <c r="PG1" s="105"/>
      <c r="PH1" s="105"/>
      <c r="PI1" s="105"/>
      <c r="PJ1" s="105"/>
      <c r="PK1" s="105"/>
      <c r="PL1" s="105"/>
      <c r="PM1" s="105"/>
      <c r="PN1" s="105"/>
      <c r="PO1" s="105"/>
      <c r="PP1" s="105"/>
      <c r="PQ1" s="105"/>
      <c r="PR1" s="105"/>
      <c r="PS1" s="105"/>
      <c r="PT1" s="105"/>
      <c r="PU1" s="105"/>
      <c r="PV1" s="105"/>
      <c r="PW1" s="105"/>
      <c r="PX1" s="105"/>
      <c r="PY1" s="105"/>
      <c r="PZ1" s="105"/>
      <c r="QA1" s="105"/>
      <c r="QB1" s="105"/>
      <c r="QC1" s="105"/>
      <c r="QD1" s="105"/>
      <c r="QE1" s="105"/>
      <c r="QF1" s="105"/>
      <c r="QG1" s="105"/>
      <c r="QH1" s="105"/>
      <c r="QI1" s="105"/>
      <c r="QJ1" s="105"/>
      <c r="QK1" s="105"/>
      <c r="QL1" s="105"/>
      <c r="QM1" s="105"/>
      <c r="QN1" s="105"/>
      <c r="QO1" s="105"/>
      <c r="QP1" s="105"/>
      <c r="QQ1" s="105"/>
      <c r="QR1" s="105"/>
      <c r="QS1" s="105"/>
      <c r="QT1" s="105"/>
      <c r="QU1" s="105"/>
      <c r="QV1" s="105"/>
      <c r="QW1" s="105"/>
      <c r="QX1" s="105"/>
      <c r="QY1" s="105"/>
      <c r="QZ1" s="105"/>
      <c r="RA1" s="105"/>
      <c r="RB1" s="105"/>
      <c r="RC1" s="105"/>
      <c r="RD1" s="105"/>
      <c r="RE1" s="105"/>
      <c r="RF1" s="105"/>
      <c r="RG1" s="105"/>
      <c r="RH1" s="105"/>
      <c r="RI1" s="105"/>
      <c r="RJ1" s="105"/>
      <c r="RK1" s="105"/>
      <c r="RL1" s="105"/>
      <c r="RM1" s="105"/>
      <c r="RN1" s="105"/>
      <c r="RO1" s="105"/>
      <c r="RP1" s="105"/>
      <c r="RQ1" s="105"/>
      <c r="RR1" s="105"/>
      <c r="RS1" s="105"/>
      <c r="RT1" s="105"/>
      <c r="RU1" s="105"/>
      <c r="RV1" s="105"/>
      <c r="RW1" s="105"/>
      <c r="RX1" s="105"/>
      <c r="RY1" s="105"/>
      <c r="RZ1" s="105"/>
      <c r="SA1" s="105"/>
      <c r="SB1" s="105"/>
      <c r="SC1" s="105"/>
      <c r="SD1" s="105"/>
      <c r="SE1" s="105"/>
      <c r="SF1" s="105"/>
      <c r="SG1" s="105"/>
      <c r="SH1" s="105"/>
      <c r="SI1" s="105"/>
      <c r="SJ1" s="105"/>
      <c r="SK1" s="105"/>
      <c r="SL1" s="105"/>
      <c r="SM1" s="105"/>
      <c r="SN1" s="105"/>
      <c r="SO1" s="105"/>
      <c r="SP1" s="105"/>
      <c r="SQ1" s="105"/>
      <c r="SR1" s="105"/>
      <c r="SS1" s="105"/>
      <c r="ST1" s="105"/>
      <c r="SU1" s="105"/>
      <c r="SV1" s="105"/>
      <c r="SW1" s="105"/>
      <c r="SX1" s="105"/>
      <c r="SY1" s="105"/>
      <c r="SZ1" s="105"/>
      <c r="TA1" s="105"/>
      <c r="TB1" s="105"/>
      <c r="TC1" s="105"/>
      <c r="TD1" s="105"/>
      <c r="TE1" s="105"/>
      <c r="TF1" s="105"/>
      <c r="TG1" s="105"/>
      <c r="TH1" s="105"/>
      <c r="TI1" s="105"/>
      <c r="TJ1" s="105"/>
      <c r="TK1" s="105"/>
      <c r="TL1" s="105"/>
      <c r="TM1" s="105"/>
      <c r="TN1" s="105"/>
      <c r="TO1" s="105"/>
      <c r="TP1" s="105"/>
      <c r="TQ1" s="105"/>
      <c r="TR1" s="105"/>
      <c r="TS1" s="105"/>
      <c r="TT1" s="105"/>
      <c r="TU1" s="105"/>
      <c r="TV1" s="105"/>
      <c r="TW1" s="105"/>
      <c r="TX1" s="105"/>
      <c r="TY1" s="105"/>
      <c r="TZ1" s="105"/>
      <c r="UA1" s="105"/>
      <c r="UB1" s="105"/>
      <c r="UC1" s="105"/>
      <c r="UD1" s="105"/>
      <c r="UE1" s="105"/>
      <c r="UF1" s="105"/>
      <c r="UG1" s="105"/>
      <c r="UH1" s="105"/>
      <c r="UI1" s="105"/>
      <c r="UJ1" s="105"/>
      <c r="UK1" s="105"/>
      <c r="UL1" s="105"/>
      <c r="UM1" s="105"/>
      <c r="UN1" s="105"/>
      <c r="UO1" s="105"/>
      <c r="UP1" s="105"/>
      <c r="UQ1" s="105"/>
      <c r="UR1" s="105"/>
      <c r="US1" s="105"/>
      <c r="UT1" s="105"/>
      <c r="UU1" s="105"/>
      <c r="UV1" s="105"/>
      <c r="UW1" s="105"/>
      <c r="UX1" s="105"/>
      <c r="UY1" s="105"/>
      <c r="UZ1" s="105"/>
      <c r="VA1" s="105"/>
      <c r="VB1" s="105"/>
      <c r="VC1" s="105"/>
      <c r="VD1" s="105"/>
      <c r="VE1" s="105"/>
      <c r="VF1" s="105"/>
      <c r="VG1" s="105"/>
      <c r="VH1" s="105"/>
      <c r="VI1" s="105"/>
      <c r="VJ1" s="105"/>
      <c r="VK1" s="105"/>
      <c r="VL1" s="105"/>
      <c r="VM1" s="105"/>
      <c r="VN1" s="105"/>
      <c r="VO1" s="105"/>
      <c r="VP1" s="105"/>
      <c r="VQ1" s="105"/>
      <c r="VR1" s="105"/>
      <c r="VS1" s="105"/>
      <c r="VT1" s="105"/>
      <c r="VU1" s="105"/>
      <c r="VV1" s="105"/>
      <c r="VW1" s="105"/>
      <c r="VX1" s="105"/>
      <c r="VY1" s="105"/>
      <c r="VZ1" s="105"/>
      <c r="WA1" s="105"/>
      <c r="WB1" s="105"/>
      <c r="WC1" s="105"/>
      <c r="WD1" s="105"/>
      <c r="WE1" s="105"/>
      <c r="WF1" s="105"/>
      <c r="WG1" s="105"/>
      <c r="WH1" s="105"/>
      <c r="WI1" s="105"/>
      <c r="WJ1" s="105"/>
      <c r="WK1" s="105"/>
      <c r="WL1" s="105"/>
      <c r="WM1" s="105"/>
      <c r="WN1" s="105"/>
      <c r="WO1" s="105"/>
      <c r="WP1" s="105"/>
      <c r="WQ1" s="105"/>
      <c r="WR1" s="105"/>
      <c r="WS1" s="105"/>
      <c r="WT1" s="105"/>
      <c r="WU1" s="105"/>
      <c r="WV1" s="105"/>
      <c r="WW1" s="105"/>
      <c r="WX1" s="105"/>
      <c r="WY1" s="105"/>
      <c r="WZ1" s="105"/>
      <c r="XA1" s="105"/>
      <c r="XB1" s="105"/>
      <c r="XC1" s="105"/>
      <c r="XD1" s="105"/>
      <c r="XE1" s="105"/>
      <c r="XF1" s="105"/>
      <c r="XG1" s="105"/>
      <c r="XH1" s="105"/>
      <c r="XI1" s="105"/>
      <c r="XJ1" s="105"/>
      <c r="XK1" s="105"/>
      <c r="XL1" s="105"/>
      <c r="XM1" s="105"/>
      <c r="XN1" s="105"/>
      <c r="XO1" s="105"/>
      <c r="XP1" s="105"/>
      <c r="XQ1" s="105"/>
      <c r="XR1" s="105"/>
      <c r="XS1" s="105"/>
      <c r="XT1" s="105"/>
      <c r="XU1" s="105"/>
      <c r="XV1" s="105"/>
      <c r="XW1" s="105"/>
      <c r="XX1" s="105"/>
      <c r="XY1" s="105"/>
      <c r="XZ1" s="105"/>
      <c r="YA1" s="105"/>
      <c r="YB1" s="105"/>
      <c r="YC1" s="105"/>
      <c r="YD1" s="105"/>
      <c r="YE1" s="105"/>
      <c r="YF1" s="105"/>
      <c r="YG1" s="105"/>
      <c r="YH1" s="105"/>
      <c r="YI1" s="105"/>
      <c r="YJ1" s="105"/>
      <c r="YK1" s="105"/>
      <c r="YL1" s="105"/>
      <c r="YM1" s="105"/>
      <c r="YN1" s="105"/>
      <c r="YO1" s="105"/>
      <c r="YP1" s="105"/>
      <c r="YQ1" s="105"/>
      <c r="YR1" s="105"/>
      <c r="YS1" s="105"/>
      <c r="YT1" s="105"/>
      <c r="YU1" s="105"/>
      <c r="YV1" s="105"/>
      <c r="YW1" s="105"/>
      <c r="YX1" s="105"/>
      <c r="YY1" s="105"/>
      <c r="YZ1" s="105"/>
      <c r="ZA1" s="105"/>
      <c r="ZB1" s="105"/>
      <c r="ZC1" s="105"/>
      <c r="ZD1" s="105"/>
      <c r="ZE1" s="105"/>
      <c r="ZF1" s="105"/>
      <c r="ZG1" s="105"/>
      <c r="ZH1" s="105"/>
      <c r="ZI1" s="105"/>
      <c r="ZJ1" s="105"/>
      <c r="ZK1" s="105"/>
      <c r="ZL1" s="105"/>
      <c r="ZM1" s="105"/>
      <c r="ZN1" s="105"/>
      <c r="ZO1" s="105"/>
      <c r="ZP1" s="105"/>
      <c r="ZQ1" s="105"/>
      <c r="ZR1" s="105"/>
      <c r="ZS1" s="105"/>
      <c r="ZT1" s="105"/>
      <c r="ZU1" s="105"/>
      <c r="ZV1" s="105"/>
      <c r="ZW1" s="105"/>
      <c r="ZX1" s="105"/>
      <c r="ZY1" s="105"/>
      <c r="ZZ1" s="105"/>
      <c r="AAA1" s="105"/>
      <c r="AAB1" s="105"/>
      <c r="AAC1" s="105"/>
      <c r="AAD1" s="105"/>
      <c r="AAE1" s="105"/>
      <c r="AAF1" s="105"/>
      <c r="AAG1" s="105"/>
      <c r="AAH1" s="105"/>
      <c r="AAI1" s="105"/>
      <c r="AAJ1" s="105"/>
      <c r="AAK1" s="105"/>
      <c r="AAL1" s="105"/>
      <c r="AAM1" s="105"/>
      <c r="AAN1" s="105"/>
      <c r="AAO1" s="105"/>
      <c r="AAP1" s="105"/>
      <c r="AAQ1" s="105"/>
      <c r="AAR1" s="105"/>
      <c r="AAS1" s="105"/>
      <c r="AAT1" s="105"/>
      <c r="AAU1" s="105"/>
      <c r="AAV1" s="105"/>
      <c r="AAW1" s="105"/>
      <c r="AAX1" s="105"/>
      <c r="AAY1" s="105"/>
      <c r="AAZ1" s="105"/>
      <c r="ABA1" s="105"/>
      <c r="ABB1" s="105"/>
      <c r="ABC1" s="105"/>
      <c r="ABD1" s="105"/>
      <c r="ABE1" s="105"/>
      <c r="ABF1" s="105"/>
      <c r="ABG1" s="105"/>
      <c r="ABH1" s="105"/>
      <c r="ABI1" s="105"/>
      <c r="ABJ1" s="105"/>
      <c r="ABK1" s="105"/>
      <c r="ABL1" s="105"/>
      <c r="ABM1" s="105"/>
      <c r="ABN1" s="105"/>
      <c r="ABO1" s="105"/>
      <c r="ABP1" s="105"/>
      <c r="ABQ1" s="105"/>
      <c r="ABR1" s="105"/>
      <c r="ABS1" s="105"/>
      <c r="ABT1" s="105"/>
      <c r="ABU1" s="105"/>
      <c r="ABV1" s="105"/>
      <c r="ABW1" s="105"/>
      <c r="ABX1" s="105"/>
      <c r="ABY1" s="105"/>
      <c r="ABZ1" s="105"/>
      <c r="ACA1" s="105"/>
      <c r="ACB1" s="105"/>
      <c r="ACC1" s="105"/>
      <c r="ACD1" s="105"/>
      <c r="ACE1" s="105"/>
      <c r="ACF1" s="105"/>
      <c r="ACG1" s="105"/>
      <c r="ACH1" s="105"/>
      <c r="ACI1" s="105"/>
      <c r="ACJ1" s="105"/>
      <c r="ACK1" s="105"/>
      <c r="ACL1" s="105"/>
      <c r="ACM1" s="105"/>
      <c r="ACN1" s="105"/>
      <c r="ACO1" s="105"/>
      <c r="ACP1" s="105"/>
      <c r="ACQ1" s="105"/>
      <c r="ACR1" s="105"/>
      <c r="ACS1" s="105"/>
      <c r="ACT1" s="105"/>
      <c r="ACU1" s="105"/>
      <c r="ACV1" s="105"/>
      <c r="ACW1" s="105"/>
      <c r="ACX1" s="105"/>
      <c r="ACY1" s="105"/>
      <c r="ACZ1" s="105"/>
      <c r="ADA1" s="105"/>
      <c r="ADB1" s="105"/>
      <c r="ADC1" s="105"/>
      <c r="ADD1" s="105"/>
      <c r="ADE1" s="105"/>
      <c r="ADF1" s="105"/>
      <c r="ADG1" s="105"/>
      <c r="ADH1" s="105"/>
      <c r="ADI1" s="105"/>
      <c r="ADJ1" s="105"/>
      <c r="ADK1" s="105"/>
      <c r="ADL1" s="105"/>
      <c r="ADM1" s="105"/>
      <c r="ADN1" s="105"/>
      <c r="ADO1" s="105"/>
      <c r="ADP1" s="105"/>
      <c r="ADQ1" s="105"/>
      <c r="ADR1" s="105"/>
      <c r="ADS1" s="105"/>
      <c r="ADT1" s="105"/>
      <c r="ADU1" s="105"/>
      <c r="ADV1" s="105"/>
      <c r="ADW1" s="105"/>
      <c r="ADX1" s="105"/>
      <c r="ADY1" s="105"/>
      <c r="ADZ1" s="105"/>
      <c r="AEA1" s="105"/>
      <c r="AEB1" s="105"/>
      <c r="AEC1" s="105"/>
      <c r="AED1" s="105"/>
      <c r="AEE1" s="105"/>
      <c r="AEF1" s="105"/>
      <c r="AEG1" s="105"/>
      <c r="AEH1" s="105"/>
      <c r="AEI1" s="105"/>
      <c r="AEJ1" s="105"/>
      <c r="AEK1" s="105"/>
      <c r="AEL1" s="105"/>
      <c r="AEM1" s="105"/>
      <c r="AEN1" s="105"/>
      <c r="AEO1" s="105"/>
      <c r="AEP1" s="105"/>
      <c r="AEQ1" s="105"/>
      <c r="AER1" s="105"/>
      <c r="AES1" s="105"/>
      <c r="AET1" s="105"/>
      <c r="AEU1" s="105"/>
      <c r="AEV1" s="105"/>
      <c r="AEW1" s="105"/>
      <c r="AEX1" s="105"/>
      <c r="AEY1" s="105"/>
      <c r="AEZ1" s="105"/>
      <c r="AFA1" s="105"/>
      <c r="AFB1" s="105"/>
      <c r="AFC1" s="105"/>
      <c r="AFD1" s="105"/>
      <c r="AFE1" s="105"/>
      <c r="AFF1" s="105"/>
      <c r="AFG1" s="105"/>
      <c r="AFH1" s="105"/>
      <c r="AFI1" s="105"/>
      <c r="AFJ1" s="105"/>
      <c r="AFK1" s="105"/>
      <c r="AFL1" s="105"/>
      <c r="AFM1" s="105"/>
      <c r="AFN1" s="105"/>
      <c r="AFO1" s="105"/>
      <c r="AFP1" s="105"/>
      <c r="AFQ1" s="105"/>
      <c r="AFR1" s="105"/>
      <c r="AFS1" s="105"/>
      <c r="AFT1" s="105"/>
      <c r="AFU1" s="105"/>
      <c r="AFV1" s="105"/>
      <c r="AFW1" s="105"/>
      <c r="AFX1" s="105"/>
      <c r="AFY1" s="105"/>
      <c r="AFZ1" s="105"/>
      <c r="AGA1" s="105"/>
      <c r="AGB1" s="105"/>
      <c r="AGC1" s="105"/>
      <c r="AGD1" s="105"/>
      <c r="AGE1" s="105"/>
      <c r="AGF1" s="105"/>
      <c r="AGG1" s="105"/>
      <c r="AGH1" s="105"/>
      <c r="AGI1" s="105"/>
      <c r="AGJ1" s="105"/>
      <c r="AGK1" s="105"/>
      <c r="AGL1" s="105"/>
      <c r="AGM1" s="105"/>
      <c r="AGN1" s="105"/>
      <c r="AGO1" s="105"/>
      <c r="AGP1" s="105"/>
      <c r="AGQ1" s="105"/>
      <c r="AGR1" s="105"/>
      <c r="AGS1" s="105"/>
      <c r="AGT1" s="105"/>
      <c r="AGU1" s="105"/>
      <c r="AGV1" s="105"/>
      <c r="AGW1" s="105"/>
      <c r="AGX1" s="105"/>
      <c r="AGY1" s="105"/>
      <c r="AGZ1" s="105"/>
      <c r="AHA1" s="105"/>
      <c r="AHB1" s="105"/>
      <c r="AHC1" s="105"/>
      <c r="AHD1" s="105"/>
      <c r="AHE1" s="105"/>
      <c r="AHF1" s="105"/>
      <c r="AHG1" s="105"/>
      <c r="AHH1" s="105"/>
      <c r="AHI1" s="105"/>
      <c r="AHJ1" s="105"/>
      <c r="AHK1" s="105"/>
      <c r="AHL1" s="105"/>
      <c r="AHM1" s="105"/>
      <c r="AHN1" s="105"/>
      <c r="AHO1" s="105"/>
      <c r="AHP1" s="105"/>
      <c r="AHQ1" s="105"/>
      <c r="AHR1" s="105"/>
      <c r="AHS1" s="105"/>
      <c r="AHT1" s="105"/>
      <c r="AHU1" s="105"/>
      <c r="AHV1" s="105"/>
      <c r="AHW1" s="105"/>
      <c r="AHX1" s="105"/>
      <c r="AHY1" s="105"/>
      <c r="AHZ1" s="105"/>
      <c r="AIA1" s="105"/>
      <c r="AIB1" s="105"/>
      <c r="AIC1" s="105"/>
      <c r="AID1" s="105"/>
      <c r="AIE1" s="105"/>
      <c r="AIF1" s="105"/>
      <c r="AIG1" s="105"/>
      <c r="AIH1" s="105"/>
      <c r="AII1" s="105"/>
      <c r="AIJ1" s="105"/>
      <c r="AIK1" s="105"/>
      <c r="AIL1" s="105"/>
      <c r="AIM1" s="105"/>
      <c r="AIN1" s="105"/>
      <c r="AIO1" s="105"/>
      <c r="AIP1" s="105"/>
      <c r="AIQ1" s="105"/>
      <c r="AIR1" s="105"/>
      <c r="AIS1" s="105"/>
      <c r="AIT1" s="105"/>
      <c r="AIU1" s="105"/>
      <c r="AIV1" s="105"/>
      <c r="AIW1" s="105"/>
      <c r="AIX1" s="105"/>
      <c r="AIY1" s="105"/>
      <c r="AIZ1" s="105"/>
      <c r="AJA1" s="105"/>
      <c r="AJB1" s="105"/>
      <c r="AJC1" s="105"/>
      <c r="AJD1" s="105"/>
      <c r="AJE1" s="105"/>
      <c r="AJF1" s="105"/>
      <c r="AJG1" s="105"/>
      <c r="AJH1" s="105"/>
      <c r="AJI1" s="105"/>
      <c r="AJJ1" s="105"/>
      <c r="AJK1" s="105"/>
      <c r="AJL1" s="105"/>
      <c r="AJM1" s="105"/>
      <c r="AJN1" s="105"/>
      <c r="AJO1" s="105"/>
      <c r="AJP1" s="105"/>
      <c r="AJQ1" s="105"/>
      <c r="AJR1" s="105"/>
      <c r="AJS1" s="105"/>
      <c r="AJT1" s="105"/>
      <c r="AJU1" s="105"/>
      <c r="AJV1" s="105"/>
      <c r="AJW1" s="105"/>
      <c r="AJX1" s="105"/>
      <c r="AJY1" s="105"/>
      <c r="AJZ1" s="105"/>
      <c r="AKA1" s="105"/>
      <c r="AKB1" s="105"/>
      <c r="AKC1" s="105"/>
      <c r="AKD1" s="105"/>
      <c r="AKE1" s="105"/>
      <c r="AKF1" s="105"/>
      <c r="AKG1" s="105"/>
      <c r="AKH1" s="105"/>
      <c r="AKI1" s="105"/>
      <c r="AKJ1" s="105"/>
      <c r="AKK1" s="105"/>
      <c r="AKL1" s="105"/>
      <c r="AKM1" s="105"/>
      <c r="AKN1" s="105"/>
      <c r="AKO1" s="105"/>
      <c r="AKP1" s="105"/>
      <c r="AKQ1" s="105"/>
      <c r="AKR1" s="105"/>
      <c r="AKS1" s="105"/>
      <c r="AKT1" s="105"/>
      <c r="AKU1" s="105"/>
      <c r="AKV1" s="105"/>
      <c r="AKW1" s="105"/>
      <c r="AKX1" s="105"/>
      <c r="AKY1" s="105"/>
      <c r="AKZ1" s="105"/>
      <c r="ALA1" s="105"/>
      <c r="ALB1" s="105"/>
      <c r="ALC1" s="105"/>
      <c r="ALD1" s="105"/>
      <c r="ALE1" s="105"/>
      <c r="ALF1" s="105"/>
      <c r="ALG1" s="105"/>
      <c r="ALH1" s="105"/>
      <c r="ALI1" s="105"/>
      <c r="ALJ1" s="105"/>
      <c r="ALK1" s="105"/>
      <c r="ALL1" s="105"/>
      <c r="ALM1" s="105"/>
      <c r="ALN1" s="105"/>
      <c r="ALO1" s="105"/>
      <c r="ALP1" s="105"/>
      <c r="ALQ1" s="105"/>
    </row>
    <row r="2" spans="1:1005" s="86" customFormat="1" ht="36.700000000000003" customHeight="1" x14ac:dyDescent="0.3">
      <c r="A2" s="82" t="s">
        <v>1717</v>
      </c>
      <c r="B2" s="106"/>
      <c r="C2" s="266" t="s">
        <v>3859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5"/>
      <c r="HE2" s="105"/>
      <c r="HF2" s="105"/>
      <c r="HG2" s="105"/>
      <c r="HH2" s="105"/>
      <c r="HI2" s="105"/>
      <c r="HJ2" s="105"/>
      <c r="HK2" s="105"/>
      <c r="HL2" s="105"/>
      <c r="HM2" s="105"/>
      <c r="HN2" s="105"/>
      <c r="HO2" s="105"/>
      <c r="HP2" s="105"/>
      <c r="HQ2" s="105"/>
      <c r="HR2" s="105"/>
      <c r="HS2" s="105"/>
      <c r="HT2" s="105"/>
      <c r="HU2" s="105"/>
      <c r="HV2" s="105"/>
      <c r="HW2" s="105"/>
      <c r="HX2" s="105"/>
      <c r="HY2" s="105"/>
      <c r="HZ2" s="105"/>
      <c r="IA2" s="105"/>
      <c r="IB2" s="105"/>
      <c r="IC2" s="105"/>
      <c r="ID2" s="105"/>
      <c r="IE2" s="105"/>
      <c r="IF2" s="105"/>
      <c r="IG2" s="105"/>
      <c r="IH2" s="105"/>
      <c r="II2" s="105"/>
      <c r="IJ2" s="105"/>
      <c r="IK2" s="105"/>
      <c r="IL2" s="105"/>
      <c r="IM2" s="105"/>
      <c r="IN2" s="105"/>
      <c r="IO2" s="105"/>
      <c r="IP2" s="105"/>
      <c r="IQ2" s="105"/>
      <c r="IR2" s="105"/>
      <c r="IS2" s="105"/>
      <c r="IT2" s="105"/>
      <c r="IU2" s="105"/>
      <c r="IV2" s="105"/>
      <c r="IW2" s="105"/>
      <c r="IX2" s="105"/>
      <c r="IY2" s="105"/>
      <c r="IZ2" s="105"/>
      <c r="JA2" s="105"/>
      <c r="JB2" s="105"/>
      <c r="JC2" s="105"/>
      <c r="JD2" s="105"/>
      <c r="JE2" s="105"/>
      <c r="JF2" s="105"/>
      <c r="JG2" s="105"/>
      <c r="JH2" s="105"/>
      <c r="JI2" s="105"/>
      <c r="JJ2" s="105"/>
      <c r="JK2" s="105"/>
      <c r="JL2" s="105"/>
      <c r="JM2" s="105"/>
      <c r="JN2" s="105"/>
      <c r="JO2" s="105"/>
      <c r="JP2" s="105"/>
      <c r="JQ2" s="105"/>
      <c r="JR2" s="105"/>
      <c r="JS2" s="105"/>
      <c r="JT2" s="105"/>
      <c r="JU2" s="105"/>
      <c r="JV2" s="105"/>
      <c r="JW2" s="105"/>
      <c r="JX2" s="105"/>
      <c r="JY2" s="105"/>
      <c r="JZ2" s="105"/>
      <c r="KA2" s="105"/>
      <c r="KB2" s="105"/>
      <c r="KC2" s="105"/>
      <c r="KD2" s="105"/>
      <c r="KE2" s="105"/>
      <c r="KF2" s="105"/>
      <c r="KG2" s="105"/>
      <c r="KH2" s="105"/>
      <c r="KI2" s="105"/>
      <c r="KJ2" s="105"/>
      <c r="KK2" s="105"/>
      <c r="KL2" s="105"/>
      <c r="KM2" s="105"/>
      <c r="KN2" s="105"/>
      <c r="KO2" s="105"/>
      <c r="KP2" s="105"/>
      <c r="KQ2" s="105"/>
      <c r="KR2" s="105"/>
      <c r="KS2" s="105"/>
      <c r="KT2" s="105"/>
      <c r="KU2" s="105"/>
      <c r="KV2" s="105"/>
      <c r="KW2" s="105"/>
      <c r="KX2" s="105"/>
      <c r="KY2" s="105"/>
      <c r="KZ2" s="105"/>
      <c r="LA2" s="105"/>
      <c r="LB2" s="105"/>
      <c r="LC2" s="105"/>
      <c r="LD2" s="105"/>
      <c r="LE2" s="105"/>
      <c r="LF2" s="105"/>
      <c r="LG2" s="105"/>
      <c r="LH2" s="105"/>
      <c r="LI2" s="105"/>
      <c r="LJ2" s="105"/>
      <c r="LK2" s="105"/>
      <c r="LL2" s="105"/>
      <c r="LM2" s="105"/>
      <c r="LN2" s="105"/>
      <c r="LO2" s="105"/>
      <c r="LP2" s="105"/>
      <c r="LQ2" s="105"/>
      <c r="LR2" s="105"/>
      <c r="LS2" s="105"/>
      <c r="LT2" s="105"/>
      <c r="LU2" s="105"/>
      <c r="LV2" s="105"/>
      <c r="LW2" s="105"/>
      <c r="LX2" s="105"/>
      <c r="LY2" s="105"/>
      <c r="LZ2" s="105"/>
      <c r="MA2" s="105"/>
      <c r="MB2" s="105"/>
      <c r="MC2" s="105"/>
      <c r="MD2" s="105"/>
      <c r="ME2" s="105"/>
      <c r="MF2" s="105"/>
      <c r="MG2" s="105"/>
      <c r="MH2" s="105"/>
      <c r="MI2" s="105"/>
      <c r="MJ2" s="105"/>
      <c r="MK2" s="105"/>
      <c r="ML2" s="105"/>
      <c r="MM2" s="105"/>
      <c r="MN2" s="105"/>
      <c r="MO2" s="105"/>
      <c r="MP2" s="105"/>
      <c r="MQ2" s="105"/>
      <c r="MR2" s="105"/>
      <c r="MS2" s="105"/>
      <c r="MT2" s="105"/>
      <c r="MU2" s="105"/>
      <c r="MV2" s="105"/>
      <c r="MW2" s="105"/>
      <c r="MX2" s="105"/>
      <c r="MY2" s="105"/>
      <c r="MZ2" s="105"/>
      <c r="NA2" s="105"/>
      <c r="NB2" s="105"/>
      <c r="NC2" s="105"/>
      <c r="ND2" s="105"/>
      <c r="NE2" s="105"/>
      <c r="NF2" s="105"/>
      <c r="NG2" s="105"/>
      <c r="NH2" s="105"/>
      <c r="NI2" s="105"/>
      <c r="NJ2" s="105"/>
      <c r="NK2" s="105"/>
      <c r="NL2" s="105"/>
      <c r="NM2" s="105"/>
      <c r="NN2" s="105"/>
      <c r="NO2" s="105"/>
      <c r="NP2" s="105"/>
      <c r="NQ2" s="105"/>
      <c r="NR2" s="105"/>
      <c r="NS2" s="105"/>
      <c r="NT2" s="105"/>
      <c r="NU2" s="105"/>
      <c r="NV2" s="105"/>
      <c r="NW2" s="105"/>
      <c r="NX2" s="105"/>
      <c r="NY2" s="105"/>
      <c r="NZ2" s="105"/>
      <c r="OA2" s="105"/>
      <c r="OB2" s="105"/>
      <c r="OC2" s="105"/>
      <c r="OD2" s="105"/>
      <c r="OE2" s="105"/>
      <c r="OF2" s="105"/>
      <c r="OG2" s="105"/>
      <c r="OH2" s="105"/>
      <c r="OI2" s="105"/>
      <c r="OJ2" s="105"/>
      <c r="OK2" s="105"/>
      <c r="OL2" s="105"/>
      <c r="OM2" s="105"/>
      <c r="ON2" s="105"/>
      <c r="OO2" s="105"/>
      <c r="OP2" s="105"/>
      <c r="OQ2" s="105"/>
      <c r="OR2" s="105"/>
      <c r="OS2" s="105"/>
      <c r="OT2" s="105"/>
      <c r="OU2" s="105"/>
      <c r="OV2" s="105"/>
      <c r="OW2" s="105"/>
      <c r="OX2" s="105"/>
      <c r="OY2" s="105"/>
      <c r="OZ2" s="105"/>
      <c r="PA2" s="105"/>
      <c r="PB2" s="105"/>
      <c r="PC2" s="105"/>
      <c r="PD2" s="105"/>
      <c r="PE2" s="105"/>
      <c r="PF2" s="105"/>
      <c r="PG2" s="105"/>
      <c r="PH2" s="105"/>
      <c r="PI2" s="105"/>
      <c r="PJ2" s="105"/>
      <c r="PK2" s="105"/>
      <c r="PL2" s="105"/>
      <c r="PM2" s="105"/>
      <c r="PN2" s="105"/>
      <c r="PO2" s="105"/>
      <c r="PP2" s="105"/>
      <c r="PQ2" s="105"/>
      <c r="PR2" s="105"/>
      <c r="PS2" s="105"/>
      <c r="PT2" s="105"/>
      <c r="PU2" s="105"/>
      <c r="PV2" s="105"/>
      <c r="PW2" s="105"/>
      <c r="PX2" s="105"/>
      <c r="PY2" s="105"/>
      <c r="PZ2" s="105"/>
      <c r="QA2" s="105"/>
      <c r="QB2" s="105"/>
      <c r="QC2" s="105"/>
      <c r="QD2" s="105"/>
      <c r="QE2" s="105"/>
      <c r="QF2" s="105"/>
      <c r="QG2" s="105"/>
      <c r="QH2" s="105"/>
      <c r="QI2" s="105"/>
      <c r="QJ2" s="105"/>
      <c r="QK2" s="105"/>
      <c r="QL2" s="105"/>
      <c r="QM2" s="105"/>
      <c r="QN2" s="105"/>
      <c r="QO2" s="105"/>
      <c r="QP2" s="105"/>
      <c r="QQ2" s="105"/>
      <c r="QR2" s="105"/>
      <c r="QS2" s="105"/>
      <c r="QT2" s="105"/>
      <c r="QU2" s="105"/>
      <c r="QV2" s="105"/>
      <c r="QW2" s="105"/>
      <c r="QX2" s="105"/>
      <c r="QY2" s="105"/>
      <c r="QZ2" s="105"/>
      <c r="RA2" s="105"/>
      <c r="RB2" s="105"/>
      <c r="RC2" s="105"/>
      <c r="RD2" s="105"/>
      <c r="RE2" s="105"/>
      <c r="RF2" s="105"/>
      <c r="RG2" s="105"/>
      <c r="RH2" s="105"/>
      <c r="RI2" s="105"/>
      <c r="RJ2" s="105"/>
      <c r="RK2" s="105"/>
      <c r="RL2" s="105"/>
      <c r="RM2" s="105"/>
      <c r="RN2" s="105"/>
      <c r="RO2" s="105"/>
      <c r="RP2" s="105"/>
      <c r="RQ2" s="105"/>
      <c r="RR2" s="105"/>
      <c r="RS2" s="105"/>
      <c r="RT2" s="105"/>
      <c r="RU2" s="105"/>
      <c r="RV2" s="105"/>
      <c r="RW2" s="105"/>
      <c r="RX2" s="105"/>
      <c r="RY2" s="105"/>
      <c r="RZ2" s="105"/>
      <c r="SA2" s="105"/>
      <c r="SB2" s="105"/>
      <c r="SC2" s="105"/>
      <c r="SD2" s="105"/>
      <c r="SE2" s="105"/>
      <c r="SF2" s="105"/>
      <c r="SG2" s="105"/>
      <c r="SH2" s="105"/>
      <c r="SI2" s="105"/>
      <c r="SJ2" s="105"/>
      <c r="SK2" s="105"/>
      <c r="SL2" s="105"/>
      <c r="SM2" s="105"/>
      <c r="SN2" s="105"/>
      <c r="SO2" s="105"/>
      <c r="SP2" s="105"/>
      <c r="SQ2" s="105"/>
      <c r="SR2" s="105"/>
      <c r="SS2" s="105"/>
      <c r="ST2" s="105"/>
      <c r="SU2" s="105"/>
      <c r="SV2" s="105"/>
      <c r="SW2" s="105"/>
      <c r="SX2" s="105"/>
      <c r="SY2" s="105"/>
      <c r="SZ2" s="105"/>
      <c r="TA2" s="105"/>
      <c r="TB2" s="105"/>
      <c r="TC2" s="105"/>
      <c r="TD2" s="105"/>
      <c r="TE2" s="105"/>
      <c r="TF2" s="105"/>
      <c r="TG2" s="105"/>
      <c r="TH2" s="105"/>
      <c r="TI2" s="105"/>
      <c r="TJ2" s="105"/>
      <c r="TK2" s="105"/>
      <c r="TL2" s="105"/>
      <c r="TM2" s="105"/>
      <c r="TN2" s="105"/>
      <c r="TO2" s="105"/>
      <c r="TP2" s="105"/>
      <c r="TQ2" s="105"/>
      <c r="TR2" s="105"/>
      <c r="TS2" s="105"/>
      <c r="TT2" s="105"/>
      <c r="TU2" s="105"/>
      <c r="TV2" s="105"/>
      <c r="TW2" s="105"/>
      <c r="TX2" s="105"/>
      <c r="TY2" s="105"/>
      <c r="TZ2" s="105"/>
      <c r="UA2" s="105"/>
      <c r="UB2" s="105"/>
      <c r="UC2" s="105"/>
      <c r="UD2" s="105"/>
      <c r="UE2" s="105"/>
      <c r="UF2" s="105"/>
      <c r="UG2" s="105"/>
      <c r="UH2" s="105"/>
      <c r="UI2" s="105"/>
      <c r="UJ2" s="105"/>
      <c r="UK2" s="105"/>
      <c r="UL2" s="105"/>
      <c r="UM2" s="105"/>
      <c r="UN2" s="105"/>
      <c r="UO2" s="105"/>
      <c r="UP2" s="105"/>
      <c r="UQ2" s="105"/>
      <c r="UR2" s="105"/>
      <c r="US2" s="105"/>
      <c r="UT2" s="105"/>
      <c r="UU2" s="105"/>
      <c r="UV2" s="105"/>
      <c r="UW2" s="105"/>
      <c r="UX2" s="105"/>
      <c r="UY2" s="105"/>
      <c r="UZ2" s="105"/>
      <c r="VA2" s="105"/>
      <c r="VB2" s="105"/>
      <c r="VC2" s="105"/>
      <c r="VD2" s="105"/>
      <c r="VE2" s="105"/>
      <c r="VF2" s="105"/>
      <c r="VG2" s="105"/>
      <c r="VH2" s="105"/>
      <c r="VI2" s="105"/>
      <c r="VJ2" s="105"/>
      <c r="VK2" s="105"/>
      <c r="VL2" s="105"/>
      <c r="VM2" s="105"/>
      <c r="VN2" s="105"/>
      <c r="VO2" s="105"/>
      <c r="VP2" s="105"/>
      <c r="VQ2" s="105"/>
      <c r="VR2" s="105"/>
      <c r="VS2" s="105"/>
      <c r="VT2" s="105"/>
      <c r="VU2" s="105"/>
      <c r="VV2" s="105"/>
      <c r="VW2" s="105"/>
      <c r="VX2" s="105"/>
      <c r="VY2" s="105"/>
      <c r="VZ2" s="105"/>
      <c r="WA2" s="105"/>
      <c r="WB2" s="105"/>
      <c r="WC2" s="105"/>
      <c r="WD2" s="105"/>
      <c r="WE2" s="105"/>
      <c r="WF2" s="105"/>
      <c r="WG2" s="105"/>
      <c r="WH2" s="105"/>
      <c r="WI2" s="105"/>
      <c r="WJ2" s="105"/>
      <c r="WK2" s="105"/>
      <c r="WL2" s="105"/>
      <c r="WM2" s="105"/>
      <c r="WN2" s="105"/>
      <c r="WO2" s="105"/>
      <c r="WP2" s="105"/>
      <c r="WQ2" s="105"/>
      <c r="WR2" s="105"/>
      <c r="WS2" s="105"/>
      <c r="WT2" s="105"/>
      <c r="WU2" s="105"/>
      <c r="WV2" s="105"/>
      <c r="WW2" s="105"/>
      <c r="WX2" s="105"/>
      <c r="WY2" s="105"/>
      <c r="WZ2" s="105"/>
      <c r="XA2" s="105"/>
      <c r="XB2" s="105"/>
      <c r="XC2" s="105"/>
      <c r="XD2" s="105"/>
      <c r="XE2" s="105"/>
      <c r="XF2" s="105"/>
      <c r="XG2" s="105"/>
      <c r="XH2" s="105"/>
      <c r="XI2" s="105"/>
      <c r="XJ2" s="105"/>
      <c r="XK2" s="105"/>
      <c r="XL2" s="105"/>
      <c r="XM2" s="105"/>
      <c r="XN2" s="105"/>
      <c r="XO2" s="105"/>
      <c r="XP2" s="105"/>
      <c r="XQ2" s="105"/>
      <c r="XR2" s="105"/>
      <c r="XS2" s="105"/>
      <c r="XT2" s="105"/>
      <c r="XU2" s="105"/>
      <c r="XV2" s="105"/>
      <c r="XW2" s="105"/>
      <c r="XX2" s="105"/>
      <c r="XY2" s="105"/>
      <c r="XZ2" s="105"/>
      <c r="YA2" s="105"/>
      <c r="YB2" s="105"/>
      <c r="YC2" s="105"/>
      <c r="YD2" s="105"/>
      <c r="YE2" s="105"/>
      <c r="YF2" s="105"/>
      <c r="YG2" s="105"/>
      <c r="YH2" s="105"/>
      <c r="YI2" s="105"/>
      <c r="YJ2" s="105"/>
      <c r="YK2" s="105"/>
      <c r="YL2" s="105"/>
      <c r="YM2" s="105"/>
      <c r="YN2" s="105"/>
      <c r="YO2" s="105"/>
      <c r="YP2" s="105"/>
      <c r="YQ2" s="105"/>
      <c r="YR2" s="105"/>
      <c r="YS2" s="105"/>
      <c r="YT2" s="105"/>
      <c r="YU2" s="105"/>
      <c r="YV2" s="105"/>
      <c r="YW2" s="105"/>
      <c r="YX2" s="105"/>
      <c r="YY2" s="105"/>
      <c r="YZ2" s="105"/>
      <c r="ZA2" s="105"/>
      <c r="ZB2" s="105"/>
      <c r="ZC2" s="105"/>
      <c r="ZD2" s="105"/>
      <c r="ZE2" s="105"/>
      <c r="ZF2" s="105"/>
      <c r="ZG2" s="105"/>
      <c r="ZH2" s="105"/>
      <c r="ZI2" s="105"/>
      <c r="ZJ2" s="105"/>
      <c r="ZK2" s="105"/>
      <c r="ZL2" s="105"/>
      <c r="ZM2" s="105"/>
      <c r="ZN2" s="105"/>
      <c r="ZO2" s="105"/>
      <c r="ZP2" s="105"/>
      <c r="ZQ2" s="105"/>
      <c r="ZR2" s="105"/>
      <c r="ZS2" s="105"/>
      <c r="ZT2" s="105"/>
      <c r="ZU2" s="105"/>
      <c r="ZV2" s="105"/>
      <c r="ZW2" s="105"/>
      <c r="ZX2" s="105"/>
      <c r="ZY2" s="105"/>
      <c r="ZZ2" s="105"/>
      <c r="AAA2" s="105"/>
      <c r="AAB2" s="105"/>
      <c r="AAC2" s="105"/>
      <c r="AAD2" s="105"/>
      <c r="AAE2" s="105"/>
      <c r="AAF2" s="105"/>
      <c r="AAG2" s="105"/>
      <c r="AAH2" s="105"/>
      <c r="AAI2" s="105"/>
      <c r="AAJ2" s="105"/>
      <c r="AAK2" s="105"/>
      <c r="AAL2" s="105"/>
      <c r="AAM2" s="105"/>
      <c r="AAN2" s="105"/>
      <c r="AAO2" s="105"/>
      <c r="AAP2" s="105"/>
      <c r="AAQ2" s="105"/>
      <c r="AAR2" s="105"/>
      <c r="AAS2" s="105"/>
      <c r="AAT2" s="105"/>
      <c r="AAU2" s="105"/>
      <c r="AAV2" s="105"/>
      <c r="AAW2" s="105"/>
      <c r="AAX2" s="105"/>
      <c r="AAY2" s="105"/>
      <c r="AAZ2" s="105"/>
      <c r="ABA2" s="105"/>
      <c r="ABB2" s="105"/>
      <c r="ABC2" s="105"/>
      <c r="ABD2" s="105"/>
      <c r="ABE2" s="105"/>
      <c r="ABF2" s="105"/>
      <c r="ABG2" s="105"/>
      <c r="ABH2" s="105"/>
      <c r="ABI2" s="105"/>
      <c r="ABJ2" s="105"/>
      <c r="ABK2" s="105"/>
      <c r="ABL2" s="105"/>
      <c r="ABM2" s="105"/>
      <c r="ABN2" s="105"/>
      <c r="ABO2" s="105"/>
      <c r="ABP2" s="105"/>
      <c r="ABQ2" s="105"/>
      <c r="ABR2" s="105"/>
      <c r="ABS2" s="105"/>
      <c r="ABT2" s="105"/>
      <c r="ABU2" s="105"/>
      <c r="ABV2" s="105"/>
      <c r="ABW2" s="105"/>
      <c r="ABX2" s="105"/>
      <c r="ABY2" s="105"/>
      <c r="ABZ2" s="105"/>
      <c r="ACA2" s="105"/>
      <c r="ACB2" s="105"/>
      <c r="ACC2" s="105"/>
      <c r="ACD2" s="105"/>
      <c r="ACE2" s="105"/>
      <c r="ACF2" s="105"/>
      <c r="ACG2" s="105"/>
      <c r="ACH2" s="105"/>
      <c r="ACI2" s="105"/>
      <c r="ACJ2" s="105"/>
      <c r="ACK2" s="105"/>
      <c r="ACL2" s="105"/>
      <c r="ACM2" s="105"/>
      <c r="ACN2" s="105"/>
      <c r="ACO2" s="105"/>
      <c r="ACP2" s="105"/>
      <c r="ACQ2" s="105"/>
      <c r="ACR2" s="105"/>
      <c r="ACS2" s="105"/>
      <c r="ACT2" s="105"/>
      <c r="ACU2" s="105"/>
      <c r="ACV2" s="105"/>
      <c r="ACW2" s="105"/>
      <c r="ACX2" s="105"/>
      <c r="ACY2" s="105"/>
      <c r="ACZ2" s="105"/>
      <c r="ADA2" s="105"/>
      <c r="ADB2" s="105"/>
      <c r="ADC2" s="105"/>
      <c r="ADD2" s="105"/>
      <c r="ADE2" s="105"/>
      <c r="ADF2" s="105"/>
      <c r="ADG2" s="105"/>
      <c r="ADH2" s="105"/>
      <c r="ADI2" s="105"/>
      <c r="ADJ2" s="105"/>
      <c r="ADK2" s="105"/>
      <c r="ADL2" s="105"/>
      <c r="ADM2" s="105"/>
      <c r="ADN2" s="105"/>
      <c r="ADO2" s="105"/>
      <c r="ADP2" s="105"/>
      <c r="ADQ2" s="105"/>
      <c r="ADR2" s="105"/>
      <c r="ADS2" s="105"/>
      <c r="ADT2" s="105"/>
      <c r="ADU2" s="105"/>
      <c r="ADV2" s="105"/>
      <c r="ADW2" s="105"/>
      <c r="ADX2" s="105"/>
      <c r="ADY2" s="105"/>
      <c r="ADZ2" s="105"/>
      <c r="AEA2" s="105"/>
      <c r="AEB2" s="105"/>
      <c r="AEC2" s="105"/>
      <c r="AED2" s="105"/>
      <c r="AEE2" s="105"/>
      <c r="AEF2" s="105"/>
      <c r="AEG2" s="105"/>
      <c r="AEH2" s="105"/>
      <c r="AEI2" s="105"/>
      <c r="AEJ2" s="105"/>
      <c r="AEK2" s="105"/>
      <c r="AEL2" s="105"/>
      <c r="AEM2" s="105"/>
      <c r="AEN2" s="105"/>
      <c r="AEO2" s="105"/>
      <c r="AEP2" s="105"/>
      <c r="AEQ2" s="105"/>
      <c r="AER2" s="105"/>
      <c r="AES2" s="105"/>
      <c r="AET2" s="105"/>
      <c r="AEU2" s="105"/>
      <c r="AEV2" s="105"/>
      <c r="AEW2" s="105"/>
      <c r="AEX2" s="105"/>
      <c r="AEY2" s="105"/>
      <c r="AEZ2" s="105"/>
      <c r="AFA2" s="105"/>
      <c r="AFB2" s="105"/>
      <c r="AFC2" s="105"/>
      <c r="AFD2" s="105"/>
      <c r="AFE2" s="105"/>
      <c r="AFF2" s="105"/>
      <c r="AFG2" s="105"/>
      <c r="AFH2" s="105"/>
      <c r="AFI2" s="105"/>
      <c r="AFJ2" s="105"/>
      <c r="AFK2" s="105"/>
      <c r="AFL2" s="105"/>
      <c r="AFM2" s="105"/>
      <c r="AFN2" s="105"/>
      <c r="AFO2" s="105"/>
      <c r="AFP2" s="105"/>
      <c r="AFQ2" s="105"/>
      <c r="AFR2" s="105"/>
      <c r="AFS2" s="105"/>
      <c r="AFT2" s="105"/>
      <c r="AFU2" s="105"/>
      <c r="AFV2" s="105"/>
      <c r="AFW2" s="105"/>
      <c r="AFX2" s="105"/>
      <c r="AFY2" s="105"/>
      <c r="AFZ2" s="105"/>
      <c r="AGA2" s="105"/>
      <c r="AGB2" s="105"/>
      <c r="AGC2" s="105"/>
      <c r="AGD2" s="105"/>
      <c r="AGE2" s="105"/>
      <c r="AGF2" s="105"/>
      <c r="AGG2" s="105"/>
      <c r="AGH2" s="105"/>
      <c r="AGI2" s="105"/>
      <c r="AGJ2" s="105"/>
      <c r="AGK2" s="105"/>
      <c r="AGL2" s="105"/>
      <c r="AGM2" s="105"/>
      <c r="AGN2" s="105"/>
      <c r="AGO2" s="105"/>
      <c r="AGP2" s="105"/>
      <c r="AGQ2" s="105"/>
      <c r="AGR2" s="105"/>
      <c r="AGS2" s="105"/>
      <c r="AGT2" s="105"/>
      <c r="AGU2" s="105"/>
      <c r="AGV2" s="105"/>
      <c r="AGW2" s="105"/>
      <c r="AGX2" s="105"/>
      <c r="AGY2" s="105"/>
      <c r="AGZ2" s="105"/>
      <c r="AHA2" s="105"/>
      <c r="AHB2" s="105"/>
      <c r="AHC2" s="105"/>
      <c r="AHD2" s="105"/>
      <c r="AHE2" s="105"/>
      <c r="AHF2" s="105"/>
      <c r="AHG2" s="105"/>
      <c r="AHH2" s="105"/>
      <c r="AHI2" s="105"/>
      <c r="AHJ2" s="105"/>
      <c r="AHK2" s="105"/>
      <c r="AHL2" s="105"/>
      <c r="AHM2" s="105"/>
      <c r="AHN2" s="105"/>
      <c r="AHO2" s="105"/>
      <c r="AHP2" s="105"/>
      <c r="AHQ2" s="105"/>
      <c r="AHR2" s="105"/>
      <c r="AHS2" s="105"/>
      <c r="AHT2" s="105"/>
      <c r="AHU2" s="105"/>
      <c r="AHV2" s="105"/>
      <c r="AHW2" s="105"/>
      <c r="AHX2" s="105"/>
      <c r="AHY2" s="105"/>
      <c r="AHZ2" s="105"/>
      <c r="AIA2" s="105"/>
      <c r="AIB2" s="105"/>
      <c r="AIC2" s="105"/>
      <c r="AID2" s="105"/>
      <c r="AIE2" s="105"/>
      <c r="AIF2" s="105"/>
      <c r="AIG2" s="105"/>
      <c r="AIH2" s="105"/>
      <c r="AII2" s="105"/>
      <c r="AIJ2" s="105"/>
      <c r="AIK2" s="105"/>
      <c r="AIL2" s="105"/>
      <c r="AIM2" s="105"/>
      <c r="AIN2" s="105"/>
      <c r="AIO2" s="105"/>
      <c r="AIP2" s="105"/>
      <c r="AIQ2" s="105"/>
      <c r="AIR2" s="105"/>
      <c r="AIS2" s="105"/>
      <c r="AIT2" s="105"/>
      <c r="AIU2" s="105"/>
      <c r="AIV2" s="105"/>
      <c r="AIW2" s="105"/>
      <c r="AIX2" s="105"/>
      <c r="AIY2" s="105"/>
      <c r="AIZ2" s="105"/>
      <c r="AJA2" s="105"/>
      <c r="AJB2" s="105"/>
      <c r="AJC2" s="105"/>
      <c r="AJD2" s="105"/>
      <c r="AJE2" s="105"/>
      <c r="AJF2" s="105"/>
      <c r="AJG2" s="105"/>
      <c r="AJH2" s="105"/>
      <c r="AJI2" s="105"/>
      <c r="AJJ2" s="105"/>
      <c r="AJK2" s="105"/>
      <c r="AJL2" s="105"/>
      <c r="AJM2" s="105"/>
      <c r="AJN2" s="105"/>
      <c r="AJO2" s="105"/>
      <c r="AJP2" s="105"/>
      <c r="AJQ2" s="105"/>
      <c r="AJR2" s="105"/>
      <c r="AJS2" s="105"/>
      <c r="AJT2" s="105"/>
      <c r="AJU2" s="105"/>
      <c r="AJV2" s="105"/>
      <c r="AJW2" s="105"/>
      <c r="AJX2" s="105"/>
      <c r="AJY2" s="105"/>
      <c r="AJZ2" s="105"/>
      <c r="AKA2" s="105"/>
      <c r="AKB2" s="105"/>
      <c r="AKC2" s="105"/>
      <c r="AKD2" s="105"/>
      <c r="AKE2" s="105"/>
      <c r="AKF2" s="105"/>
      <c r="AKG2" s="105"/>
      <c r="AKH2" s="105"/>
      <c r="AKI2" s="105"/>
      <c r="AKJ2" s="105"/>
      <c r="AKK2" s="105"/>
      <c r="AKL2" s="105"/>
      <c r="AKM2" s="105"/>
      <c r="AKN2" s="105"/>
      <c r="AKO2" s="105"/>
      <c r="AKP2" s="105"/>
      <c r="AKQ2" s="105"/>
      <c r="AKR2" s="105"/>
      <c r="AKS2" s="105"/>
      <c r="AKT2" s="105"/>
      <c r="AKU2" s="105"/>
      <c r="AKV2" s="105"/>
      <c r="AKW2" s="105"/>
      <c r="AKX2" s="105"/>
      <c r="AKY2" s="105"/>
      <c r="AKZ2" s="105"/>
      <c r="ALA2" s="105"/>
      <c r="ALB2" s="105"/>
      <c r="ALC2" s="105"/>
      <c r="ALD2" s="105"/>
      <c r="ALE2" s="105"/>
      <c r="ALF2" s="105"/>
      <c r="ALG2" s="105"/>
      <c r="ALH2" s="105"/>
      <c r="ALI2" s="105"/>
      <c r="ALJ2" s="105"/>
      <c r="ALK2" s="105"/>
      <c r="ALL2" s="105"/>
      <c r="ALM2" s="105"/>
      <c r="ALN2" s="105"/>
      <c r="ALO2" s="105"/>
      <c r="ALP2" s="105"/>
      <c r="ALQ2" s="105"/>
    </row>
    <row r="3" spans="1:1005" s="86" customFormat="1" ht="20.100000000000001" x14ac:dyDescent="0.25">
      <c r="A3" s="107"/>
      <c r="B3" s="108"/>
      <c r="C3" s="228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  <c r="IN3" s="105"/>
      <c r="IO3" s="105"/>
      <c r="IP3" s="105"/>
      <c r="IQ3" s="105"/>
      <c r="IR3" s="105"/>
      <c r="IS3" s="105"/>
      <c r="IT3" s="105"/>
      <c r="IU3" s="105"/>
      <c r="IV3" s="105"/>
      <c r="IW3" s="105"/>
      <c r="IX3" s="105"/>
      <c r="IY3" s="105"/>
      <c r="IZ3" s="105"/>
      <c r="JA3" s="105"/>
      <c r="JB3" s="105"/>
      <c r="JC3" s="105"/>
      <c r="JD3" s="105"/>
      <c r="JE3" s="105"/>
      <c r="JF3" s="105"/>
      <c r="JG3" s="105"/>
      <c r="JH3" s="105"/>
      <c r="JI3" s="105"/>
      <c r="JJ3" s="105"/>
      <c r="JK3" s="105"/>
      <c r="JL3" s="105"/>
      <c r="JM3" s="105"/>
      <c r="JN3" s="105"/>
      <c r="JO3" s="105"/>
      <c r="JP3" s="105"/>
      <c r="JQ3" s="105"/>
      <c r="JR3" s="105"/>
      <c r="JS3" s="105"/>
      <c r="JT3" s="105"/>
      <c r="JU3" s="105"/>
      <c r="JV3" s="105"/>
      <c r="JW3" s="105"/>
      <c r="JX3" s="105"/>
      <c r="JY3" s="105"/>
      <c r="JZ3" s="105"/>
      <c r="KA3" s="105"/>
      <c r="KB3" s="105"/>
      <c r="KC3" s="105"/>
      <c r="KD3" s="105"/>
      <c r="KE3" s="105"/>
      <c r="KF3" s="105"/>
      <c r="KG3" s="105"/>
      <c r="KH3" s="105"/>
      <c r="KI3" s="105"/>
      <c r="KJ3" s="105"/>
      <c r="KK3" s="105"/>
      <c r="KL3" s="105"/>
      <c r="KM3" s="105"/>
      <c r="KN3" s="105"/>
      <c r="KO3" s="105"/>
      <c r="KP3" s="105"/>
      <c r="KQ3" s="105"/>
      <c r="KR3" s="105"/>
      <c r="KS3" s="105"/>
      <c r="KT3" s="105"/>
      <c r="KU3" s="105"/>
      <c r="KV3" s="105"/>
      <c r="KW3" s="105"/>
      <c r="KX3" s="105"/>
      <c r="KY3" s="105"/>
      <c r="KZ3" s="105"/>
      <c r="LA3" s="105"/>
      <c r="LB3" s="105"/>
      <c r="LC3" s="105"/>
      <c r="LD3" s="105"/>
      <c r="LE3" s="105"/>
      <c r="LF3" s="105"/>
      <c r="LG3" s="105"/>
      <c r="LH3" s="105"/>
      <c r="LI3" s="105"/>
      <c r="LJ3" s="105"/>
      <c r="LK3" s="105"/>
      <c r="LL3" s="105"/>
      <c r="LM3" s="105"/>
      <c r="LN3" s="105"/>
      <c r="LO3" s="105"/>
      <c r="LP3" s="105"/>
      <c r="LQ3" s="105"/>
      <c r="LR3" s="105"/>
      <c r="LS3" s="105"/>
      <c r="LT3" s="105"/>
      <c r="LU3" s="105"/>
      <c r="LV3" s="105"/>
      <c r="LW3" s="105"/>
      <c r="LX3" s="105"/>
      <c r="LY3" s="105"/>
      <c r="LZ3" s="105"/>
      <c r="MA3" s="105"/>
      <c r="MB3" s="105"/>
      <c r="MC3" s="105"/>
      <c r="MD3" s="105"/>
      <c r="ME3" s="105"/>
      <c r="MF3" s="105"/>
      <c r="MG3" s="105"/>
      <c r="MH3" s="105"/>
      <c r="MI3" s="105"/>
      <c r="MJ3" s="105"/>
      <c r="MK3" s="105"/>
      <c r="ML3" s="105"/>
      <c r="MM3" s="105"/>
      <c r="MN3" s="105"/>
      <c r="MO3" s="105"/>
      <c r="MP3" s="105"/>
      <c r="MQ3" s="105"/>
      <c r="MR3" s="105"/>
      <c r="MS3" s="105"/>
      <c r="MT3" s="105"/>
      <c r="MU3" s="105"/>
      <c r="MV3" s="105"/>
      <c r="MW3" s="105"/>
      <c r="MX3" s="105"/>
      <c r="MY3" s="105"/>
      <c r="MZ3" s="105"/>
      <c r="NA3" s="105"/>
      <c r="NB3" s="105"/>
      <c r="NC3" s="105"/>
      <c r="ND3" s="105"/>
      <c r="NE3" s="105"/>
      <c r="NF3" s="105"/>
      <c r="NG3" s="105"/>
      <c r="NH3" s="105"/>
      <c r="NI3" s="105"/>
      <c r="NJ3" s="105"/>
      <c r="NK3" s="105"/>
      <c r="NL3" s="105"/>
      <c r="NM3" s="105"/>
      <c r="NN3" s="105"/>
      <c r="NO3" s="105"/>
      <c r="NP3" s="105"/>
      <c r="NQ3" s="105"/>
      <c r="NR3" s="105"/>
      <c r="NS3" s="105"/>
      <c r="NT3" s="105"/>
      <c r="NU3" s="105"/>
      <c r="NV3" s="105"/>
      <c r="NW3" s="105"/>
      <c r="NX3" s="105"/>
      <c r="NY3" s="105"/>
      <c r="NZ3" s="105"/>
      <c r="OA3" s="105"/>
      <c r="OB3" s="105"/>
      <c r="OC3" s="105"/>
      <c r="OD3" s="105"/>
      <c r="OE3" s="105"/>
      <c r="OF3" s="105"/>
      <c r="OG3" s="105"/>
      <c r="OH3" s="105"/>
      <c r="OI3" s="105"/>
      <c r="OJ3" s="105"/>
      <c r="OK3" s="105"/>
      <c r="OL3" s="105"/>
      <c r="OM3" s="105"/>
      <c r="ON3" s="105"/>
      <c r="OO3" s="105"/>
      <c r="OP3" s="105"/>
      <c r="OQ3" s="105"/>
      <c r="OR3" s="105"/>
      <c r="OS3" s="105"/>
      <c r="OT3" s="105"/>
      <c r="OU3" s="105"/>
      <c r="OV3" s="105"/>
      <c r="OW3" s="105"/>
      <c r="OX3" s="105"/>
      <c r="OY3" s="105"/>
      <c r="OZ3" s="105"/>
      <c r="PA3" s="105"/>
      <c r="PB3" s="105"/>
      <c r="PC3" s="105"/>
      <c r="PD3" s="105"/>
      <c r="PE3" s="105"/>
      <c r="PF3" s="105"/>
      <c r="PG3" s="105"/>
      <c r="PH3" s="105"/>
      <c r="PI3" s="105"/>
      <c r="PJ3" s="105"/>
      <c r="PK3" s="105"/>
      <c r="PL3" s="105"/>
      <c r="PM3" s="105"/>
      <c r="PN3" s="105"/>
      <c r="PO3" s="105"/>
      <c r="PP3" s="105"/>
      <c r="PQ3" s="105"/>
      <c r="PR3" s="105"/>
      <c r="PS3" s="105"/>
      <c r="PT3" s="105"/>
      <c r="PU3" s="105"/>
      <c r="PV3" s="105"/>
      <c r="PW3" s="105"/>
      <c r="PX3" s="105"/>
      <c r="PY3" s="105"/>
      <c r="PZ3" s="105"/>
      <c r="QA3" s="105"/>
      <c r="QB3" s="105"/>
      <c r="QC3" s="105"/>
      <c r="QD3" s="105"/>
      <c r="QE3" s="105"/>
      <c r="QF3" s="105"/>
      <c r="QG3" s="105"/>
      <c r="QH3" s="105"/>
      <c r="QI3" s="105"/>
      <c r="QJ3" s="105"/>
      <c r="QK3" s="105"/>
      <c r="QL3" s="105"/>
      <c r="QM3" s="105"/>
      <c r="QN3" s="105"/>
      <c r="QO3" s="105"/>
      <c r="QP3" s="105"/>
      <c r="QQ3" s="105"/>
      <c r="QR3" s="105"/>
      <c r="QS3" s="105"/>
      <c r="QT3" s="105"/>
      <c r="QU3" s="105"/>
      <c r="QV3" s="105"/>
      <c r="QW3" s="105"/>
      <c r="QX3" s="105"/>
      <c r="QY3" s="105"/>
      <c r="QZ3" s="105"/>
      <c r="RA3" s="105"/>
      <c r="RB3" s="105"/>
      <c r="RC3" s="105"/>
      <c r="RD3" s="105"/>
      <c r="RE3" s="105"/>
      <c r="RF3" s="105"/>
      <c r="RG3" s="105"/>
      <c r="RH3" s="105"/>
      <c r="RI3" s="105"/>
      <c r="RJ3" s="105"/>
      <c r="RK3" s="105"/>
      <c r="RL3" s="105"/>
      <c r="RM3" s="105"/>
      <c r="RN3" s="105"/>
      <c r="RO3" s="105"/>
      <c r="RP3" s="105"/>
      <c r="RQ3" s="105"/>
      <c r="RR3" s="105"/>
      <c r="RS3" s="105"/>
      <c r="RT3" s="105"/>
      <c r="RU3" s="105"/>
      <c r="RV3" s="105"/>
      <c r="RW3" s="105"/>
      <c r="RX3" s="105"/>
      <c r="RY3" s="105"/>
      <c r="RZ3" s="105"/>
      <c r="SA3" s="105"/>
      <c r="SB3" s="105"/>
      <c r="SC3" s="105"/>
      <c r="SD3" s="105"/>
      <c r="SE3" s="105"/>
      <c r="SF3" s="105"/>
      <c r="SG3" s="105"/>
      <c r="SH3" s="105"/>
      <c r="SI3" s="105"/>
      <c r="SJ3" s="105"/>
      <c r="SK3" s="105"/>
      <c r="SL3" s="105"/>
      <c r="SM3" s="105"/>
      <c r="SN3" s="105"/>
      <c r="SO3" s="105"/>
      <c r="SP3" s="105"/>
      <c r="SQ3" s="105"/>
      <c r="SR3" s="105"/>
      <c r="SS3" s="105"/>
      <c r="ST3" s="105"/>
      <c r="SU3" s="105"/>
      <c r="SV3" s="105"/>
      <c r="SW3" s="105"/>
      <c r="SX3" s="105"/>
      <c r="SY3" s="105"/>
      <c r="SZ3" s="105"/>
      <c r="TA3" s="105"/>
      <c r="TB3" s="105"/>
      <c r="TC3" s="105"/>
      <c r="TD3" s="105"/>
      <c r="TE3" s="105"/>
      <c r="TF3" s="105"/>
      <c r="TG3" s="105"/>
      <c r="TH3" s="105"/>
      <c r="TI3" s="105"/>
      <c r="TJ3" s="105"/>
      <c r="TK3" s="105"/>
      <c r="TL3" s="105"/>
      <c r="TM3" s="105"/>
      <c r="TN3" s="105"/>
      <c r="TO3" s="105"/>
      <c r="TP3" s="105"/>
      <c r="TQ3" s="105"/>
      <c r="TR3" s="105"/>
      <c r="TS3" s="105"/>
      <c r="TT3" s="105"/>
      <c r="TU3" s="105"/>
      <c r="TV3" s="105"/>
      <c r="TW3" s="105"/>
      <c r="TX3" s="105"/>
      <c r="TY3" s="105"/>
      <c r="TZ3" s="105"/>
      <c r="UA3" s="105"/>
      <c r="UB3" s="105"/>
      <c r="UC3" s="105"/>
      <c r="UD3" s="105"/>
      <c r="UE3" s="105"/>
      <c r="UF3" s="105"/>
      <c r="UG3" s="105"/>
      <c r="UH3" s="105"/>
      <c r="UI3" s="105"/>
      <c r="UJ3" s="105"/>
      <c r="UK3" s="105"/>
      <c r="UL3" s="105"/>
      <c r="UM3" s="105"/>
      <c r="UN3" s="105"/>
      <c r="UO3" s="105"/>
      <c r="UP3" s="105"/>
      <c r="UQ3" s="105"/>
      <c r="UR3" s="105"/>
      <c r="US3" s="105"/>
      <c r="UT3" s="105"/>
      <c r="UU3" s="105"/>
      <c r="UV3" s="105"/>
      <c r="UW3" s="105"/>
      <c r="UX3" s="105"/>
      <c r="UY3" s="105"/>
      <c r="UZ3" s="105"/>
      <c r="VA3" s="105"/>
      <c r="VB3" s="105"/>
      <c r="VC3" s="105"/>
      <c r="VD3" s="105"/>
      <c r="VE3" s="105"/>
      <c r="VF3" s="105"/>
      <c r="VG3" s="105"/>
      <c r="VH3" s="105"/>
      <c r="VI3" s="105"/>
      <c r="VJ3" s="105"/>
      <c r="VK3" s="105"/>
      <c r="VL3" s="105"/>
      <c r="VM3" s="105"/>
      <c r="VN3" s="105"/>
      <c r="VO3" s="105"/>
      <c r="VP3" s="105"/>
      <c r="VQ3" s="105"/>
      <c r="VR3" s="105"/>
      <c r="VS3" s="105"/>
      <c r="VT3" s="105"/>
      <c r="VU3" s="105"/>
      <c r="VV3" s="105"/>
      <c r="VW3" s="105"/>
      <c r="VX3" s="105"/>
      <c r="VY3" s="105"/>
      <c r="VZ3" s="105"/>
      <c r="WA3" s="105"/>
      <c r="WB3" s="105"/>
      <c r="WC3" s="105"/>
      <c r="WD3" s="105"/>
      <c r="WE3" s="105"/>
      <c r="WF3" s="105"/>
      <c r="WG3" s="105"/>
      <c r="WH3" s="105"/>
      <c r="WI3" s="105"/>
      <c r="WJ3" s="105"/>
      <c r="WK3" s="105"/>
      <c r="WL3" s="105"/>
      <c r="WM3" s="105"/>
      <c r="WN3" s="105"/>
      <c r="WO3" s="105"/>
      <c r="WP3" s="105"/>
      <c r="WQ3" s="105"/>
      <c r="WR3" s="105"/>
      <c r="WS3" s="105"/>
      <c r="WT3" s="105"/>
      <c r="WU3" s="105"/>
      <c r="WV3" s="105"/>
      <c r="WW3" s="105"/>
      <c r="WX3" s="105"/>
      <c r="WY3" s="105"/>
      <c r="WZ3" s="105"/>
      <c r="XA3" s="105"/>
      <c r="XB3" s="105"/>
      <c r="XC3" s="105"/>
      <c r="XD3" s="105"/>
      <c r="XE3" s="105"/>
      <c r="XF3" s="105"/>
      <c r="XG3" s="105"/>
      <c r="XH3" s="105"/>
      <c r="XI3" s="105"/>
      <c r="XJ3" s="105"/>
      <c r="XK3" s="105"/>
      <c r="XL3" s="105"/>
      <c r="XM3" s="105"/>
      <c r="XN3" s="105"/>
      <c r="XO3" s="105"/>
      <c r="XP3" s="105"/>
      <c r="XQ3" s="105"/>
      <c r="XR3" s="105"/>
      <c r="XS3" s="105"/>
      <c r="XT3" s="105"/>
      <c r="XU3" s="105"/>
      <c r="XV3" s="105"/>
      <c r="XW3" s="105"/>
      <c r="XX3" s="105"/>
      <c r="XY3" s="105"/>
      <c r="XZ3" s="105"/>
      <c r="YA3" s="105"/>
      <c r="YB3" s="105"/>
      <c r="YC3" s="105"/>
      <c r="YD3" s="105"/>
      <c r="YE3" s="105"/>
      <c r="YF3" s="105"/>
      <c r="YG3" s="105"/>
      <c r="YH3" s="105"/>
      <c r="YI3" s="105"/>
      <c r="YJ3" s="105"/>
      <c r="YK3" s="105"/>
      <c r="YL3" s="105"/>
      <c r="YM3" s="105"/>
      <c r="YN3" s="105"/>
      <c r="YO3" s="105"/>
      <c r="YP3" s="105"/>
      <c r="YQ3" s="105"/>
      <c r="YR3" s="105"/>
      <c r="YS3" s="105"/>
      <c r="YT3" s="105"/>
      <c r="YU3" s="105"/>
      <c r="YV3" s="105"/>
      <c r="YW3" s="105"/>
      <c r="YX3" s="105"/>
      <c r="YY3" s="105"/>
      <c r="YZ3" s="105"/>
      <c r="ZA3" s="105"/>
      <c r="ZB3" s="105"/>
      <c r="ZC3" s="105"/>
      <c r="ZD3" s="105"/>
      <c r="ZE3" s="105"/>
      <c r="ZF3" s="105"/>
      <c r="ZG3" s="105"/>
      <c r="ZH3" s="105"/>
      <c r="ZI3" s="105"/>
      <c r="ZJ3" s="105"/>
      <c r="ZK3" s="105"/>
      <c r="ZL3" s="105"/>
      <c r="ZM3" s="105"/>
      <c r="ZN3" s="105"/>
      <c r="ZO3" s="105"/>
      <c r="ZP3" s="105"/>
      <c r="ZQ3" s="105"/>
      <c r="ZR3" s="105"/>
      <c r="ZS3" s="105"/>
      <c r="ZT3" s="105"/>
      <c r="ZU3" s="105"/>
      <c r="ZV3" s="105"/>
      <c r="ZW3" s="105"/>
      <c r="ZX3" s="105"/>
      <c r="ZY3" s="105"/>
      <c r="ZZ3" s="105"/>
      <c r="AAA3" s="105"/>
      <c r="AAB3" s="105"/>
      <c r="AAC3" s="105"/>
      <c r="AAD3" s="105"/>
      <c r="AAE3" s="105"/>
      <c r="AAF3" s="105"/>
      <c r="AAG3" s="105"/>
      <c r="AAH3" s="105"/>
      <c r="AAI3" s="105"/>
      <c r="AAJ3" s="105"/>
      <c r="AAK3" s="105"/>
      <c r="AAL3" s="105"/>
      <c r="AAM3" s="105"/>
      <c r="AAN3" s="105"/>
      <c r="AAO3" s="105"/>
      <c r="AAP3" s="105"/>
      <c r="AAQ3" s="105"/>
      <c r="AAR3" s="105"/>
      <c r="AAS3" s="105"/>
      <c r="AAT3" s="105"/>
      <c r="AAU3" s="105"/>
      <c r="AAV3" s="105"/>
      <c r="AAW3" s="105"/>
      <c r="AAX3" s="105"/>
      <c r="AAY3" s="105"/>
      <c r="AAZ3" s="105"/>
      <c r="ABA3" s="105"/>
      <c r="ABB3" s="105"/>
      <c r="ABC3" s="105"/>
      <c r="ABD3" s="105"/>
      <c r="ABE3" s="105"/>
      <c r="ABF3" s="105"/>
      <c r="ABG3" s="105"/>
      <c r="ABH3" s="105"/>
      <c r="ABI3" s="105"/>
      <c r="ABJ3" s="105"/>
      <c r="ABK3" s="105"/>
      <c r="ABL3" s="105"/>
      <c r="ABM3" s="105"/>
      <c r="ABN3" s="105"/>
      <c r="ABO3" s="105"/>
      <c r="ABP3" s="105"/>
      <c r="ABQ3" s="105"/>
      <c r="ABR3" s="105"/>
      <c r="ABS3" s="105"/>
      <c r="ABT3" s="105"/>
      <c r="ABU3" s="105"/>
      <c r="ABV3" s="105"/>
      <c r="ABW3" s="105"/>
      <c r="ABX3" s="105"/>
      <c r="ABY3" s="105"/>
      <c r="ABZ3" s="105"/>
      <c r="ACA3" s="105"/>
      <c r="ACB3" s="105"/>
      <c r="ACC3" s="105"/>
      <c r="ACD3" s="105"/>
      <c r="ACE3" s="105"/>
      <c r="ACF3" s="105"/>
      <c r="ACG3" s="105"/>
      <c r="ACH3" s="105"/>
      <c r="ACI3" s="105"/>
      <c r="ACJ3" s="105"/>
      <c r="ACK3" s="105"/>
      <c r="ACL3" s="105"/>
      <c r="ACM3" s="105"/>
      <c r="ACN3" s="105"/>
      <c r="ACO3" s="105"/>
      <c r="ACP3" s="105"/>
      <c r="ACQ3" s="105"/>
      <c r="ACR3" s="105"/>
      <c r="ACS3" s="105"/>
      <c r="ACT3" s="105"/>
      <c r="ACU3" s="105"/>
      <c r="ACV3" s="105"/>
      <c r="ACW3" s="105"/>
      <c r="ACX3" s="105"/>
      <c r="ACY3" s="105"/>
      <c r="ACZ3" s="105"/>
      <c r="ADA3" s="105"/>
      <c r="ADB3" s="105"/>
      <c r="ADC3" s="105"/>
      <c r="ADD3" s="105"/>
      <c r="ADE3" s="105"/>
      <c r="ADF3" s="105"/>
      <c r="ADG3" s="105"/>
      <c r="ADH3" s="105"/>
      <c r="ADI3" s="105"/>
      <c r="ADJ3" s="105"/>
      <c r="ADK3" s="105"/>
      <c r="ADL3" s="105"/>
      <c r="ADM3" s="105"/>
      <c r="ADN3" s="105"/>
      <c r="ADO3" s="105"/>
      <c r="ADP3" s="105"/>
      <c r="ADQ3" s="105"/>
      <c r="ADR3" s="105"/>
      <c r="ADS3" s="105"/>
      <c r="ADT3" s="105"/>
      <c r="ADU3" s="105"/>
      <c r="ADV3" s="105"/>
      <c r="ADW3" s="105"/>
      <c r="ADX3" s="105"/>
      <c r="ADY3" s="105"/>
      <c r="ADZ3" s="105"/>
      <c r="AEA3" s="105"/>
      <c r="AEB3" s="105"/>
      <c r="AEC3" s="105"/>
      <c r="AED3" s="105"/>
      <c r="AEE3" s="105"/>
      <c r="AEF3" s="105"/>
      <c r="AEG3" s="105"/>
      <c r="AEH3" s="105"/>
      <c r="AEI3" s="105"/>
      <c r="AEJ3" s="105"/>
      <c r="AEK3" s="105"/>
      <c r="AEL3" s="105"/>
      <c r="AEM3" s="105"/>
      <c r="AEN3" s="105"/>
      <c r="AEO3" s="105"/>
      <c r="AEP3" s="105"/>
      <c r="AEQ3" s="105"/>
      <c r="AER3" s="105"/>
      <c r="AES3" s="105"/>
      <c r="AET3" s="105"/>
      <c r="AEU3" s="105"/>
      <c r="AEV3" s="105"/>
      <c r="AEW3" s="105"/>
      <c r="AEX3" s="105"/>
      <c r="AEY3" s="105"/>
      <c r="AEZ3" s="105"/>
      <c r="AFA3" s="105"/>
      <c r="AFB3" s="105"/>
      <c r="AFC3" s="105"/>
      <c r="AFD3" s="105"/>
      <c r="AFE3" s="105"/>
      <c r="AFF3" s="105"/>
      <c r="AFG3" s="105"/>
      <c r="AFH3" s="105"/>
      <c r="AFI3" s="105"/>
      <c r="AFJ3" s="105"/>
      <c r="AFK3" s="105"/>
      <c r="AFL3" s="105"/>
      <c r="AFM3" s="105"/>
      <c r="AFN3" s="105"/>
      <c r="AFO3" s="105"/>
      <c r="AFP3" s="105"/>
      <c r="AFQ3" s="105"/>
      <c r="AFR3" s="105"/>
      <c r="AFS3" s="105"/>
      <c r="AFT3" s="105"/>
      <c r="AFU3" s="105"/>
      <c r="AFV3" s="105"/>
      <c r="AFW3" s="105"/>
      <c r="AFX3" s="105"/>
      <c r="AFY3" s="105"/>
      <c r="AFZ3" s="105"/>
      <c r="AGA3" s="105"/>
      <c r="AGB3" s="105"/>
      <c r="AGC3" s="105"/>
      <c r="AGD3" s="105"/>
      <c r="AGE3" s="105"/>
      <c r="AGF3" s="105"/>
      <c r="AGG3" s="105"/>
      <c r="AGH3" s="105"/>
      <c r="AGI3" s="105"/>
      <c r="AGJ3" s="105"/>
      <c r="AGK3" s="105"/>
      <c r="AGL3" s="105"/>
      <c r="AGM3" s="105"/>
      <c r="AGN3" s="105"/>
      <c r="AGO3" s="105"/>
      <c r="AGP3" s="105"/>
      <c r="AGQ3" s="105"/>
      <c r="AGR3" s="105"/>
      <c r="AGS3" s="105"/>
      <c r="AGT3" s="105"/>
      <c r="AGU3" s="105"/>
      <c r="AGV3" s="105"/>
      <c r="AGW3" s="105"/>
      <c r="AGX3" s="105"/>
      <c r="AGY3" s="105"/>
      <c r="AGZ3" s="105"/>
      <c r="AHA3" s="105"/>
      <c r="AHB3" s="105"/>
      <c r="AHC3" s="105"/>
      <c r="AHD3" s="105"/>
      <c r="AHE3" s="105"/>
      <c r="AHF3" s="105"/>
      <c r="AHG3" s="105"/>
      <c r="AHH3" s="105"/>
      <c r="AHI3" s="105"/>
      <c r="AHJ3" s="105"/>
      <c r="AHK3" s="105"/>
      <c r="AHL3" s="105"/>
      <c r="AHM3" s="105"/>
      <c r="AHN3" s="105"/>
      <c r="AHO3" s="105"/>
      <c r="AHP3" s="105"/>
      <c r="AHQ3" s="105"/>
      <c r="AHR3" s="105"/>
      <c r="AHS3" s="105"/>
      <c r="AHT3" s="105"/>
      <c r="AHU3" s="105"/>
      <c r="AHV3" s="105"/>
      <c r="AHW3" s="105"/>
      <c r="AHX3" s="105"/>
      <c r="AHY3" s="105"/>
      <c r="AHZ3" s="105"/>
      <c r="AIA3" s="105"/>
      <c r="AIB3" s="105"/>
      <c r="AIC3" s="105"/>
      <c r="AID3" s="105"/>
      <c r="AIE3" s="105"/>
      <c r="AIF3" s="105"/>
      <c r="AIG3" s="105"/>
      <c r="AIH3" s="105"/>
      <c r="AII3" s="105"/>
      <c r="AIJ3" s="105"/>
      <c r="AIK3" s="105"/>
      <c r="AIL3" s="105"/>
      <c r="AIM3" s="105"/>
      <c r="AIN3" s="105"/>
      <c r="AIO3" s="105"/>
      <c r="AIP3" s="105"/>
      <c r="AIQ3" s="105"/>
      <c r="AIR3" s="105"/>
      <c r="AIS3" s="105"/>
      <c r="AIT3" s="105"/>
      <c r="AIU3" s="105"/>
      <c r="AIV3" s="105"/>
      <c r="AIW3" s="105"/>
      <c r="AIX3" s="105"/>
      <c r="AIY3" s="105"/>
      <c r="AIZ3" s="105"/>
      <c r="AJA3" s="105"/>
      <c r="AJB3" s="105"/>
      <c r="AJC3" s="105"/>
      <c r="AJD3" s="105"/>
      <c r="AJE3" s="105"/>
      <c r="AJF3" s="105"/>
      <c r="AJG3" s="105"/>
      <c r="AJH3" s="105"/>
      <c r="AJI3" s="105"/>
      <c r="AJJ3" s="105"/>
      <c r="AJK3" s="105"/>
      <c r="AJL3" s="105"/>
      <c r="AJM3" s="105"/>
      <c r="AJN3" s="105"/>
      <c r="AJO3" s="105"/>
      <c r="AJP3" s="105"/>
      <c r="AJQ3" s="105"/>
      <c r="AJR3" s="105"/>
      <c r="AJS3" s="105"/>
      <c r="AJT3" s="105"/>
      <c r="AJU3" s="105"/>
      <c r="AJV3" s="105"/>
      <c r="AJW3" s="105"/>
      <c r="AJX3" s="105"/>
      <c r="AJY3" s="105"/>
      <c r="AJZ3" s="105"/>
      <c r="AKA3" s="105"/>
      <c r="AKB3" s="105"/>
      <c r="AKC3" s="105"/>
      <c r="AKD3" s="105"/>
      <c r="AKE3" s="105"/>
      <c r="AKF3" s="105"/>
      <c r="AKG3" s="105"/>
      <c r="AKH3" s="105"/>
      <c r="AKI3" s="105"/>
      <c r="AKJ3" s="105"/>
      <c r="AKK3" s="105"/>
      <c r="AKL3" s="105"/>
      <c r="AKM3" s="105"/>
      <c r="AKN3" s="105"/>
      <c r="AKO3" s="105"/>
      <c r="AKP3" s="105"/>
      <c r="AKQ3" s="105"/>
      <c r="AKR3" s="105"/>
      <c r="AKS3" s="105"/>
      <c r="AKT3" s="105"/>
      <c r="AKU3" s="105"/>
      <c r="AKV3" s="105"/>
      <c r="AKW3" s="105"/>
      <c r="AKX3" s="105"/>
      <c r="AKY3" s="105"/>
      <c r="AKZ3" s="105"/>
      <c r="ALA3" s="105"/>
      <c r="ALB3" s="105"/>
      <c r="ALC3" s="105"/>
      <c r="ALD3" s="105"/>
      <c r="ALE3" s="105"/>
      <c r="ALF3" s="105"/>
      <c r="ALG3" s="105"/>
      <c r="ALH3" s="105"/>
      <c r="ALI3" s="105"/>
      <c r="ALJ3" s="105"/>
      <c r="ALK3" s="105"/>
      <c r="ALL3" s="105"/>
      <c r="ALM3" s="105"/>
      <c r="ALN3" s="105"/>
      <c r="ALO3" s="105"/>
      <c r="ALP3" s="105"/>
      <c r="ALQ3" s="105"/>
    </row>
    <row r="4" spans="1:1005" s="86" customFormat="1" ht="15.25" x14ac:dyDescent="0.25">
      <c r="A4" s="109"/>
      <c r="B4" s="351" t="s">
        <v>1718</v>
      </c>
      <c r="C4" s="229" t="s">
        <v>2813</v>
      </c>
      <c r="D4" s="229" t="s">
        <v>2814</v>
      </c>
      <c r="E4" s="229" t="s">
        <v>2815</v>
      </c>
      <c r="F4" s="229" t="s">
        <v>2816</v>
      </c>
      <c r="G4" s="229" t="s">
        <v>2817</v>
      </c>
      <c r="H4" s="229" t="s">
        <v>2818</v>
      </c>
      <c r="I4" s="229" t="s">
        <v>2819</v>
      </c>
      <c r="J4" s="229" t="s">
        <v>2820</v>
      </c>
      <c r="K4" s="229" t="s">
        <v>2821</v>
      </c>
      <c r="L4" s="229" t="s">
        <v>2822</v>
      </c>
      <c r="M4" s="229" t="s">
        <v>2823</v>
      </c>
      <c r="N4" s="229" t="s">
        <v>2824</v>
      </c>
      <c r="O4" s="229" t="s">
        <v>2825</v>
      </c>
      <c r="P4" s="229" t="s">
        <v>2826</v>
      </c>
      <c r="Q4" s="229" t="s">
        <v>2827</v>
      </c>
      <c r="R4" s="229" t="s">
        <v>2828</v>
      </c>
      <c r="S4" s="229" t="s">
        <v>2829</v>
      </c>
      <c r="T4" s="229" t="s">
        <v>2830</v>
      </c>
      <c r="U4" s="229" t="s">
        <v>2831</v>
      </c>
      <c r="V4" s="229" t="s">
        <v>2832</v>
      </c>
      <c r="W4" s="229" t="s">
        <v>2833</v>
      </c>
      <c r="X4" s="229" t="s">
        <v>2834</v>
      </c>
      <c r="Y4" s="229" t="s">
        <v>2835</v>
      </c>
      <c r="Z4" s="229" t="s">
        <v>2836</v>
      </c>
      <c r="AA4" s="229" t="s">
        <v>2837</v>
      </c>
      <c r="AB4" s="229" t="s">
        <v>2838</v>
      </c>
      <c r="AC4" s="229" t="s">
        <v>2839</v>
      </c>
      <c r="AD4" s="229" t="s">
        <v>2840</v>
      </c>
      <c r="AE4" s="229" t="s">
        <v>2841</v>
      </c>
      <c r="AF4" s="229" t="s">
        <v>2842</v>
      </c>
      <c r="AG4" s="229" t="s">
        <v>2843</v>
      </c>
      <c r="AH4" s="229" t="s">
        <v>2844</v>
      </c>
      <c r="AI4" s="229" t="s">
        <v>2845</v>
      </c>
      <c r="AJ4" s="229" t="s">
        <v>2846</v>
      </c>
      <c r="AK4" s="229" t="s">
        <v>2847</v>
      </c>
      <c r="AL4" s="229" t="s">
        <v>2848</v>
      </c>
      <c r="AM4" s="229" t="s">
        <v>2849</v>
      </c>
      <c r="AN4" s="229" t="s">
        <v>2850</v>
      </c>
      <c r="AO4" s="229" t="s">
        <v>2851</v>
      </c>
      <c r="AP4" s="229" t="s">
        <v>2852</v>
      </c>
      <c r="AQ4" s="229" t="s">
        <v>2853</v>
      </c>
      <c r="AR4" s="229" t="s">
        <v>2854</v>
      </c>
      <c r="AS4" s="229" t="s">
        <v>2855</v>
      </c>
      <c r="AT4" s="229" t="s">
        <v>2856</v>
      </c>
      <c r="AU4" s="229" t="s">
        <v>2857</v>
      </c>
      <c r="AV4" s="229" t="s">
        <v>2858</v>
      </c>
      <c r="AW4" s="229" t="s">
        <v>2859</v>
      </c>
      <c r="AX4" s="229" t="s">
        <v>2860</v>
      </c>
      <c r="AY4" s="229" t="s">
        <v>2861</v>
      </c>
      <c r="AZ4" s="229" t="s">
        <v>2862</v>
      </c>
      <c r="BA4" s="229" t="s">
        <v>2863</v>
      </c>
      <c r="BB4" s="229" t="s">
        <v>2864</v>
      </c>
      <c r="BC4" s="229" t="s">
        <v>2865</v>
      </c>
      <c r="BD4" s="229" t="s">
        <v>2866</v>
      </c>
      <c r="BE4" s="229" t="s">
        <v>2867</v>
      </c>
      <c r="BF4" s="229" t="s">
        <v>2868</v>
      </c>
      <c r="BG4" s="229" t="s">
        <v>2869</v>
      </c>
      <c r="BH4" s="229" t="s">
        <v>2870</v>
      </c>
      <c r="BI4" s="229" t="s">
        <v>2871</v>
      </c>
      <c r="BJ4" s="229" t="s">
        <v>2872</v>
      </c>
      <c r="BK4" s="229" t="s">
        <v>2873</v>
      </c>
      <c r="BL4" s="229" t="s">
        <v>2874</v>
      </c>
      <c r="BM4" s="229" t="s">
        <v>2875</v>
      </c>
      <c r="BN4" s="229" t="s">
        <v>2876</v>
      </c>
      <c r="BO4" s="229" t="s">
        <v>2877</v>
      </c>
      <c r="BP4" s="229" t="s">
        <v>2878</v>
      </c>
      <c r="BQ4" s="229" t="s">
        <v>2879</v>
      </c>
      <c r="BR4" s="229" t="s">
        <v>2880</v>
      </c>
      <c r="BS4" s="229" t="s">
        <v>2881</v>
      </c>
      <c r="BT4" s="229" t="s">
        <v>2882</v>
      </c>
      <c r="BU4" s="229" t="s">
        <v>2883</v>
      </c>
      <c r="BV4" s="229" t="s">
        <v>2884</v>
      </c>
      <c r="BW4" s="229" t="s">
        <v>2885</v>
      </c>
      <c r="BX4" s="229" t="s">
        <v>2886</v>
      </c>
      <c r="BY4" s="229" t="s">
        <v>2887</v>
      </c>
      <c r="BZ4" s="229" t="s">
        <v>2888</v>
      </c>
      <c r="CA4" s="229" t="s">
        <v>2889</v>
      </c>
      <c r="CB4" s="229" t="s">
        <v>2890</v>
      </c>
      <c r="CC4" s="229" t="s">
        <v>2891</v>
      </c>
      <c r="CD4" s="229" t="s">
        <v>2892</v>
      </c>
      <c r="CE4" s="229" t="s">
        <v>2893</v>
      </c>
      <c r="CF4" s="229" t="s">
        <v>2894</v>
      </c>
      <c r="CG4" s="229" t="s">
        <v>2895</v>
      </c>
      <c r="CH4" s="229" t="s">
        <v>2896</v>
      </c>
      <c r="CI4" s="229" t="s">
        <v>2897</v>
      </c>
      <c r="CJ4" s="229" t="s">
        <v>2898</v>
      </c>
      <c r="CK4" s="229" t="s">
        <v>2899</v>
      </c>
      <c r="CL4" s="229" t="s">
        <v>2900</v>
      </c>
      <c r="CM4" s="229" t="s">
        <v>2901</v>
      </c>
      <c r="CN4" s="229" t="s">
        <v>2902</v>
      </c>
      <c r="CO4" s="229" t="s">
        <v>2903</v>
      </c>
      <c r="CP4" s="229" t="s">
        <v>2904</v>
      </c>
      <c r="CQ4" s="229" t="s">
        <v>2905</v>
      </c>
      <c r="CR4" s="229" t="s">
        <v>2906</v>
      </c>
      <c r="CS4" s="229" t="s">
        <v>2907</v>
      </c>
      <c r="CT4" s="229" t="s">
        <v>2908</v>
      </c>
      <c r="CU4" s="229" t="s">
        <v>2909</v>
      </c>
      <c r="CV4" s="229" t="s">
        <v>2910</v>
      </c>
      <c r="CW4" s="229" t="s">
        <v>2911</v>
      </c>
      <c r="CX4" s="229" t="s">
        <v>2912</v>
      </c>
      <c r="CY4" s="229" t="s">
        <v>2913</v>
      </c>
      <c r="CZ4" s="229" t="s">
        <v>2914</v>
      </c>
      <c r="DA4" s="229" t="s">
        <v>2915</v>
      </c>
      <c r="DB4" s="229" t="s">
        <v>2916</v>
      </c>
      <c r="DC4" s="229" t="s">
        <v>2917</v>
      </c>
      <c r="DD4" s="229" t="s">
        <v>2918</v>
      </c>
      <c r="DE4" s="229" t="s">
        <v>2919</v>
      </c>
      <c r="DF4" s="229" t="s">
        <v>2920</v>
      </c>
      <c r="DG4" s="229" t="s">
        <v>2921</v>
      </c>
      <c r="DH4" s="229" t="s">
        <v>2922</v>
      </c>
      <c r="DI4" s="229" t="s">
        <v>2923</v>
      </c>
      <c r="DJ4" s="229" t="s">
        <v>2924</v>
      </c>
      <c r="DK4" s="229" t="s">
        <v>2925</v>
      </c>
      <c r="DL4" s="229" t="s">
        <v>2926</v>
      </c>
      <c r="DM4" s="229" t="s">
        <v>2927</v>
      </c>
      <c r="DN4" s="229" t="s">
        <v>2928</v>
      </c>
      <c r="DO4" s="229" t="s">
        <v>2929</v>
      </c>
      <c r="DP4" s="229" t="s">
        <v>2930</v>
      </c>
      <c r="DQ4" s="229" t="s">
        <v>2931</v>
      </c>
      <c r="DR4" s="229" t="s">
        <v>2932</v>
      </c>
      <c r="DS4" s="229" t="s">
        <v>2933</v>
      </c>
      <c r="DT4" s="229" t="s">
        <v>2934</v>
      </c>
      <c r="DU4" s="229" t="s">
        <v>2935</v>
      </c>
      <c r="DV4" s="229" t="s">
        <v>2936</v>
      </c>
      <c r="DW4" s="229" t="s">
        <v>2937</v>
      </c>
      <c r="DX4" s="229" t="s">
        <v>2938</v>
      </c>
      <c r="DY4" s="229" t="s">
        <v>2939</v>
      </c>
      <c r="DZ4" s="229" t="s">
        <v>2940</v>
      </c>
      <c r="EA4" s="229" t="s">
        <v>2941</v>
      </c>
      <c r="EB4" s="229" t="s">
        <v>2942</v>
      </c>
      <c r="EC4" s="229" t="s">
        <v>2943</v>
      </c>
      <c r="ED4" s="229" t="s">
        <v>2944</v>
      </c>
      <c r="EE4" s="229" t="s">
        <v>2945</v>
      </c>
      <c r="EF4" s="229" t="s">
        <v>2946</v>
      </c>
      <c r="EG4" s="229" t="s">
        <v>2947</v>
      </c>
      <c r="EH4" s="229" t="s">
        <v>2948</v>
      </c>
      <c r="EI4" s="229" t="s">
        <v>2949</v>
      </c>
      <c r="EJ4" s="229" t="s">
        <v>2950</v>
      </c>
      <c r="EK4" s="229" t="s">
        <v>2951</v>
      </c>
      <c r="EL4" s="229" t="s">
        <v>2952</v>
      </c>
      <c r="EM4" s="229" t="s">
        <v>2953</v>
      </c>
      <c r="EN4" s="229" t="s">
        <v>2954</v>
      </c>
      <c r="EO4" s="229" t="s">
        <v>2955</v>
      </c>
      <c r="EP4" s="229" t="s">
        <v>2956</v>
      </c>
      <c r="EQ4" s="229" t="s">
        <v>2957</v>
      </c>
      <c r="ER4" s="229" t="s">
        <v>2958</v>
      </c>
      <c r="ES4" s="229" t="s">
        <v>2959</v>
      </c>
      <c r="ET4" s="229" t="s">
        <v>2960</v>
      </c>
      <c r="EU4" s="229" t="s">
        <v>2961</v>
      </c>
      <c r="EV4" s="229" t="s">
        <v>2962</v>
      </c>
      <c r="EW4" s="229" t="s">
        <v>2963</v>
      </c>
      <c r="EX4" s="229" t="s">
        <v>2964</v>
      </c>
      <c r="EY4" s="229" t="s">
        <v>2965</v>
      </c>
      <c r="EZ4" s="229" t="s">
        <v>2966</v>
      </c>
      <c r="FA4" s="229" t="s">
        <v>2967</v>
      </c>
      <c r="FB4" s="229" t="s">
        <v>2968</v>
      </c>
      <c r="FC4" s="229" t="s">
        <v>2969</v>
      </c>
      <c r="FD4" s="229" t="s">
        <v>2970</v>
      </c>
      <c r="FE4" s="229" t="s">
        <v>2971</v>
      </c>
      <c r="FF4" s="229" t="s">
        <v>2972</v>
      </c>
      <c r="FG4" s="229" t="s">
        <v>2973</v>
      </c>
      <c r="FH4" s="229" t="s">
        <v>2974</v>
      </c>
      <c r="FI4" s="229" t="s">
        <v>2975</v>
      </c>
      <c r="FJ4" s="229" t="s">
        <v>2976</v>
      </c>
      <c r="FK4" s="229" t="s">
        <v>2977</v>
      </c>
      <c r="FL4" s="229" t="s">
        <v>2978</v>
      </c>
      <c r="FM4" s="229" t="s">
        <v>2979</v>
      </c>
      <c r="FN4" s="229" t="s">
        <v>2980</v>
      </c>
      <c r="FO4" s="229" t="s">
        <v>2981</v>
      </c>
      <c r="FP4" s="229" t="s">
        <v>2982</v>
      </c>
      <c r="FQ4" s="229" t="s">
        <v>2983</v>
      </c>
      <c r="FR4" s="229" t="s">
        <v>2984</v>
      </c>
      <c r="FS4" s="229" t="s">
        <v>2985</v>
      </c>
      <c r="FT4" s="229" t="s">
        <v>2986</v>
      </c>
      <c r="FU4" s="229" t="s">
        <v>2987</v>
      </c>
      <c r="FV4" s="229" t="s">
        <v>2988</v>
      </c>
      <c r="FW4" s="229" t="s">
        <v>2989</v>
      </c>
      <c r="FX4" s="229" t="s">
        <v>2990</v>
      </c>
      <c r="FY4" s="229" t="s">
        <v>2991</v>
      </c>
      <c r="FZ4" s="229" t="s">
        <v>2992</v>
      </c>
      <c r="GA4" s="229" t="s">
        <v>2993</v>
      </c>
      <c r="GB4" s="229" t="s">
        <v>2994</v>
      </c>
      <c r="GC4" s="229" t="s">
        <v>2995</v>
      </c>
      <c r="GD4" s="229" t="s">
        <v>2996</v>
      </c>
      <c r="GE4" s="229" t="s">
        <v>2997</v>
      </c>
      <c r="GF4" s="229" t="s">
        <v>2998</v>
      </c>
      <c r="GG4" s="229" t="s">
        <v>2999</v>
      </c>
      <c r="GH4" s="229" t="s">
        <v>3000</v>
      </c>
      <c r="GI4" s="229" t="s">
        <v>3001</v>
      </c>
      <c r="GJ4" s="229" t="s">
        <v>3002</v>
      </c>
      <c r="GK4" s="229" t="s">
        <v>3003</v>
      </c>
      <c r="GL4" s="229" t="s">
        <v>3004</v>
      </c>
      <c r="GM4" s="229" t="s">
        <v>3005</v>
      </c>
      <c r="GN4" s="229" t="s">
        <v>3006</v>
      </c>
      <c r="GO4" s="229" t="s">
        <v>3007</v>
      </c>
      <c r="GP4" s="229" t="s">
        <v>3008</v>
      </c>
      <c r="GQ4" s="229" t="s">
        <v>3009</v>
      </c>
      <c r="GR4" s="229" t="s">
        <v>3010</v>
      </c>
      <c r="GS4" s="229" t="s">
        <v>3011</v>
      </c>
      <c r="GT4" s="229" t="s">
        <v>3012</v>
      </c>
      <c r="GU4" s="229" t="s">
        <v>3013</v>
      </c>
      <c r="GV4" s="229" t="s">
        <v>3014</v>
      </c>
      <c r="GW4" s="229" t="s">
        <v>3015</v>
      </c>
      <c r="GX4" s="229" t="s">
        <v>3016</v>
      </c>
      <c r="GY4" s="229" t="s">
        <v>3017</v>
      </c>
      <c r="GZ4" s="229" t="s">
        <v>3018</v>
      </c>
      <c r="HA4" s="229" t="s">
        <v>3019</v>
      </c>
      <c r="HB4" s="229" t="s">
        <v>3020</v>
      </c>
      <c r="HC4" s="229" t="s">
        <v>3021</v>
      </c>
      <c r="HD4" s="229" t="s">
        <v>3022</v>
      </c>
      <c r="HE4" s="229" t="s">
        <v>3023</v>
      </c>
      <c r="HF4" s="229" t="s">
        <v>3024</v>
      </c>
      <c r="HG4" s="229" t="s">
        <v>3025</v>
      </c>
      <c r="HH4" s="229" t="s">
        <v>3026</v>
      </c>
      <c r="HI4" s="229" t="s">
        <v>3027</v>
      </c>
      <c r="HJ4" s="229" t="s">
        <v>3028</v>
      </c>
      <c r="HK4" s="229" t="s">
        <v>3029</v>
      </c>
      <c r="HL4" s="229" t="s">
        <v>3030</v>
      </c>
      <c r="HM4" s="229" t="s">
        <v>3031</v>
      </c>
      <c r="HN4" s="229" t="s">
        <v>3032</v>
      </c>
      <c r="HO4" s="229" t="s">
        <v>3033</v>
      </c>
      <c r="HP4" s="229" t="s">
        <v>3034</v>
      </c>
      <c r="HQ4" s="229" t="s">
        <v>3035</v>
      </c>
      <c r="HR4" s="229" t="s">
        <v>3036</v>
      </c>
      <c r="HS4" s="229" t="s">
        <v>3037</v>
      </c>
      <c r="HT4" s="229" t="s">
        <v>3038</v>
      </c>
      <c r="HU4" s="229" t="s">
        <v>3039</v>
      </c>
      <c r="HV4" s="229" t="s">
        <v>3040</v>
      </c>
      <c r="HW4" s="229" t="s">
        <v>3041</v>
      </c>
      <c r="HX4" s="229" t="s">
        <v>3042</v>
      </c>
      <c r="HY4" s="229" t="s">
        <v>3043</v>
      </c>
      <c r="HZ4" s="229" t="s">
        <v>3044</v>
      </c>
      <c r="IA4" s="229" t="s">
        <v>3045</v>
      </c>
      <c r="IB4" s="229" t="s">
        <v>3046</v>
      </c>
      <c r="IC4" s="229" t="s">
        <v>3047</v>
      </c>
      <c r="ID4" s="229" t="s">
        <v>3048</v>
      </c>
      <c r="IE4" s="229" t="s">
        <v>3049</v>
      </c>
      <c r="IF4" s="229" t="s">
        <v>3050</v>
      </c>
      <c r="IG4" s="229" t="s">
        <v>3051</v>
      </c>
      <c r="IH4" s="229" t="s">
        <v>3052</v>
      </c>
      <c r="II4" s="229" t="s">
        <v>3053</v>
      </c>
      <c r="IJ4" s="229" t="s">
        <v>3054</v>
      </c>
      <c r="IK4" s="229" t="s">
        <v>3055</v>
      </c>
      <c r="IL4" s="229" t="s">
        <v>3056</v>
      </c>
      <c r="IM4" s="229" t="s">
        <v>3057</v>
      </c>
      <c r="IN4" s="229" t="s">
        <v>3058</v>
      </c>
      <c r="IO4" s="229" t="s">
        <v>3059</v>
      </c>
      <c r="IP4" s="229" t="s">
        <v>3060</v>
      </c>
      <c r="IQ4" s="229" t="s">
        <v>3061</v>
      </c>
      <c r="IR4" s="229" t="s">
        <v>3062</v>
      </c>
      <c r="IS4" s="229" t="s">
        <v>3063</v>
      </c>
      <c r="IT4" s="229" t="s">
        <v>3064</v>
      </c>
      <c r="IU4" s="229" t="s">
        <v>3065</v>
      </c>
      <c r="IV4" s="229" t="s">
        <v>3066</v>
      </c>
      <c r="IW4" s="229" t="s">
        <v>3067</v>
      </c>
      <c r="IX4" s="229" t="s">
        <v>3068</v>
      </c>
      <c r="IY4" s="229" t="s">
        <v>3069</v>
      </c>
      <c r="IZ4" s="229" t="s">
        <v>3070</v>
      </c>
      <c r="JA4" s="229" t="s">
        <v>3071</v>
      </c>
      <c r="JB4" s="229" t="s">
        <v>3072</v>
      </c>
      <c r="JC4" s="229" t="s">
        <v>3073</v>
      </c>
      <c r="JD4" s="229" t="s">
        <v>3074</v>
      </c>
      <c r="JE4" s="229" t="s">
        <v>3075</v>
      </c>
      <c r="JF4" s="229" t="s">
        <v>3076</v>
      </c>
      <c r="JG4" s="229" t="s">
        <v>3077</v>
      </c>
      <c r="JH4" s="229" t="s">
        <v>3078</v>
      </c>
      <c r="JI4" s="229" t="s">
        <v>3079</v>
      </c>
      <c r="JJ4" s="229" t="s">
        <v>3080</v>
      </c>
      <c r="JK4" s="229" t="s">
        <v>3081</v>
      </c>
      <c r="JL4" s="229" t="s">
        <v>3082</v>
      </c>
      <c r="JM4" s="229" t="s">
        <v>3083</v>
      </c>
      <c r="JN4" s="229" t="s">
        <v>3084</v>
      </c>
      <c r="JO4" s="229" t="s">
        <v>3085</v>
      </c>
      <c r="JP4" s="229" t="s">
        <v>3086</v>
      </c>
      <c r="JQ4" s="229" t="s">
        <v>3087</v>
      </c>
      <c r="JR4" s="229" t="s">
        <v>3088</v>
      </c>
      <c r="JS4" s="229" t="s">
        <v>3089</v>
      </c>
      <c r="JT4" s="229" t="s">
        <v>3090</v>
      </c>
      <c r="JU4" s="229" t="s">
        <v>3091</v>
      </c>
      <c r="JV4" s="229" t="s">
        <v>3092</v>
      </c>
      <c r="JW4" s="229" t="s">
        <v>3093</v>
      </c>
      <c r="JX4" s="229" t="s">
        <v>3094</v>
      </c>
      <c r="JY4" s="229" t="s">
        <v>3095</v>
      </c>
      <c r="JZ4" s="229" t="s">
        <v>3096</v>
      </c>
      <c r="KA4" s="229" t="s">
        <v>3097</v>
      </c>
      <c r="KB4" s="229" t="s">
        <v>3098</v>
      </c>
      <c r="KC4" s="229" t="s">
        <v>3099</v>
      </c>
      <c r="KD4" s="229" t="s">
        <v>3100</v>
      </c>
      <c r="KE4" s="229" t="s">
        <v>3101</v>
      </c>
      <c r="KF4" s="229" t="s">
        <v>3102</v>
      </c>
      <c r="KG4" s="229" t="s">
        <v>3103</v>
      </c>
      <c r="KH4" s="229" t="s">
        <v>3104</v>
      </c>
      <c r="KI4" s="229" t="s">
        <v>3105</v>
      </c>
      <c r="KJ4" s="229" t="s">
        <v>3106</v>
      </c>
      <c r="KK4" s="229" t="s">
        <v>3107</v>
      </c>
      <c r="KL4" s="229" t="s">
        <v>3108</v>
      </c>
      <c r="KM4" s="229" t="s">
        <v>3109</v>
      </c>
      <c r="KN4" s="229" t="s">
        <v>3110</v>
      </c>
      <c r="KO4" s="229" t="s">
        <v>3111</v>
      </c>
      <c r="KP4" s="229" t="s">
        <v>3112</v>
      </c>
      <c r="KQ4" s="229" t="s">
        <v>3113</v>
      </c>
      <c r="KR4" s="229" t="s">
        <v>3114</v>
      </c>
      <c r="KS4" s="229" t="s">
        <v>3115</v>
      </c>
      <c r="KT4" s="229" t="s">
        <v>3116</v>
      </c>
      <c r="KU4" s="229" t="s">
        <v>3117</v>
      </c>
      <c r="KV4" s="229" t="s">
        <v>3118</v>
      </c>
      <c r="KW4" s="229" t="s">
        <v>3119</v>
      </c>
      <c r="KX4" s="229" t="s">
        <v>3120</v>
      </c>
      <c r="KY4" s="229" t="s">
        <v>3121</v>
      </c>
      <c r="KZ4" s="229" t="s">
        <v>3122</v>
      </c>
      <c r="LA4" s="229" t="s">
        <v>3123</v>
      </c>
      <c r="LB4" s="229" t="s">
        <v>3124</v>
      </c>
      <c r="LC4" s="229" t="s">
        <v>3125</v>
      </c>
      <c r="LD4" s="229" t="s">
        <v>3126</v>
      </c>
      <c r="LE4" s="229" t="s">
        <v>3127</v>
      </c>
      <c r="LF4" s="229" t="s">
        <v>3128</v>
      </c>
      <c r="LG4" s="229" t="s">
        <v>3129</v>
      </c>
      <c r="LH4" s="229" t="s">
        <v>3130</v>
      </c>
      <c r="LI4" s="229" t="s">
        <v>3131</v>
      </c>
      <c r="LJ4" s="229" t="s">
        <v>3132</v>
      </c>
      <c r="LK4" s="229" t="s">
        <v>3133</v>
      </c>
      <c r="LL4" s="229" t="s">
        <v>3134</v>
      </c>
      <c r="LM4" s="229" t="s">
        <v>3135</v>
      </c>
      <c r="LN4" s="229" t="s">
        <v>3136</v>
      </c>
      <c r="LO4" s="229" t="s">
        <v>3137</v>
      </c>
      <c r="LP4" s="229" t="s">
        <v>3138</v>
      </c>
      <c r="LQ4" s="229" t="s">
        <v>3139</v>
      </c>
      <c r="LR4" s="229" t="s">
        <v>3140</v>
      </c>
      <c r="LS4" s="229" t="s">
        <v>3141</v>
      </c>
      <c r="LT4" s="229" t="s">
        <v>3142</v>
      </c>
      <c r="LU4" s="229" t="s">
        <v>3143</v>
      </c>
      <c r="LV4" s="229" t="s">
        <v>3144</v>
      </c>
      <c r="LW4" s="229" t="s">
        <v>3145</v>
      </c>
      <c r="LX4" s="229" t="s">
        <v>3146</v>
      </c>
      <c r="LY4" s="229" t="s">
        <v>3147</v>
      </c>
      <c r="LZ4" s="229" t="s">
        <v>3148</v>
      </c>
      <c r="MA4" s="229" t="s">
        <v>3149</v>
      </c>
      <c r="MB4" s="229" t="s">
        <v>3150</v>
      </c>
      <c r="MC4" s="229" t="s">
        <v>3151</v>
      </c>
      <c r="MD4" s="229" t="s">
        <v>3152</v>
      </c>
      <c r="ME4" s="229" t="s">
        <v>3153</v>
      </c>
      <c r="MF4" s="229" t="s">
        <v>3154</v>
      </c>
      <c r="MG4" s="229" t="s">
        <v>3155</v>
      </c>
      <c r="MH4" s="229" t="s">
        <v>3156</v>
      </c>
      <c r="MI4" s="229" t="s">
        <v>3157</v>
      </c>
      <c r="MJ4" s="229" t="s">
        <v>3158</v>
      </c>
      <c r="MK4" s="229" t="s">
        <v>3159</v>
      </c>
      <c r="ML4" s="229" t="s">
        <v>3160</v>
      </c>
      <c r="MM4" s="229" t="s">
        <v>3161</v>
      </c>
      <c r="MN4" s="229" t="s">
        <v>3162</v>
      </c>
      <c r="MO4" s="229" t="s">
        <v>3163</v>
      </c>
      <c r="MP4" s="229" t="s">
        <v>3164</v>
      </c>
      <c r="MQ4" s="229" t="s">
        <v>3165</v>
      </c>
      <c r="MR4" s="229" t="s">
        <v>3166</v>
      </c>
      <c r="MS4" s="229" t="s">
        <v>3167</v>
      </c>
      <c r="MT4" s="229" t="s">
        <v>3168</v>
      </c>
      <c r="MU4" s="229" t="s">
        <v>3169</v>
      </c>
      <c r="MV4" s="229" t="s">
        <v>3170</v>
      </c>
      <c r="MW4" s="229" t="s">
        <v>3171</v>
      </c>
      <c r="MX4" s="229" t="s">
        <v>3172</v>
      </c>
      <c r="MY4" s="229" t="s">
        <v>3173</v>
      </c>
      <c r="MZ4" s="229" t="s">
        <v>3174</v>
      </c>
      <c r="NA4" s="229" t="s">
        <v>3175</v>
      </c>
      <c r="NB4" s="229" t="s">
        <v>3176</v>
      </c>
      <c r="NC4" s="229" t="s">
        <v>3177</v>
      </c>
      <c r="ND4" s="229" t="s">
        <v>3178</v>
      </c>
      <c r="NE4" s="229" t="s">
        <v>3179</v>
      </c>
      <c r="NF4" s="229" t="s">
        <v>3180</v>
      </c>
      <c r="NG4" s="229" t="s">
        <v>3181</v>
      </c>
      <c r="NH4" s="229" t="s">
        <v>3182</v>
      </c>
      <c r="NI4" s="229" t="s">
        <v>3183</v>
      </c>
      <c r="NJ4" s="229" t="s">
        <v>3184</v>
      </c>
      <c r="NK4" s="229" t="s">
        <v>3185</v>
      </c>
      <c r="NL4" s="229" t="s">
        <v>3186</v>
      </c>
      <c r="NM4" s="229" t="s">
        <v>3187</v>
      </c>
      <c r="NN4" s="229" t="s">
        <v>3188</v>
      </c>
      <c r="NO4" s="229" t="s">
        <v>3189</v>
      </c>
      <c r="NP4" s="229" t="s">
        <v>3190</v>
      </c>
      <c r="NQ4" s="229" t="s">
        <v>3191</v>
      </c>
      <c r="NR4" s="229" t="s">
        <v>3192</v>
      </c>
      <c r="NS4" s="229" t="s">
        <v>3193</v>
      </c>
      <c r="NT4" s="229" t="s">
        <v>3194</v>
      </c>
      <c r="NU4" s="229" t="s">
        <v>3195</v>
      </c>
      <c r="NV4" s="229" t="s">
        <v>3196</v>
      </c>
      <c r="NW4" s="229" t="s">
        <v>3197</v>
      </c>
      <c r="NX4" s="229" t="s">
        <v>3198</v>
      </c>
      <c r="NY4" s="229" t="s">
        <v>3199</v>
      </c>
      <c r="NZ4" s="229" t="s">
        <v>3200</v>
      </c>
      <c r="OA4" s="229" t="s">
        <v>3201</v>
      </c>
      <c r="OB4" s="229" t="s">
        <v>3202</v>
      </c>
      <c r="OC4" s="229" t="s">
        <v>3203</v>
      </c>
      <c r="OD4" s="229" t="s">
        <v>3204</v>
      </c>
      <c r="OE4" s="229" t="s">
        <v>3205</v>
      </c>
      <c r="OF4" s="229" t="s">
        <v>3206</v>
      </c>
      <c r="OG4" s="229" t="s">
        <v>3207</v>
      </c>
      <c r="OH4" s="229" t="s">
        <v>3208</v>
      </c>
      <c r="OI4" s="229" t="s">
        <v>3209</v>
      </c>
      <c r="OJ4" s="229" t="s">
        <v>3210</v>
      </c>
      <c r="OK4" s="229" t="s">
        <v>3211</v>
      </c>
      <c r="OL4" s="229" t="s">
        <v>3212</v>
      </c>
      <c r="OM4" s="229" t="s">
        <v>3213</v>
      </c>
      <c r="ON4" s="229" t="s">
        <v>3214</v>
      </c>
      <c r="OO4" s="229" t="s">
        <v>3215</v>
      </c>
      <c r="OP4" s="229" t="s">
        <v>3216</v>
      </c>
      <c r="OQ4" s="229" t="s">
        <v>3217</v>
      </c>
      <c r="OR4" s="229" t="s">
        <v>3218</v>
      </c>
      <c r="OS4" s="229" t="s">
        <v>3219</v>
      </c>
      <c r="OT4" s="229" t="s">
        <v>3220</v>
      </c>
      <c r="OU4" s="229" t="s">
        <v>3221</v>
      </c>
      <c r="OV4" s="229" t="s">
        <v>3222</v>
      </c>
      <c r="OW4" s="229" t="s">
        <v>3223</v>
      </c>
      <c r="OX4" s="229" t="s">
        <v>3224</v>
      </c>
      <c r="OY4" s="229" t="s">
        <v>3225</v>
      </c>
      <c r="OZ4" s="229" t="s">
        <v>3226</v>
      </c>
      <c r="PA4" s="229" t="s">
        <v>3227</v>
      </c>
      <c r="PB4" s="229" t="s">
        <v>3228</v>
      </c>
      <c r="PC4" s="229" t="s">
        <v>3229</v>
      </c>
      <c r="PD4" s="229" t="s">
        <v>3230</v>
      </c>
      <c r="PE4" s="229" t="s">
        <v>3231</v>
      </c>
      <c r="PF4" s="229" t="s">
        <v>3232</v>
      </c>
      <c r="PG4" s="229" t="s">
        <v>3233</v>
      </c>
      <c r="PH4" s="229" t="s">
        <v>3234</v>
      </c>
      <c r="PI4" s="229" t="s">
        <v>3235</v>
      </c>
      <c r="PJ4" s="229" t="s">
        <v>3236</v>
      </c>
      <c r="PK4" s="229" t="s">
        <v>3237</v>
      </c>
      <c r="PL4" s="229" t="s">
        <v>3238</v>
      </c>
      <c r="PM4" s="229" t="s">
        <v>3239</v>
      </c>
      <c r="PN4" s="229" t="s">
        <v>3240</v>
      </c>
      <c r="PO4" s="229" t="s">
        <v>3241</v>
      </c>
      <c r="PP4" s="229" t="s">
        <v>3242</v>
      </c>
      <c r="PQ4" s="229" t="s">
        <v>3243</v>
      </c>
      <c r="PR4" s="229" t="s">
        <v>3244</v>
      </c>
      <c r="PS4" s="229" t="s">
        <v>3245</v>
      </c>
      <c r="PT4" s="229" t="s">
        <v>3246</v>
      </c>
      <c r="PU4" s="229" t="s">
        <v>3247</v>
      </c>
      <c r="PV4" s="229" t="s">
        <v>3248</v>
      </c>
      <c r="PW4" s="229" t="s">
        <v>3249</v>
      </c>
      <c r="PX4" s="229" t="s">
        <v>3250</v>
      </c>
      <c r="PY4" s="229" t="s">
        <v>3251</v>
      </c>
      <c r="PZ4" s="229" t="s">
        <v>3252</v>
      </c>
      <c r="QA4" s="229" t="s">
        <v>3253</v>
      </c>
      <c r="QB4" s="229" t="s">
        <v>3254</v>
      </c>
      <c r="QC4" s="229" t="s">
        <v>3255</v>
      </c>
      <c r="QD4" s="229" t="s">
        <v>3256</v>
      </c>
      <c r="QE4" s="229" t="s">
        <v>3257</v>
      </c>
      <c r="QF4" s="229" t="s">
        <v>3258</v>
      </c>
      <c r="QG4" s="229" t="s">
        <v>3259</v>
      </c>
      <c r="QH4" s="229" t="s">
        <v>3260</v>
      </c>
      <c r="QI4" s="229" t="s">
        <v>3261</v>
      </c>
      <c r="QJ4" s="229" t="s">
        <v>3262</v>
      </c>
      <c r="QK4" s="229" t="s">
        <v>3263</v>
      </c>
      <c r="QL4" s="229" t="s">
        <v>3264</v>
      </c>
      <c r="QM4" s="229" t="s">
        <v>3265</v>
      </c>
      <c r="QN4" s="229" t="s">
        <v>3266</v>
      </c>
      <c r="QO4" s="229" t="s">
        <v>3267</v>
      </c>
      <c r="QP4" s="229" t="s">
        <v>3268</v>
      </c>
      <c r="QQ4" s="229" t="s">
        <v>3269</v>
      </c>
      <c r="QR4" s="229" t="s">
        <v>3270</v>
      </c>
      <c r="QS4" s="229" t="s">
        <v>3271</v>
      </c>
      <c r="QT4" s="229" t="s">
        <v>3272</v>
      </c>
      <c r="QU4" s="229" t="s">
        <v>3273</v>
      </c>
      <c r="QV4" s="229" t="s">
        <v>3274</v>
      </c>
      <c r="QW4" s="229" t="s">
        <v>3275</v>
      </c>
      <c r="QX4" s="229" t="s">
        <v>3276</v>
      </c>
      <c r="QY4" s="229" t="s">
        <v>3277</v>
      </c>
      <c r="QZ4" s="229" t="s">
        <v>3278</v>
      </c>
      <c r="RA4" s="229" t="s">
        <v>3279</v>
      </c>
      <c r="RB4" s="229" t="s">
        <v>3280</v>
      </c>
      <c r="RC4" s="229" t="s">
        <v>3281</v>
      </c>
      <c r="RD4" s="229" t="s">
        <v>3282</v>
      </c>
      <c r="RE4" s="229" t="s">
        <v>3283</v>
      </c>
      <c r="RF4" s="229" t="s">
        <v>3284</v>
      </c>
      <c r="RG4" s="229" t="s">
        <v>3285</v>
      </c>
      <c r="RH4" s="229" t="s">
        <v>3286</v>
      </c>
      <c r="RI4" s="229" t="s">
        <v>3287</v>
      </c>
      <c r="RJ4" s="229" t="s">
        <v>3288</v>
      </c>
      <c r="RK4" s="229" t="s">
        <v>3289</v>
      </c>
      <c r="RL4" s="229" t="s">
        <v>3290</v>
      </c>
      <c r="RM4" s="229" t="s">
        <v>3291</v>
      </c>
      <c r="RN4" s="229" t="s">
        <v>3292</v>
      </c>
      <c r="RO4" s="229" t="s">
        <v>3293</v>
      </c>
      <c r="RP4" s="229" t="s">
        <v>3294</v>
      </c>
      <c r="RQ4" s="229" t="s">
        <v>3295</v>
      </c>
      <c r="RR4" s="229" t="s">
        <v>3296</v>
      </c>
      <c r="RS4" s="229" t="s">
        <v>3297</v>
      </c>
      <c r="RT4" s="229" t="s">
        <v>3298</v>
      </c>
      <c r="RU4" s="229" t="s">
        <v>3299</v>
      </c>
      <c r="RV4" s="229" t="s">
        <v>3300</v>
      </c>
      <c r="RW4" s="229" t="s">
        <v>3301</v>
      </c>
      <c r="RX4" s="229" t="s">
        <v>3302</v>
      </c>
      <c r="RY4" s="229" t="s">
        <v>3303</v>
      </c>
      <c r="RZ4" s="229" t="s">
        <v>3304</v>
      </c>
      <c r="SA4" s="229" t="s">
        <v>3305</v>
      </c>
      <c r="SB4" s="229" t="s">
        <v>3306</v>
      </c>
      <c r="SC4" s="229" t="s">
        <v>3307</v>
      </c>
      <c r="SD4" s="229" t="s">
        <v>3308</v>
      </c>
      <c r="SE4" s="229" t="s">
        <v>3309</v>
      </c>
      <c r="SF4" s="229" t="s">
        <v>3310</v>
      </c>
      <c r="SG4" s="229" t="s">
        <v>3311</v>
      </c>
      <c r="SH4" s="229" t="s">
        <v>3312</v>
      </c>
      <c r="SI4" s="229" t="s">
        <v>3313</v>
      </c>
      <c r="SJ4" s="229" t="s">
        <v>3314</v>
      </c>
      <c r="SK4" s="229" t="s">
        <v>3315</v>
      </c>
      <c r="SL4" s="229" t="s">
        <v>3316</v>
      </c>
      <c r="SM4" s="229" t="s">
        <v>3317</v>
      </c>
      <c r="SN4" s="229" t="s">
        <v>3318</v>
      </c>
      <c r="SO4" s="229" t="s">
        <v>3319</v>
      </c>
      <c r="SP4" s="229" t="s">
        <v>3320</v>
      </c>
      <c r="SQ4" s="229" t="s">
        <v>3321</v>
      </c>
      <c r="SR4" s="229" t="s">
        <v>3322</v>
      </c>
      <c r="SS4" s="229" t="s">
        <v>3323</v>
      </c>
      <c r="ST4" s="229" t="s">
        <v>3324</v>
      </c>
      <c r="SU4" s="229" t="s">
        <v>3325</v>
      </c>
      <c r="SV4" s="229" t="s">
        <v>3326</v>
      </c>
      <c r="SW4" s="229" t="s">
        <v>3327</v>
      </c>
      <c r="SX4" s="229" t="s">
        <v>3328</v>
      </c>
      <c r="SY4" s="229" t="s">
        <v>3329</v>
      </c>
      <c r="SZ4" s="229" t="s">
        <v>3330</v>
      </c>
      <c r="TA4" s="229" t="s">
        <v>3331</v>
      </c>
      <c r="TB4" s="229" t="s">
        <v>3332</v>
      </c>
      <c r="TC4" s="229" t="s">
        <v>3333</v>
      </c>
      <c r="TD4" s="229" t="s">
        <v>3334</v>
      </c>
      <c r="TE4" s="229" t="s">
        <v>3335</v>
      </c>
      <c r="TF4" s="229" t="s">
        <v>3336</v>
      </c>
      <c r="TG4" s="229" t="s">
        <v>3337</v>
      </c>
      <c r="TH4" s="229" t="s">
        <v>3338</v>
      </c>
      <c r="TI4" s="229" t="s">
        <v>3339</v>
      </c>
      <c r="TJ4" s="229" t="s">
        <v>3340</v>
      </c>
      <c r="TK4" s="229" t="s">
        <v>3341</v>
      </c>
      <c r="TL4" s="229" t="s">
        <v>3342</v>
      </c>
      <c r="TM4" s="229" t="s">
        <v>3343</v>
      </c>
      <c r="TN4" s="229" t="s">
        <v>3344</v>
      </c>
      <c r="TO4" s="229" t="s">
        <v>3345</v>
      </c>
      <c r="TP4" s="229" t="s">
        <v>3346</v>
      </c>
      <c r="TQ4" s="229" t="s">
        <v>3347</v>
      </c>
      <c r="TR4" s="229" t="s">
        <v>3348</v>
      </c>
      <c r="TS4" s="229" t="s">
        <v>3349</v>
      </c>
      <c r="TT4" s="229" t="s">
        <v>3350</v>
      </c>
      <c r="TU4" s="229" t="s">
        <v>3351</v>
      </c>
      <c r="TV4" s="229" t="s">
        <v>3352</v>
      </c>
      <c r="TW4" s="229" t="s">
        <v>3353</v>
      </c>
      <c r="TX4" s="229" t="s">
        <v>3354</v>
      </c>
      <c r="TY4" s="229" t="s">
        <v>3355</v>
      </c>
      <c r="TZ4" s="229" t="s">
        <v>3356</v>
      </c>
      <c r="UA4" s="229" t="s">
        <v>3357</v>
      </c>
      <c r="UB4" s="229" t="s">
        <v>3358</v>
      </c>
      <c r="UC4" s="229" t="s">
        <v>3359</v>
      </c>
      <c r="UD4" s="229" t="s">
        <v>3360</v>
      </c>
      <c r="UE4" s="229" t="s">
        <v>3361</v>
      </c>
      <c r="UF4" s="229" t="s">
        <v>3362</v>
      </c>
      <c r="UG4" s="229" t="s">
        <v>3363</v>
      </c>
      <c r="UH4" s="229" t="s">
        <v>3364</v>
      </c>
      <c r="UI4" s="229" t="s">
        <v>3365</v>
      </c>
      <c r="UJ4" s="229" t="s">
        <v>3366</v>
      </c>
      <c r="UK4" s="229" t="s">
        <v>3367</v>
      </c>
      <c r="UL4" s="229" t="s">
        <v>3368</v>
      </c>
      <c r="UM4" s="229" t="s">
        <v>3369</v>
      </c>
      <c r="UN4" s="229" t="s">
        <v>3370</v>
      </c>
      <c r="UO4" s="229" t="s">
        <v>3371</v>
      </c>
      <c r="UP4" s="229" t="s">
        <v>3372</v>
      </c>
      <c r="UQ4" s="229" t="s">
        <v>3373</v>
      </c>
      <c r="UR4" s="229" t="s">
        <v>3374</v>
      </c>
      <c r="US4" s="229" t="s">
        <v>3375</v>
      </c>
      <c r="UT4" s="229" t="s">
        <v>3376</v>
      </c>
      <c r="UU4" s="229" t="s">
        <v>3377</v>
      </c>
      <c r="UV4" s="229" t="s">
        <v>3378</v>
      </c>
      <c r="UW4" s="229" t="s">
        <v>3379</v>
      </c>
      <c r="UX4" s="229" t="s">
        <v>3380</v>
      </c>
      <c r="UY4" s="229" t="s">
        <v>3381</v>
      </c>
      <c r="UZ4" s="229" t="s">
        <v>3382</v>
      </c>
      <c r="VA4" s="229" t="s">
        <v>3383</v>
      </c>
      <c r="VB4" s="229" t="s">
        <v>3384</v>
      </c>
      <c r="VC4" s="229" t="s">
        <v>3385</v>
      </c>
      <c r="VD4" s="229" t="s">
        <v>3386</v>
      </c>
      <c r="VE4" s="229" t="s">
        <v>3387</v>
      </c>
      <c r="VF4" s="229" t="s">
        <v>3388</v>
      </c>
      <c r="VG4" s="229" t="s">
        <v>3389</v>
      </c>
      <c r="VH4" s="229" t="s">
        <v>3390</v>
      </c>
      <c r="VI4" s="229" t="s">
        <v>3391</v>
      </c>
      <c r="VJ4" s="229" t="s">
        <v>3392</v>
      </c>
      <c r="VK4" s="229" t="s">
        <v>3393</v>
      </c>
      <c r="VL4" s="229" t="s">
        <v>3394</v>
      </c>
      <c r="VM4" s="229" t="s">
        <v>3395</v>
      </c>
      <c r="VN4" s="229" t="s">
        <v>3396</v>
      </c>
      <c r="VO4" s="229" t="s">
        <v>3397</v>
      </c>
      <c r="VP4" s="229" t="s">
        <v>3398</v>
      </c>
      <c r="VQ4" s="229" t="s">
        <v>3399</v>
      </c>
      <c r="VR4" s="229" t="s">
        <v>3400</v>
      </c>
      <c r="VS4" s="229" t="s">
        <v>3401</v>
      </c>
      <c r="VT4" s="229" t="s">
        <v>3402</v>
      </c>
      <c r="VU4" s="229" t="s">
        <v>3403</v>
      </c>
      <c r="VV4" s="229" t="s">
        <v>3404</v>
      </c>
      <c r="VW4" s="229" t="s">
        <v>3405</v>
      </c>
      <c r="VX4" s="229" t="s">
        <v>3406</v>
      </c>
      <c r="VY4" s="229" t="s">
        <v>3407</v>
      </c>
      <c r="VZ4" s="229" t="s">
        <v>3408</v>
      </c>
      <c r="WA4" s="229" t="s">
        <v>3409</v>
      </c>
      <c r="WB4" s="229" t="s">
        <v>3410</v>
      </c>
      <c r="WC4" s="229" t="s">
        <v>3411</v>
      </c>
      <c r="WD4" s="229" t="s">
        <v>3412</v>
      </c>
      <c r="WE4" s="229" t="s">
        <v>3413</v>
      </c>
      <c r="WF4" s="229" t="s">
        <v>3414</v>
      </c>
      <c r="WG4" s="229" t="s">
        <v>3415</v>
      </c>
      <c r="WH4" s="229" t="s">
        <v>3416</v>
      </c>
      <c r="WI4" s="229" t="s">
        <v>3417</v>
      </c>
      <c r="WJ4" s="229" t="s">
        <v>3418</v>
      </c>
      <c r="WK4" s="229" t="s">
        <v>3419</v>
      </c>
      <c r="WL4" s="229" t="s">
        <v>3420</v>
      </c>
      <c r="WM4" s="229" t="s">
        <v>3421</v>
      </c>
      <c r="WN4" s="229" t="s">
        <v>3422</v>
      </c>
      <c r="WO4" s="229" t="s">
        <v>3423</v>
      </c>
      <c r="WP4" s="229" t="s">
        <v>3424</v>
      </c>
      <c r="WQ4" s="229" t="s">
        <v>3425</v>
      </c>
      <c r="WR4" s="229" t="s">
        <v>3426</v>
      </c>
      <c r="WS4" s="229" t="s">
        <v>3427</v>
      </c>
      <c r="WT4" s="229" t="s">
        <v>3428</v>
      </c>
      <c r="WU4" s="229" t="s">
        <v>3429</v>
      </c>
      <c r="WV4" s="229" t="s">
        <v>3430</v>
      </c>
      <c r="WW4" s="229" t="s">
        <v>3431</v>
      </c>
      <c r="WX4" s="229" t="s">
        <v>3432</v>
      </c>
      <c r="WY4" s="229" t="s">
        <v>3433</v>
      </c>
      <c r="WZ4" s="229" t="s">
        <v>3434</v>
      </c>
      <c r="XA4" s="229" t="s">
        <v>3435</v>
      </c>
      <c r="XB4" s="229" t="s">
        <v>3436</v>
      </c>
      <c r="XC4" s="229" t="s">
        <v>3437</v>
      </c>
      <c r="XD4" s="229" t="s">
        <v>3438</v>
      </c>
      <c r="XE4" s="229" t="s">
        <v>3439</v>
      </c>
      <c r="XF4" s="229" t="s">
        <v>3440</v>
      </c>
      <c r="XG4" s="229" t="s">
        <v>3441</v>
      </c>
      <c r="XH4" s="229" t="s">
        <v>3442</v>
      </c>
      <c r="XI4" s="229" t="s">
        <v>3443</v>
      </c>
      <c r="XJ4" s="229" t="s">
        <v>3444</v>
      </c>
      <c r="XK4" s="229" t="s">
        <v>3445</v>
      </c>
      <c r="XL4" s="229" t="s">
        <v>3446</v>
      </c>
      <c r="XM4" s="229" t="s">
        <v>3447</v>
      </c>
      <c r="XN4" s="229" t="s">
        <v>3448</v>
      </c>
      <c r="XO4" s="229" t="s">
        <v>3449</v>
      </c>
      <c r="XP4" s="229" t="s">
        <v>3450</v>
      </c>
      <c r="XQ4" s="229" t="s">
        <v>3451</v>
      </c>
      <c r="XR4" s="229" t="s">
        <v>3452</v>
      </c>
      <c r="XS4" s="229" t="s">
        <v>3453</v>
      </c>
      <c r="XT4" s="229" t="s">
        <v>3454</v>
      </c>
      <c r="XU4" s="229" t="s">
        <v>3455</v>
      </c>
      <c r="XV4" s="229" t="s">
        <v>3456</v>
      </c>
      <c r="XW4" s="229" t="s">
        <v>3457</v>
      </c>
      <c r="XX4" s="229" t="s">
        <v>3458</v>
      </c>
      <c r="XY4" s="229" t="s">
        <v>3459</v>
      </c>
      <c r="XZ4" s="229" t="s">
        <v>3460</v>
      </c>
      <c r="YA4" s="229" t="s">
        <v>3461</v>
      </c>
      <c r="YB4" s="229" t="s">
        <v>3462</v>
      </c>
      <c r="YC4" s="229" t="s">
        <v>3463</v>
      </c>
      <c r="YD4" s="229" t="s">
        <v>3464</v>
      </c>
      <c r="YE4" s="229" t="s">
        <v>3465</v>
      </c>
      <c r="YF4" s="229" t="s">
        <v>3466</v>
      </c>
      <c r="YG4" s="229" t="s">
        <v>3467</v>
      </c>
      <c r="YH4" s="229" t="s">
        <v>3468</v>
      </c>
      <c r="YI4" s="229" t="s">
        <v>3469</v>
      </c>
      <c r="YJ4" s="229" t="s">
        <v>3470</v>
      </c>
      <c r="YK4" s="229" t="s">
        <v>3471</v>
      </c>
      <c r="YL4" s="229" t="s">
        <v>3472</v>
      </c>
      <c r="YM4" s="229" t="s">
        <v>3473</v>
      </c>
      <c r="YN4" s="229" t="s">
        <v>3474</v>
      </c>
      <c r="YO4" s="229" t="s">
        <v>3475</v>
      </c>
      <c r="YP4" s="229" t="s">
        <v>3476</v>
      </c>
      <c r="YQ4" s="229" t="s">
        <v>3477</v>
      </c>
      <c r="YR4" s="229" t="s">
        <v>3478</v>
      </c>
      <c r="YS4" s="229" t="s">
        <v>3479</v>
      </c>
      <c r="YT4" s="229" t="s">
        <v>3480</v>
      </c>
      <c r="YU4" s="229" t="s">
        <v>3481</v>
      </c>
      <c r="YV4" s="229" t="s">
        <v>3482</v>
      </c>
      <c r="YW4" s="229" t="s">
        <v>3483</v>
      </c>
      <c r="YX4" s="229" t="s">
        <v>3484</v>
      </c>
      <c r="YY4" s="229" t="s">
        <v>3485</v>
      </c>
      <c r="YZ4" s="229" t="s">
        <v>3486</v>
      </c>
      <c r="ZA4" s="229" t="s">
        <v>3487</v>
      </c>
      <c r="ZB4" s="229" t="s">
        <v>3488</v>
      </c>
      <c r="ZC4" s="229" t="s">
        <v>3489</v>
      </c>
      <c r="ZD4" s="229" t="s">
        <v>3490</v>
      </c>
      <c r="ZE4" s="229" t="s">
        <v>3491</v>
      </c>
      <c r="ZF4" s="229" t="s">
        <v>3492</v>
      </c>
      <c r="ZG4" s="229" t="s">
        <v>3493</v>
      </c>
      <c r="ZH4" s="229" t="s">
        <v>3494</v>
      </c>
      <c r="ZI4" s="229" t="s">
        <v>3495</v>
      </c>
      <c r="ZJ4" s="229" t="s">
        <v>3496</v>
      </c>
      <c r="ZK4" s="229" t="s">
        <v>3497</v>
      </c>
      <c r="ZL4" s="229" t="s">
        <v>3498</v>
      </c>
      <c r="ZM4" s="229" t="s">
        <v>3499</v>
      </c>
      <c r="ZN4" s="229" t="s">
        <v>3500</v>
      </c>
      <c r="ZO4" s="229" t="s">
        <v>3501</v>
      </c>
      <c r="ZP4" s="229" t="s">
        <v>3502</v>
      </c>
      <c r="ZQ4" s="229" t="s">
        <v>3503</v>
      </c>
      <c r="ZR4" s="229" t="s">
        <v>3504</v>
      </c>
      <c r="ZS4" s="229" t="s">
        <v>3505</v>
      </c>
      <c r="ZT4" s="229" t="s">
        <v>3506</v>
      </c>
      <c r="ZU4" s="229" t="s">
        <v>3507</v>
      </c>
      <c r="ZV4" s="229" t="s">
        <v>3508</v>
      </c>
      <c r="ZW4" s="229" t="s">
        <v>3509</v>
      </c>
      <c r="ZX4" s="229" t="s">
        <v>3510</v>
      </c>
      <c r="ZY4" s="229" t="s">
        <v>3511</v>
      </c>
      <c r="ZZ4" s="229" t="s">
        <v>3512</v>
      </c>
      <c r="AAA4" s="229" t="s">
        <v>3513</v>
      </c>
      <c r="AAB4" s="229" t="s">
        <v>3514</v>
      </c>
      <c r="AAC4" s="229" t="s">
        <v>3515</v>
      </c>
      <c r="AAD4" s="229" t="s">
        <v>3516</v>
      </c>
      <c r="AAE4" s="229" t="s">
        <v>3517</v>
      </c>
      <c r="AAF4" s="229" t="s">
        <v>3518</v>
      </c>
      <c r="AAG4" s="229" t="s">
        <v>3519</v>
      </c>
      <c r="AAH4" s="229" t="s">
        <v>3520</v>
      </c>
      <c r="AAI4" s="229" t="s">
        <v>3521</v>
      </c>
      <c r="AAJ4" s="229" t="s">
        <v>3522</v>
      </c>
      <c r="AAK4" s="229" t="s">
        <v>3523</v>
      </c>
      <c r="AAL4" s="229" t="s">
        <v>3524</v>
      </c>
      <c r="AAM4" s="229" t="s">
        <v>3525</v>
      </c>
      <c r="AAN4" s="229" t="s">
        <v>3526</v>
      </c>
      <c r="AAO4" s="229" t="s">
        <v>3527</v>
      </c>
      <c r="AAP4" s="229" t="s">
        <v>3528</v>
      </c>
      <c r="AAQ4" s="229" t="s">
        <v>3529</v>
      </c>
      <c r="AAR4" s="229" t="s">
        <v>3530</v>
      </c>
      <c r="AAS4" s="229" t="s">
        <v>3531</v>
      </c>
      <c r="AAT4" s="229" t="s">
        <v>3532</v>
      </c>
      <c r="AAU4" s="229" t="s">
        <v>3533</v>
      </c>
      <c r="AAV4" s="229" t="s">
        <v>3534</v>
      </c>
      <c r="AAW4" s="229" t="s">
        <v>3535</v>
      </c>
      <c r="AAX4" s="229" t="s">
        <v>3536</v>
      </c>
      <c r="AAY4" s="229" t="s">
        <v>3537</v>
      </c>
      <c r="AAZ4" s="229" t="s">
        <v>3538</v>
      </c>
      <c r="ABA4" s="229" t="s">
        <v>3539</v>
      </c>
      <c r="ABB4" s="229" t="s">
        <v>3540</v>
      </c>
      <c r="ABC4" s="229" t="s">
        <v>3541</v>
      </c>
      <c r="ABD4" s="229" t="s">
        <v>3542</v>
      </c>
      <c r="ABE4" s="229" t="s">
        <v>3543</v>
      </c>
      <c r="ABF4" s="229" t="s">
        <v>3544</v>
      </c>
      <c r="ABG4" s="229" t="s">
        <v>3545</v>
      </c>
      <c r="ABH4" s="229" t="s">
        <v>3546</v>
      </c>
      <c r="ABI4" s="229" t="s">
        <v>3547</v>
      </c>
      <c r="ABJ4" s="229" t="s">
        <v>3548</v>
      </c>
      <c r="ABK4" s="229" t="s">
        <v>3549</v>
      </c>
      <c r="ABL4" s="229" t="s">
        <v>3550</v>
      </c>
      <c r="ABM4" s="229" t="s">
        <v>3551</v>
      </c>
      <c r="ABN4" s="229" t="s">
        <v>3552</v>
      </c>
      <c r="ABO4" s="229" t="s">
        <v>3553</v>
      </c>
      <c r="ABP4" s="229" t="s">
        <v>3554</v>
      </c>
      <c r="ABQ4" s="229" t="s">
        <v>3555</v>
      </c>
      <c r="ABR4" s="229" t="s">
        <v>3556</v>
      </c>
      <c r="ABS4" s="229" t="s">
        <v>3557</v>
      </c>
      <c r="ABT4" s="229" t="s">
        <v>3558</v>
      </c>
      <c r="ABU4" s="229" t="s">
        <v>3559</v>
      </c>
      <c r="ABV4" s="229" t="s">
        <v>3560</v>
      </c>
      <c r="ABW4" s="229" t="s">
        <v>3561</v>
      </c>
      <c r="ABX4" s="229" t="s">
        <v>3562</v>
      </c>
      <c r="ABY4" s="229" t="s">
        <v>3563</v>
      </c>
      <c r="ABZ4" s="229" t="s">
        <v>3564</v>
      </c>
      <c r="ACA4" s="229" t="s">
        <v>3565</v>
      </c>
      <c r="ACB4" s="229" t="s">
        <v>3566</v>
      </c>
      <c r="ACC4" s="229" t="s">
        <v>3567</v>
      </c>
      <c r="ACD4" s="229" t="s">
        <v>3568</v>
      </c>
      <c r="ACE4" s="229" t="s">
        <v>3569</v>
      </c>
      <c r="ACF4" s="229" t="s">
        <v>3570</v>
      </c>
      <c r="ACG4" s="229" t="s">
        <v>3571</v>
      </c>
      <c r="ACH4" s="229" t="s">
        <v>3572</v>
      </c>
      <c r="ACI4" s="229" t="s">
        <v>3573</v>
      </c>
      <c r="ACJ4" s="229" t="s">
        <v>3574</v>
      </c>
      <c r="ACK4" s="229" t="s">
        <v>3575</v>
      </c>
      <c r="ACL4" s="229" t="s">
        <v>3576</v>
      </c>
      <c r="ACM4" s="229" t="s">
        <v>3577</v>
      </c>
      <c r="ACN4" s="229" t="s">
        <v>3578</v>
      </c>
      <c r="ACO4" s="229" t="s">
        <v>3579</v>
      </c>
      <c r="ACP4" s="229" t="s">
        <v>3580</v>
      </c>
      <c r="ACQ4" s="229" t="s">
        <v>3581</v>
      </c>
      <c r="ACR4" s="229" t="s">
        <v>3582</v>
      </c>
      <c r="ACS4" s="229" t="s">
        <v>3583</v>
      </c>
      <c r="ACT4" s="229" t="s">
        <v>3584</v>
      </c>
      <c r="ACU4" s="229" t="s">
        <v>3585</v>
      </c>
      <c r="ACV4" s="229" t="s">
        <v>3586</v>
      </c>
      <c r="ACW4" s="229" t="s">
        <v>3587</v>
      </c>
      <c r="ACX4" s="229" t="s">
        <v>3588</v>
      </c>
      <c r="ACY4" s="229" t="s">
        <v>3589</v>
      </c>
      <c r="ACZ4" s="229" t="s">
        <v>3590</v>
      </c>
      <c r="ADA4" s="229" t="s">
        <v>3591</v>
      </c>
      <c r="ADB4" s="229" t="s">
        <v>3592</v>
      </c>
      <c r="ADC4" s="229" t="s">
        <v>3593</v>
      </c>
      <c r="ADD4" s="229" t="s">
        <v>3594</v>
      </c>
      <c r="ADE4" s="229" t="s">
        <v>3595</v>
      </c>
      <c r="ADF4" s="229" t="s">
        <v>3596</v>
      </c>
      <c r="ADG4" s="229" t="s">
        <v>3597</v>
      </c>
      <c r="ADH4" s="229" t="s">
        <v>3598</v>
      </c>
      <c r="ADI4" s="229" t="s">
        <v>3599</v>
      </c>
      <c r="ADJ4" s="229" t="s">
        <v>3600</v>
      </c>
      <c r="ADK4" s="229" t="s">
        <v>3601</v>
      </c>
      <c r="ADL4" s="229" t="s">
        <v>3602</v>
      </c>
      <c r="ADM4" s="229" t="s">
        <v>3603</v>
      </c>
      <c r="ADN4" s="229" t="s">
        <v>3604</v>
      </c>
      <c r="ADO4" s="229" t="s">
        <v>3605</v>
      </c>
      <c r="ADP4" s="229" t="s">
        <v>3606</v>
      </c>
      <c r="ADQ4" s="229" t="s">
        <v>3607</v>
      </c>
      <c r="ADR4" s="229" t="s">
        <v>3608</v>
      </c>
      <c r="ADS4" s="229" t="s">
        <v>3609</v>
      </c>
      <c r="ADT4" s="229" t="s">
        <v>3610</v>
      </c>
      <c r="ADU4" s="229" t="s">
        <v>3611</v>
      </c>
      <c r="ADV4" s="229" t="s">
        <v>3612</v>
      </c>
      <c r="ADW4" s="229" t="s">
        <v>3613</v>
      </c>
      <c r="ADX4" s="229" t="s">
        <v>3614</v>
      </c>
      <c r="ADY4" s="229" t="s">
        <v>3615</v>
      </c>
      <c r="ADZ4" s="229" t="s">
        <v>3616</v>
      </c>
      <c r="AEA4" s="229" t="s">
        <v>3617</v>
      </c>
      <c r="AEB4" s="229" t="s">
        <v>3618</v>
      </c>
      <c r="AEC4" s="229" t="s">
        <v>3619</v>
      </c>
      <c r="AED4" s="229" t="s">
        <v>3620</v>
      </c>
      <c r="AEE4" s="229" t="s">
        <v>3621</v>
      </c>
      <c r="AEF4" s="229" t="s">
        <v>3622</v>
      </c>
      <c r="AEG4" s="229" t="s">
        <v>3623</v>
      </c>
      <c r="AEH4" s="229" t="s">
        <v>3624</v>
      </c>
      <c r="AEI4" s="229" t="s">
        <v>3625</v>
      </c>
      <c r="AEJ4" s="229" t="s">
        <v>3626</v>
      </c>
      <c r="AEK4" s="229" t="s">
        <v>3627</v>
      </c>
      <c r="AEL4" s="229" t="s">
        <v>3628</v>
      </c>
      <c r="AEM4" s="229" t="s">
        <v>3629</v>
      </c>
      <c r="AEN4" s="229" t="s">
        <v>3630</v>
      </c>
      <c r="AEO4" s="229" t="s">
        <v>3631</v>
      </c>
      <c r="AEP4" s="229" t="s">
        <v>3632</v>
      </c>
      <c r="AEQ4" s="229" t="s">
        <v>3633</v>
      </c>
      <c r="AER4" s="229" t="s">
        <v>3634</v>
      </c>
      <c r="AES4" s="229" t="s">
        <v>3635</v>
      </c>
      <c r="AET4" s="229" t="s">
        <v>3636</v>
      </c>
      <c r="AEU4" s="229" t="s">
        <v>3637</v>
      </c>
      <c r="AEV4" s="229" t="s">
        <v>3638</v>
      </c>
      <c r="AEW4" s="229" t="s">
        <v>3639</v>
      </c>
      <c r="AEX4" s="229" t="s">
        <v>3640</v>
      </c>
      <c r="AEY4" s="229" t="s">
        <v>3641</v>
      </c>
      <c r="AEZ4" s="229" t="s">
        <v>3642</v>
      </c>
      <c r="AFA4" s="229" t="s">
        <v>3643</v>
      </c>
      <c r="AFB4" s="229" t="s">
        <v>3644</v>
      </c>
      <c r="AFC4" s="229" t="s">
        <v>3645</v>
      </c>
      <c r="AFD4" s="229" t="s">
        <v>3646</v>
      </c>
      <c r="AFE4" s="229" t="s">
        <v>3647</v>
      </c>
      <c r="AFF4" s="229" t="s">
        <v>3648</v>
      </c>
      <c r="AFG4" s="229" t="s">
        <v>3649</v>
      </c>
      <c r="AFH4" s="229" t="s">
        <v>3650</v>
      </c>
      <c r="AFI4" s="229" t="s">
        <v>3651</v>
      </c>
      <c r="AFJ4" s="229" t="s">
        <v>3652</v>
      </c>
      <c r="AFK4" s="229" t="s">
        <v>3653</v>
      </c>
      <c r="AFL4" s="229" t="s">
        <v>3654</v>
      </c>
      <c r="AFM4" s="229" t="s">
        <v>3655</v>
      </c>
      <c r="AFN4" s="229" t="s">
        <v>3656</v>
      </c>
      <c r="AFO4" s="229" t="s">
        <v>3657</v>
      </c>
      <c r="AFP4" s="229" t="s">
        <v>3658</v>
      </c>
      <c r="AFQ4" s="229" t="s">
        <v>3659</v>
      </c>
      <c r="AFR4" s="229" t="s">
        <v>3660</v>
      </c>
      <c r="AFS4" s="229" t="s">
        <v>3661</v>
      </c>
      <c r="AFT4" s="229" t="s">
        <v>3662</v>
      </c>
      <c r="AFU4" s="229" t="s">
        <v>3663</v>
      </c>
      <c r="AFV4" s="229" t="s">
        <v>3664</v>
      </c>
      <c r="AFW4" s="229" t="s">
        <v>3665</v>
      </c>
      <c r="AFX4" s="229" t="s">
        <v>3666</v>
      </c>
      <c r="AFY4" s="229" t="s">
        <v>3667</v>
      </c>
      <c r="AFZ4" s="229" t="s">
        <v>3668</v>
      </c>
      <c r="AGA4" s="229" t="s">
        <v>3669</v>
      </c>
      <c r="AGB4" s="229" t="s">
        <v>3670</v>
      </c>
      <c r="AGC4" s="229" t="s">
        <v>3671</v>
      </c>
      <c r="AGD4" s="229" t="s">
        <v>3672</v>
      </c>
      <c r="AGE4" s="229" t="s">
        <v>3673</v>
      </c>
      <c r="AGF4" s="229" t="s">
        <v>3674</v>
      </c>
      <c r="AGG4" s="229" t="s">
        <v>3675</v>
      </c>
      <c r="AGH4" s="229" t="s">
        <v>3676</v>
      </c>
      <c r="AGI4" s="229" t="s">
        <v>3677</v>
      </c>
      <c r="AGJ4" s="229" t="s">
        <v>3678</v>
      </c>
      <c r="AGK4" s="229" t="s">
        <v>3679</v>
      </c>
      <c r="AGL4" s="229" t="s">
        <v>3680</v>
      </c>
      <c r="AGM4" s="229" t="s">
        <v>3681</v>
      </c>
      <c r="AGN4" s="229" t="s">
        <v>3682</v>
      </c>
      <c r="AGO4" s="229" t="s">
        <v>3683</v>
      </c>
      <c r="AGP4" s="229" t="s">
        <v>3684</v>
      </c>
      <c r="AGQ4" s="229" t="s">
        <v>3685</v>
      </c>
      <c r="AGR4" s="229" t="s">
        <v>3686</v>
      </c>
      <c r="AGS4" s="229" t="s">
        <v>3687</v>
      </c>
      <c r="AGT4" s="229" t="s">
        <v>3688</v>
      </c>
      <c r="AGU4" s="229" t="s">
        <v>3689</v>
      </c>
      <c r="AGV4" s="229" t="s">
        <v>3690</v>
      </c>
      <c r="AGW4" s="229" t="s">
        <v>3691</v>
      </c>
      <c r="AGX4" s="229" t="s">
        <v>3692</v>
      </c>
      <c r="AGY4" s="229" t="s">
        <v>3693</v>
      </c>
      <c r="AGZ4" s="229" t="s">
        <v>3694</v>
      </c>
      <c r="AHA4" s="229" t="s">
        <v>3695</v>
      </c>
      <c r="AHB4" s="229" t="s">
        <v>3696</v>
      </c>
      <c r="AHC4" s="229" t="s">
        <v>3697</v>
      </c>
      <c r="AHD4" s="229" t="s">
        <v>3698</v>
      </c>
      <c r="AHE4" s="229" t="s">
        <v>3699</v>
      </c>
      <c r="AHF4" s="229" t="s">
        <v>3700</v>
      </c>
      <c r="AHG4" s="229" t="s">
        <v>3701</v>
      </c>
      <c r="AHH4" s="229" t="s">
        <v>3702</v>
      </c>
      <c r="AHI4" s="229" t="s">
        <v>3703</v>
      </c>
      <c r="AHJ4" s="229" t="s">
        <v>3704</v>
      </c>
      <c r="AHK4" s="229" t="s">
        <v>3705</v>
      </c>
      <c r="AHL4" s="229" t="s">
        <v>3706</v>
      </c>
      <c r="AHM4" s="229" t="s">
        <v>3707</v>
      </c>
      <c r="AHN4" s="229" t="s">
        <v>3708</v>
      </c>
      <c r="AHO4" s="229" t="s">
        <v>3709</v>
      </c>
      <c r="AHP4" s="229" t="s">
        <v>3710</v>
      </c>
      <c r="AHQ4" s="229" t="s">
        <v>3711</v>
      </c>
      <c r="AHR4" s="229" t="s">
        <v>3712</v>
      </c>
      <c r="AHS4" s="229" t="s">
        <v>3713</v>
      </c>
      <c r="AHT4" s="229" t="s">
        <v>3714</v>
      </c>
      <c r="AHU4" s="229" t="s">
        <v>3715</v>
      </c>
      <c r="AHV4" s="229" t="s">
        <v>3716</v>
      </c>
      <c r="AHW4" s="229" t="s">
        <v>3717</v>
      </c>
      <c r="AHX4" s="229" t="s">
        <v>3718</v>
      </c>
      <c r="AHY4" s="229" t="s">
        <v>3719</v>
      </c>
      <c r="AHZ4" s="229" t="s">
        <v>3720</v>
      </c>
      <c r="AIA4" s="229" t="s">
        <v>3721</v>
      </c>
      <c r="AIB4" s="229" t="s">
        <v>3722</v>
      </c>
      <c r="AIC4" s="229" t="s">
        <v>3723</v>
      </c>
      <c r="AID4" s="229" t="s">
        <v>3724</v>
      </c>
      <c r="AIE4" s="229" t="s">
        <v>3725</v>
      </c>
      <c r="AIF4" s="229" t="s">
        <v>3726</v>
      </c>
      <c r="AIG4" s="229" t="s">
        <v>3727</v>
      </c>
      <c r="AIH4" s="229" t="s">
        <v>3728</v>
      </c>
      <c r="AII4" s="229" t="s">
        <v>3729</v>
      </c>
      <c r="AIJ4" s="229" t="s">
        <v>3730</v>
      </c>
      <c r="AIK4" s="229" t="s">
        <v>3731</v>
      </c>
      <c r="AIL4" s="229" t="s">
        <v>3732</v>
      </c>
      <c r="AIM4" s="229" t="s">
        <v>3733</v>
      </c>
      <c r="AIN4" s="229" t="s">
        <v>3734</v>
      </c>
      <c r="AIO4" s="229" t="s">
        <v>3735</v>
      </c>
      <c r="AIP4" s="229" t="s">
        <v>3736</v>
      </c>
      <c r="AIQ4" s="229" t="s">
        <v>3737</v>
      </c>
      <c r="AIR4" s="229" t="s">
        <v>3738</v>
      </c>
      <c r="AIS4" s="229" t="s">
        <v>3739</v>
      </c>
      <c r="AIT4" s="229" t="s">
        <v>3740</v>
      </c>
      <c r="AIU4" s="229" t="s">
        <v>3741</v>
      </c>
      <c r="AIV4" s="229" t="s">
        <v>3742</v>
      </c>
      <c r="AIW4" s="229" t="s">
        <v>3743</v>
      </c>
      <c r="AIX4" s="229" t="s">
        <v>3744</v>
      </c>
      <c r="AIY4" s="229" t="s">
        <v>3745</v>
      </c>
      <c r="AIZ4" s="229" t="s">
        <v>3746</v>
      </c>
      <c r="AJA4" s="229" t="s">
        <v>3747</v>
      </c>
      <c r="AJB4" s="229" t="s">
        <v>3748</v>
      </c>
      <c r="AJC4" s="229" t="s">
        <v>3749</v>
      </c>
      <c r="AJD4" s="229" t="s">
        <v>3750</v>
      </c>
      <c r="AJE4" s="229" t="s">
        <v>3751</v>
      </c>
      <c r="AJF4" s="229" t="s">
        <v>3752</v>
      </c>
      <c r="AJG4" s="229" t="s">
        <v>3753</v>
      </c>
      <c r="AJH4" s="229" t="s">
        <v>3754</v>
      </c>
      <c r="AJI4" s="229" t="s">
        <v>3755</v>
      </c>
      <c r="AJJ4" s="229" t="s">
        <v>3756</v>
      </c>
      <c r="AJK4" s="229" t="s">
        <v>3757</v>
      </c>
      <c r="AJL4" s="229" t="s">
        <v>3758</v>
      </c>
      <c r="AJM4" s="229" t="s">
        <v>3759</v>
      </c>
      <c r="AJN4" s="229" t="s">
        <v>3760</v>
      </c>
      <c r="AJO4" s="229" t="s">
        <v>3761</v>
      </c>
      <c r="AJP4" s="229" t="s">
        <v>3762</v>
      </c>
      <c r="AJQ4" s="229" t="s">
        <v>3763</v>
      </c>
      <c r="AJR4" s="229" t="s">
        <v>3764</v>
      </c>
      <c r="AJS4" s="229" t="s">
        <v>3765</v>
      </c>
      <c r="AJT4" s="229" t="s">
        <v>3766</v>
      </c>
      <c r="AJU4" s="229" t="s">
        <v>3767</v>
      </c>
      <c r="AJV4" s="229" t="s">
        <v>3768</v>
      </c>
      <c r="AJW4" s="229" t="s">
        <v>3769</v>
      </c>
      <c r="AJX4" s="229" t="s">
        <v>3770</v>
      </c>
      <c r="AJY4" s="229" t="s">
        <v>3771</v>
      </c>
      <c r="AJZ4" s="229" t="s">
        <v>3772</v>
      </c>
      <c r="AKA4" s="229" t="s">
        <v>3773</v>
      </c>
      <c r="AKB4" s="229" t="s">
        <v>3774</v>
      </c>
      <c r="AKC4" s="229" t="s">
        <v>3775</v>
      </c>
      <c r="AKD4" s="229" t="s">
        <v>3776</v>
      </c>
      <c r="AKE4" s="229" t="s">
        <v>3777</v>
      </c>
      <c r="AKF4" s="229" t="s">
        <v>3778</v>
      </c>
      <c r="AKG4" s="229" t="s">
        <v>3779</v>
      </c>
      <c r="AKH4" s="229" t="s">
        <v>3780</v>
      </c>
      <c r="AKI4" s="229" t="s">
        <v>3781</v>
      </c>
      <c r="AKJ4" s="229" t="s">
        <v>3782</v>
      </c>
      <c r="AKK4" s="229" t="s">
        <v>3783</v>
      </c>
      <c r="AKL4" s="229" t="s">
        <v>3784</v>
      </c>
      <c r="AKM4" s="229" t="s">
        <v>3785</v>
      </c>
      <c r="AKN4" s="229" t="s">
        <v>3786</v>
      </c>
      <c r="AKO4" s="229" t="s">
        <v>3787</v>
      </c>
      <c r="AKP4" s="229" t="s">
        <v>3788</v>
      </c>
      <c r="AKQ4" s="229" t="s">
        <v>3789</v>
      </c>
      <c r="AKR4" s="229" t="s">
        <v>3790</v>
      </c>
      <c r="AKS4" s="229" t="s">
        <v>3791</v>
      </c>
      <c r="AKT4" s="229" t="s">
        <v>3792</v>
      </c>
      <c r="AKU4" s="229" t="s">
        <v>3793</v>
      </c>
      <c r="AKV4" s="229" t="s">
        <v>3794</v>
      </c>
      <c r="AKW4" s="229" t="s">
        <v>3795</v>
      </c>
      <c r="AKX4" s="229" t="s">
        <v>3796</v>
      </c>
      <c r="AKY4" s="229" t="s">
        <v>3797</v>
      </c>
      <c r="AKZ4" s="229" t="s">
        <v>3798</v>
      </c>
      <c r="ALA4" s="229" t="s">
        <v>3799</v>
      </c>
      <c r="ALB4" s="229" t="s">
        <v>3800</v>
      </c>
      <c r="ALC4" s="229" t="s">
        <v>3801</v>
      </c>
      <c r="ALD4" s="229" t="s">
        <v>3802</v>
      </c>
      <c r="ALE4" s="229" t="s">
        <v>3803</v>
      </c>
      <c r="ALF4" s="229" t="s">
        <v>3804</v>
      </c>
      <c r="ALG4" s="229" t="s">
        <v>3805</v>
      </c>
      <c r="ALH4" s="229" t="s">
        <v>3806</v>
      </c>
      <c r="ALI4" s="229" t="s">
        <v>3807</v>
      </c>
      <c r="ALJ4" s="229" t="s">
        <v>3808</v>
      </c>
      <c r="ALK4" s="229" t="s">
        <v>3809</v>
      </c>
      <c r="ALL4" s="229" t="s">
        <v>3810</v>
      </c>
      <c r="ALM4" s="229" t="s">
        <v>3811</v>
      </c>
      <c r="ALN4" s="229" t="s">
        <v>3812</v>
      </c>
      <c r="ALO4" s="105"/>
      <c r="ALP4" s="105"/>
      <c r="ALQ4" s="105"/>
    </row>
    <row r="5" spans="1:1005" s="79" customFormat="1" ht="32.200000000000003" customHeight="1" x14ac:dyDescent="0.25">
      <c r="A5" s="110" t="s">
        <v>1719</v>
      </c>
      <c r="B5" s="352"/>
      <c r="C5" s="111" t="s">
        <v>1720</v>
      </c>
      <c r="D5" s="111" t="s">
        <v>1721</v>
      </c>
      <c r="E5" s="111" t="s">
        <v>1722</v>
      </c>
      <c r="F5" s="111" t="s">
        <v>1723</v>
      </c>
      <c r="G5" s="111" t="s">
        <v>1724</v>
      </c>
      <c r="H5" s="111" t="s">
        <v>1725</v>
      </c>
      <c r="I5" s="111" t="s">
        <v>1726</v>
      </c>
      <c r="J5" s="111" t="s">
        <v>1727</v>
      </c>
      <c r="K5" s="111" t="s">
        <v>1728</v>
      </c>
      <c r="L5" s="111" t="s">
        <v>1729</v>
      </c>
      <c r="M5" s="111" t="s">
        <v>1730</v>
      </c>
      <c r="N5" s="111" t="s">
        <v>1731</v>
      </c>
      <c r="O5" s="111" t="s">
        <v>1732</v>
      </c>
      <c r="P5" s="111" t="s">
        <v>1733</v>
      </c>
      <c r="Q5" s="111" t="s">
        <v>1734</v>
      </c>
      <c r="R5" s="111" t="s">
        <v>1735</v>
      </c>
      <c r="S5" s="111" t="s">
        <v>1736</v>
      </c>
      <c r="T5" s="111" t="s">
        <v>1737</v>
      </c>
      <c r="U5" s="111" t="s">
        <v>1738</v>
      </c>
      <c r="V5" s="111" t="s">
        <v>1739</v>
      </c>
      <c r="W5" s="111" t="s">
        <v>1740</v>
      </c>
      <c r="X5" s="111" t="s">
        <v>1741</v>
      </c>
      <c r="Y5" s="111" t="s">
        <v>1742</v>
      </c>
      <c r="Z5" s="111" t="s">
        <v>1743</v>
      </c>
      <c r="AA5" s="111" t="s">
        <v>1744</v>
      </c>
      <c r="AB5" s="111" t="s">
        <v>1745</v>
      </c>
      <c r="AC5" s="111" t="s">
        <v>1746</v>
      </c>
      <c r="AD5" s="111" t="s">
        <v>1747</v>
      </c>
      <c r="AE5" s="111" t="s">
        <v>1748</v>
      </c>
      <c r="AF5" s="111" t="s">
        <v>1749</v>
      </c>
      <c r="AG5" s="111" t="s">
        <v>1750</v>
      </c>
      <c r="AH5" s="111" t="s">
        <v>1751</v>
      </c>
      <c r="AI5" s="111" t="s">
        <v>1752</v>
      </c>
      <c r="AJ5" s="111" t="s">
        <v>1753</v>
      </c>
      <c r="AK5" s="111" t="s">
        <v>1754</v>
      </c>
      <c r="AL5" s="111" t="s">
        <v>1755</v>
      </c>
      <c r="AM5" s="111" t="s">
        <v>1756</v>
      </c>
      <c r="AN5" s="111" t="s">
        <v>1757</v>
      </c>
      <c r="AO5" s="111" t="s">
        <v>1758</v>
      </c>
      <c r="AP5" s="111" t="s">
        <v>1759</v>
      </c>
      <c r="AQ5" s="111" t="s">
        <v>1760</v>
      </c>
      <c r="AR5" s="111" t="s">
        <v>1761</v>
      </c>
      <c r="AS5" s="111" t="s">
        <v>1762</v>
      </c>
      <c r="AT5" s="111" t="s">
        <v>1763</v>
      </c>
      <c r="AU5" s="111" t="s">
        <v>1764</v>
      </c>
      <c r="AV5" s="111" t="s">
        <v>1765</v>
      </c>
      <c r="AW5" s="111" t="s">
        <v>1766</v>
      </c>
      <c r="AX5" s="111" t="s">
        <v>1767</v>
      </c>
      <c r="AY5" s="111" t="s">
        <v>1768</v>
      </c>
      <c r="AZ5" s="111" t="s">
        <v>1769</v>
      </c>
      <c r="BA5" s="111" t="s">
        <v>1770</v>
      </c>
      <c r="BB5" s="111" t="s">
        <v>1771</v>
      </c>
      <c r="BC5" s="111" t="s">
        <v>1772</v>
      </c>
      <c r="BD5" s="111" t="s">
        <v>1773</v>
      </c>
      <c r="BE5" s="111" t="s">
        <v>1774</v>
      </c>
      <c r="BF5" s="111" t="s">
        <v>1775</v>
      </c>
      <c r="BG5" s="111" t="s">
        <v>1776</v>
      </c>
      <c r="BH5" s="111" t="s">
        <v>1777</v>
      </c>
      <c r="BI5" s="111" t="s">
        <v>1778</v>
      </c>
      <c r="BJ5" s="111" t="s">
        <v>1779</v>
      </c>
      <c r="BK5" s="111" t="s">
        <v>1780</v>
      </c>
      <c r="BL5" s="111" t="s">
        <v>1781</v>
      </c>
      <c r="BM5" s="111" t="s">
        <v>1782</v>
      </c>
      <c r="BN5" s="111" t="s">
        <v>1783</v>
      </c>
      <c r="BO5" s="111" t="s">
        <v>1784</v>
      </c>
      <c r="BP5" s="111" t="s">
        <v>1785</v>
      </c>
      <c r="BQ5" s="111" t="s">
        <v>1786</v>
      </c>
      <c r="BR5" s="111" t="s">
        <v>1787</v>
      </c>
      <c r="BS5" s="111" t="s">
        <v>1788</v>
      </c>
      <c r="BT5" s="111" t="s">
        <v>1789</v>
      </c>
      <c r="BU5" s="111" t="s">
        <v>1790</v>
      </c>
      <c r="BV5" s="111" t="s">
        <v>1791</v>
      </c>
      <c r="BW5" s="111" t="s">
        <v>1792</v>
      </c>
      <c r="BX5" s="111" t="s">
        <v>1793</v>
      </c>
      <c r="BY5" s="111" t="s">
        <v>1794</v>
      </c>
      <c r="BZ5" s="111" t="s">
        <v>1795</v>
      </c>
      <c r="CA5" s="111" t="s">
        <v>1796</v>
      </c>
      <c r="CB5" s="111" t="s">
        <v>1797</v>
      </c>
      <c r="CC5" s="111" t="s">
        <v>1798</v>
      </c>
      <c r="CD5" s="111" t="s">
        <v>1799</v>
      </c>
      <c r="CE5" s="111" t="s">
        <v>1800</v>
      </c>
      <c r="CF5" s="111" t="s">
        <v>1801</v>
      </c>
      <c r="CG5" s="111" t="s">
        <v>1802</v>
      </c>
      <c r="CH5" s="111" t="s">
        <v>1803</v>
      </c>
      <c r="CI5" s="111" t="s">
        <v>1804</v>
      </c>
      <c r="CJ5" s="111" t="s">
        <v>1805</v>
      </c>
      <c r="CK5" s="111" t="s">
        <v>1806</v>
      </c>
      <c r="CL5" s="111" t="s">
        <v>1807</v>
      </c>
      <c r="CM5" s="111" t="s">
        <v>1808</v>
      </c>
      <c r="CN5" s="111" t="s">
        <v>1809</v>
      </c>
      <c r="CO5" s="111" t="s">
        <v>1810</v>
      </c>
      <c r="CP5" s="111" t="s">
        <v>1811</v>
      </c>
      <c r="CQ5" s="111" t="s">
        <v>1812</v>
      </c>
      <c r="CR5" s="111" t="s">
        <v>1813</v>
      </c>
      <c r="CS5" s="111" t="s">
        <v>1814</v>
      </c>
      <c r="CT5" s="111" t="s">
        <v>1815</v>
      </c>
      <c r="CU5" s="111" t="s">
        <v>1816</v>
      </c>
      <c r="CV5" s="111" t="s">
        <v>1817</v>
      </c>
      <c r="CW5" s="111" t="s">
        <v>1818</v>
      </c>
      <c r="CX5" s="111" t="s">
        <v>1819</v>
      </c>
      <c r="CY5" s="111" t="s">
        <v>1820</v>
      </c>
      <c r="CZ5" s="111" t="s">
        <v>1821</v>
      </c>
      <c r="DA5" s="111" t="s">
        <v>1822</v>
      </c>
      <c r="DB5" s="111" t="s">
        <v>1823</v>
      </c>
      <c r="DC5" s="111" t="s">
        <v>1824</v>
      </c>
      <c r="DD5" s="111" t="s">
        <v>1825</v>
      </c>
      <c r="DE5" s="111" t="s">
        <v>1826</v>
      </c>
      <c r="DF5" s="111" t="s">
        <v>1827</v>
      </c>
      <c r="DG5" s="111" t="s">
        <v>1828</v>
      </c>
      <c r="DH5" s="111" t="s">
        <v>1829</v>
      </c>
      <c r="DI5" s="111" t="s">
        <v>1830</v>
      </c>
      <c r="DJ5" s="111" t="s">
        <v>1831</v>
      </c>
      <c r="DK5" s="111" t="s">
        <v>1832</v>
      </c>
      <c r="DL5" s="111" t="s">
        <v>1833</v>
      </c>
      <c r="DM5" s="111" t="s">
        <v>1834</v>
      </c>
      <c r="DN5" s="111" t="s">
        <v>1835</v>
      </c>
      <c r="DO5" s="111" t="s">
        <v>1836</v>
      </c>
      <c r="DP5" s="111" t="s">
        <v>1837</v>
      </c>
      <c r="DQ5" s="111" t="s">
        <v>1838</v>
      </c>
      <c r="DR5" s="111" t="s">
        <v>1839</v>
      </c>
      <c r="DS5" s="111" t="s">
        <v>1840</v>
      </c>
      <c r="DT5" s="111" t="s">
        <v>1841</v>
      </c>
      <c r="DU5" s="111" t="s">
        <v>1842</v>
      </c>
      <c r="DV5" s="111" t="s">
        <v>1843</v>
      </c>
      <c r="DW5" s="111" t="s">
        <v>1844</v>
      </c>
      <c r="DX5" s="111" t="s">
        <v>1845</v>
      </c>
      <c r="DY5" s="111" t="s">
        <v>1846</v>
      </c>
      <c r="DZ5" s="111" t="s">
        <v>1847</v>
      </c>
      <c r="EA5" s="111" t="s">
        <v>1848</v>
      </c>
      <c r="EB5" s="111" t="s">
        <v>1849</v>
      </c>
      <c r="EC5" s="111" t="s">
        <v>1850</v>
      </c>
      <c r="ED5" s="111" t="s">
        <v>1851</v>
      </c>
      <c r="EE5" s="111" t="s">
        <v>1852</v>
      </c>
      <c r="EF5" s="111" t="s">
        <v>1853</v>
      </c>
      <c r="EG5" s="111" t="s">
        <v>1854</v>
      </c>
      <c r="EH5" s="111" t="s">
        <v>1855</v>
      </c>
      <c r="EI5" s="111" t="s">
        <v>1856</v>
      </c>
      <c r="EJ5" s="111" t="s">
        <v>1857</v>
      </c>
      <c r="EK5" s="111" t="s">
        <v>1858</v>
      </c>
      <c r="EL5" s="111" t="s">
        <v>1859</v>
      </c>
      <c r="EM5" s="111" t="s">
        <v>1860</v>
      </c>
      <c r="EN5" s="111" t="s">
        <v>1861</v>
      </c>
      <c r="EO5" s="111" t="s">
        <v>1862</v>
      </c>
      <c r="EP5" s="111" t="s">
        <v>1863</v>
      </c>
      <c r="EQ5" s="111" t="s">
        <v>1864</v>
      </c>
      <c r="ER5" s="111" t="s">
        <v>1865</v>
      </c>
      <c r="ES5" s="111" t="s">
        <v>1866</v>
      </c>
      <c r="ET5" s="111" t="s">
        <v>1867</v>
      </c>
      <c r="EU5" s="111" t="s">
        <v>1868</v>
      </c>
      <c r="EV5" s="111" t="s">
        <v>1869</v>
      </c>
      <c r="EW5" s="111" t="s">
        <v>1870</v>
      </c>
      <c r="EX5" s="111" t="s">
        <v>1871</v>
      </c>
      <c r="EY5" s="111" t="s">
        <v>1872</v>
      </c>
      <c r="EZ5" s="111" t="s">
        <v>1873</v>
      </c>
      <c r="FA5" s="111" t="s">
        <v>1874</v>
      </c>
      <c r="FB5" s="111" t="s">
        <v>1875</v>
      </c>
      <c r="FC5" s="111" t="s">
        <v>1876</v>
      </c>
      <c r="FD5" s="111" t="s">
        <v>1877</v>
      </c>
      <c r="FE5" s="111" t="s">
        <v>1878</v>
      </c>
      <c r="FF5" s="111" t="s">
        <v>1879</v>
      </c>
      <c r="FG5" s="111" t="s">
        <v>1880</v>
      </c>
      <c r="FH5" s="111" t="s">
        <v>1881</v>
      </c>
      <c r="FI5" s="111" t="s">
        <v>1882</v>
      </c>
      <c r="FJ5" s="111" t="s">
        <v>1883</v>
      </c>
      <c r="FK5" s="111" t="s">
        <v>1884</v>
      </c>
      <c r="FL5" s="111" t="s">
        <v>1885</v>
      </c>
      <c r="FM5" s="111" t="s">
        <v>1886</v>
      </c>
      <c r="FN5" s="111" t="s">
        <v>1887</v>
      </c>
      <c r="FO5" s="111" t="s">
        <v>1888</v>
      </c>
      <c r="FP5" s="111" t="s">
        <v>1889</v>
      </c>
      <c r="FQ5" s="111" t="s">
        <v>1890</v>
      </c>
      <c r="FR5" s="111" t="s">
        <v>1891</v>
      </c>
      <c r="FS5" s="111" t="s">
        <v>1892</v>
      </c>
      <c r="FT5" s="111" t="s">
        <v>1893</v>
      </c>
      <c r="FU5" s="111" t="s">
        <v>1894</v>
      </c>
      <c r="FV5" s="111" t="s">
        <v>1895</v>
      </c>
      <c r="FW5" s="111" t="s">
        <v>1896</v>
      </c>
      <c r="FX5" s="111" t="s">
        <v>1897</v>
      </c>
      <c r="FY5" s="111" t="s">
        <v>1898</v>
      </c>
      <c r="FZ5" s="111" t="s">
        <v>1899</v>
      </c>
      <c r="GA5" s="111" t="s">
        <v>1900</v>
      </c>
      <c r="GB5" s="111" t="s">
        <v>1901</v>
      </c>
      <c r="GC5" s="111" t="s">
        <v>1902</v>
      </c>
      <c r="GD5" s="111" t="s">
        <v>1903</v>
      </c>
      <c r="GE5" s="111" t="s">
        <v>1904</v>
      </c>
      <c r="GF5" s="111" t="s">
        <v>1905</v>
      </c>
      <c r="GG5" s="111" t="s">
        <v>1906</v>
      </c>
      <c r="GH5" s="111" t="s">
        <v>1907</v>
      </c>
      <c r="GI5" s="111" t="s">
        <v>1908</v>
      </c>
      <c r="GJ5" s="111" t="s">
        <v>1909</v>
      </c>
      <c r="GK5" s="111" t="s">
        <v>1910</v>
      </c>
      <c r="GL5" s="111" t="s">
        <v>1911</v>
      </c>
      <c r="GM5" s="111" t="s">
        <v>1912</v>
      </c>
      <c r="GN5" s="111" t="s">
        <v>1913</v>
      </c>
      <c r="GO5" s="111" t="s">
        <v>1914</v>
      </c>
      <c r="GP5" s="111" t="s">
        <v>1915</v>
      </c>
      <c r="GQ5" s="111" t="s">
        <v>1916</v>
      </c>
      <c r="GR5" s="111" t="s">
        <v>1917</v>
      </c>
      <c r="GS5" s="111" t="s">
        <v>1918</v>
      </c>
      <c r="GT5" s="111" t="s">
        <v>1919</v>
      </c>
      <c r="GU5" s="111" t="s">
        <v>1920</v>
      </c>
      <c r="GV5" s="111" t="s">
        <v>1921</v>
      </c>
      <c r="GW5" s="111" t="s">
        <v>1922</v>
      </c>
      <c r="GX5" s="111" t="s">
        <v>1923</v>
      </c>
      <c r="GY5" s="111" t="s">
        <v>1924</v>
      </c>
      <c r="GZ5" s="111" t="s">
        <v>1925</v>
      </c>
      <c r="HA5" s="111" t="s">
        <v>1926</v>
      </c>
      <c r="HB5" s="111" t="s">
        <v>1927</v>
      </c>
      <c r="HC5" s="111" t="s">
        <v>1928</v>
      </c>
      <c r="HD5" s="111" t="s">
        <v>1929</v>
      </c>
      <c r="HE5" s="111" t="s">
        <v>1930</v>
      </c>
      <c r="HF5" s="111" t="s">
        <v>1931</v>
      </c>
      <c r="HG5" s="111" t="s">
        <v>1932</v>
      </c>
      <c r="HH5" s="111" t="s">
        <v>1933</v>
      </c>
      <c r="HI5" s="111" t="s">
        <v>1934</v>
      </c>
      <c r="HJ5" s="111" t="s">
        <v>1935</v>
      </c>
      <c r="HK5" s="111" t="s">
        <v>1936</v>
      </c>
      <c r="HL5" s="111" t="s">
        <v>1937</v>
      </c>
      <c r="HM5" s="111" t="s">
        <v>1938</v>
      </c>
      <c r="HN5" s="111" t="s">
        <v>1939</v>
      </c>
      <c r="HO5" s="111" t="s">
        <v>1940</v>
      </c>
      <c r="HP5" s="111" t="s">
        <v>1941</v>
      </c>
      <c r="HQ5" s="111" t="s">
        <v>1942</v>
      </c>
      <c r="HR5" s="111" t="s">
        <v>1943</v>
      </c>
      <c r="HS5" s="111" t="s">
        <v>1944</v>
      </c>
      <c r="HT5" s="111" t="s">
        <v>1945</v>
      </c>
      <c r="HU5" s="111" t="s">
        <v>1946</v>
      </c>
      <c r="HV5" s="111" t="s">
        <v>1947</v>
      </c>
      <c r="HW5" s="111" t="s">
        <v>1948</v>
      </c>
      <c r="HX5" s="111" t="s">
        <v>1949</v>
      </c>
      <c r="HY5" s="111" t="s">
        <v>1950</v>
      </c>
      <c r="HZ5" s="111" t="s">
        <v>1951</v>
      </c>
      <c r="IA5" s="111" t="s">
        <v>1952</v>
      </c>
      <c r="IB5" s="111" t="s">
        <v>1953</v>
      </c>
      <c r="IC5" s="111" t="s">
        <v>1954</v>
      </c>
      <c r="ID5" s="111" t="s">
        <v>1955</v>
      </c>
      <c r="IE5" s="111" t="s">
        <v>1956</v>
      </c>
      <c r="IF5" s="111" t="s">
        <v>1957</v>
      </c>
      <c r="IG5" s="111" t="s">
        <v>1958</v>
      </c>
      <c r="IH5" s="111" t="s">
        <v>1959</v>
      </c>
      <c r="II5" s="111" t="s">
        <v>1960</v>
      </c>
      <c r="IJ5" s="111" t="s">
        <v>1961</v>
      </c>
      <c r="IK5" s="111" t="s">
        <v>1962</v>
      </c>
      <c r="IL5" s="111" t="s">
        <v>1963</v>
      </c>
      <c r="IM5" s="111" t="s">
        <v>1964</v>
      </c>
      <c r="IN5" s="111" t="s">
        <v>1965</v>
      </c>
      <c r="IO5" s="111" t="s">
        <v>1966</v>
      </c>
      <c r="IP5" s="111" t="s">
        <v>1967</v>
      </c>
      <c r="IQ5" s="111" t="s">
        <v>1968</v>
      </c>
      <c r="IR5" s="111" t="s">
        <v>1969</v>
      </c>
      <c r="IS5" s="111" t="s">
        <v>1970</v>
      </c>
      <c r="IT5" s="111" t="s">
        <v>1971</v>
      </c>
      <c r="IU5" s="111" t="s">
        <v>1972</v>
      </c>
      <c r="IV5" s="111" t="s">
        <v>1973</v>
      </c>
      <c r="IW5" s="111" t="s">
        <v>1974</v>
      </c>
      <c r="IX5" s="111" t="s">
        <v>1975</v>
      </c>
      <c r="IY5" s="111" t="s">
        <v>1976</v>
      </c>
      <c r="IZ5" s="111" t="s">
        <v>1977</v>
      </c>
      <c r="JA5" s="111" t="s">
        <v>1978</v>
      </c>
      <c r="JB5" s="111" t="s">
        <v>1979</v>
      </c>
      <c r="JC5" s="111" t="s">
        <v>1980</v>
      </c>
      <c r="JD5" s="111" t="s">
        <v>1981</v>
      </c>
      <c r="JE5" s="111" t="s">
        <v>1982</v>
      </c>
      <c r="JF5" s="111" t="s">
        <v>1983</v>
      </c>
      <c r="JG5" s="111" t="s">
        <v>1984</v>
      </c>
      <c r="JH5" s="111" t="s">
        <v>1985</v>
      </c>
      <c r="JI5" s="111" t="s">
        <v>1986</v>
      </c>
      <c r="JJ5" s="111" t="s">
        <v>1987</v>
      </c>
      <c r="JK5" s="111" t="s">
        <v>1988</v>
      </c>
      <c r="JL5" s="111" t="s">
        <v>1989</v>
      </c>
      <c r="JM5" s="111" t="s">
        <v>1990</v>
      </c>
      <c r="JN5" s="111" t="s">
        <v>1991</v>
      </c>
      <c r="JO5" s="111" t="s">
        <v>1992</v>
      </c>
      <c r="JP5" s="111" t="s">
        <v>1993</v>
      </c>
      <c r="JQ5" s="111" t="s">
        <v>1994</v>
      </c>
      <c r="JR5" s="111" t="s">
        <v>1995</v>
      </c>
      <c r="JS5" s="111" t="s">
        <v>1996</v>
      </c>
      <c r="JT5" s="111" t="s">
        <v>1997</v>
      </c>
      <c r="JU5" s="111" t="s">
        <v>1998</v>
      </c>
      <c r="JV5" s="111" t="s">
        <v>1999</v>
      </c>
      <c r="JW5" s="111" t="s">
        <v>2000</v>
      </c>
      <c r="JX5" s="111" t="s">
        <v>2001</v>
      </c>
      <c r="JY5" s="111" t="s">
        <v>2002</v>
      </c>
      <c r="JZ5" s="111" t="s">
        <v>2003</v>
      </c>
      <c r="KA5" s="111" t="s">
        <v>2004</v>
      </c>
      <c r="KB5" s="111" t="s">
        <v>2005</v>
      </c>
      <c r="KC5" s="111" t="s">
        <v>2006</v>
      </c>
      <c r="KD5" s="111" t="s">
        <v>2007</v>
      </c>
      <c r="KE5" s="111" t="s">
        <v>2008</v>
      </c>
      <c r="KF5" s="111" t="s">
        <v>2009</v>
      </c>
      <c r="KG5" s="111" t="s">
        <v>2010</v>
      </c>
      <c r="KH5" s="111" t="s">
        <v>2011</v>
      </c>
      <c r="KI5" s="111" t="s">
        <v>2012</v>
      </c>
      <c r="KJ5" s="111" t="s">
        <v>2013</v>
      </c>
      <c r="KK5" s="111" t="s">
        <v>2014</v>
      </c>
      <c r="KL5" s="111" t="s">
        <v>2015</v>
      </c>
      <c r="KM5" s="111" t="s">
        <v>2016</v>
      </c>
      <c r="KN5" s="111" t="s">
        <v>2017</v>
      </c>
      <c r="KO5" s="111" t="s">
        <v>2018</v>
      </c>
      <c r="KP5" s="111" t="s">
        <v>2019</v>
      </c>
      <c r="KQ5" s="111" t="s">
        <v>2020</v>
      </c>
      <c r="KR5" s="111" t="s">
        <v>2021</v>
      </c>
      <c r="KS5" s="111" t="s">
        <v>2022</v>
      </c>
      <c r="KT5" s="111" t="s">
        <v>2023</v>
      </c>
      <c r="KU5" s="111" t="s">
        <v>2024</v>
      </c>
      <c r="KV5" s="111" t="s">
        <v>2025</v>
      </c>
      <c r="KW5" s="111" t="s">
        <v>2026</v>
      </c>
      <c r="KX5" s="111" t="s">
        <v>2027</v>
      </c>
      <c r="KY5" s="111" t="s">
        <v>2028</v>
      </c>
      <c r="KZ5" s="111" t="s">
        <v>2029</v>
      </c>
      <c r="LA5" s="111" t="s">
        <v>2030</v>
      </c>
      <c r="LB5" s="111" t="s">
        <v>2031</v>
      </c>
      <c r="LC5" s="111" t="s">
        <v>2032</v>
      </c>
      <c r="LD5" s="111" t="s">
        <v>2033</v>
      </c>
      <c r="LE5" s="111" t="s">
        <v>2034</v>
      </c>
      <c r="LF5" s="111" t="s">
        <v>2035</v>
      </c>
      <c r="LG5" s="111" t="s">
        <v>2036</v>
      </c>
      <c r="LH5" s="111" t="s">
        <v>2037</v>
      </c>
      <c r="LI5" s="111" t="s">
        <v>2038</v>
      </c>
      <c r="LJ5" s="111" t="s">
        <v>2039</v>
      </c>
      <c r="LK5" s="111" t="s">
        <v>2040</v>
      </c>
      <c r="LL5" s="111" t="s">
        <v>2041</v>
      </c>
      <c r="LM5" s="111" t="s">
        <v>2042</v>
      </c>
      <c r="LN5" s="111" t="s">
        <v>2043</v>
      </c>
      <c r="LO5" s="111" t="s">
        <v>2044</v>
      </c>
      <c r="LP5" s="111" t="s">
        <v>2045</v>
      </c>
      <c r="LQ5" s="111" t="s">
        <v>2046</v>
      </c>
      <c r="LR5" s="111" t="s">
        <v>2047</v>
      </c>
      <c r="LS5" s="111" t="s">
        <v>2048</v>
      </c>
      <c r="LT5" s="111" t="s">
        <v>2049</v>
      </c>
      <c r="LU5" s="111" t="s">
        <v>2050</v>
      </c>
      <c r="LV5" s="111" t="s">
        <v>2051</v>
      </c>
      <c r="LW5" s="111" t="s">
        <v>2052</v>
      </c>
      <c r="LX5" s="111" t="s">
        <v>2053</v>
      </c>
      <c r="LY5" s="111" t="s">
        <v>2054</v>
      </c>
      <c r="LZ5" s="111" t="s">
        <v>2055</v>
      </c>
      <c r="MA5" s="111" t="s">
        <v>2056</v>
      </c>
      <c r="MB5" s="111" t="s">
        <v>2057</v>
      </c>
      <c r="MC5" s="111" t="s">
        <v>2058</v>
      </c>
      <c r="MD5" s="111" t="s">
        <v>2059</v>
      </c>
      <c r="ME5" s="111" t="s">
        <v>2060</v>
      </c>
      <c r="MF5" s="111" t="s">
        <v>2061</v>
      </c>
      <c r="MG5" s="111" t="s">
        <v>2062</v>
      </c>
      <c r="MH5" s="111" t="s">
        <v>2063</v>
      </c>
      <c r="MI5" s="111" t="s">
        <v>2064</v>
      </c>
      <c r="MJ5" s="111" t="s">
        <v>2065</v>
      </c>
      <c r="MK5" s="111" t="s">
        <v>2066</v>
      </c>
      <c r="ML5" s="111" t="s">
        <v>2067</v>
      </c>
      <c r="MM5" s="111" t="s">
        <v>2068</v>
      </c>
      <c r="MN5" s="111" t="s">
        <v>2069</v>
      </c>
      <c r="MO5" s="111" t="s">
        <v>2070</v>
      </c>
      <c r="MP5" s="111" t="s">
        <v>2071</v>
      </c>
      <c r="MQ5" s="111" t="s">
        <v>2072</v>
      </c>
      <c r="MR5" s="111" t="s">
        <v>2073</v>
      </c>
      <c r="MS5" s="111" t="s">
        <v>2074</v>
      </c>
      <c r="MT5" s="111" t="s">
        <v>2075</v>
      </c>
      <c r="MU5" s="111" t="s">
        <v>2076</v>
      </c>
      <c r="MV5" s="111" t="s">
        <v>2077</v>
      </c>
      <c r="MW5" s="111" t="s">
        <v>2078</v>
      </c>
      <c r="MX5" s="111" t="s">
        <v>2079</v>
      </c>
      <c r="MY5" s="111" t="s">
        <v>2080</v>
      </c>
      <c r="MZ5" s="111" t="s">
        <v>2081</v>
      </c>
      <c r="NA5" s="111" t="s">
        <v>2082</v>
      </c>
      <c r="NB5" s="111" t="s">
        <v>2083</v>
      </c>
      <c r="NC5" s="111" t="s">
        <v>2084</v>
      </c>
      <c r="ND5" s="111" t="s">
        <v>2085</v>
      </c>
      <c r="NE5" s="111" t="s">
        <v>2086</v>
      </c>
      <c r="NF5" s="111" t="s">
        <v>2087</v>
      </c>
      <c r="NG5" s="111" t="s">
        <v>2088</v>
      </c>
      <c r="NH5" s="111" t="s">
        <v>2089</v>
      </c>
      <c r="NI5" s="111" t="s">
        <v>2090</v>
      </c>
      <c r="NJ5" s="111" t="s">
        <v>2091</v>
      </c>
      <c r="NK5" s="111" t="s">
        <v>2092</v>
      </c>
      <c r="NL5" s="111" t="s">
        <v>2093</v>
      </c>
      <c r="NM5" s="111" t="s">
        <v>2094</v>
      </c>
      <c r="NN5" s="111" t="s">
        <v>2095</v>
      </c>
      <c r="NO5" s="111" t="s">
        <v>2096</v>
      </c>
      <c r="NP5" s="111" t="s">
        <v>2097</v>
      </c>
      <c r="NQ5" s="111" t="s">
        <v>2098</v>
      </c>
      <c r="NR5" s="111" t="s">
        <v>2099</v>
      </c>
      <c r="NS5" s="111" t="s">
        <v>2100</v>
      </c>
      <c r="NT5" s="111" t="s">
        <v>2101</v>
      </c>
      <c r="NU5" s="111" t="s">
        <v>2102</v>
      </c>
      <c r="NV5" s="111" t="s">
        <v>2103</v>
      </c>
      <c r="NW5" s="111" t="s">
        <v>2104</v>
      </c>
      <c r="NX5" s="111" t="s">
        <v>2105</v>
      </c>
      <c r="NY5" s="111" t="s">
        <v>2106</v>
      </c>
      <c r="NZ5" s="111" t="s">
        <v>2107</v>
      </c>
      <c r="OA5" s="111" t="s">
        <v>2108</v>
      </c>
      <c r="OB5" s="111" t="s">
        <v>2109</v>
      </c>
      <c r="OC5" s="111" t="s">
        <v>2110</v>
      </c>
      <c r="OD5" s="111" t="s">
        <v>2111</v>
      </c>
      <c r="OE5" s="111" t="s">
        <v>2112</v>
      </c>
      <c r="OF5" s="111" t="s">
        <v>2113</v>
      </c>
      <c r="OG5" s="111" t="s">
        <v>2114</v>
      </c>
      <c r="OH5" s="111" t="s">
        <v>2115</v>
      </c>
      <c r="OI5" s="111" t="s">
        <v>2116</v>
      </c>
      <c r="OJ5" s="111" t="s">
        <v>2117</v>
      </c>
      <c r="OK5" s="111" t="s">
        <v>2118</v>
      </c>
      <c r="OL5" s="111" t="s">
        <v>2119</v>
      </c>
      <c r="OM5" s="111" t="s">
        <v>2120</v>
      </c>
      <c r="ON5" s="111" t="s">
        <v>2121</v>
      </c>
      <c r="OO5" s="111" t="s">
        <v>2122</v>
      </c>
      <c r="OP5" s="111" t="s">
        <v>2123</v>
      </c>
      <c r="OQ5" s="111" t="s">
        <v>2124</v>
      </c>
      <c r="OR5" s="111" t="s">
        <v>2125</v>
      </c>
      <c r="OS5" s="111" t="s">
        <v>2126</v>
      </c>
      <c r="OT5" s="111" t="s">
        <v>2127</v>
      </c>
      <c r="OU5" s="111" t="s">
        <v>2128</v>
      </c>
      <c r="OV5" s="111" t="s">
        <v>2129</v>
      </c>
      <c r="OW5" s="111" t="s">
        <v>2130</v>
      </c>
      <c r="OX5" s="111" t="s">
        <v>2131</v>
      </c>
      <c r="OY5" s="111" t="s">
        <v>2132</v>
      </c>
      <c r="OZ5" s="111" t="s">
        <v>2133</v>
      </c>
      <c r="PA5" s="111" t="s">
        <v>2134</v>
      </c>
      <c r="PB5" s="111" t="s">
        <v>2135</v>
      </c>
      <c r="PC5" s="111" t="s">
        <v>2136</v>
      </c>
      <c r="PD5" s="111" t="s">
        <v>2137</v>
      </c>
      <c r="PE5" s="111" t="s">
        <v>2138</v>
      </c>
      <c r="PF5" s="111" t="s">
        <v>2139</v>
      </c>
      <c r="PG5" s="111" t="s">
        <v>2140</v>
      </c>
      <c r="PH5" s="111" t="s">
        <v>2141</v>
      </c>
      <c r="PI5" s="111" t="s">
        <v>2142</v>
      </c>
      <c r="PJ5" s="111" t="s">
        <v>2143</v>
      </c>
      <c r="PK5" s="111" t="s">
        <v>2144</v>
      </c>
      <c r="PL5" s="111" t="s">
        <v>2145</v>
      </c>
      <c r="PM5" s="111" t="s">
        <v>2146</v>
      </c>
      <c r="PN5" s="111" t="s">
        <v>2147</v>
      </c>
      <c r="PO5" s="111" t="s">
        <v>2148</v>
      </c>
      <c r="PP5" s="111" t="s">
        <v>2149</v>
      </c>
      <c r="PQ5" s="111" t="s">
        <v>2150</v>
      </c>
      <c r="PR5" s="111" t="s">
        <v>2151</v>
      </c>
      <c r="PS5" s="111" t="s">
        <v>2152</v>
      </c>
      <c r="PT5" s="111" t="s">
        <v>2153</v>
      </c>
      <c r="PU5" s="111" t="s">
        <v>2154</v>
      </c>
      <c r="PV5" s="111" t="s">
        <v>2155</v>
      </c>
      <c r="PW5" s="111" t="s">
        <v>2156</v>
      </c>
      <c r="PX5" s="111" t="s">
        <v>2157</v>
      </c>
      <c r="PY5" s="111" t="s">
        <v>2158</v>
      </c>
      <c r="PZ5" s="111" t="s">
        <v>2159</v>
      </c>
      <c r="QA5" s="111" t="s">
        <v>2160</v>
      </c>
      <c r="QB5" s="111" t="s">
        <v>2161</v>
      </c>
      <c r="QC5" s="111" t="s">
        <v>2162</v>
      </c>
      <c r="QD5" s="111" t="s">
        <v>2163</v>
      </c>
      <c r="QE5" s="111" t="s">
        <v>2164</v>
      </c>
      <c r="QF5" s="111" t="s">
        <v>2165</v>
      </c>
      <c r="QG5" s="111" t="s">
        <v>2166</v>
      </c>
      <c r="QH5" s="111" t="s">
        <v>2167</v>
      </c>
      <c r="QI5" s="111" t="s">
        <v>2168</v>
      </c>
      <c r="QJ5" s="111" t="s">
        <v>2169</v>
      </c>
      <c r="QK5" s="111" t="s">
        <v>2170</v>
      </c>
      <c r="QL5" s="111" t="s">
        <v>2171</v>
      </c>
      <c r="QM5" s="111" t="s">
        <v>2172</v>
      </c>
      <c r="QN5" s="111" t="s">
        <v>2173</v>
      </c>
      <c r="QO5" s="111" t="s">
        <v>2174</v>
      </c>
      <c r="QP5" s="111" t="s">
        <v>2175</v>
      </c>
      <c r="QQ5" s="111" t="s">
        <v>2176</v>
      </c>
      <c r="QR5" s="111" t="s">
        <v>2177</v>
      </c>
      <c r="QS5" s="111" t="s">
        <v>2178</v>
      </c>
      <c r="QT5" s="111" t="s">
        <v>2179</v>
      </c>
      <c r="QU5" s="111" t="s">
        <v>2180</v>
      </c>
      <c r="QV5" s="111" t="s">
        <v>2181</v>
      </c>
      <c r="QW5" s="111" t="s">
        <v>2182</v>
      </c>
      <c r="QX5" s="111" t="s">
        <v>2183</v>
      </c>
      <c r="QY5" s="111" t="s">
        <v>2184</v>
      </c>
      <c r="QZ5" s="111" t="s">
        <v>2185</v>
      </c>
      <c r="RA5" s="111" t="s">
        <v>2186</v>
      </c>
      <c r="RB5" s="111" t="s">
        <v>2187</v>
      </c>
      <c r="RC5" s="111" t="s">
        <v>2188</v>
      </c>
      <c r="RD5" s="111" t="s">
        <v>2189</v>
      </c>
      <c r="RE5" s="111" t="s">
        <v>2190</v>
      </c>
      <c r="RF5" s="111" t="s">
        <v>2191</v>
      </c>
      <c r="RG5" s="111" t="s">
        <v>2192</v>
      </c>
      <c r="RH5" s="111" t="s">
        <v>2193</v>
      </c>
      <c r="RI5" s="111" t="s">
        <v>2194</v>
      </c>
      <c r="RJ5" s="111" t="s">
        <v>2195</v>
      </c>
      <c r="RK5" s="111" t="s">
        <v>2196</v>
      </c>
      <c r="RL5" s="111" t="s">
        <v>2197</v>
      </c>
      <c r="RM5" s="111" t="s">
        <v>2198</v>
      </c>
      <c r="RN5" s="111" t="s">
        <v>2199</v>
      </c>
      <c r="RO5" s="111" t="s">
        <v>2200</v>
      </c>
      <c r="RP5" s="111" t="s">
        <v>2201</v>
      </c>
      <c r="RQ5" s="111" t="s">
        <v>2202</v>
      </c>
      <c r="RR5" s="111" t="s">
        <v>2203</v>
      </c>
      <c r="RS5" s="111" t="s">
        <v>2204</v>
      </c>
      <c r="RT5" s="111" t="s">
        <v>2205</v>
      </c>
      <c r="RU5" s="111" t="s">
        <v>2206</v>
      </c>
      <c r="RV5" s="111" t="s">
        <v>2207</v>
      </c>
      <c r="RW5" s="111" t="s">
        <v>2208</v>
      </c>
      <c r="RX5" s="111" t="s">
        <v>2209</v>
      </c>
      <c r="RY5" s="111" t="s">
        <v>2210</v>
      </c>
      <c r="RZ5" s="111" t="s">
        <v>2211</v>
      </c>
      <c r="SA5" s="111" t="s">
        <v>2212</v>
      </c>
      <c r="SB5" s="111" t="s">
        <v>2213</v>
      </c>
      <c r="SC5" s="111" t="s">
        <v>2214</v>
      </c>
      <c r="SD5" s="111" t="s">
        <v>2215</v>
      </c>
      <c r="SE5" s="111" t="s">
        <v>2216</v>
      </c>
      <c r="SF5" s="111" t="s">
        <v>2217</v>
      </c>
      <c r="SG5" s="111" t="s">
        <v>2218</v>
      </c>
      <c r="SH5" s="111" t="s">
        <v>2219</v>
      </c>
      <c r="SI5" s="111" t="s">
        <v>2220</v>
      </c>
      <c r="SJ5" s="111" t="s">
        <v>2221</v>
      </c>
      <c r="SK5" s="111" t="s">
        <v>2222</v>
      </c>
      <c r="SL5" s="111" t="s">
        <v>2223</v>
      </c>
      <c r="SM5" s="111" t="s">
        <v>2224</v>
      </c>
      <c r="SN5" s="111" t="s">
        <v>2225</v>
      </c>
      <c r="SO5" s="111" t="s">
        <v>2226</v>
      </c>
      <c r="SP5" s="111" t="s">
        <v>2227</v>
      </c>
      <c r="SQ5" s="111" t="s">
        <v>2228</v>
      </c>
      <c r="SR5" s="111" t="s">
        <v>2229</v>
      </c>
      <c r="SS5" s="111" t="s">
        <v>2230</v>
      </c>
      <c r="ST5" s="111" t="s">
        <v>2231</v>
      </c>
      <c r="SU5" s="111" t="s">
        <v>2232</v>
      </c>
      <c r="SV5" s="111" t="s">
        <v>2233</v>
      </c>
      <c r="SW5" s="111" t="s">
        <v>2234</v>
      </c>
      <c r="SX5" s="111" t="s">
        <v>2235</v>
      </c>
      <c r="SY5" s="111" t="s">
        <v>2236</v>
      </c>
      <c r="SZ5" s="111" t="s">
        <v>2237</v>
      </c>
      <c r="TA5" s="111" t="s">
        <v>2238</v>
      </c>
      <c r="TB5" s="111" t="s">
        <v>2239</v>
      </c>
      <c r="TC5" s="111" t="s">
        <v>2240</v>
      </c>
      <c r="TD5" s="111" t="s">
        <v>2241</v>
      </c>
      <c r="TE5" s="111" t="s">
        <v>2242</v>
      </c>
      <c r="TF5" s="111" t="s">
        <v>2243</v>
      </c>
      <c r="TG5" s="111" t="s">
        <v>2244</v>
      </c>
      <c r="TH5" s="111" t="s">
        <v>2245</v>
      </c>
      <c r="TI5" s="111" t="s">
        <v>2246</v>
      </c>
      <c r="TJ5" s="111" t="s">
        <v>2247</v>
      </c>
      <c r="TK5" s="111" t="s">
        <v>2248</v>
      </c>
      <c r="TL5" s="111" t="s">
        <v>2249</v>
      </c>
      <c r="TM5" s="111" t="s">
        <v>2250</v>
      </c>
      <c r="TN5" s="111" t="s">
        <v>2251</v>
      </c>
      <c r="TO5" s="111" t="s">
        <v>2252</v>
      </c>
      <c r="TP5" s="111" t="s">
        <v>2253</v>
      </c>
      <c r="TQ5" s="111" t="s">
        <v>2254</v>
      </c>
      <c r="TR5" s="111" t="s">
        <v>2255</v>
      </c>
      <c r="TS5" s="111" t="s">
        <v>2256</v>
      </c>
      <c r="TT5" s="111" t="s">
        <v>2257</v>
      </c>
      <c r="TU5" s="111" t="s">
        <v>2258</v>
      </c>
      <c r="TV5" s="111" t="s">
        <v>2259</v>
      </c>
      <c r="TW5" s="111" t="s">
        <v>2260</v>
      </c>
      <c r="TX5" s="111" t="s">
        <v>2261</v>
      </c>
      <c r="TY5" s="111" t="s">
        <v>2262</v>
      </c>
      <c r="TZ5" s="111" t="s">
        <v>2263</v>
      </c>
      <c r="UA5" s="111" t="s">
        <v>2264</v>
      </c>
      <c r="UB5" s="111" t="s">
        <v>2265</v>
      </c>
      <c r="UC5" s="111" t="s">
        <v>2266</v>
      </c>
      <c r="UD5" s="111" t="s">
        <v>2267</v>
      </c>
      <c r="UE5" s="111" t="s">
        <v>2268</v>
      </c>
      <c r="UF5" s="111" t="s">
        <v>2269</v>
      </c>
      <c r="UG5" s="111" t="s">
        <v>2270</v>
      </c>
      <c r="UH5" s="111" t="s">
        <v>2271</v>
      </c>
      <c r="UI5" s="111" t="s">
        <v>2272</v>
      </c>
      <c r="UJ5" s="111" t="s">
        <v>2273</v>
      </c>
      <c r="UK5" s="111" t="s">
        <v>2274</v>
      </c>
      <c r="UL5" s="111" t="s">
        <v>2275</v>
      </c>
      <c r="UM5" s="111" t="s">
        <v>2276</v>
      </c>
      <c r="UN5" s="111" t="s">
        <v>2277</v>
      </c>
      <c r="UO5" s="111" t="s">
        <v>2278</v>
      </c>
      <c r="UP5" s="111" t="s">
        <v>2279</v>
      </c>
      <c r="UQ5" s="111" t="s">
        <v>2280</v>
      </c>
      <c r="UR5" s="111" t="s">
        <v>2281</v>
      </c>
      <c r="US5" s="111" t="s">
        <v>2282</v>
      </c>
      <c r="UT5" s="111" t="s">
        <v>2283</v>
      </c>
      <c r="UU5" s="111" t="s">
        <v>2284</v>
      </c>
      <c r="UV5" s="111" t="s">
        <v>2285</v>
      </c>
      <c r="UW5" s="111" t="s">
        <v>2286</v>
      </c>
      <c r="UX5" s="111" t="s">
        <v>2287</v>
      </c>
      <c r="UY5" s="111" t="s">
        <v>2288</v>
      </c>
      <c r="UZ5" s="111" t="s">
        <v>2289</v>
      </c>
      <c r="VA5" s="111" t="s">
        <v>2290</v>
      </c>
      <c r="VB5" s="111" t="s">
        <v>2291</v>
      </c>
      <c r="VC5" s="111" t="s">
        <v>2292</v>
      </c>
      <c r="VD5" s="111" t="s">
        <v>2293</v>
      </c>
      <c r="VE5" s="111" t="s">
        <v>2294</v>
      </c>
      <c r="VF5" s="111" t="s">
        <v>2295</v>
      </c>
      <c r="VG5" s="111" t="s">
        <v>2296</v>
      </c>
      <c r="VH5" s="111" t="s">
        <v>2297</v>
      </c>
      <c r="VI5" s="111" t="s">
        <v>2298</v>
      </c>
      <c r="VJ5" s="111" t="s">
        <v>2299</v>
      </c>
      <c r="VK5" s="111" t="s">
        <v>2300</v>
      </c>
      <c r="VL5" s="111" t="s">
        <v>2301</v>
      </c>
      <c r="VM5" s="111" t="s">
        <v>2302</v>
      </c>
      <c r="VN5" s="111" t="s">
        <v>2303</v>
      </c>
      <c r="VO5" s="111" t="s">
        <v>2304</v>
      </c>
      <c r="VP5" s="111" t="s">
        <v>2305</v>
      </c>
      <c r="VQ5" s="111" t="s">
        <v>2306</v>
      </c>
      <c r="VR5" s="111" t="s">
        <v>2307</v>
      </c>
      <c r="VS5" s="111" t="s">
        <v>2308</v>
      </c>
      <c r="VT5" s="111" t="s">
        <v>2309</v>
      </c>
      <c r="VU5" s="111" t="s">
        <v>2310</v>
      </c>
      <c r="VV5" s="111" t="s">
        <v>2311</v>
      </c>
      <c r="VW5" s="111" t="s">
        <v>2312</v>
      </c>
      <c r="VX5" s="111" t="s">
        <v>2313</v>
      </c>
      <c r="VY5" s="111" t="s">
        <v>2314</v>
      </c>
      <c r="VZ5" s="111" t="s">
        <v>2315</v>
      </c>
      <c r="WA5" s="111" t="s">
        <v>2316</v>
      </c>
      <c r="WB5" s="111" t="s">
        <v>2317</v>
      </c>
      <c r="WC5" s="111" t="s">
        <v>2318</v>
      </c>
      <c r="WD5" s="111" t="s">
        <v>2319</v>
      </c>
      <c r="WE5" s="111" t="s">
        <v>2320</v>
      </c>
      <c r="WF5" s="111" t="s">
        <v>2321</v>
      </c>
      <c r="WG5" s="111" t="s">
        <v>2322</v>
      </c>
      <c r="WH5" s="111" t="s">
        <v>2323</v>
      </c>
      <c r="WI5" s="111" t="s">
        <v>2324</v>
      </c>
      <c r="WJ5" s="111" t="s">
        <v>2325</v>
      </c>
      <c r="WK5" s="111" t="s">
        <v>2326</v>
      </c>
      <c r="WL5" s="111" t="s">
        <v>2327</v>
      </c>
      <c r="WM5" s="111" t="s">
        <v>2328</v>
      </c>
      <c r="WN5" s="111" t="s">
        <v>2329</v>
      </c>
      <c r="WO5" s="111" t="s">
        <v>2330</v>
      </c>
      <c r="WP5" s="111" t="s">
        <v>2331</v>
      </c>
      <c r="WQ5" s="111" t="s">
        <v>2332</v>
      </c>
      <c r="WR5" s="111" t="s">
        <v>2333</v>
      </c>
      <c r="WS5" s="111" t="s">
        <v>2334</v>
      </c>
      <c r="WT5" s="111" t="s">
        <v>2335</v>
      </c>
      <c r="WU5" s="111" t="s">
        <v>2336</v>
      </c>
      <c r="WV5" s="111" t="s">
        <v>2337</v>
      </c>
      <c r="WW5" s="111" t="s">
        <v>2338</v>
      </c>
      <c r="WX5" s="111" t="s">
        <v>2339</v>
      </c>
      <c r="WY5" s="111" t="s">
        <v>2340</v>
      </c>
      <c r="WZ5" s="111" t="s">
        <v>2341</v>
      </c>
      <c r="XA5" s="111" t="s">
        <v>2342</v>
      </c>
      <c r="XB5" s="111" t="s">
        <v>2343</v>
      </c>
      <c r="XC5" s="111" t="s">
        <v>2344</v>
      </c>
      <c r="XD5" s="111" t="s">
        <v>2345</v>
      </c>
      <c r="XE5" s="111" t="s">
        <v>2346</v>
      </c>
      <c r="XF5" s="111" t="s">
        <v>2347</v>
      </c>
      <c r="XG5" s="111" t="s">
        <v>2348</v>
      </c>
      <c r="XH5" s="111" t="s">
        <v>2349</v>
      </c>
      <c r="XI5" s="111" t="s">
        <v>2350</v>
      </c>
      <c r="XJ5" s="111" t="s">
        <v>2351</v>
      </c>
      <c r="XK5" s="111" t="s">
        <v>2352</v>
      </c>
      <c r="XL5" s="111" t="s">
        <v>2353</v>
      </c>
      <c r="XM5" s="111" t="s">
        <v>2354</v>
      </c>
      <c r="XN5" s="111" t="s">
        <v>2355</v>
      </c>
      <c r="XO5" s="111" t="s">
        <v>2356</v>
      </c>
      <c r="XP5" s="111" t="s">
        <v>2357</v>
      </c>
      <c r="XQ5" s="111" t="s">
        <v>2358</v>
      </c>
      <c r="XR5" s="111" t="s">
        <v>2359</v>
      </c>
      <c r="XS5" s="111" t="s">
        <v>2360</v>
      </c>
      <c r="XT5" s="111" t="s">
        <v>2361</v>
      </c>
      <c r="XU5" s="111" t="s">
        <v>2362</v>
      </c>
      <c r="XV5" s="111" t="s">
        <v>2363</v>
      </c>
      <c r="XW5" s="111" t="s">
        <v>2364</v>
      </c>
      <c r="XX5" s="111" t="s">
        <v>2365</v>
      </c>
      <c r="XY5" s="111" t="s">
        <v>2366</v>
      </c>
      <c r="XZ5" s="111" t="s">
        <v>2367</v>
      </c>
      <c r="YA5" s="111" t="s">
        <v>2368</v>
      </c>
      <c r="YB5" s="111" t="s">
        <v>2369</v>
      </c>
      <c r="YC5" s="111" t="s">
        <v>2370</v>
      </c>
      <c r="YD5" s="111" t="s">
        <v>2371</v>
      </c>
      <c r="YE5" s="111" t="s">
        <v>2372</v>
      </c>
      <c r="YF5" s="111" t="s">
        <v>2373</v>
      </c>
      <c r="YG5" s="111" t="s">
        <v>2374</v>
      </c>
      <c r="YH5" s="111" t="s">
        <v>2375</v>
      </c>
      <c r="YI5" s="111" t="s">
        <v>2376</v>
      </c>
      <c r="YJ5" s="111" t="s">
        <v>2377</v>
      </c>
      <c r="YK5" s="111" t="s">
        <v>2378</v>
      </c>
      <c r="YL5" s="111" t="s">
        <v>2379</v>
      </c>
      <c r="YM5" s="111" t="s">
        <v>2380</v>
      </c>
      <c r="YN5" s="111" t="s">
        <v>2381</v>
      </c>
      <c r="YO5" s="111" t="s">
        <v>2382</v>
      </c>
      <c r="YP5" s="111" t="s">
        <v>2383</v>
      </c>
      <c r="YQ5" s="111" t="s">
        <v>2384</v>
      </c>
      <c r="YR5" s="111" t="s">
        <v>2385</v>
      </c>
      <c r="YS5" s="111" t="s">
        <v>2386</v>
      </c>
      <c r="YT5" s="111" t="s">
        <v>2387</v>
      </c>
      <c r="YU5" s="111" t="s">
        <v>2388</v>
      </c>
      <c r="YV5" s="111" t="s">
        <v>2389</v>
      </c>
      <c r="YW5" s="111" t="s">
        <v>2390</v>
      </c>
      <c r="YX5" s="111" t="s">
        <v>2391</v>
      </c>
      <c r="YY5" s="111" t="s">
        <v>2392</v>
      </c>
      <c r="YZ5" s="111" t="s">
        <v>2393</v>
      </c>
      <c r="ZA5" s="111" t="s">
        <v>2394</v>
      </c>
      <c r="ZB5" s="111" t="s">
        <v>2395</v>
      </c>
      <c r="ZC5" s="111" t="s">
        <v>2396</v>
      </c>
      <c r="ZD5" s="111" t="s">
        <v>2397</v>
      </c>
      <c r="ZE5" s="111" t="s">
        <v>2398</v>
      </c>
      <c r="ZF5" s="111" t="s">
        <v>2399</v>
      </c>
      <c r="ZG5" s="111" t="s">
        <v>2400</v>
      </c>
      <c r="ZH5" s="111" t="s">
        <v>2401</v>
      </c>
      <c r="ZI5" s="111" t="s">
        <v>2402</v>
      </c>
      <c r="ZJ5" s="111" t="s">
        <v>2403</v>
      </c>
      <c r="ZK5" s="111" t="s">
        <v>2404</v>
      </c>
      <c r="ZL5" s="111" t="s">
        <v>2405</v>
      </c>
      <c r="ZM5" s="111" t="s">
        <v>2406</v>
      </c>
      <c r="ZN5" s="111" t="s">
        <v>2407</v>
      </c>
      <c r="ZO5" s="111" t="s">
        <v>2408</v>
      </c>
      <c r="ZP5" s="111" t="s">
        <v>2409</v>
      </c>
      <c r="ZQ5" s="111" t="s">
        <v>2410</v>
      </c>
      <c r="ZR5" s="111" t="s">
        <v>2411</v>
      </c>
      <c r="ZS5" s="111" t="s">
        <v>2412</v>
      </c>
      <c r="ZT5" s="111" t="s">
        <v>2413</v>
      </c>
      <c r="ZU5" s="111" t="s">
        <v>2414</v>
      </c>
      <c r="ZV5" s="111" t="s">
        <v>2415</v>
      </c>
      <c r="ZW5" s="111" t="s">
        <v>2416</v>
      </c>
      <c r="ZX5" s="111" t="s">
        <v>2417</v>
      </c>
      <c r="ZY5" s="111" t="s">
        <v>2418</v>
      </c>
      <c r="ZZ5" s="111" t="s">
        <v>2419</v>
      </c>
      <c r="AAA5" s="111" t="s">
        <v>2420</v>
      </c>
      <c r="AAB5" s="111" t="s">
        <v>2421</v>
      </c>
      <c r="AAC5" s="111" t="s">
        <v>2422</v>
      </c>
      <c r="AAD5" s="111" t="s">
        <v>2423</v>
      </c>
      <c r="AAE5" s="111" t="s">
        <v>2424</v>
      </c>
      <c r="AAF5" s="111" t="s">
        <v>2425</v>
      </c>
      <c r="AAG5" s="111" t="s">
        <v>2426</v>
      </c>
      <c r="AAH5" s="111" t="s">
        <v>2427</v>
      </c>
      <c r="AAI5" s="111" t="s">
        <v>2428</v>
      </c>
      <c r="AAJ5" s="111" t="s">
        <v>2429</v>
      </c>
      <c r="AAK5" s="111" t="s">
        <v>2430</v>
      </c>
      <c r="AAL5" s="111" t="s">
        <v>2431</v>
      </c>
      <c r="AAM5" s="111" t="s">
        <v>2432</v>
      </c>
      <c r="AAN5" s="111" t="s">
        <v>2433</v>
      </c>
      <c r="AAO5" s="111" t="s">
        <v>2434</v>
      </c>
      <c r="AAP5" s="111" t="s">
        <v>2435</v>
      </c>
      <c r="AAQ5" s="111" t="s">
        <v>2436</v>
      </c>
      <c r="AAR5" s="111" t="s">
        <v>2437</v>
      </c>
      <c r="AAS5" s="111" t="s">
        <v>2438</v>
      </c>
      <c r="AAT5" s="111" t="s">
        <v>2439</v>
      </c>
      <c r="AAU5" s="111" t="s">
        <v>2440</v>
      </c>
      <c r="AAV5" s="111" t="s">
        <v>2441</v>
      </c>
      <c r="AAW5" s="111" t="s">
        <v>2442</v>
      </c>
      <c r="AAX5" s="111" t="s">
        <v>2443</v>
      </c>
      <c r="AAY5" s="111" t="s">
        <v>2444</v>
      </c>
      <c r="AAZ5" s="111" t="s">
        <v>2445</v>
      </c>
      <c r="ABA5" s="111" t="s">
        <v>2446</v>
      </c>
      <c r="ABB5" s="111" t="s">
        <v>2447</v>
      </c>
      <c r="ABC5" s="111" t="s">
        <v>2448</v>
      </c>
      <c r="ABD5" s="111" t="s">
        <v>2449</v>
      </c>
      <c r="ABE5" s="111" t="s">
        <v>2450</v>
      </c>
      <c r="ABF5" s="111" t="s">
        <v>2451</v>
      </c>
      <c r="ABG5" s="111" t="s">
        <v>2452</v>
      </c>
      <c r="ABH5" s="111" t="s">
        <v>2453</v>
      </c>
      <c r="ABI5" s="111" t="s">
        <v>2454</v>
      </c>
      <c r="ABJ5" s="111" t="s">
        <v>2455</v>
      </c>
      <c r="ABK5" s="111" t="s">
        <v>2456</v>
      </c>
      <c r="ABL5" s="111" t="s">
        <v>2457</v>
      </c>
      <c r="ABM5" s="111" t="s">
        <v>2458</v>
      </c>
      <c r="ABN5" s="111" t="s">
        <v>2459</v>
      </c>
      <c r="ABO5" s="111" t="s">
        <v>2460</v>
      </c>
      <c r="ABP5" s="111" t="s">
        <v>2461</v>
      </c>
      <c r="ABQ5" s="111" t="s">
        <v>2462</v>
      </c>
      <c r="ABR5" s="111" t="s">
        <v>2463</v>
      </c>
      <c r="ABS5" s="111" t="s">
        <v>2464</v>
      </c>
      <c r="ABT5" s="111" t="s">
        <v>2465</v>
      </c>
      <c r="ABU5" s="111" t="s">
        <v>2466</v>
      </c>
      <c r="ABV5" s="111" t="s">
        <v>2467</v>
      </c>
      <c r="ABW5" s="111" t="s">
        <v>2468</v>
      </c>
      <c r="ABX5" s="111" t="s">
        <v>2469</v>
      </c>
      <c r="ABY5" s="111" t="s">
        <v>2470</v>
      </c>
      <c r="ABZ5" s="111" t="s">
        <v>2471</v>
      </c>
      <c r="ACA5" s="111" t="s">
        <v>2472</v>
      </c>
      <c r="ACB5" s="111" t="s">
        <v>2473</v>
      </c>
      <c r="ACC5" s="111" t="s">
        <v>2474</v>
      </c>
      <c r="ACD5" s="111" t="s">
        <v>2475</v>
      </c>
      <c r="ACE5" s="111" t="s">
        <v>2476</v>
      </c>
      <c r="ACF5" s="111" t="s">
        <v>2477</v>
      </c>
      <c r="ACG5" s="111" t="s">
        <v>2478</v>
      </c>
      <c r="ACH5" s="111" t="s">
        <v>2479</v>
      </c>
      <c r="ACI5" s="111" t="s">
        <v>2480</v>
      </c>
      <c r="ACJ5" s="111" t="s">
        <v>2481</v>
      </c>
      <c r="ACK5" s="111" t="s">
        <v>2482</v>
      </c>
      <c r="ACL5" s="111" t="s">
        <v>2483</v>
      </c>
      <c r="ACM5" s="111" t="s">
        <v>2484</v>
      </c>
      <c r="ACN5" s="111" t="s">
        <v>2485</v>
      </c>
      <c r="ACO5" s="111" t="s">
        <v>2486</v>
      </c>
      <c r="ACP5" s="111" t="s">
        <v>2487</v>
      </c>
      <c r="ACQ5" s="111" t="s">
        <v>2488</v>
      </c>
      <c r="ACR5" s="111" t="s">
        <v>2489</v>
      </c>
      <c r="ACS5" s="111" t="s">
        <v>2490</v>
      </c>
      <c r="ACT5" s="111" t="s">
        <v>2491</v>
      </c>
      <c r="ACU5" s="111" t="s">
        <v>2492</v>
      </c>
      <c r="ACV5" s="111" t="s">
        <v>2493</v>
      </c>
      <c r="ACW5" s="111" t="s">
        <v>2494</v>
      </c>
      <c r="ACX5" s="111" t="s">
        <v>2495</v>
      </c>
      <c r="ACY5" s="111" t="s">
        <v>2496</v>
      </c>
      <c r="ACZ5" s="111" t="s">
        <v>2497</v>
      </c>
      <c r="ADA5" s="111" t="s">
        <v>2498</v>
      </c>
      <c r="ADB5" s="111" t="s">
        <v>2499</v>
      </c>
      <c r="ADC5" s="111" t="s">
        <v>2500</v>
      </c>
      <c r="ADD5" s="111" t="s">
        <v>2501</v>
      </c>
      <c r="ADE5" s="111" t="s">
        <v>2502</v>
      </c>
      <c r="ADF5" s="111" t="s">
        <v>2503</v>
      </c>
      <c r="ADG5" s="111" t="s">
        <v>2504</v>
      </c>
      <c r="ADH5" s="111" t="s">
        <v>2505</v>
      </c>
      <c r="ADI5" s="111" t="s">
        <v>2506</v>
      </c>
      <c r="ADJ5" s="111" t="s">
        <v>2507</v>
      </c>
      <c r="ADK5" s="111" t="s">
        <v>2508</v>
      </c>
      <c r="ADL5" s="111" t="s">
        <v>2509</v>
      </c>
      <c r="ADM5" s="111" t="s">
        <v>2510</v>
      </c>
      <c r="ADN5" s="111" t="s">
        <v>2511</v>
      </c>
      <c r="ADO5" s="111" t="s">
        <v>2512</v>
      </c>
      <c r="ADP5" s="111" t="s">
        <v>2513</v>
      </c>
      <c r="ADQ5" s="111" t="s">
        <v>2514</v>
      </c>
      <c r="ADR5" s="111" t="s">
        <v>2515</v>
      </c>
      <c r="ADS5" s="111" t="s">
        <v>2516</v>
      </c>
      <c r="ADT5" s="111" t="s">
        <v>2517</v>
      </c>
      <c r="ADU5" s="111" t="s">
        <v>2518</v>
      </c>
      <c r="ADV5" s="111" t="s">
        <v>2519</v>
      </c>
      <c r="ADW5" s="111" t="s">
        <v>2520</v>
      </c>
      <c r="ADX5" s="111" t="s">
        <v>2521</v>
      </c>
      <c r="ADY5" s="111" t="s">
        <v>2522</v>
      </c>
      <c r="ADZ5" s="111" t="s">
        <v>2523</v>
      </c>
      <c r="AEA5" s="111" t="s">
        <v>2524</v>
      </c>
      <c r="AEB5" s="111" t="s">
        <v>2525</v>
      </c>
      <c r="AEC5" s="111" t="s">
        <v>2526</v>
      </c>
      <c r="AED5" s="111" t="s">
        <v>2527</v>
      </c>
      <c r="AEE5" s="111" t="s">
        <v>2528</v>
      </c>
      <c r="AEF5" s="111" t="s">
        <v>2529</v>
      </c>
      <c r="AEG5" s="111" t="s">
        <v>2530</v>
      </c>
      <c r="AEH5" s="111" t="s">
        <v>2531</v>
      </c>
      <c r="AEI5" s="111" t="s">
        <v>2532</v>
      </c>
      <c r="AEJ5" s="111" t="s">
        <v>2533</v>
      </c>
      <c r="AEK5" s="111" t="s">
        <v>2534</v>
      </c>
      <c r="AEL5" s="111" t="s">
        <v>2535</v>
      </c>
      <c r="AEM5" s="111" t="s">
        <v>2536</v>
      </c>
      <c r="AEN5" s="111" t="s">
        <v>2537</v>
      </c>
      <c r="AEO5" s="111" t="s">
        <v>2538</v>
      </c>
      <c r="AEP5" s="111" t="s">
        <v>2539</v>
      </c>
      <c r="AEQ5" s="111" t="s">
        <v>2540</v>
      </c>
      <c r="AER5" s="111" t="s">
        <v>2541</v>
      </c>
      <c r="AES5" s="111" t="s">
        <v>2542</v>
      </c>
      <c r="AET5" s="111" t="s">
        <v>2543</v>
      </c>
      <c r="AEU5" s="111" t="s">
        <v>2544</v>
      </c>
      <c r="AEV5" s="111" t="s">
        <v>2545</v>
      </c>
      <c r="AEW5" s="111" t="s">
        <v>2546</v>
      </c>
      <c r="AEX5" s="111" t="s">
        <v>2547</v>
      </c>
      <c r="AEY5" s="111" t="s">
        <v>2548</v>
      </c>
      <c r="AEZ5" s="111" t="s">
        <v>2549</v>
      </c>
      <c r="AFA5" s="111" t="s">
        <v>2550</v>
      </c>
      <c r="AFB5" s="111" t="s">
        <v>2551</v>
      </c>
      <c r="AFC5" s="111" t="s">
        <v>2552</v>
      </c>
      <c r="AFD5" s="111" t="s">
        <v>2553</v>
      </c>
      <c r="AFE5" s="111" t="s">
        <v>2554</v>
      </c>
      <c r="AFF5" s="111" t="s">
        <v>2555</v>
      </c>
      <c r="AFG5" s="111" t="s">
        <v>2556</v>
      </c>
      <c r="AFH5" s="111" t="s">
        <v>2557</v>
      </c>
      <c r="AFI5" s="111" t="s">
        <v>2558</v>
      </c>
      <c r="AFJ5" s="111" t="s">
        <v>2559</v>
      </c>
      <c r="AFK5" s="111" t="s">
        <v>2560</v>
      </c>
      <c r="AFL5" s="111" t="s">
        <v>2561</v>
      </c>
      <c r="AFM5" s="111" t="s">
        <v>2562</v>
      </c>
      <c r="AFN5" s="111" t="s">
        <v>2563</v>
      </c>
      <c r="AFO5" s="111" t="s">
        <v>2564</v>
      </c>
      <c r="AFP5" s="111" t="s">
        <v>2565</v>
      </c>
      <c r="AFQ5" s="111" t="s">
        <v>2566</v>
      </c>
      <c r="AFR5" s="111" t="s">
        <v>2567</v>
      </c>
      <c r="AFS5" s="111" t="s">
        <v>2568</v>
      </c>
      <c r="AFT5" s="111" t="s">
        <v>2569</v>
      </c>
      <c r="AFU5" s="111" t="s">
        <v>2570</v>
      </c>
      <c r="AFV5" s="111" t="s">
        <v>2571</v>
      </c>
      <c r="AFW5" s="111" t="s">
        <v>2572</v>
      </c>
      <c r="AFX5" s="111" t="s">
        <v>2573</v>
      </c>
      <c r="AFY5" s="111" t="s">
        <v>2574</v>
      </c>
      <c r="AFZ5" s="111" t="s">
        <v>2575</v>
      </c>
      <c r="AGA5" s="111" t="s">
        <v>2576</v>
      </c>
      <c r="AGB5" s="111" t="s">
        <v>2577</v>
      </c>
      <c r="AGC5" s="111" t="s">
        <v>2578</v>
      </c>
      <c r="AGD5" s="111" t="s">
        <v>2579</v>
      </c>
      <c r="AGE5" s="111" t="s">
        <v>2580</v>
      </c>
      <c r="AGF5" s="111" t="s">
        <v>2581</v>
      </c>
      <c r="AGG5" s="111" t="s">
        <v>2582</v>
      </c>
      <c r="AGH5" s="111" t="s">
        <v>2583</v>
      </c>
      <c r="AGI5" s="111" t="s">
        <v>2584</v>
      </c>
      <c r="AGJ5" s="111" t="s">
        <v>2585</v>
      </c>
      <c r="AGK5" s="111" t="s">
        <v>2586</v>
      </c>
      <c r="AGL5" s="111" t="s">
        <v>2587</v>
      </c>
      <c r="AGM5" s="111" t="s">
        <v>2588</v>
      </c>
      <c r="AGN5" s="111" t="s">
        <v>2589</v>
      </c>
      <c r="AGO5" s="111" t="s">
        <v>2590</v>
      </c>
      <c r="AGP5" s="111" t="s">
        <v>2591</v>
      </c>
      <c r="AGQ5" s="111" t="s">
        <v>2592</v>
      </c>
      <c r="AGR5" s="111" t="s">
        <v>2593</v>
      </c>
      <c r="AGS5" s="111" t="s">
        <v>2594</v>
      </c>
      <c r="AGT5" s="111" t="s">
        <v>2595</v>
      </c>
      <c r="AGU5" s="111" t="s">
        <v>2596</v>
      </c>
      <c r="AGV5" s="111" t="s">
        <v>2597</v>
      </c>
      <c r="AGW5" s="111" t="s">
        <v>2598</v>
      </c>
      <c r="AGX5" s="111" t="s">
        <v>2599</v>
      </c>
      <c r="AGY5" s="111" t="s">
        <v>2600</v>
      </c>
      <c r="AGZ5" s="111" t="s">
        <v>2601</v>
      </c>
      <c r="AHA5" s="111" t="s">
        <v>2602</v>
      </c>
      <c r="AHB5" s="111" t="s">
        <v>2603</v>
      </c>
      <c r="AHC5" s="111" t="s">
        <v>2604</v>
      </c>
      <c r="AHD5" s="111" t="s">
        <v>2605</v>
      </c>
      <c r="AHE5" s="111" t="s">
        <v>2606</v>
      </c>
      <c r="AHF5" s="111" t="s">
        <v>2607</v>
      </c>
      <c r="AHG5" s="111" t="s">
        <v>2608</v>
      </c>
      <c r="AHH5" s="111" t="s">
        <v>2609</v>
      </c>
      <c r="AHI5" s="111" t="s">
        <v>2610</v>
      </c>
      <c r="AHJ5" s="111" t="s">
        <v>2611</v>
      </c>
      <c r="AHK5" s="111" t="s">
        <v>2612</v>
      </c>
      <c r="AHL5" s="111" t="s">
        <v>2613</v>
      </c>
      <c r="AHM5" s="111" t="s">
        <v>2614</v>
      </c>
      <c r="AHN5" s="111" t="s">
        <v>2615</v>
      </c>
      <c r="AHO5" s="111" t="s">
        <v>2616</v>
      </c>
      <c r="AHP5" s="111" t="s">
        <v>2617</v>
      </c>
      <c r="AHQ5" s="111" t="s">
        <v>2618</v>
      </c>
      <c r="AHR5" s="111" t="s">
        <v>2619</v>
      </c>
      <c r="AHS5" s="111" t="s">
        <v>2620</v>
      </c>
      <c r="AHT5" s="111" t="s">
        <v>2621</v>
      </c>
      <c r="AHU5" s="111" t="s">
        <v>2622</v>
      </c>
      <c r="AHV5" s="111" t="s">
        <v>2623</v>
      </c>
      <c r="AHW5" s="111" t="s">
        <v>2624</v>
      </c>
      <c r="AHX5" s="111" t="s">
        <v>2625</v>
      </c>
      <c r="AHY5" s="111" t="s">
        <v>2626</v>
      </c>
      <c r="AHZ5" s="111" t="s">
        <v>2627</v>
      </c>
      <c r="AIA5" s="111" t="s">
        <v>2628</v>
      </c>
      <c r="AIB5" s="111" t="s">
        <v>2629</v>
      </c>
      <c r="AIC5" s="111" t="s">
        <v>2630</v>
      </c>
      <c r="AID5" s="111" t="s">
        <v>2631</v>
      </c>
      <c r="AIE5" s="111" t="s">
        <v>2632</v>
      </c>
      <c r="AIF5" s="111" t="s">
        <v>2633</v>
      </c>
      <c r="AIG5" s="111" t="s">
        <v>2634</v>
      </c>
      <c r="AIH5" s="111" t="s">
        <v>2635</v>
      </c>
      <c r="AII5" s="111" t="s">
        <v>2636</v>
      </c>
      <c r="AIJ5" s="111" t="s">
        <v>2637</v>
      </c>
      <c r="AIK5" s="111" t="s">
        <v>2638</v>
      </c>
      <c r="AIL5" s="111" t="s">
        <v>2639</v>
      </c>
      <c r="AIM5" s="111" t="s">
        <v>2640</v>
      </c>
      <c r="AIN5" s="111" t="s">
        <v>2641</v>
      </c>
      <c r="AIO5" s="111" t="s">
        <v>2642</v>
      </c>
      <c r="AIP5" s="111" t="s">
        <v>2643</v>
      </c>
      <c r="AIQ5" s="111" t="s">
        <v>2644</v>
      </c>
      <c r="AIR5" s="111" t="s">
        <v>2645</v>
      </c>
      <c r="AIS5" s="111" t="s">
        <v>2646</v>
      </c>
      <c r="AIT5" s="111" t="s">
        <v>2647</v>
      </c>
      <c r="AIU5" s="111" t="s">
        <v>2648</v>
      </c>
      <c r="AIV5" s="111" t="s">
        <v>2649</v>
      </c>
      <c r="AIW5" s="111" t="s">
        <v>2650</v>
      </c>
      <c r="AIX5" s="111" t="s">
        <v>2651</v>
      </c>
      <c r="AIY5" s="111" t="s">
        <v>2652</v>
      </c>
      <c r="AIZ5" s="111" t="s">
        <v>2653</v>
      </c>
      <c r="AJA5" s="111" t="s">
        <v>2654</v>
      </c>
      <c r="AJB5" s="111" t="s">
        <v>2655</v>
      </c>
      <c r="AJC5" s="111" t="s">
        <v>2656</v>
      </c>
      <c r="AJD5" s="111" t="s">
        <v>2657</v>
      </c>
      <c r="AJE5" s="111" t="s">
        <v>2658</v>
      </c>
      <c r="AJF5" s="111" t="s">
        <v>2659</v>
      </c>
      <c r="AJG5" s="111" t="s">
        <v>2660</v>
      </c>
      <c r="AJH5" s="111" t="s">
        <v>2661</v>
      </c>
      <c r="AJI5" s="111" t="s">
        <v>2662</v>
      </c>
      <c r="AJJ5" s="111" t="s">
        <v>2663</v>
      </c>
      <c r="AJK5" s="111" t="s">
        <v>2664</v>
      </c>
      <c r="AJL5" s="111" t="s">
        <v>2665</v>
      </c>
      <c r="AJM5" s="111" t="s">
        <v>2666</v>
      </c>
      <c r="AJN5" s="111" t="s">
        <v>2667</v>
      </c>
      <c r="AJO5" s="111" t="s">
        <v>2668</v>
      </c>
      <c r="AJP5" s="111" t="s">
        <v>2669</v>
      </c>
      <c r="AJQ5" s="111" t="s">
        <v>2670</v>
      </c>
      <c r="AJR5" s="111" t="s">
        <v>2671</v>
      </c>
      <c r="AJS5" s="111" t="s">
        <v>2672</v>
      </c>
      <c r="AJT5" s="111" t="s">
        <v>2673</v>
      </c>
      <c r="AJU5" s="111" t="s">
        <v>2674</v>
      </c>
      <c r="AJV5" s="111" t="s">
        <v>2675</v>
      </c>
      <c r="AJW5" s="111" t="s">
        <v>2676</v>
      </c>
      <c r="AJX5" s="111" t="s">
        <v>2677</v>
      </c>
      <c r="AJY5" s="111" t="s">
        <v>2678</v>
      </c>
      <c r="AJZ5" s="111" t="s">
        <v>2679</v>
      </c>
      <c r="AKA5" s="111" t="s">
        <v>2680</v>
      </c>
      <c r="AKB5" s="111" t="s">
        <v>2681</v>
      </c>
      <c r="AKC5" s="111" t="s">
        <v>2682</v>
      </c>
      <c r="AKD5" s="111" t="s">
        <v>2683</v>
      </c>
      <c r="AKE5" s="111" t="s">
        <v>2684</v>
      </c>
      <c r="AKF5" s="111" t="s">
        <v>2685</v>
      </c>
      <c r="AKG5" s="111" t="s">
        <v>2686</v>
      </c>
      <c r="AKH5" s="111" t="s">
        <v>2687</v>
      </c>
      <c r="AKI5" s="111" t="s">
        <v>2688</v>
      </c>
      <c r="AKJ5" s="111" t="s">
        <v>2689</v>
      </c>
      <c r="AKK5" s="111" t="s">
        <v>2690</v>
      </c>
      <c r="AKL5" s="111" t="s">
        <v>2691</v>
      </c>
      <c r="AKM5" s="111" t="s">
        <v>2692</v>
      </c>
      <c r="AKN5" s="111" t="s">
        <v>2693</v>
      </c>
      <c r="AKO5" s="111" t="s">
        <v>2694</v>
      </c>
      <c r="AKP5" s="111" t="s">
        <v>2695</v>
      </c>
      <c r="AKQ5" s="111" t="s">
        <v>2696</v>
      </c>
      <c r="AKR5" s="111" t="s">
        <v>2697</v>
      </c>
      <c r="AKS5" s="111" t="s">
        <v>2698</v>
      </c>
      <c r="AKT5" s="111" t="s">
        <v>2699</v>
      </c>
      <c r="AKU5" s="111" t="s">
        <v>2700</v>
      </c>
      <c r="AKV5" s="111" t="s">
        <v>2701</v>
      </c>
      <c r="AKW5" s="111" t="s">
        <v>2702</v>
      </c>
      <c r="AKX5" s="111" t="s">
        <v>2703</v>
      </c>
      <c r="AKY5" s="111" t="s">
        <v>2704</v>
      </c>
      <c r="AKZ5" s="111" t="s">
        <v>2705</v>
      </c>
      <c r="ALA5" s="111" t="s">
        <v>2706</v>
      </c>
      <c r="ALB5" s="111" t="s">
        <v>2707</v>
      </c>
      <c r="ALC5" s="111" t="s">
        <v>2708</v>
      </c>
      <c r="ALD5" s="111" t="s">
        <v>2709</v>
      </c>
      <c r="ALE5" s="111" t="s">
        <v>2710</v>
      </c>
      <c r="ALF5" s="111" t="s">
        <v>2711</v>
      </c>
      <c r="ALG5" s="111" t="s">
        <v>2712</v>
      </c>
      <c r="ALH5" s="111" t="s">
        <v>2713</v>
      </c>
      <c r="ALI5" s="111" t="s">
        <v>2714</v>
      </c>
      <c r="ALJ5" s="111" t="s">
        <v>2715</v>
      </c>
      <c r="ALK5" s="111" t="s">
        <v>2716</v>
      </c>
      <c r="ALL5" s="111" t="s">
        <v>2717</v>
      </c>
      <c r="ALM5" s="111" t="s">
        <v>2718</v>
      </c>
      <c r="ALN5" s="111" t="s">
        <v>2719</v>
      </c>
      <c r="ALO5" s="237"/>
      <c r="ALP5" s="237"/>
      <c r="ALQ5" s="237"/>
    </row>
    <row r="6" spans="1:1005" s="79" customFormat="1" ht="26.35" customHeight="1" x14ac:dyDescent="0.25">
      <c r="A6" s="112" t="s">
        <v>2720</v>
      </c>
      <c r="B6" s="120" t="s">
        <v>59</v>
      </c>
      <c r="C6" s="121" t="s">
        <v>35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2"/>
      <c r="IK6" s="122"/>
      <c r="IL6" s="122"/>
      <c r="IM6" s="122"/>
      <c r="IN6" s="122"/>
      <c r="IO6" s="122"/>
      <c r="IP6" s="122"/>
      <c r="IQ6" s="122"/>
      <c r="IR6" s="122"/>
      <c r="IS6" s="122"/>
      <c r="IT6" s="122"/>
      <c r="IU6" s="122"/>
      <c r="IV6" s="122"/>
      <c r="IW6" s="122"/>
      <c r="IX6" s="122"/>
      <c r="IY6" s="122"/>
      <c r="IZ6" s="122"/>
      <c r="JA6" s="122"/>
      <c r="JB6" s="122"/>
      <c r="JC6" s="122"/>
      <c r="JD6" s="122"/>
      <c r="JE6" s="122"/>
      <c r="JF6" s="122"/>
      <c r="JG6" s="122"/>
      <c r="JH6" s="122"/>
      <c r="JI6" s="122"/>
      <c r="JJ6" s="122"/>
      <c r="JK6" s="122"/>
      <c r="JL6" s="122"/>
      <c r="JM6" s="122"/>
      <c r="JN6" s="122"/>
      <c r="JO6" s="122"/>
      <c r="JP6" s="122"/>
      <c r="JQ6" s="122"/>
      <c r="JR6" s="122"/>
      <c r="JS6" s="122"/>
      <c r="JT6" s="122"/>
      <c r="JU6" s="122"/>
      <c r="JV6" s="122"/>
      <c r="JW6" s="122"/>
      <c r="JX6" s="122"/>
      <c r="JY6" s="122"/>
      <c r="JZ6" s="122"/>
      <c r="KA6" s="122"/>
      <c r="KB6" s="122"/>
      <c r="KC6" s="122"/>
      <c r="KD6" s="122"/>
      <c r="KE6" s="122"/>
      <c r="KF6" s="122"/>
      <c r="KG6" s="122"/>
      <c r="KH6" s="122"/>
      <c r="KI6" s="122"/>
      <c r="KJ6" s="122"/>
      <c r="KK6" s="122"/>
      <c r="KL6" s="122"/>
      <c r="KM6" s="122"/>
      <c r="KN6" s="122"/>
      <c r="KO6" s="122"/>
      <c r="KP6" s="122"/>
      <c r="KQ6" s="122"/>
      <c r="KR6" s="122"/>
      <c r="KS6" s="122"/>
      <c r="KT6" s="122"/>
      <c r="KU6" s="122"/>
      <c r="KV6" s="122"/>
      <c r="KW6" s="122"/>
      <c r="KX6" s="122"/>
      <c r="KY6" s="122"/>
      <c r="KZ6" s="122"/>
      <c r="LA6" s="122"/>
      <c r="LB6" s="122"/>
      <c r="LC6" s="122"/>
      <c r="LD6" s="122"/>
      <c r="LE6" s="122"/>
      <c r="LF6" s="122"/>
      <c r="LG6" s="122"/>
      <c r="LH6" s="122"/>
      <c r="LI6" s="122"/>
      <c r="LJ6" s="122"/>
      <c r="LK6" s="122"/>
      <c r="LL6" s="122"/>
      <c r="LM6" s="122"/>
      <c r="LN6" s="122"/>
      <c r="LO6" s="122"/>
      <c r="LP6" s="122"/>
      <c r="LQ6" s="122"/>
      <c r="LR6" s="122"/>
      <c r="LS6" s="122"/>
      <c r="LT6" s="122"/>
      <c r="LU6" s="122"/>
      <c r="LV6" s="122"/>
      <c r="LW6" s="122"/>
      <c r="LX6" s="122"/>
      <c r="LY6" s="122"/>
      <c r="LZ6" s="122"/>
      <c r="MA6" s="122"/>
      <c r="MB6" s="122"/>
      <c r="MC6" s="122"/>
      <c r="MD6" s="122"/>
      <c r="ME6" s="122"/>
      <c r="MF6" s="122"/>
      <c r="MG6" s="122"/>
      <c r="MH6" s="122"/>
      <c r="MI6" s="122"/>
      <c r="MJ6" s="122"/>
      <c r="MK6" s="122"/>
      <c r="ML6" s="122"/>
      <c r="MM6" s="122"/>
      <c r="MN6" s="122"/>
      <c r="MO6" s="122"/>
      <c r="MP6" s="122"/>
      <c r="MQ6" s="122"/>
      <c r="MR6" s="122"/>
      <c r="MS6" s="122"/>
      <c r="MT6" s="122"/>
      <c r="MU6" s="122"/>
      <c r="MV6" s="122"/>
      <c r="MW6" s="122"/>
      <c r="MX6" s="122"/>
      <c r="MY6" s="122"/>
      <c r="MZ6" s="122"/>
      <c r="NA6" s="122"/>
      <c r="NB6" s="122"/>
      <c r="NC6" s="122"/>
      <c r="ND6" s="122"/>
      <c r="NE6" s="122"/>
      <c r="NF6" s="122"/>
      <c r="NG6" s="122"/>
      <c r="NH6" s="122"/>
      <c r="NI6" s="122"/>
      <c r="NJ6" s="122"/>
      <c r="NK6" s="122"/>
      <c r="NL6" s="122"/>
      <c r="NM6" s="122"/>
      <c r="NN6" s="122"/>
      <c r="NO6" s="122"/>
      <c r="NP6" s="122"/>
      <c r="NQ6" s="122"/>
      <c r="NR6" s="122"/>
      <c r="NS6" s="122"/>
      <c r="NT6" s="122"/>
      <c r="NU6" s="122"/>
      <c r="NV6" s="122"/>
      <c r="NW6" s="122"/>
      <c r="NX6" s="122"/>
      <c r="NY6" s="122"/>
      <c r="NZ6" s="122"/>
      <c r="OA6" s="122"/>
      <c r="OB6" s="122"/>
      <c r="OC6" s="122"/>
      <c r="OD6" s="122"/>
      <c r="OE6" s="122"/>
      <c r="OF6" s="122"/>
      <c r="OG6" s="122"/>
      <c r="OH6" s="122"/>
      <c r="OI6" s="122"/>
      <c r="OJ6" s="122"/>
      <c r="OK6" s="122"/>
      <c r="OL6" s="122"/>
      <c r="OM6" s="122"/>
      <c r="ON6" s="122"/>
      <c r="OO6" s="122"/>
      <c r="OP6" s="122"/>
      <c r="OQ6" s="122"/>
      <c r="OR6" s="122"/>
      <c r="OS6" s="122"/>
      <c r="OT6" s="122"/>
      <c r="OU6" s="122"/>
      <c r="OV6" s="122"/>
      <c r="OW6" s="122"/>
      <c r="OX6" s="122"/>
      <c r="OY6" s="122"/>
      <c r="OZ6" s="122"/>
      <c r="PA6" s="122"/>
      <c r="PB6" s="122"/>
      <c r="PC6" s="122"/>
      <c r="PD6" s="122"/>
      <c r="PE6" s="122"/>
      <c r="PF6" s="122"/>
      <c r="PG6" s="122"/>
      <c r="PH6" s="122"/>
      <c r="PI6" s="122"/>
      <c r="PJ6" s="122"/>
      <c r="PK6" s="122"/>
      <c r="PL6" s="122"/>
      <c r="PM6" s="122"/>
      <c r="PN6" s="122"/>
      <c r="PO6" s="122"/>
      <c r="PP6" s="122"/>
      <c r="PQ6" s="122"/>
      <c r="PR6" s="122"/>
      <c r="PS6" s="122"/>
      <c r="PT6" s="122"/>
      <c r="PU6" s="122"/>
      <c r="PV6" s="122"/>
      <c r="PW6" s="122"/>
      <c r="PX6" s="122"/>
      <c r="PY6" s="122"/>
      <c r="PZ6" s="122"/>
      <c r="QA6" s="122"/>
      <c r="QB6" s="122"/>
      <c r="QC6" s="122"/>
      <c r="QD6" s="122"/>
      <c r="QE6" s="122"/>
      <c r="QF6" s="122"/>
      <c r="QG6" s="122"/>
      <c r="QH6" s="122"/>
      <c r="QI6" s="122"/>
      <c r="QJ6" s="122"/>
      <c r="QK6" s="122"/>
      <c r="QL6" s="122"/>
      <c r="QM6" s="122"/>
      <c r="QN6" s="122"/>
      <c r="QO6" s="122"/>
      <c r="QP6" s="122"/>
      <c r="QQ6" s="122"/>
      <c r="QR6" s="122"/>
      <c r="QS6" s="122"/>
      <c r="QT6" s="122"/>
      <c r="QU6" s="122"/>
      <c r="QV6" s="122"/>
      <c r="QW6" s="122"/>
      <c r="QX6" s="122"/>
      <c r="QY6" s="122"/>
      <c r="QZ6" s="122"/>
      <c r="RA6" s="122"/>
      <c r="RB6" s="122"/>
      <c r="RC6" s="122"/>
      <c r="RD6" s="122"/>
      <c r="RE6" s="122"/>
      <c r="RF6" s="122"/>
      <c r="RG6" s="122"/>
      <c r="RH6" s="122"/>
      <c r="RI6" s="122"/>
      <c r="RJ6" s="122"/>
      <c r="RK6" s="122"/>
      <c r="RL6" s="122"/>
      <c r="RM6" s="122"/>
      <c r="RN6" s="122"/>
      <c r="RO6" s="122"/>
      <c r="RP6" s="122"/>
      <c r="RQ6" s="122"/>
      <c r="RR6" s="122"/>
      <c r="RS6" s="122"/>
      <c r="RT6" s="122"/>
      <c r="RU6" s="122"/>
      <c r="RV6" s="122"/>
      <c r="RW6" s="122"/>
      <c r="RX6" s="122"/>
      <c r="RY6" s="122"/>
      <c r="RZ6" s="122"/>
      <c r="SA6" s="122"/>
      <c r="SB6" s="122"/>
      <c r="SC6" s="122"/>
      <c r="SD6" s="122"/>
      <c r="SE6" s="122"/>
      <c r="SF6" s="122"/>
      <c r="SG6" s="122"/>
      <c r="SH6" s="122"/>
      <c r="SI6" s="122"/>
      <c r="SJ6" s="122"/>
      <c r="SK6" s="122"/>
      <c r="SL6" s="122"/>
      <c r="SM6" s="122"/>
      <c r="SN6" s="122"/>
      <c r="SO6" s="122"/>
      <c r="SP6" s="122"/>
      <c r="SQ6" s="122"/>
      <c r="SR6" s="122"/>
      <c r="SS6" s="122"/>
      <c r="ST6" s="122"/>
      <c r="SU6" s="122"/>
      <c r="SV6" s="122"/>
      <c r="SW6" s="122"/>
      <c r="SX6" s="122"/>
      <c r="SY6" s="122"/>
      <c r="SZ6" s="122"/>
      <c r="TA6" s="122"/>
      <c r="TB6" s="122"/>
      <c r="TC6" s="122"/>
      <c r="TD6" s="122"/>
      <c r="TE6" s="122"/>
      <c r="TF6" s="122"/>
      <c r="TG6" s="122"/>
      <c r="TH6" s="122"/>
      <c r="TI6" s="122"/>
      <c r="TJ6" s="122"/>
      <c r="TK6" s="122"/>
      <c r="TL6" s="122"/>
      <c r="TM6" s="122"/>
      <c r="TN6" s="122"/>
      <c r="TO6" s="122"/>
      <c r="TP6" s="122"/>
      <c r="TQ6" s="122"/>
      <c r="TR6" s="122"/>
      <c r="TS6" s="122"/>
      <c r="TT6" s="122"/>
      <c r="TU6" s="122"/>
      <c r="TV6" s="122"/>
      <c r="TW6" s="122"/>
      <c r="TX6" s="122"/>
      <c r="TY6" s="122"/>
      <c r="TZ6" s="122"/>
      <c r="UA6" s="122"/>
      <c r="UB6" s="122"/>
      <c r="UC6" s="122"/>
      <c r="UD6" s="122"/>
      <c r="UE6" s="122"/>
      <c r="UF6" s="122"/>
      <c r="UG6" s="122"/>
      <c r="UH6" s="122"/>
      <c r="UI6" s="122"/>
      <c r="UJ6" s="122"/>
      <c r="UK6" s="122"/>
      <c r="UL6" s="122"/>
      <c r="UM6" s="122"/>
      <c r="UN6" s="122"/>
      <c r="UO6" s="122"/>
      <c r="UP6" s="122"/>
      <c r="UQ6" s="122"/>
      <c r="UR6" s="122"/>
      <c r="US6" s="122"/>
      <c r="UT6" s="122"/>
      <c r="UU6" s="122"/>
      <c r="UV6" s="122"/>
      <c r="UW6" s="122"/>
      <c r="UX6" s="122"/>
      <c r="UY6" s="122"/>
      <c r="UZ6" s="122"/>
      <c r="VA6" s="122"/>
      <c r="VB6" s="122"/>
      <c r="VC6" s="122"/>
      <c r="VD6" s="122"/>
      <c r="VE6" s="122"/>
      <c r="VF6" s="122"/>
      <c r="VG6" s="122"/>
      <c r="VH6" s="122"/>
      <c r="VI6" s="122"/>
      <c r="VJ6" s="122"/>
      <c r="VK6" s="122"/>
      <c r="VL6" s="122"/>
      <c r="VM6" s="122"/>
      <c r="VN6" s="122"/>
      <c r="VO6" s="122"/>
      <c r="VP6" s="122"/>
      <c r="VQ6" s="122"/>
      <c r="VR6" s="122"/>
      <c r="VS6" s="122"/>
      <c r="VT6" s="122"/>
      <c r="VU6" s="122"/>
      <c r="VV6" s="122"/>
      <c r="VW6" s="122"/>
      <c r="VX6" s="122"/>
      <c r="VY6" s="122"/>
      <c r="VZ6" s="122"/>
      <c r="WA6" s="122"/>
      <c r="WB6" s="122"/>
      <c r="WC6" s="122"/>
      <c r="WD6" s="122"/>
      <c r="WE6" s="122"/>
      <c r="WF6" s="122"/>
      <c r="WG6" s="122"/>
      <c r="WH6" s="122"/>
      <c r="WI6" s="122"/>
      <c r="WJ6" s="122"/>
      <c r="WK6" s="122"/>
      <c r="WL6" s="122"/>
      <c r="WM6" s="122"/>
      <c r="WN6" s="122"/>
      <c r="WO6" s="122"/>
      <c r="WP6" s="122"/>
      <c r="WQ6" s="122"/>
      <c r="WR6" s="122"/>
      <c r="WS6" s="122"/>
      <c r="WT6" s="122"/>
      <c r="WU6" s="122"/>
      <c r="WV6" s="122"/>
      <c r="WW6" s="122"/>
      <c r="WX6" s="122"/>
      <c r="WY6" s="122"/>
      <c r="WZ6" s="122"/>
      <c r="XA6" s="122"/>
      <c r="XB6" s="122"/>
      <c r="XC6" s="122"/>
      <c r="XD6" s="122"/>
      <c r="XE6" s="122"/>
      <c r="XF6" s="122"/>
      <c r="XG6" s="122"/>
      <c r="XH6" s="122"/>
      <c r="XI6" s="122"/>
      <c r="XJ6" s="122"/>
      <c r="XK6" s="122"/>
      <c r="XL6" s="122"/>
      <c r="XM6" s="122"/>
      <c r="XN6" s="122"/>
      <c r="XO6" s="122"/>
      <c r="XP6" s="122"/>
      <c r="XQ6" s="122"/>
      <c r="XR6" s="122"/>
      <c r="XS6" s="122"/>
      <c r="XT6" s="122"/>
      <c r="XU6" s="122"/>
      <c r="XV6" s="122"/>
      <c r="XW6" s="122"/>
      <c r="XX6" s="122"/>
      <c r="XY6" s="122"/>
      <c r="XZ6" s="122"/>
      <c r="YA6" s="122"/>
      <c r="YB6" s="122"/>
      <c r="YC6" s="122"/>
      <c r="YD6" s="122"/>
      <c r="YE6" s="122"/>
      <c r="YF6" s="122"/>
      <c r="YG6" s="122"/>
      <c r="YH6" s="122"/>
      <c r="YI6" s="122"/>
      <c r="YJ6" s="122"/>
      <c r="YK6" s="122"/>
      <c r="YL6" s="122"/>
      <c r="YM6" s="122"/>
      <c r="YN6" s="122"/>
      <c r="YO6" s="122"/>
      <c r="YP6" s="122"/>
      <c r="YQ6" s="122"/>
      <c r="YR6" s="122"/>
      <c r="YS6" s="122"/>
      <c r="YT6" s="122"/>
      <c r="YU6" s="122"/>
      <c r="YV6" s="122"/>
      <c r="YW6" s="122"/>
      <c r="YX6" s="122"/>
      <c r="YY6" s="122"/>
      <c r="YZ6" s="122"/>
      <c r="ZA6" s="122"/>
      <c r="ZB6" s="122"/>
      <c r="ZC6" s="122"/>
      <c r="ZD6" s="122"/>
      <c r="ZE6" s="122"/>
      <c r="ZF6" s="122"/>
      <c r="ZG6" s="122"/>
      <c r="ZH6" s="122"/>
      <c r="ZI6" s="122"/>
      <c r="ZJ6" s="122"/>
      <c r="ZK6" s="122"/>
      <c r="ZL6" s="122"/>
      <c r="ZM6" s="122"/>
      <c r="ZN6" s="122"/>
      <c r="ZO6" s="122"/>
      <c r="ZP6" s="122"/>
      <c r="ZQ6" s="122"/>
      <c r="ZR6" s="122"/>
      <c r="ZS6" s="122"/>
      <c r="ZT6" s="122"/>
      <c r="ZU6" s="122"/>
      <c r="ZV6" s="122"/>
      <c r="ZW6" s="122"/>
      <c r="ZX6" s="122"/>
      <c r="ZY6" s="122"/>
      <c r="ZZ6" s="122"/>
      <c r="AAA6" s="122"/>
      <c r="AAB6" s="122"/>
      <c r="AAC6" s="122"/>
      <c r="AAD6" s="122"/>
      <c r="AAE6" s="122"/>
      <c r="AAF6" s="122"/>
      <c r="AAG6" s="122"/>
      <c r="AAH6" s="122"/>
      <c r="AAI6" s="122"/>
      <c r="AAJ6" s="122"/>
      <c r="AAK6" s="122"/>
      <c r="AAL6" s="122"/>
      <c r="AAM6" s="122"/>
      <c r="AAN6" s="122"/>
      <c r="AAO6" s="122"/>
      <c r="AAP6" s="122"/>
      <c r="AAQ6" s="122"/>
      <c r="AAR6" s="122"/>
      <c r="AAS6" s="122"/>
      <c r="AAT6" s="122"/>
      <c r="AAU6" s="122"/>
      <c r="AAV6" s="122"/>
      <c r="AAW6" s="122"/>
      <c r="AAX6" s="122"/>
      <c r="AAY6" s="122"/>
      <c r="AAZ6" s="122"/>
      <c r="ABA6" s="122"/>
      <c r="ABB6" s="122"/>
      <c r="ABC6" s="122"/>
      <c r="ABD6" s="122"/>
      <c r="ABE6" s="122"/>
      <c r="ABF6" s="122"/>
      <c r="ABG6" s="122"/>
      <c r="ABH6" s="122"/>
      <c r="ABI6" s="122"/>
      <c r="ABJ6" s="122"/>
      <c r="ABK6" s="122"/>
      <c r="ABL6" s="122"/>
      <c r="ABM6" s="122"/>
      <c r="ABN6" s="122"/>
      <c r="ABO6" s="122"/>
      <c r="ABP6" s="122"/>
      <c r="ABQ6" s="122"/>
      <c r="ABR6" s="122"/>
      <c r="ABS6" s="122"/>
      <c r="ABT6" s="122"/>
      <c r="ABU6" s="122"/>
      <c r="ABV6" s="122"/>
      <c r="ABW6" s="122"/>
      <c r="ABX6" s="122"/>
      <c r="ABY6" s="122"/>
      <c r="ABZ6" s="122"/>
      <c r="ACA6" s="122"/>
      <c r="ACB6" s="122"/>
      <c r="ACC6" s="122"/>
      <c r="ACD6" s="122"/>
      <c r="ACE6" s="122"/>
      <c r="ACF6" s="122"/>
      <c r="ACG6" s="122"/>
      <c r="ACH6" s="122"/>
      <c r="ACI6" s="122"/>
      <c r="ACJ6" s="122"/>
      <c r="ACK6" s="122"/>
      <c r="ACL6" s="122"/>
      <c r="ACM6" s="122"/>
      <c r="ACN6" s="122"/>
      <c r="ACO6" s="122"/>
      <c r="ACP6" s="122"/>
      <c r="ACQ6" s="122"/>
      <c r="ACR6" s="122"/>
      <c r="ACS6" s="122"/>
      <c r="ACT6" s="122"/>
      <c r="ACU6" s="122"/>
      <c r="ACV6" s="122"/>
      <c r="ACW6" s="122"/>
      <c r="ACX6" s="122"/>
      <c r="ACY6" s="122"/>
      <c r="ACZ6" s="122"/>
      <c r="ADA6" s="122"/>
      <c r="ADB6" s="122"/>
      <c r="ADC6" s="122"/>
      <c r="ADD6" s="122"/>
      <c r="ADE6" s="122"/>
      <c r="ADF6" s="122"/>
      <c r="ADG6" s="122"/>
      <c r="ADH6" s="122"/>
      <c r="ADI6" s="122"/>
      <c r="ADJ6" s="122"/>
      <c r="ADK6" s="122"/>
      <c r="ADL6" s="122"/>
      <c r="ADM6" s="122"/>
      <c r="ADN6" s="122"/>
      <c r="ADO6" s="122"/>
      <c r="ADP6" s="122"/>
      <c r="ADQ6" s="122"/>
      <c r="ADR6" s="122"/>
      <c r="ADS6" s="122"/>
      <c r="ADT6" s="122"/>
      <c r="ADU6" s="122"/>
      <c r="ADV6" s="122"/>
      <c r="ADW6" s="122"/>
      <c r="ADX6" s="122"/>
      <c r="ADY6" s="122"/>
      <c r="ADZ6" s="122"/>
      <c r="AEA6" s="122"/>
      <c r="AEB6" s="122"/>
      <c r="AEC6" s="122"/>
      <c r="AED6" s="122"/>
      <c r="AEE6" s="122"/>
      <c r="AEF6" s="122"/>
      <c r="AEG6" s="122"/>
      <c r="AEH6" s="122"/>
      <c r="AEI6" s="122"/>
      <c r="AEJ6" s="122"/>
      <c r="AEK6" s="122"/>
      <c r="AEL6" s="122"/>
      <c r="AEM6" s="122"/>
      <c r="AEN6" s="122"/>
      <c r="AEO6" s="122"/>
      <c r="AEP6" s="122"/>
      <c r="AEQ6" s="122"/>
      <c r="AER6" s="122"/>
      <c r="AES6" s="122"/>
      <c r="AET6" s="122"/>
      <c r="AEU6" s="122"/>
      <c r="AEV6" s="122"/>
      <c r="AEW6" s="122"/>
      <c r="AEX6" s="122"/>
      <c r="AEY6" s="122"/>
      <c r="AEZ6" s="122"/>
      <c r="AFA6" s="122"/>
      <c r="AFB6" s="122"/>
      <c r="AFC6" s="122"/>
      <c r="AFD6" s="122"/>
      <c r="AFE6" s="122"/>
      <c r="AFF6" s="122"/>
      <c r="AFG6" s="122"/>
      <c r="AFH6" s="122"/>
      <c r="AFI6" s="122"/>
      <c r="AFJ6" s="122"/>
      <c r="AFK6" s="122"/>
      <c r="AFL6" s="122"/>
      <c r="AFM6" s="122"/>
      <c r="AFN6" s="122"/>
      <c r="AFO6" s="122"/>
      <c r="AFP6" s="122"/>
      <c r="AFQ6" s="122"/>
      <c r="AFR6" s="122"/>
      <c r="AFS6" s="122"/>
      <c r="AFT6" s="122"/>
      <c r="AFU6" s="122"/>
      <c r="AFV6" s="122"/>
      <c r="AFW6" s="122"/>
      <c r="AFX6" s="122"/>
      <c r="AFY6" s="122"/>
      <c r="AFZ6" s="122"/>
      <c r="AGA6" s="122"/>
      <c r="AGB6" s="122"/>
      <c r="AGC6" s="122"/>
      <c r="AGD6" s="122"/>
      <c r="AGE6" s="122"/>
      <c r="AGF6" s="122"/>
      <c r="AGG6" s="122"/>
      <c r="AGH6" s="122"/>
      <c r="AGI6" s="122"/>
      <c r="AGJ6" s="122"/>
      <c r="AGK6" s="122"/>
      <c r="AGL6" s="122"/>
      <c r="AGM6" s="122"/>
      <c r="AGN6" s="122"/>
      <c r="AGO6" s="122"/>
      <c r="AGP6" s="122"/>
      <c r="AGQ6" s="122"/>
      <c r="AGR6" s="122"/>
      <c r="AGS6" s="122"/>
      <c r="AGT6" s="122"/>
      <c r="AGU6" s="122"/>
      <c r="AGV6" s="122"/>
      <c r="AGW6" s="122"/>
      <c r="AGX6" s="122"/>
      <c r="AGY6" s="122"/>
      <c r="AGZ6" s="122"/>
      <c r="AHA6" s="122"/>
      <c r="AHB6" s="122"/>
      <c r="AHC6" s="122"/>
      <c r="AHD6" s="122"/>
      <c r="AHE6" s="122"/>
      <c r="AHF6" s="122"/>
      <c r="AHG6" s="122"/>
      <c r="AHH6" s="122"/>
      <c r="AHI6" s="122"/>
      <c r="AHJ6" s="122"/>
      <c r="AHK6" s="122"/>
      <c r="AHL6" s="122"/>
      <c r="AHM6" s="122"/>
      <c r="AHN6" s="122"/>
      <c r="AHO6" s="122"/>
      <c r="AHP6" s="122"/>
      <c r="AHQ6" s="122"/>
      <c r="AHR6" s="122"/>
      <c r="AHS6" s="122"/>
      <c r="AHT6" s="122"/>
      <c r="AHU6" s="122"/>
      <c r="AHV6" s="122"/>
      <c r="AHW6" s="122"/>
      <c r="AHX6" s="122"/>
      <c r="AHY6" s="122"/>
      <c r="AHZ6" s="122"/>
      <c r="AIA6" s="122"/>
      <c r="AIB6" s="122"/>
      <c r="AIC6" s="122"/>
      <c r="AID6" s="122"/>
      <c r="AIE6" s="122"/>
      <c r="AIF6" s="122"/>
      <c r="AIG6" s="122"/>
      <c r="AIH6" s="122"/>
      <c r="AII6" s="122"/>
      <c r="AIJ6" s="122"/>
      <c r="AIK6" s="122"/>
      <c r="AIL6" s="122"/>
      <c r="AIM6" s="122"/>
      <c r="AIN6" s="122"/>
      <c r="AIO6" s="122"/>
      <c r="AIP6" s="122"/>
      <c r="AIQ6" s="122"/>
      <c r="AIR6" s="122"/>
      <c r="AIS6" s="122"/>
      <c r="AIT6" s="122"/>
      <c r="AIU6" s="122"/>
      <c r="AIV6" s="122"/>
      <c r="AIW6" s="122"/>
      <c r="AIX6" s="122"/>
      <c r="AIY6" s="122"/>
      <c r="AIZ6" s="122"/>
      <c r="AJA6" s="122"/>
      <c r="AJB6" s="122"/>
      <c r="AJC6" s="122"/>
      <c r="AJD6" s="122"/>
      <c r="AJE6" s="122"/>
      <c r="AJF6" s="122"/>
      <c r="AJG6" s="122"/>
      <c r="AJH6" s="122"/>
      <c r="AJI6" s="122"/>
      <c r="AJJ6" s="122"/>
      <c r="AJK6" s="122"/>
      <c r="AJL6" s="122"/>
      <c r="AJM6" s="122"/>
      <c r="AJN6" s="122"/>
      <c r="AJO6" s="122"/>
      <c r="AJP6" s="122"/>
      <c r="AJQ6" s="122"/>
      <c r="AJR6" s="122"/>
      <c r="AJS6" s="122"/>
      <c r="AJT6" s="122"/>
      <c r="AJU6" s="122"/>
      <c r="AJV6" s="122"/>
      <c r="AJW6" s="122"/>
      <c r="AJX6" s="122"/>
      <c r="AJY6" s="122"/>
      <c r="AJZ6" s="122"/>
      <c r="AKA6" s="122"/>
      <c r="AKB6" s="122"/>
      <c r="AKC6" s="122"/>
      <c r="AKD6" s="122"/>
      <c r="AKE6" s="122"/>
      <c r="AKF6" s="122"/>
      <c r="AKG6" s="122"/>
      <c r="AKH6" s="122"/>
      <c r="AKI6" s="122"/>
      <c r="AKJ6" s="122"/>
      <c r="AKK6" s="122"/>
      <c r="AKL6" s="122"/>
      <c r="AKM6" s="122"/>
      <c r="AKN6" s="122"/>
      <c r="AKO6" s="122"/>
      <c r="AKP6" s="122"/>
      <c r="AKQ6" s="122"/>
      <c r="AKR6" s="122"/>
      <c r="AKS6" s="122"/>
      <c r="AKT6" s="122"/>
      <c r="AKU6" s="122"/>
      <c r="AKV6" s="122"/>
      <c r="AKW6" s="122"/>
      <c r="AKX6" s="122"/>
      <c r="AKY6" s="122"/>
      <c r="AKZ6" s="122"/>
      <c r="ALA6" s="122"/>
      <c r="ALB6" s="122"/>
      <c r="ALC6" s="122"/>
      <c r="ALD6" s="122"/>
      <c r="ALE6" s="122"/>
      <c r="ALF6" s="122"/>
      <c r="ALG6" s="122"/>
      <c r="ALH6" s="122"/>
      <c r="ALI6" s="122"/>
      <c r="ALJ6" s="122"/>
      <c r="ALK6" s="122"/>
      <c r="ALL6" s="122"/>
      <c r="ALM6" s="122"/>
      <c r="ALN6" s="122"/>
      <c r="ALO6" s="237"/>
      <c r="ALP6" s="237"/>
      <c r="ALQ6" s="237"/>
    </row>
    <row r="7" spans="1:1005" s="86" customFormat="1" ht="37.6" customHeight="1" x14ac:dyDescent="0.25">
      <c r="A7" s="113" t="s">
        <v>2721</v>
      </c>
      <c r="B7" s="132" t="str">
        <f>IF(ISBLANK(B6),"",VLOOKUP(B6,'Base clients'!$A$6:$C$736,3,0))</f>
        <v>Marc Duclos</v>
      </c>
      <c r="C7" s="133" t="str">
        <f>IF(ISBLANK(C6),"",VLOOKUP(C6,'Base clients'!$A$6:$C$736,3,0))</f>
        <v>Jean-Claude Dubard</v>
      </c>
      <c r="D7" s="134" t="str">
        <f>IF(ISBLANK(D6),"",VLOOKUP(D6,'Base clients'!$A$6:$C$736,3,0))</f>
        <v/>
      </c>
      <c r="E7" s="134" t="str">
        <f>IF(ISBLANK(E6),"",VLOOKUP(E6,'Base clients'!$A$6:$C$736,3,0))</f>
        <v/>
      </c>
      <c r="F7" s="134" t="str">
        <f>IF(ISBLANK(F6),"",VLOOKUP(F6,'Base clients'!$A$6:$C$736,3,0))</f>
        <v/>
      </c>
      <c r="G7" s="134" t="str">
        <f>IF(ISBLANK(G6),"",VLOOKUP(G6,'Base clients'!$A$6:$C$736,3,0))</f>
        <v/>
      </c>
      <c r="H7" s="134" t="str">
        <f>IF(ISBLANK(H6),"",VLOOKUP(H6,'Base clients'!$A$6:$C$736,3,0))</f>
        <v/>
      </c>
      <c r="I7" s="134" t="str">
        <f>IF(ISBLANK(I6),"",VLOOKUP(I6,'Base clients'!$A$6:$C$736,3,0))</f>
        <v/>
      </c>
      <c r="J7" s="134" t="str">
        <f>IF(ISBLANK(J6),"",VLOOKUP(J6,'Base clients'!$A$6:$C$736,3,0))</f>
        <v/>
      </c>
      <c r="K7" s="134" t="str">
        <f>IF(ISBLANK(K6),"",VLOOKUP(K6,'Base clients'!$A$6:$C$736,3,0))</f>
        <v/>
      </c>
      <c r="L7" s="134" t="str">
        <f>IF(ISBLANK(L6),"",VLOOKUP(L6,'Base clients'!$A$6:$C$736,3,0))</f>
        <v/>
      </c>
      <c r="M7" s="134" t="str">
        <f>IF(ISBLANK(M6),"",VLOOKUP(M6,'Base clients'!$A$6:$C$736,3,0))</f>
        <v/>
      </c>
      <c r="N7" s="134" t="str">
        <f>IF(ISBLANK(N6),"",VLOOKUP(N6,'Base clients'!$A$6:$C$736,3,0))</f>
        <v/>
      </c>
      <c r="O7" s="134" t="str">
        <f>IF(ISBLANK(O6),"",VLOOKUP(O6,'Base clients'!$A$6:$C$736,3,0))</f>
        <v/>
      </c>
      <c r="P7" s="134" t="str">
        <f>IF(ISBLANK(P6),"",VLOOKUP(P6,'Base clients'!$A$6:$C$736,3,0))</f>
        <v/>
      </c>
      <c r="Q7" s="134" t="str">
        <f>IF(ISBLANK(Q6),"",VLOOKUP(Q6,'Base clients'!$A$6:$C$736,3,0))</f>
        <v/>
      </c>
      <c r="R7" s="134" t="str">
        <f>IF(ISBLANK(R6),"",VLOOKUP(R6,'Base clients'!$A$6:$C$736,3,0))</f>
        <v/>
      </c>
      <c r="S7" s="134" t="str">
        <f>IF(ISBLANK(S6),"",VLOOKUP(S6,'Base clients'!$A$6:$C$736,3,0))</f>
        <v/>
      </c>
      <c r="T7" s="134" t="str">
        <f>IF(ISBLANK(T6),"",VLOOKUP(T6,'Base clients'!$A$6:$C$736,3,0))</f>
        <v/>
      </c>
      <c r="U7" s="134" t="str">
        <f>IF(ISBLANK(U6),"",VLOOKUP(U6,'Base clients'!$A$6:$C$736,3,0))</f>
        <v/>
      </c>
      <c r="V7" s="134" t="str">
        <f>IF(ISBLANK(V6),"",VLOOKUP(V6,'Base clients'!$A$6:$C$736,3,0))</f>
        <v/>
      </c>
      <c r="W7" s="134" t="str">
        <f>IF(ISBLANK(W6),"",VLOOKUP(W6,'Base clients'!$A$6:$C$736,3,0))</f>
        <v/>
      </c>
      <c r="X7" s="134" t="str">
        <f>IF(ISBLANK(X6),"",VLOOKUP(X6,'Base clients'!$A$6:$C$736,3,0))</f>
        <v/>
      </c>
      <c r="Y7" s="134" t="str">
        <f>IF(ISBLANK(Y6),"",VLOOKUP(Y6,'Base clients'!$A$6:$C$736,3,0))</f>
        <v/>
      </c>
      <c r="Z7" s="134" t="str">
        <f>IF(ISBLANK(Z6),"",VLOOKUP(Z6,'Base clients'!$A$6:$C$736,3,0))</f>
        <v/>
      </c>
      <c r="AA7" s="134" t="str">
        <f>IF(ISBLANK(AA6),"",VLOOKUP(AA6,'Base clients'!$A$6:$C$736,3,0))</f>
        <v/>
      </c>
      <c r="AB7" s="134" t="str">
        <f>IF(ISBLANK(AB6),"",VLOOKUP(AB6,'Base clients'!$A$6:$C$736,3,0))</f>
        <v/>
      </c>
      <c r="AC7" s="134" t="str">
        <f>IF(ISBLANK(AC6),"",VLOOKUP(AC6,'Base clients'!$A$6:$C$736,3,0))</f>
        <v/>
      </c>
      <c r="AD7" s="134" t="str">
        <f>IF(ISBLANK(AD6),"",VLOOKUP(AD6,'Base clients'!$A$6:$C$736,3,0))</f>
        <v/>
      </c>
      <c r="AE7" s="134" t="str">
        <f>IF(ISBLANK(AE6),"",VLOOKUP(AE6,'Base clients'!$A$6:$C$736,3,0))</f>
        <v/>
      </c>
      <c r="AF7" s="134" t="str">
        <f>IF(ISBLANK(AF6),"",VLOOKUP(AF6,'Base clients'!$A$6:$C$736,3,0))</f>
        <v/>
      </c>
      <c r="AG7" s="134" t="str">
        <f>IF(ISBLANK(AG6),"",VLOOKUP(AG6,'Base clients'!$A$6:$C$736,3,0))</f>
        <v/>
      </c>
      <c r="AH7" s="134" t="str">
        <f>IF(ISBLANK(AH6),"",VLOOKUP(AH6,'Base clients'!$A$6:$C$736,3,0))</f>
        <v/>
      </c>
      <c r="AI7" s="134" t="str">
        <f>IF(ISBLANK(AI6),"",VLOOKUP(AI6,'Base clients'!$A$6:$C$736,3,0))</f>
        <v/>
      </c>
      <c r="AJ7" s="134" t="str">
        <f>IF(ISBLANK(AJ6),"",VLOOKUP(AJ6,'Base clients'!$A$6:$C$736,3,0))</f>
        <v/>
      </c>
      <c r="AK7" s="134" t="str">
        <f>IF(ISBLANK(AK6),"",VLOOKUP(AK6,'Base clients'!$A$6:$C$736,3,0))</f>
        <v/>
      </c>
      <c r="AL7" s="134" t="str">
        <f>IF(ISBLANK(AL6),"",VLOOKUP(AL6,'Base clients'!$A$6:$C$736,3,0))</f>
        <v/>
      </c>
      <c r="AM7" s="134" t="str">
        <f>IF(ISBLANK(AM6),"",VLOOKUP(AM6,'Base clients'!$A$6:$C$736,3,0))</f>
        <v/>
      </c>
      <c r="AN7" s="134" t="str">
        <f>IF(ISBLANK(AN6),"",VLOOKUP(AN6,'Base clients'!$A$6:$C$736,3,0))</f>
        <v/>
      </c>
      <c r="AO7" s="134" t="str">
        <f>IF(ISBLANK(AO6),"",VLOOKUP(AO6,'Base clients'!$A$6:$C$736,3,0))</f>
        <v/>
      </c>
      <c r="AP7" s="134" t="str">
        <f>IF(ISBLANK(AP6),"",VLOOKUP(AP6,'Base clients'!$A$6:$C$736,3,0))</f>
        <v/>
      </c>
      <c r="AQ7" s="134" t="str">
        <f>IF(ISBLANK(AQ6),"",VLOOKUP(AQ6,'Base clients'!$A$6:$C$736,3,0))</f>
        <v/>
      </c>
      <c r="AR7" s="134" t="str">
        <f>IF(ISBLANK(AR6),"",VLOOKUP(AR6,'Base clients'!$A$6:$C$736,3,0))</f>
        <v/>
      </c>
      <c r="AS7" s="134" t="str">
        <f>IF(ISBLANK(AS6),"",VLOOKUP(AS6,'Base clients'!$A$6:$C$736,3,0))</f>
        <v/>
      </c>
      <c r="AT7" s="134" t="str">
        <f>IF(ISBLANK(AT6),"",VLOOKUP(AT6,'Base clients'!$A$6:$C$736,3,0))</f>
        <v/>
      </c>
      <c r="AU7" s="134" t="str">
        <f>IF(ISBLANK(AU6),"",VLOOKUP(AU6,'Base clients'!$A$6:$C$736,3,0))</f>
        <v/>
      </c>
      <c r="AV7" s="134" t="str">
        <f>IF(ISBLANK(AV6),"",VLOOKUP(AV6,'Base clients'!$A$6:$C$736,3,0))</f>
        <v/>
      </c>
      <c r="AW7" s="134" t="str">
        <f>IF(ISBLANK(AW6),"",VLOOKUP(AW6,'Base clients'!$A$6:$C$736,3,0))</f>
        <v/>
      </c>
      <c r="AX7" s="134" t="str">
        <f>IF(ISBLANK(AX6),"",VLOOKUP(AX6,'Base clients'!$A$6:$C$736,3,0))</f>
        <v/>
      </c>
      <c r="AY7" s="134" t="str">
        <f>IF(ISBLANK(AY6),"",VLOOKUP(AY6,'Base clients'!$A$6:$C$736,3,0))</f>
        <v/>
      </c>
      <c r="AZ7" s="134" t="str">
        <f>IF(ISBLANK(AZ6),"",VLOOKUP(AZ6,'Base clients'!$A$6:$C$736,3,0))</f>
        <v/>
      </c>
      <c r="BA7" s="134" t="str">
        <f>IF(ISBLANK(BA6),"",VLOOKUP(BA6,'Base clients'!$A$6:$C$736,3,0))</f>
        <v/>
      </c>
      <c r="BB7" s="134" t="str">
        <f>IF(ISBLANK(BB6),"",VLOOKUP(BB6,'Base clients'!$A$6:$C$736,3,0))</f>
        <v/>
      </c>
      <c r="BC7" s="134" t="str">
        <f>IF(ISBLANK(BC6),"",VLOOKUP(BC6,'Base clients'!$A$6:$C$736,3,0))</f>
        <v/>
      </c>
      <c r="BD7" s="134" t="str">
        <f>IF(ISBLANK(BD6),"",VLOOKUP(BD6,'Base clients'!$A$6:$C$736,3,0))</f>
        <v/>
      </c>
      <c r="BE7" s="134" t="str">
        <f>IF(ISBLANK(BE6),"",VLOOKUP(BE6,'Base clients'!$A$6:$C$736,3,0))</f>
        <v/>
      </c>
      <c r="BF7" s="134" t="str">
        <f>IF(ISBLANK(BF6),"",VLOOKUP(BF6,'Base clients'!$A$6:$C$736,3,0))</f>
        <v/>
      </c>
      <c r="BG7" s="134" t="str">
        <f>IF(ISBLANK(BG6),"",VLOOKUP(BG6,'Base clients'!$A$6:$C$736,3,0))</f>
        <v/>
      </c>
      <c r="BH7" s="134" t="str">
        <f>IF(ISBLANK(BH6),"",VLOOKUP(BH6,'Base clients'!$A$6:$C$736,3,0))</f>
        <v/>
      </c>
      <c r="BI7" s="134" t="str">
        <f>IF(ISBLANK(BI6),"",VLOOKUP(BI6,'Base clients'!$A$6:$C$736,3,0))</f>
        <v/>
      </c>
      <c r="BJ7" s="134" t="str">
        <f>IF(ISBLANK(BJ6),"",VLOOKUP(BJ6,'Base clients'!$A$6:$C$736,3,0))</f>
        <v/>
      </c>
      <c r="BK7" s="134" t="str">
        <f>IF(ISBLANK(BK6),"",VLOOKUP(BK6,'Base clients'!$A$6:$C$736,3,0))</f>
        <v/>
      </c>
      <c r="BL7" s="134" t="str">
        <f>IF(ISBLANK(BL6),"",VLOOKUP(BL6,'Base clients'!$A$6:$C$736,3,0))</f>
        <v/>
      </c>
      <c r="BM7" s="134" t="str">
        <f>IF(ISBLANK(BM6),"",VLOOKUP(BM6,'Base clients'!$A$6:$C$736,3,0))</f>
        <v/>
      </c>
      <c r="BN7" s="134" t="str">
        <f>IF(ISBLANK(BN6),"",VLOOKUP(BN6,'Base clients'!$A$6:$C$736,3,0))</f>
        <v/>
      </c>
      <c r="BO7" s="134" t="str">
        <f>IF(ISBLANK(BO6),"",VLOOKUP(BO6,'Base clients'!$A$6:$C$736,3,0))</f>
        <v/>
      </c>
      <c r="BP7" s="134" t="str">
        <f>IF(ISBLANK(BP6),"",VLOOKUP(BP6,'Base clients'!$A$6:$C$736,3,0))</f>
        <v/>
      </c>
      <c r="BQ7" s="134" t="str">
        <f>IF(ISBLANK(BQ6),"",VLOOKUP(BQ6,'Base clients'!$A$6:$C$736,3,0))</f>
        <v/>
      </c>
      <c r="BR7" s="134" t="str">
        <f>IF(ISBLANK(BR6),"",VLOOKUP(BR6,'Base clients'!$A$6:$C$736,3,0))</f>
        <v/>
      </c>
      <c r="BS7" s="134" t="str">
        <f>IF(ISBLANK(BS6),"",VLOOKUP(BS6,'Base clients'!$A$6:$C$736,3,0))</f>
        <v/>
      </c>
      <c r="BT7" s="134" t="str">
        <f>IF(ISBLANK(BT6),"",VLOOKUP(BT6,'Base clients'!$A$6:$C$736,3,0))</f>
        <v/>
      </c>
      <c r="BU7" s="134" t="str">
        <f>IF(ISBLANK(BU6),"",VLOOKUP(BU6,'Base clients'!$A$6:$C$736,3,0))</f>
        <v/>
      </c>
      <c r="BV7" s="134" t="str">
        <f>IF(ISBLANK(BV6),"",VLOOKUP(BV6,'Base clients'!$A$6:$C$736,3,0))</f>
        <v/>
      </c>
      <c r="BW7" s="134" t="str">
        <f>IF(ISBLANK(BW6),"",VLOOKUP(BW6,'Base clients'!$A$6:$C$736,3,0))</f>
        <v/>
      </c>
      <c r="BX7" s="134" t="str">
        <f>IF(ISBLANK(BX6),"",VLOOKUP(BX6,'Base clients'!$A$6:$C$736,3,0))</f>
        <v/>
      </c>
      <c r="BY7" s="134" t="str">
        <f>IF(ISBLANK(BY6),"",VLOOKUP(BY6,'Base clients'!$A$6:$C$736,3,0))</f>
        <v/>
      </c>
      <c r="BZ7" s="134" t="str">
        <f>IF(ISBLANK(BZ6),"",VLOOKUP(BZ6,'Base clients'!$A$6:$C$736,3,0))</f>
        <v/>
      </c>
      <c r="CA7" s="134" t="str">
        <f>IF(ISBLANK(CA6),"",VLOOKUP(CA6,'Base clients'!$A$6:$C$736,3,0))</f>
        <v/>
      </c>
      <c r="CB7" s="134" t="str">
        <f>IF(ISBLANK(CB6),"",VLOOKUP(CB6,'Base clients'!$A$6:$C$736,3,0))</f>
        <v/>
      </c>
      <c r="CC7" s="134" t="str">
        <f>IF(ISBLANK(CC6),"",VLOOKUP(CC6,'Base clients'!$A$6:$C$736,3,0))</f>
        <v/>
      </c>
      <c r="CD7" s="134" t="str">
        <f>IF(ISBLANK(CD6),"",VLOOKUP(CD6,'Base clients'!$A$6:$C$736,3,0))</f>
        <v/>
      </c>
      <c r="CE7" s="134" t="str">
        <f>IF(ISBLANK(CE6),"",VLOOKUP(CE6,'Base clients'!$A$6:$C$736,3,0))</f>
        <v/>
      </c>
      <c r="CF7" s="134" t="str">
        <f>IF(ISBLANK(CF6),"",VLOOKUP(CF6,'Base clients'!$A$6:$C$736,3,0))</f>
        <v/>
      </c>
      <c r="CG7" s="134" t="str">
        <f>IF(ISBLANK(CG6),"",VLOOKUP(CG6,'Base clients'!$A$6:$C$736,3,0))</f>
        <v/>
      </c>
      <c r="CH7" s="134" t="str">
        <f>IF(ISBLANK(CH6),"",VLOOKUP(CH6,'Base clients'!$A$6:$C$736,3,0))</f>
        <v/>
      </c>
      <c r="CI7" s="134" t="str">
        <f>IF(ISBLANK(CI6),"",VLOOKUP(CI6,'Base clients'!$A$6:$C$736,3,0))</f>
        <v/>
      </c>
      <c r="CJ7" s="134" t="str">
        <f>IF(ISBLANK(CJ6),"",VLOOKUP(CJ6,'Base clients'!$A$6:$C$736,3,0))</f>
        <v/>
      </c>
      <c r="CK7" s="134" t="str">
        <f>IF(ISBLANK(CK6),"",VLOOKUP(CK6,'Base clients'!$A$6:$C$736,3,0))</f>
        <v/>
      </c>
      <c r="CL7" s="134" t="str">
        <f>IF(ISBLANK(CL6),"",VLOOKUP(CL6,'Base clients'!$A$6:$C$736,3,0))</f>
        <v/>
      </c>
      <c r="CM7" s="134" t="str">
        <f>IF(ISBLANK(CM6),"",VLOOKUP(CM6,'Base clients'!$A$6:$C$736,3,0))</f>
        <v/>
      </c>
      <c r="CN7" s="134" t="str">
        <f>IF(ISBLANK(CN6),"",VLOOKUP(CN6,'Base clients'!$A$6:$C$736,3,0))</f>
        <v/>
      </c>
      <c r="CO7" s="134" t="str">
        <f>IF(ISBLANK(CO6),"",VLOOKUP(CO6,'Base clients'!$A$6:$C$736,3,0))</f>
        <v/>
      </c>
      <c r="CP7" s="134" t="str">
        <f>IF(ISBLANK(CP6),"",VLOOKUP(CP6,'Base clients'!$A$6:$C$736,3,0))</f>
        <v/>
      </c>
      <c r="CQ7" s="134" t="str">
        <f>IF(ISBLANK(CQ6),"",VLOOKUP(CQ6,'Base clients'!$A$6:$C$736,3,0))</f>
        <v/>
      </c>
      <c r="CR7" s="134" t="str">
        <f>IF(ISBLANK(CR6),"",VLOOKUP(CR6,'Base clients'!$A$6:$C$736,3,0))</f>
        <v/>
      </c>
      <c r="CS7" s="134" t="str">
        <f>IF(ISBLANK(CS6),"",VLOOKUP(CS6,'Base clients'!$A$6:$C$736,3,0))</f>
        <v/>
      </c>
      <c r="CT7" s="134" t="str">
        <f>IF(ISBLANK(CT6),"",VLOOKUP(CT6,'Base clients'!$A$6:$C$736,3,0))</f>
        <v/>
      </c>
      <c r="CU7" s="134" t="str">
        <f>IF(ISBLANK(CU6),"",VLOOKUP(CU6,'Base clients'!$A$6:$C$736,3,0))</f>
        <v/>
      </c>
      <c r="CV7" s="134" t="str">
        <f>IF(ISBLANK(CV6),"",VLOOKUP(CV6,'Base clients'!$A$6:$C$736,3,0))</f>
        <v/>
      </c>
      <c r="CW7" s="134" t="str">
        <f>IF(ISBLANK(CW6),"",VLOOKUP(CW6,'Base clients'!$A$6:$C$736,3,0))</f>
        <v/>
      </c>
      <c r="CX7" s="134" t="str">
        <f>IF(ISBLANK(CX6),"",VLOOKUP(CX6,'Base clients'!$A$6:$C$736,3,0))</f>
        <v/>
      </c>
      <c r="CY7" s="134" t="str">
        <f>IF(ISBLANK(CY6),"",VLOOKUP(CY6,'Base clients'!$A$6:$C$736,3,0))</f>
        <v/>
      </c>
      <c r="CZ7" s="134" t="str">
        <f>IF(ISBLANK(CZ6),"",VLOOKUP(CZ6,'Base clients'!$A$6:$C$736,3,0))</f>
        <v/>
      </c>
      <c r="DA7" s="134" t="str">
        <f>IF(ISBLANK(DA6),"",VLOOKUP(DA6,'Base clients'!$A$6:$C$736,3,0))</f>
        <v/>
      </c>
      <c r="DB7" s="134" t="str">
        <f>IF(ISBLANK(DB6),"",VLOOKUP(DB6,'Base clients'!$A$6:$C$736,3,0))</f>
        <v/>
      </c>
      <c r="DC7" s="134" t="str">
        <f>IF(ISBLANK(DC6),"",VLOOKUP(DC6,'Base clients'!$A$6:$C$736,3,0))</f>
        <v/>
      </c>
      <c r="DD7" s="134" t="str">
        <f>IF(ISBLANK(DD6),"",VLOOKUP(DD6,'Base clients'!$A$6:$C$736,3,0))</f>
        <v/>
      </c>
      <c r="DE7" s="134" t="str">
        <f>IF(ISBLANK(DE6),"",VLOOKUP(DE6,'Base clients'!$A$6:$C$736,3,0))</f>
        <v/>
      </c>
      <c r="DF7" s="134" t="str">
        <f>IF(ISBLANK(DF6),"",VLOOKUP(DF6,'Base clients'!$A$6:$C$736,3,0))</f>
        <v/>
      </c>
      <c r="DG7" s="134" t="str">
        <f>IF(ISBLANK(DG6),"",VLOOKUP(DG6,'Base clients'!$A$6:$C$736,3,0))</f>
        <v/>
      </c>
      <c r="DH7" s="134" t="str">
        <f>IF(ISBLANK(DH6),"",VLOOKUP(DH6,'Base clients'!$A$6:$C$736,3,0))</f>
        <v/>
      </c>
      <c r="DI7" s="134" t="str">
        <f>IF(ISBLANK(DI6),"",VLOOKUP(DI6,'Base clients'!$A$6:$C$736,3,0))</f>
        <v/>
      </c>
      <c r="DJ7" s="134" t="str">
        <f>IF(ISBLANK(DJ6),"",VLOOKUP(DJ6,'Base clients'!$A$6:$C$736,3,0))</f>
        <v/>
      </c>
      <c r="DK7" s="134" t="str">
        <f>IF(ISBLANK(DK6),"",VLOOKUP(DK6,'Base clients'!$A$6:$C$736,3,0))</f>
        <v/>
      </c>
      <c r="DL7" s="134" t="str">
        <f>IF(ISBLANK(DL6),"",VLOOKUP(DL6,'Base clients'!$A$6:$C$736,3,0))</f>
        <v/>
      </c>
      <c r="DM7" s="134" t="str">
        <f>IF(ISBLANK(DM6),"",VLOOKUP(DM6,'Base clients'!$A$6:$C$736,3,0))</f>
        <v/>
      </c>
      <c r="DN7" s="134" t="str">
        <f>IF(ISBLANK(DN6),"",VLOOKUP(DN6,'Base clients'!$A$6:$C$736,3,0))</f>
        <v/>
      </c>
      <c r="DO7" s="134" t="str">
        <f>IF(ISBLANK(DO6),"",VLOOKUP(DO6,'Base clients'!$A$6:$C$736,3,0))</f>
        <v/>
      </c>
      <c r="DP7" s="134" t="str">
        <f>IF(ISBLANK(DP6),"",VLOOKUP(DP6,'Base clients'!$A$6:$C$736,3,0))</f>
        <v/>
      </c>
      <c r="DQ7" s="134" t="str">
        <f>IF(ISBLANK(DQ6),"",VLOOKUP(DQ6,'Base clients'!$A$6:$C$736,3,0))</f>
        <v/>
      </c>
      <c r="DR7" s="134" t="str">
        <f>IF(ISBLANK(DR6),"",VLOOKUP(DR6,'Base clients'!$A$6:$C$736,3,0))</f>
        <v/>
      </c>
      <c r="DS7" s="134" t="str">
        <f>IF(ISBLANK(DS6),"",VLOOKUP(DS6,'Base clients'!$A$6:$C$736,3,0))</f>
        <v/>
      </c>
      <c r="DT7" s="134" t="str">
        <f>IF(ISBLANK(DT6),"",VLOOKUP(DT6,'Base clients'!$A$6:$C$736,3,0))</f>
        <v/>
      </c>
      <c r="DU7" s="134" t="str">
        <f>IF(ISBLANK(DU6),"",VLOOKUP(DU6,'Base clients'!$A$6:$C$736,3,0))</f>
        <v/>
      </c>
      <c r="DV7" s="134" t="str">
        <f>IF(ISBLANK(DV6),"",VLOOKUP(DV6,'Base clients'!$A$6:$C$736,3,0))</f>
        <v/>
      </c>
      <c r="DW7" s="134" t="str">
        <f>IF(ISBLANK(DW6),"",VLOOKUP(DW6,'Base clients'!$A$6:$C$736,3,0))</f>
        <v/>
      </c>
      <c r="DX7" s="134" t="str">
        <f>IF(ISBLANK(DX6),"",VLOOKUP(DX6,'Base clients'!$A$6:$C$736,3,0))</f>
        <v/>
      </c>
      <c r="DY7" s="134" t="str">
        <f>IF(ISBLANK(DY6),"",VLOOKUP(DY6,'Base clients'!$A$6:$C$736,3,0))</f>
        <v/>
      </c>
      <c r="DZ7" s="134" t="str">
        <f>IF(ISBLANK(DZ6),"",VLOOKUP(DZ6,'Base clients'!$A$6:$C$736,3,0))</f>
        <v/>
      </c>
      <c r="EA7" s="134" t="str">
        <f>IF(ISBLANK(EA6),"",VLOOKUP(EA6,'Base clients'!$A$6:$C$736,3,0))</f>
        <v/>
      </c>
      <c r="EB7" s="134" t="str">
        <f>IF(ISBLANK(EB6),"",VLOOKUP(EB6,'Base clients'!$A$6:$C$736,3,0))</f>
        <v/>
      </c>
      <c r="EC7" s="134" t="str">
        <f>IF(ISBLANK(EC6),"",VLOOKUP(EC6,'Base clients'!$A$6:$C$736,3,0))</f>
        <v/>
      </c>
      <c r="ED7" s="134" t="str">
        <f>IF(ISBLANK(ED6),"",VLOOKUP(ED6,'Base clients'!$A$6:$C$736,3,0))</f>
        <v/>
      </c>
      <c r="EE7" s="134" t="str">
        <f>IF(ISBLANK(EE6),"",VLOOKUP(EE6,'Base clients'!$A$6:$C$736,3,0))</f>
        <v/>
      </c>
      <c r="EF7" s="134" t="str">
        <f>IF(ISBLANK(EF6),"",VLOOKUP(EF6,'Base clients'!$A$6:$C$736,3,0))</f>
        <v/>
      </c>
      <c r="EG7" s="134" t="str">
        <f>IF(ISBLANK(EG6),"",VLOOKUP(EG6,'Base clients'!$A$6:$C$736,3,0))</f>
        <v/>
      </c>
      <c r="EH7" s="134" t="str">
        <f>IF(ISBLANK(EH6),"",VLOOKUP(EH6,'Base clients'!$A$6:$C$736,3,0))</f>
        <v/>
      </c>
      <c r="EI7" s="134" t="str">
        <f>IF(ISBLANK(EI6),"",VLOOKUP(EI6,'Base clients'!$A$6:$C$736,3,0))</f>
        <v/>
      </c>
      <c r="EJ7" s="134" t="str">
        <f>IF(ISBLANK(EJ6),"",VLOOKUP(EJ6,'Base clients'!$A$6:$C$736,3,0))</f>
        <v/>
      </c>
      <c r="EK7" s="134" t="str">
        <f>IF(ISBLANK(EK6),"",VLOOKUP(EK6,'Base clients'!$A$6:$C$736,3,0))</f>
        <v/>
      </c>
      <c r="EL7" s="134" t="str">
        <f>IF(ISBLANK(EL6),"",VLOOKUP(EL6,'Base clients'!$A$6:$C$736,3,0))</f>
        <v/>
      </c>
      <c r="EM7" s="134" t="str">
        <f>IF(ISBLANK(EM6),"",VLOOKUP(EM6,'Base clients'!$A$6:$C$736,3,0))</f>
        <v/>
      </c>
      <c r="EN7" s="134" t="str">
        <f>IF(ISBLANK(EN6),"",VLOOKUP(EN6,'Base clients'!$A$6:$C$736,3,0))</f>
        <v/>
      </c>
      <c r="EO7" s="134" t="str">
        <f>IF(ISBLANK(EO6),"",VLOOKUP(EO6,'Base clients'!$A$6:$C$736,3,0))</f>
        <v/>
      </c>
      <c r="EP7" s="134" t="str">
        <f>IF(ISBLANK(EP6),"",VLOOKUP(EP6,'Base clients'!$A$6:$C$736,3,0))</f>
        <v/>
      </c>
      <c r="EQ7" s="134" t="str">
        <f>IF(ISBLANK(EQ6),"",VLOOKUP(EQ6,'Base clients'!$A$6:$C$736,3,0))</f>
        <v/>
      </c>
      <c r="ER7" s="134" t="str">
        <f>IF(ISBLANK(ER6),"",VLOOKUP(ER6,'Base clients'!$A$6:$C$736,3,0))</f>
        <v/>
      </c>
      <c r="ES7" s="134" t="str">
        <f>IF(ISBLANK(ES6),"",VLOOKUP(ES6,'Base clients'!$A$6:$C$736,3,0))</f>
        <v/>
      </c>
      <c r="ET7" s="134" t="str">
        <f>IF(ISBLANK(ET6),"",VLOOKUP(ET6,'Base clients'!$A$6:$C$736,3,0))</f>
        <v/>
      </c>
      <c r="EU7" s="134" t="str">
        <f>IF(ISBLANK(EU6),"",VLOOKUP(EU6,'Base clients'!$A$6:$C$736,3,0))</f>
        <v/>
      </c>
      <c r="EV7" s="134" t="str">
        <f>IF(ISBLANK(EV6),"",VLOOKUP(EV6,'Base clients'!$A$6:$C$736,3,0))</f>
        <v/>
      </c>
      <c r="EW7" s="134" t="str">
        <f>IF(ISBLANK(EW6),"",VLOOKUP(EW6,'Base clients'!$A$6:$C$736,3,0))</f>
        <v/>
      </c>
      <c r="EX7" s="134" t="str">
        <f>IF(ISBLANK(EX6),"",VLOOKUP(EX6,'Base clients'!$A$6:$C$736,3,0))</f>
        <v/>
      </c>
      <c r="EY7" s="134" t="str">
        <f>IF(ISBLANK(EY6),"",VLOOKUP(EY6,'Base clients'!$A$6:$C$736,3,0))</f>
        <v/>
      </c>
      <c r="EZ7" s="134" t="str">
        <f>IF(ISBLANK(EZ6),"",VLOOKUP(EZ6,'Base clients'!$A$6:$C$736,3,0))</f>
        <v/>
      </c>
      <c r="FA7" s="134" t="str">
        <f>IF(ISBLANK(FA6),"",VLOOKUP(FA6,'Base clients'!$A$6:$C$736,3,0))</f>
        <v/>
      </c>
      <c r="FB7" s="134" t="str">
        <f>IF(ISBLANK(FB6),"",VLOOKUP(FB6,'Base clients'!$A$6:$C$736,3,0))</f>
        <v/>
      </c>
      <c r="FC7" s="134" t="str">
        <f>IF(ISBLANK(FC6),"",VLOOKUP(FC6,'Base clients'!$A$6:$C$736,3,0))</f>
        <v/>
      </c>
      <c r="FD7" s="134" t="str">
        <f>IF(ISBLANK(FD6),"",VLOOKUP(FD6,'Base clients'!$A$6:$C$736,3,0))</f>
        <v/>
      </c>
      <c r="FE7" s="134" t="str">
        <f>IF(ISBLANK(FE6),"",VLOOKUP(FE6,'Base clients'!$A$6:$C$736,3,0))</f>
        <v/>
      </c>
      <c r="FF7" s="134" t="str">
        <f>IF(ISBLANK(FF6),"",VLOOKUP(FF6,'Base clients'!$A$6:$C$736,3,0))</f>
        <v/>
      </c>
      <c r="FG7" s="134" t="str">
        <f>IF(ISBLANK(FG6),"",VLOOKUP(FG6,'Base clients'!$A$6:$C$736,3,0))</f>
        <v/>
      </c>
      <c r="FH7" s="134" t="str">
        <f>IF(ISBLANK(FH6),"",VLOOKUP(FH6,'Base clients'!$A$6:$C$736,3,0))</f>
        <v/>
      </c>
      <c r="FI7" s="134" t="str">
        <f>IF(ISBLANK(FI6),"",VLOOKUP(FI6,'Base clients'!$A$6:$C$736,3,0))</f>
        <v/>
      </c>
      <c r="FJ7" s="134" t="str">
        <f>IF(ISBLANK(FJ6),"",VLOOKUP(FJ6,'Base clients'!$A$6:$C$736,3,0))</f>
        <v/>
      </c>
      <c r="FK7" s="134" t="str">
        <f>IF(ISBLANK(FK6),"",VLOOKUP(FK6,'Base clients'!$A$6:$C$736,3,0))</f>
        <v/>
      </c>
      <c r="FL7" s="134" t="str">
        <f>IF(ISBLANK(FL6),"",VLOOKUP(FL6,'Base clients'!$A$6:$C$736,3,0))</f>
        <v/>
      </c>
      <c r="FM7" s="134" t="str">
        <f>IF(ISBLANK(FM6),"",VLOOKUP(FM6,'Base clients'!$A$6:$C$736,3,0))</f>
        <v/>
      </c>
      <c r="FN7" s="134" t="str">
        <f>IF(ISBLANK(FN6),"",VLOOKUP(FN6,'Base clients'!$A$6:$C$736,3,0))</f>
        <v/>
      </c>
      <c r="FO7" s="134" t="str">
        <f>IF(ISBLANK(FO6),"",VLOOKUP(FO6,'Base clients'!$A$6:$C$736,3,0))</f>
        <v/>
      </c>
      <c r="FP7" s="134" t="str">
        <f>IF(ISBLANK(FP6),"",VLOOKUP(FP6,'Base clients'!$A$6:$C$736,3,0))</f>
        <v/>
      </c>
      <c r="FQ7" s="134" t="str">
        <f>IF(ISBLANK(FQ6),"",VLOOKUP(FQ6,'Base clients'!$A$6:$C$736,3,0))</f>
        <v/>
      </c>
      <c r="FR7" s="134" t="str">
        <f>IF(ISBLANK(FR6),"",VLOOKUP(FR6,'Base clients'!$A$6:$C$736,3,0))</f>
        <v/>
      </c>
      <c r="FS7" s="134" t="str">
        <f>IF(ISBLANK(FS6),"",VLOOKUP(FS6,'Base clients'!$A$6:$C$736,3,0))</f>
        <v/>
      </c>
      <c r="FT7" s="134" t="str">
        <f>IF(ISBLANK(FT6),"",VLOOKUP(FT6,'Base clients'!$A$6:$C$736,3,0))</f>
        <v/>
      </c>
      <c r="FU7" s="134" t="str">
        <f>IF(ISBLANK(FU6),"",VLOOKUP(FU6,'Base clients'!$A$6:$C$736,3,0))</f>
        <v/>
      </c>
      <c r="FV7" s="134" t="str">
        <f>IF(ISBLANK(FV6),"",VLOOKUP(FV6,'Base clients'!$A$6:$C$736,3,0))</f>
        <v/>
      </c>
      <c r="FW7" s="134" t="str">
        <f>IF(ISBLANK(FW6),"",VLOOKUP(FW6,'Base clients'!$A$6:$C$736,3,0))</f>
        <v/>
      </c>
      <c r="FX7" s="134" t="str">
        <f>IF(ISBLANK(FX6),"",VLOOKUP(FX6,'Base clients'!$A$6:$C$736,3,0))</f>
        <v/>
      </c>
      <c r="FY7" s="134" t="str">
        <f>IF(ISBLANK(FY6),"",VLOOKUP(FY6,'Base clients'!$A$6:$C$736,3,0))</f>
        <v/>
      </c>
      <c r="FZ7" s="134" t="str">
        <f>IF(ISBLANK(FZ6),"",VLOOKUP(FZ6,'Base clients'!$A$6:$C$736,3,0))</f>
        <v/>
      </c>
      <c r="GA7" s="134" t="str">
        <f>IF(ISBLANK(GA6),"",VLOOKUP(GA6,'Base clients'!$A$6:$C$736,3,0))</f>
        <v/>
      </c>
      <c r="GB7" s="134" t="str">
        <f>IF(ISBLANK(GB6),"",VLOOKUP(GB6,'Base clients'!$A$6:$C$736,3,0))</f>
        <v/>
      </c>
      <c r="GC7" s="134" t="str">
        <f>IF(ISBLANK(GC6),"",VLOOKUP(GC6,'Base clients'!$A$6:$C$736,3,0))</f>
        <v/>
      </c>
      <c r="GD7" s="134" t="str">
        <f>IF(ISBLANK(GD6),"",VLOOKUP(GD6,'Base clients'!$A$6:$C$736,3,0))</f>
        <v/>
      </c>
      <c r="GE7" s="134" t="str">
        <f>IF(ISBLANK(GE6),"",VLOOKUP(GE6,'Base clients'!$A$6:$C$736,3,0))</f>
        <v/>
      </c>
      <c r="GF7" s="134" t="str">
        <f>IF(ISBLANK(GF6),"",VLOOKUP(GF6,'Base clients'!$A$6:$C$736,3,0))</f>
        <v/>
      </c>
      <c r="GG7" s="134" t="str">
        <f>IF(ISBLANK(GG6),"",VLOOKUP(GG6,'Base clients'!$A$6:$C$736,3,0))</f>
        <v/>
      </c>
      <c r="GH7" s="134" t="str">
        <f>IF(ISBLANK(GH6),"",VLOOKUP(GH6,'Base clients'!$A$6:$C$736,3,0))</f>
        <v/>
      </c>
      <c r="GI7" s="134" t="str">
        <f>IF(ISBLANK(GI6),"",VLOOKUP(GI6,'Base clients'!$A$6:$C$736,3,0))</f>
        <v/>
      </c>
      <c r="GJ7" s="134" t="str">
        <f>IF(ISBLANK(GJ6),"",VLOOKUP(GJ6,'Base clients'!$A$6:$C$736,3,0))</f>
        <v/>
      </c>
      <c r="GK7" s="134" t="str">
        <f>IF(ISBLANK(GK6),"",VLOOKUP(GK6,'Base clients'!$A$6:$C$736,3,0))</f>
        <v/>
      </c>
      <c r="GL7" s="134" t="str">
        <f>IF(ISBLANK(GL6),"",VLOOKUP(GL6,'Base clients'!$A$6:$C$736,3,0))</f>
        <v/>
      </c>
      <c r="GM7" s="134" t="str">
        <f>IF(ISBLANK(GM6),"",VLOOKUP(GM6,'Base clients'!$A$6:$C$736,3,0))</f>
        <v/>
      </c>
      <c r="GN7" s="134" t="str">
        <f>IF(ISBLANK(GN6),"",VLOOKUP(GN6,'Base clients'!$A$6:$C$736,3,0))</f>
        <v/>
      </c>
      <c r="GO7" s="134" t="str">
        <f>IF(ISBLANK(GO6),"",VLOOKUP(GO6,'Base clients'!$A$6:$C$736,3,0))</f>
        <v/>
      </c>
      <c r="GP7" s="134" t="str">
        <f>IF(ISBLANK(GP6),"",VLOOKUP(GP6,'Base clients'!$A$6:$C$736,3,0))</f>
        <v/>
      </c>
      <c r="GQ7" s="134" t="str">
        <f>IF(ISBLANK(GQ6),"",VLOOKUP(GQ6,'Base clients'!$A$6:$C$736,3,0))</f>
        <v/>
      </c>
      <c r="GR7" s="134" t="str">
        <f>IF(ISBLANK(GR6),"",VLOOKUP(GR6,'Base clients'!$A$6:$C$736,3,0))</f>
        <v/>
      </c>
      <c r="GS7" s="134" t="str">
        <f>IF(ISBLANK(GS6),"",VLOOKUP(GS6,'Base clients'!$A$6:$C$736,3,0))</f>
        <v/>
      </c>
      <c r="GT7" s="134" t="str">
        <f>IF(ISBLANK(GT6),"",VLOOKUP(GT6,'Base clients'!$A$6:$C$736,3,0))</f>
        <v/>
      </c>
      <c r="GU7" s="134" t="str">
        <f>IF(ISBLANK(GU6),"",VLOOKUP(GU6,'Base clients'!$A$6:$C$736,3,0))</f>
        <v/>
      </c>
      <c r="GV7" s="134" t="str">
        <f>IF(ISBLANK(GV6),"",VLOOKUP(GV6,'Base clients'!$A$6:$C$736,3,0))</f>
        <v/>
      </c>
      <c r="GW7" s="134" t="str">
        <f>IF(ISBLANK(GW6),"",VLOOKUP(GW6,'Base clients'!$A$6:$C$736,3,0))</f>
        <v/>
      </c>
      <c r="GX7" s="134" t="str">
        <f>IF(ISBLANK(GX6),"",VLOOKUP(GX6,'Base clients'!$A$6:$C$736,3,0))</f>
        <v/>
      </c>
      <c r="GY7" s="134" t="str">
        <f>IF(ISBLANK(GY6),"",VLOOKUP(GY6,'Base clients'!$A$6:$C$736,3,0))</f>
        <v/>
      </c>
      <c r="GZ7" s="134" t="str">
        <f>IF(ISBLANK(GZ6),"",VLOOKUP(GZ6,'Base clients'!$A$6:$C$736,3,0))</f>
        <v/>
      </c>
      <c r="HA7" s="134" t="str">
        <f>IF(ISBLANK(HA6),"",VLOOKUP(HA6,'Base clients'!$A$6:$C$736,3,0))</f>
        <v/>
      </c>
      <c r="HB7" s="134" t="str">
        <f>IF(ISBLANK(HB6),"",VLOOKUP(HB6,'Base clients'!$A$6:$C$736,3,0))</f>
        <v/>
      </c>
      <c r="HC7" s="134" t="str">
        <f>IF(ISBLANK(HC6),"",VLOOKUP(HC6,'Base clients'!$A$6:$C$736,3,0))</f>
        <v/>
      </c>
      <c r="HD7" s="134" t="str">
        <f>IF(ISBLANK(HD6),"",VLOOKUP(HD6,'Base clients'!$A$6:$C$736,3,0))</f>
        <v/>
      </c>
      <c r="HE7" s="134" t="str">
        <f>IF(ISBLANK(HE6),"",VLOOKUP(HE6,'Base clients'!$A$6:$C$736,3,0))</f>
        <v/>
      </c>
      <c r="HF7" s="134" t="str">
        <f>IF(ISBLANK(HF6),"",VLOOKUP(HF6,'Base clients'!$A$6:$C$736,3,0))</f>
        <v/>
      </c>
      <c r="HG7" s="134" t="str">
        <f>IF(ISBLANK(HG6),"",VLOOKUP(HG6,'Base clients'!$A$6:$C$736,3,0))</f>
        <v/>
      </c>
      <c r="HH7" s="134" t="str">
        <f>IF(ISBLANK(HH6),"",VLOOKUP(HH6,'Base clients'!$A$6:$C$736,3,0))</f>
        <v/>
      </c>
      <c r="HI7" s="134" t="str">
        <f>IF(ISBLANK(HI6),"",VLOOKUP(HI6,'Base clients'!$A$6:$C$736,3,0))</f>
        <v/>
      </c>
      <c r="HJ7" s="134" t="str">
        <f>IF(ISBLANK(HJ6),"",VLOOKUP(HJ6,'Base clients'!$A$6:$C$736,3,0))</f>
        <v/>
      </c>
      <c r="HK7" s="134" t="str">
        <f>IF(ISBLANK(HK6),"",VLOOKUP(HK6,'Base clients'!$A$6:$C$736,3,0))</f>
        <v/>
      </c>
      <c r="HL7" s="134" t="str">
        <f>IF(ISBLANK(HL6),"",VLOOKUP(HL6,'Base clients'!$A$6:$C$736,3,0))</f>
        <v/>
      </c>
      <c r="HM7" s="134" t="str">
        <f>IF(ISBLANK(HM6),"",VLOOKUP(HM6,'Base clients'!$A$6:$C$736,3,0))</f>
        <v/>
      </c>
      <c r="HN7" s="134" t="str">
        <f>IF(ISBLANK(HN6),"",VLOOKUP(HN6,'Base clients'!$A$6:$C$736,3,0))</f>
        <v/>
      </c>
      <c r="HO7" s="134" t="str">
        <f>IF(ISBLANK(HO6),"",VLOOKUP(HO6,'Base clients'!$A$6:$C$736,3,0))</f>
        <v/>
      </c>
      <c r="HP7" s="134" t="str">
        <f>IF(ISBLANK(HP6),"",VLOOKUP(HP6,'Base clients'!$A$6:$C$736,3,0))</f>
        <v/>
      </c>
      <c r="HQ7" s="134" t="str">
        <f>IF(ISBLANK(HQ6),"",VLOOKUP(HQ6,'Base clients'!$A$6:$C$736,3,0))</f>
        <v/>
      </c>
      <c r="HR7" s="134" t="str">
        <f>IF(ISBLANK(HR6),"",VLOOKUP(HR6,'Base clients'!$A$6:$C$736,3,0))</f>
        <v/>
      </c>
      <c r="HS7" s="134" t="str">
        <f>IF(ISBLANK(HS6),"",VLOOKUP(HS6,'Base clients'!$A$6:$C$736,3,0))</f>
        <v/>
      </c>
      <c r="HT7" s="134" t="str">
        <f>IF(ISBLANK(HT6),"",VLOOKUP(HT6,'Base clients'!$A$6:$C$736,3,0))</f>
        <v/>
      </c>
      <c r="HU7" s="134" t="str">
        <f>IF(ISBLANK(HU6),"",VLOOKUP(HU6,'Base clients'!$A$6:$C$736,3,0))</f>
        <v/>
      </c>
      <c r="HV7" s="134" t="str">
        <f>IF(ISBLANK(HV6),"",VLOOKUP(HV6,'Base clients'!$A$6:$C$736,3,0))</f>
        <v/>
      </c>
      <c r="HW7" s="134" t="str">
        <f>IF(ISBLANK(HW6),"",VLOOKUP(HW6,'Base clients'!$A$6:$C$736,3,0))</f>
        <v/>
      </c>
      <c r="HX7" s="134" t="str">
        <f>IF(ISBLANK(HX6),"",VLOOKUP(HX6,'Base clients'!$A$6:$C$736,3,0))</f>
        <v/>
      </c>
      <c r="HY7" s="134" t="str">
        <f>IF(ISBLANK(HY6),"",VLOOKUP(HY6,'Base clients'!$A$6:$C$736,3,0))</f>
        <v/>
      </c>
      <c r="HZ7" s="134" t="str">
        <f>IF(ISBLANK(HZ6),"",VLOOKUP(HZ6,'Base clients'!$A$6:$C$736,3,0))</f>
        <v/>
      </c>
      <c r="IA7" s="134" t="str">
        <f>IF(ISBLANK(IA6),"",VLOOKUP(IA6,'Base clients'!$A$6:$C$736,3,0))</f>
        <v/>
      </c>
      <c r="IB7" s="134" t="str">
        <f>IF(ISBLANK(IB6),"",VLOOKUP(IB6,'Base clients'!$A$6:$C$736,3,0))</f>
        <v/>
      </c>
      <c r="IC7" s="134" t="str">
        <f>IF(ISBLANK(IC6),"",VLOOKUP(IC6,'Base clients'!$A$6:$C$736,3,0))</f>
        <v/>
      </c>
      <c r="ID7" s="134" t="str">
        <f>IF(ISBLANK(ID6),"",VLOOKUP(ID6,'Base clients'!$A$6:$C$736,3,0))</f>
        <v/>
      </c>
      <c r="IE7" s="134" t="str">
        <f>IF(ISBLANK(IE6),"",VLOOKUP(IE6,'Base clients'!$A$6:$C$736,3,0))</f>
        <v/>
      </c>
      <c r="IF7" s="134" t="str">
        <f>IF(ISBLANK(IF6),"",VLOOKUP(IF6,'Base clients'!$A$6:$C$736,3,0))</f>
        <v/>
      </c>
      <c r="IG7" s="134" t="str">
        <f>IF(ISBLANK(IG6),"",VLOOKUP(IG6,'Base clients'!$A$6:$C$736,3,0))</f>
        <v/>
      </c>
      <c r="IH7" s="134" t="str">
        <f>IF(ISBLANK(IH6),"",VLOOKUP(IH6,'Base clients'!$A$6:$C$736,3,0))</f>
        <v/>
      </c>
      <c r="II7" s="134" t="str">
        <f>IF(ISBLANK(II6),"",VLOOKUP(II6,'Base clients'!$A$6:$C$736,3,0))</f>
        <v/>
      </c>
      <c r="IJ7" s="134" t="str">
        <f>IF(ISBLANK(IJ6),"",VLOOKUP(IJ6,'Base clients'!$A$6:$C$736,3,0))</f>
        <v/>
      </c>
      <c r="IK7" s="134" t="str">
        <f>IF(ISBLANK(IK6),"",VLOOKUP(IK6,'Base clients'!$A$6:$C$736,3,0))</f>
        <v/>
      </c>
      <c r="IL7" s="134" t="str">
        <f>IF(ISBLANK(IL6),"",VLOOKUP(IL6,'Base clients'!$A$6:$C$736,3,0))</f>
        <v/>
      </c>
      <c r="IM7" s="134" t="str">
        <f>IF(ISBLANK(IM6),"",VLOOKUP(IM6,'Base clients'!$A$6:$C$736,3,0))</f>
        <v/>
      </c>
      <c r="IN7" s="134" t="str">
        <f>IF(ISBLANK(IN6),"",VLOOKUP(IN6,'Base clients'!$A$6:$C$736,3,0))</f>
        <v/>
      </c>
      <c r="IO7" s="134" t="str">
        <f>IF(ISBLANK(IO6),"",VLOOKUP(IO6,'Base clients'!$A$6:$C$736,3,0))</f>
        <v/>
      </c>
      <c r="IP7" s="134" t="str">
        <f>IF(ISBLANK(IP6),"",VLOOKUP(IP6,'Base clients'!$A$6:$C$736,3,0))</f>
        <v/>
      </c>
      <c r="IQ7" s="134" t="str">
        <f>IF(ISBLANK(IQ6),"",VLOOKUP(IQ6,'Base clients'!$A$6:$C$736,3,0))</f>
        <v/>
      </c>
      <c r="IR7" s="134" t="str">
        <f>IF(ISBLANK(IR6),"",VLOOKUP(IR6,'Base clients'!$A$6:$C$736,3,0))</f>
        <v/>
      </c>
      <c r="IS7" s="134" t="str">
        <f>IF(ISBLANK(IS6),"",VLOOKUP(IS6,'Base clients'!$A$6:$C$736,3,0))</f>
        <v/>
      </c>
      <c r="IT7" s="134" t="str">
        <f>IF(ISBLANK(IT6),"",VLOOKUP(IT6,'Base clients'!$A$6:$C$736,3,0))</f>
        <v/>
      </c>
      <c r="IU7" s="134" t="str">
        <f>IF(ISBLANK(IU6),"",VLOOKUP(IU6,'Base clients'!$A$6:$C$736,3,0))</f>
        <v/>
      </c>
      <c r="IV7" s="134" t="str">
        <f>IF(ISBLANK(IV6),"",VLOOKUP(IV6,'Base clients'!$A$6:$C$736,3,0))</f>
        <v/>
      </c>
      <c r="IW7" s="134" t="str">
        <f>IF(ISBLANK(IW6),"",VLOOKUP(IW6,'Base clients'!$A$6:$C$736,3,0))</f>
        <v/>
      </c>
      <c r="IX7" s="134" t="str">
        <f>IF(ISBLANK(IX6),"",VLOOKUP(IX6,'Base clients'!$A$6:$C$736,3,0))</f>
        <v/>
      </c>
      <c r="IY7" s="134" t="str">
        <f>IF(ISBLANK(IY6),"",VLOOKUP(IY6,'Base clients'!$A$6:$C$736,3,0))</f>
        <v/>
      </c>
      <c r="IZ7" s="134" t="str">
        <f>IF(ISBLANK(IZ6),"",VLOOKUP(IZ6,'Base clients'!$A$6:$C$736,3,0))</f>
        <v/>
      </c>
      <c r="JA7" s="134" t="str">
        <f>IF(ISBLANK(JA6),"",VLOOKUP(JA6,'Base clients'!$A$6:$C$736,3,0))</f>
        <v/>
      </c>
      <c r="JB7" s="134" t="str">
        <f>IF(ISBLANK(JB6),"",VLOOKUP(JB6,'Base clients'!$A$6:$C$736,3,0))</f>
        <v/>
      </c>
      <c r="JC7" s="134" t="str">
        <f>IF(ISBLANK(JC6),"",VLOOKUP(JC6,'Base clients'!$A$6:$C$736,3,0))</f>
        <v/>
      </c>
      <c r="JD7" s="134" t="str">
        <f>IF(ISBLANK(JD6),"",VLOOKUP(JD6,'Base clients'!$A$6:$C$736,3,0))</f>
        <v/>
      </c>
      <c r="JE7" s="134" t="str">
        <f>IF(ISBLANK(JE6),"",VLOOKUP(JE6,'Base clients'!$A$6:$C$736,3,0))</f>
        <v/>
      </c>
      <c r="JF7" s="134" t="str">
        <f>IF(ISBLANK(JF6),"",VLOOKUP(JF6,'Base clients'!$A$6:$C$736,3,0))</f>
        <v/>
      </c>
      <c r="JG7" s="134" t="str">
        <f>IF(ISBLANK(JG6),"",VLOOKUP(JG6,'Base clients'!$A$6:$C$736,3,0))</f>
        <v/>
      </c>
      <c r="JH7" s="134" t="str">
        <f>IF(ISBLANK(JH6),"",VLOOKUP(JH6,'Base clients'!$A$6:$C$736,3,0))</f>
        <v/>
      </c>
      <c r="JI7" s="134" t="str">
        <f>IF(ISBLANK(JI6),"",VLOOKUP(JI6,'Base clients'!$A$6:$C$736,3,0))</f>
        <v/>
      </c>
      <c r="JJ7" s="134" t="str">
        <f>IF(ISBLANK(JJ6),"",VLOOKUP(JJ6,'Base clients'!$A$6:$C$736,3,0))</f>
        <v/>
      </c>
      <c r="JK7" s="134" t="str">
        <f>IF(ISBLANK(JK6),"",VLOOKUP(JK6,'Base clients'!$A$6:$C$736,3,0))</f>
        <v/>
      </c>
      <c r="JL7" s="134" t="str">
        <f>IF(ISBLANK(JL6),"",VLOOKUP(JL6,'Base clients'!$A$6:$C$736,3,0))</f>
        <v/>
      </c>
      <c r="JM7" s="134" t="str">
        <f>IF(ISBLANK(JM6),"",VLOOKUP(JM6,'Base clients'!$A$6:$C$736,3,0))</f>
        <v/>
      </c>
      <c r="JN7" s="134" t="str">
        <f>IF(ISBLANK(JN6),"",VLOOKUP(JN6,'Base clients'!$A$6:$C$736,3,0))</f>
        <v/>
      </c>
      <c r="JO7" s="134" t="str">
        <f>IF(ISBLANK(JO6),"",VLOOKUP(JO6,'Base clients'!$A$6:$C$736,3,0))</f>
        <v/>
      </c>
      <c r="JP7" s="134" t="str">
        <f>IF(ISBLANK(JP6),"",VLOOKUP(JP6,'Base clients'!$A$6:$C$736,3,0))</f>
        <v/>
      </c>
      <c r="JQ7" s="134" t="str">
        <f>IF(ISBLANK(JQ6),"",VLOOKUP(JQ6,'Base clients'!$A$6:$C$736,3,0))</f>
        <v/>
      </c>
      <c r="JR7" s="134" t="str">
        <f>IF(ISBLANK(JR6),"",VLOOKUP(JR6,'Base clients'!$A$6:$C$736,3,0))</f>
        <v/>
      </c>
      <c r="JS7" s="134" t="str">
        <f>IF(ISBLANK(JS6),"",VLOOKUP(JS6,'Base clients'!$A$6:$C$736,3,0))</f>
        <v/>
      </c>
      <c r="JT7" s="134" t="str">
        <f>IF(ISBLANK(JT6),"",VLOOKUP(JT6,'Base clients'!$A$6:$C$736,3,0))</f>
        <v/>
      </c>
      <c r="JU7" s="134" t="str">
        <f>IF(ISBLANK(JU6),"",VLOOKUP(JU6,'Base clients'!$A$6:$C$736,3,0))</f>
        <v/>
      </c>
      <c r="JV7" s="134" t="str">
        <f>IF(ISBLANK(JV6),"",VLOOKUP(JV6,'Base clients'!$A$6:$C$736,3,0))</f>
        <v/>
      </c>
      <c r="JW7" s="134" t="str">
        <f>IF(ISBLANK(JW6),"",VLOOKUP(JW6,'Base clients'!$A$6:$C$736,3,0))</f>
        <v/>
      </c>
      <c r="JX7" s="134" t="str">
        <f>IF(ISBLANK(JX6),"",VLOOKUP(JX6,'Base clients'!$A$6:$C$736,3,0))</f>
        <v/>
      </c>
      <c r="JY7" s="134" t="str">
        <f>IF(ISBLANK(JY6),"",VLOOKUP(JY6,'Base clients'!$A$6:$C$736,3,0))</f>
        <v/>
      </c>
      <c r="JZ7" s="134" t="str">
        <f>IF(ISBLANK(JZ6),"",VLOOKUP(JZ6,'Base clients'!$A$6:$C$736,3,0))</f>
        <v/>
      </c>
      <c r="KA7" s="134" t="str">
        <f>IF(ISBLANK(KA6),"",VLOOKUP(KA6,'Base clients'!$A$6:$C$736,3,0))</f>
        <v/>
      </c>
      <c r="KB7" s="134" t="str">
        <f>IF(ISBLANK(KB6),"",VLOOKUP(KB6,'Base clients'!$A$6:$C$736,3,0))</f>
        <v/>
      </c>
      <c r="KC7" s="134" t="str">
        <f>IF(ISBLANK(KC6),"",VLOOKUP(KC6,'Base clients'!$A$6:$C$736,3,0))</f>
        <v/>
      </c>
      <c r="KD7" s="134" t="str">
        <f>IF(ISBLANK(KD6),"",VLOOKUP(KD6,'Base clients'!$A$6:$C$736,3,0))</f>
        <v/>
      </c>
      <c r="KE7" s="134" t="str">
        <f>IF(ISBLANK(KE6),"",VLOOKUP(KE6,'Base clients'!$A$6:$C$736,3,0))</f>
        <v/>
      </c>
      <c r="KF7" s="134" t="str">
        <f>IF(ISBLANK(KF6),"",VLOOKUP(KF6,'Base clients'!$A$6:$C$736,3,0))</f>
        <v/>
      </c>
      <c r="KG7" s="134" t="str">
        <f>IF(ISBLANK(KG6),"",VLOOKUP(KG6,'Base clients'!$A$6:$C$736,3,0))</f>
        <v/>
      </c>
      <c r="KH7" s="134" t="str">
        <f>IF(ISBLANK(KH6),"",VLOOKUP(KH6,'Base clients'!$A$6:$C$736,3,0))</f>
        <v/>
      </c>
      <c r="KI7" s="134" t="str">
        <f>IF(ISBLANK(KI6),"",VLOOKUP(KI6,'Base clients'!$A$6:$C$736,3,0))</f>
        <v/>
      </c>
      <c r="KJ7" s="134" t="str">
        <f>IF(ISBLANK(KJ6),"",VLOOKUP(KJ6,'Base clients'!$A$6:$C$736,3,0))</f>
        <v/>
      </c>
      <c r="KK7" s="134" t="str">
        <f>IF(ISBLANK(KK6),"",VLOOKUP(KK6,'Base clients'!$A$6:$C$736,3,0))</f>
        <v/>
      </c>
      <c r="KL7" s="134" t="str">
        <f>IF(ISBLANK(KL6),"",VLOOKUP(KL6,'Base clients'!$A$6:$C$736,3,0))</f>
        <v/>
      </c>
      <c r="KM7" s="134" t="str">
        <f>IF(ISBLANK(KM6),"",VLOOKUP(KM6,'Base clients'!$A$6:$C$736,3,0))</f>
        <v/>
      </c>
      <c r="KN7" s="134" t="str">
        <f>IF(ISBLANK(KN6),"",VLOOKUP(KN6,'Base clients'!$A$6:$C$736,3,0))</f>
        <v/>
      </c>
      <c r="KO7" s="134" t="str">
        <f>IF(ISBLANK(KO6),"",VLOOKUP(KO6,'Base clients'!$A$6:$C$736,3,0))</f>
        <v/>
      </c>
      <c r="KP7" s="134" t="str">
        <f>IF(ISBLANK(KP6),"",VLOOKUP(KP6,'Base clients'!$A$6:$C$736,3,0))</f>
        <v/>
      </c>
      <c r="KQ7" s="134" t="str">
        <f>IF(ISBLANK(KQ6),"",VLOOKUP(KQ6,'Base clients'!$A$6:$C$736,3,0))</f>
        <v/>
      </c>
      <c r="KR7" s="134" t="str">
        <f>IF(ISBLANK(KR6),"",VLOOKUP(KR6,'Base clients'!$A$6:$C$736,3,0))</f>
        <v/>
      </c>
      <c r="KS7" s="134" t="str">
        <f>IF(ISBLANK(KS6),"",VLOOKUP(KS6,'Base clients'!$A$6:$C$736,3,0))</f>
        <v/>
      </c>
      <c r="KT7" s="134" t="str">
        <f>IF(ISBLANK(KT6),"",VLOOKUP(KT6,'Base clients'!$A$6:$C$736,3,0))</f>
        <v/>
      </c>
      <c r="KU7" s="134" t="str">
        <f>IF(ISBLANK(KU6),"",VLOOKUP(KU6,'Base clients'!$A$6:$C$736,3,0))</f>
        <v/>
      </c>
      <c r="KV7" s="134" t="str">
        <f>IF(ISBLANK(KV6),"",VLOOKUP(KV6,'Base clients'!$A$6:$C$736,3,0))</f>
        <v/>
      </c>
      <c r="KW7" s="134" t="str">
        <f>IF(ISBLANK(KW6),"",VLOOKUP(KW6,'Base clients'!$A$6:$C$736,3,0))</f>
        <v/>
      </c>
      <c r="KX7" s="134" t="str">
        <f>IF(ISBLANK(KX6),"",VLOOKUP(KX6,'Base clients'!$A$6:$C$736,3,0))</f>
        <v/>
      </c>
      <c r="KY7" s="134" t="str">
        <f>IF(ISBLANK(KY6),"",VLOOKUP(KY6,'Base clients'!$A$6:$C$736,3,0))</f>
        <v/>
      </c>
      <c r="KZ7" s="134" t="str">
        <f>IF(ISBLANK(KZ6),"",VLOOKUP(KZ6,'Base clients'!$A$6:$C$736,3,0))</f>
        <v/>
      </c>
      <c r="LA7" s="134" t="str">
        <f>IF(ISBLANK(LA6),"",VLOOKUP(LA6,'Base clients'!$A$6:$C$736,3,0))</f>
        <v/>
      </c>
      <c r="LB7" s="134" t="str">
        <f>IF(ISBLANK(LB6),"",VLOOKUP(LB6,'Base clients'!$A$6:$C$736,3,0))</f>
        <v/>
      </c>
      <c r="LC7" s="134" t="str">
        <f>IF(ISBLANK(LC6),"",VLOOKUP(LC6,'Base clients'!$A$6:$C$736,3,0))</f>
        <v/>
      </c>
      <c r="LD7" s="134" t="str">
        <f>IF(ISBLANK(LD6),"",VLOOKUP(LD6,'Base clients'!$A$6:$C$736,3,0))</f>
        <v/>
      </c>
      <c r="LE7" s="134" t="str">
        <f>IF(ISBLANK(LE6),"",VLOOKUP(LE6,'Base clients'!$A$6:$C$736,3,0))</f>
        <v/>
      </c>
      <c r="LF7" s="134" t="str">
        <f>IF(ISBLANK(LF6),"",VLOOKUP(LF6,'Base clients'!$A$6:$C$736,3,0))</f>
        <v/>
      </c>
      <c r="LG7" s="134" t="str">
        <f>IF(ISBLANK(LG6),"",VLOOKUP(LG6,'Base clients'!$A$6:$C$736,3,0))</f>
        <v/>
      </c>
      <c r="LH7" s="134" t="str">
        <f>IF(ISBLANK(LH6),"",VLOOKUP(LH6,'Base clients'!$A$6:$C$736,3,0))</f>
        <v/>
      </c>
      <c r="LI7" s="134" t="str">
        <f>IF(ISBLANK(LI6),"",VLOOKUP(LI6,'Base clients'!$A$6:$C$736,3,0))</f>
        <v/>
      </c>
      <c r="LJ7" s="134" t="str">
        <f>IF(ISBLANK(LJ6),"",VLOOKUP(LJ6,'Base clients'!$A$6:$C$736,3,0))</f>
        <v/>
      </c>
      <c r="LK7" s="134" t="str">
        <f>IF(ISBLANK(LK6),"",VLOOKUP(LK6,'Base clients'!$A$6:$C$736,3,0))</f>
        <v/>
      </c>
      <c r="LL7" s="134" t="str">
        <f>IF(ISBLANK(LL6),"",VLOOKUP(LL6,'Base clients'!$A$6:$C$736,3,0))</f>
        <v/>
      </c>
      <c r="LM7" s="134" t="str">
        <f>IF(ISBLANK(LM6),"",VLOOKUP(LM6,'Base clients'!$A$6:$C$736,3,0))</f>
        <v/>
      </c>
      <c r="LN7" s="134" t="str">
        <f>IF(ISBLANK(LN6),"",VLOOKUP(LN6,'Base clients'!$A$6:$C$736,3,0))</f>
        <v/>
      </c>
      <c r="LO7" s="134" t="str">
        <f>IF(ISBLANK(LO6),"",VLOOKUP(LO6,'Base clients'!$A$6:$C$736,3,0))</f>
        <v/>
      </c>
      <c r="LP7" s="134" t="str">
        <f>IF(ISBLANK(LP6),"",VLOOKUP(LP6,'Base clients'!$A$6:$C$736,3,0))</f>
        <v/>
      </c>
      <c r="LQ7" s="134" t="str">
        <f>IF(ISBLANK(LQ6),"",VLOOKUP(LQ6,'Base clients'!$A$6:$C$736,3,0))</f>
        <v/>
      </c>
      <c r="LR7" s="134" t="str">
        <f>IF(ISBLANK(LR6),"",VLOOKUP(LR6,'Base clients'!$A$6:$C$736,3,0))</f>
        <v/>
      </c>
      <c r="LS7" s="134" t="str">
        <f>IF(ISBLANK(LS6),"",VLOOKUP(LS6,'Base clients'!$A$6:$C$736,3,0))</f>
        <v/>
      </c>
      <c r="LT7" s="134" t="str">
        <f>IF(ISBLANK(LT6),"",VLOOKUP(LT6,'Base clients'!$A$6:$C$736,3,0))</f>
        <v/>
      </c>
      <c r="LU7" s="134" t="str">
        <f>IF(ISBLANK(LU6),"",VLOOKUP(LU6,'Base clients'!$A$6:$C$736,3,0))</f>
        <v/>
      </c>
      <c r="LV7" s="134" t="str">
        <f>IF(ISBLANK(LV6),"",VLOOKUP(LV6,'Base clients'!$A$6:$C$736,3,0))</f>
        <v/>
      </c>
      <c r="LW7" s="134" t="str">
        <f>IF(ISBLANK(LW6),"",VLOOKUP(LW6,'Base clients'!$A$6:$C$736,3,0))</f>
        <v/>
      </c>
      <c r="LX7" s="134" t="str">
        <f>IF(ISBLANK(LX6),"",VLOOKUP(LX6,'Base clients'!$A$6:$C$736,3,0))</f>
        <v/>
      </c>
      <c r="LY7" s="134" t="str">
        <f>IF(ISBLANK(LY6),"",VLOOKUP(LY6,'Base clients'!$A$6:$C$736,3,0))</f>
        <v/>
      </c>
      <c r="LZ7" s="134" t="str">
        <f>IF(ISBLANK(LZ6),"",VLOOKUP(LZ6,'Base clients'!$A$6:$C$736,3,0))</f>
        <v/>
      </c>
      <c r="MA7" s="134" t="str">
        <f>IF(ISBLANK(MA6),"",VLOOKUP(MA6,'Base clients'!$A$6:$C$736,3,0))</f>
        <v/>
      </c>
      <c r="MB7" s="134" t="str">
        <f>IF(ISBLANK(MB6),"",VLOOKUP(MB6,'Base clients'!$A$6:$C$736,3,0))</f>
        <v/>
      </c>
      <c r="MC7" s="134" t="str">
        <f>IF(ISBLANK(MC6),"",VLOOKUP(MC6,'Base clients'!$A$6:$C$736,3,0))</f>
        <v/>
      </c>
      <c r="MD7" s="134" t="str">
        <f>IF(ISBLANK(MD6),"",VLOOKUP(MD6,'Base clients'!$A$6:$C$736,3,0))</f>
        <v/>
      </c>
      <c r="ME7" s="134" t="str">
        <f>IF(ISBLANK(ME6),"",VLOOKUP(ME6,'Base clients'!$A$6:$C$736,3,0))</f>
        <v/>
      </c>
      <c r="MF7" s="134" t="str">
        <f>IF(ISBLANK(MF6),"",VLOOKUP(MF6,'Base clients'!$A$6:$C$736,3,0))</f>
        <v/>
      </c>
      <c r="MG7" s="134" t="str">
        <f>IF(ISBLANK(MG6),"",VLOOKUP(MG6,'Base clients'!$A$6:$C$736,3,0))</f>
        <v/>
      </c>
      <c r="MH7" s="134" t="str">
        <f>IF(ISBLANK(MH6),"",VLOOKUP(MH6,'Base clients'!$A$6:$C$736,3,0))</f>
        <v/>
      </c>
      <c r="MI7" s="134" t="str">
        <f>IF(ISBLANK(MI6),"",VLOOKUP(MI6,'Base clients'!$A$6:$C$736,3,0))</f>
        <v/>
      </c>
      <c r="MJ7" s="134" t="str">
        <f>IF(ISBLANK(MJ6),"",VLOOKUP(MJ6,'Base clients'!$A$6:$C$736,3,0))</f>
        <v/>
      </c>
      <c r="MK7" s="134" t="str">
        <f>IF(ISBLANK(MK6),"",VLOOKUP(MK6,'Base clients'!$A$6:$C$736,3,0))</f>
        <v/>
      </c>
      <c r="ML7" s="134" t="str">
        <f>IF(ISBLANK(ML6),"",VLOOKUP(ML6,'Base clients'!$A$6:$C$736,3,0))</f>
        <v/>
      </c>
      <c r="MM7" s="134" t="str">
        <f>IF(ISBLANK(MM6),"",VLOOKUP(MM6,'Base clients'!$A$6:$C$736,3,0))</f>
        <v/>
      </c>
      <c r="MN7" s="134" t="str">
        <f>IF(ISBLANK(MN6),"",VLOOKUP(MN6,'Base clients'!$A$6:$C$736,3,0))</f>
        <v/>
      </c>
      <c r="MO7" s="134" t="str">
        <f>IF(ISBLANK(MO6),"",VLOOKUP(MO6,'Base clients'!$A$6:$C$736,3,0))</f>
        <v/>
      </c>
      <c r="MP7" s="134" t="str">
        <f>IF(ISBLANK(MP6),"",VLOOKUP(MP6,'Base clients'!$A$6:$C$736,3,0))</f>
        <v/>
      </c>
      <c r="MQ7" s="134" t="str">
        <f>IF(ISBLANK(MQ6),"",VLOOKUP(MQ6,'Base clients'!$A$6:$C$736,3,0))</f>
        <v/>
      </c>
      <c r="MR7" s="134" t="str">
        <f>IF(ISBLANK(MR6),"",VLOOKUP(MR6,'Base clients'!$A$6:$C$736,3,0))</f>
        <v/>
      </c>
      <c r="MS7" s="134" t="str">
        <f>IF(ISBLANK(MS6),"",VLOOKUP(MS6,'Base clients'!$A$6:$C$736,3,0))</f>
        <v/>
      </c>
      <c r="MT7" s="134" t="str">
        <f>IF(ISBLANK(MT6),"",VLOOKUP(MT6,'Base clients'!$A$6:$C$736,3,0))</f>
        <v/>
      </c>
      <c r="MU7" s="134" t="str">
        <f>IF(ISBLANK(MU6),"",VLOOKUP(MU6,'Base clients'!$A$6:$C$736,3,0))</f>
        <v/>
      </c>
      <c r="MV7" s="134" t="str">
        <f>IF(ISBLANK(MV6),"",VLOOKUP(MV6,'Base clients'!$A$6:$C$736,3,0))</f>
        <v/>
      </c>
      <c r="MW7" s="134" t="str">
        <f>IF(ISBLANK(MW6),"",VLOOKUP(MW6,'Base clients'!$A$6:$C$736,3,0))</f>
        <v/>
      </c>
      <c r="MX7" s="134" t="str">
        <f>IF(ISBLANK(MX6),"",VLOOKUP(MX6,'Base clients'!$A$6:$C$736,3,0))</f>
        <v/>
      </c>
      <c r="MY7" s="134" t="str">
        <f>IF(ISBLANK(MY6),"",VLOOKUP(MY6,'Base clients'!$A$6:$C$736,3,0))</f>
        <v/>
      </c>
      <c r="MZ7" s="134" t="str">
        <f>IF(ISBLANK(MZ6),"",VLOOKUP(MZ6,'Base clients'!$A$6:$C$736,3,0))</f>
        <v/>
      </c>
      <c r="NA7" s="134" t="str">
        <f>IF(ISBLANK(NA6),"",VLOOKUP(NA6,'Base clients'!$A$6:$C$736,3,0))</f>
        <v/>
      </c>
      <c r="NB7" s="134" t="str">
        <f>IF(ISBLANK(NB6),"",VLOOKUP(NB6,'Base clients'!$A$6:$C$736,3,0))</f>
        <v/>
      </c>
      <c r="NC7" s="134" t="str">
        <f>IF(ISBLANK(NC6),"",VLOOKUP(NC6,'Base clients'!$A$6:$C$736,3,0))</f>
        <v/>
      </c>
      <c r="ND7" s="134" t="str">
        <f>IF(ISBLANK(ND6),"",VLOOKUP(ND6,'Base clients'!$A$6:$C$736,3,0))</f>
        <v/>
      </c>
      <c r="NE7" s="134" t="str">
        <f>IF(ISBLANK(NE6),"",VLOOKUP(NE6,'Base clients'!$A$6:$C$736,3,0))</f>
        <v/>
      </c>
      <c r="NF7" s="134" t="str">
        <f>IF(ISBLANK(NF6),"",VLOOKUP(NF6,'Base clients'!$A$6:$C$736,3,0))</f>
        <v/>
      </c>
      <c r="NG7" s="134" t="str">
        <f>IF(ISBLANK(NG6),"",VLOOKUP(NG6,'Base clients'!$A$6:$C$736,3,0))</f>
        <v/>
      </c>
      <c r="NH7" s="134" t="str">
        <f>IF(ISBLANK(NH6),"",VLOOKUP(NH6,'Base clients'!$A$6:$C$736,3,0))</f>
        <v/>
      </c>
      <c r="NI7" s="134" t="str">
        <f>IF(ISBLANK(NI6),"",VLOOKUP(NI6,'Base clients'!$A$6:$C$736,3,0))</f>
        <v/>
      </c>
      <c r="NJ7" s="134" t="str">
        <f>IF(ISBLANK(NJ6),"",VLOOKUP(NJ6,'Base clients'!$A$6:$C$736,3,0))</f>
        <v/>
      </c>
      <c r="NK7" s="134" t="str">
        <f>IF(ISBLANK(NK6),"",VLOOKUP(NK6,'Base clients'!$A$6:$C$736,3,0))</f>
        <v/>
      </c>
      <c r="NL7" s="134" t="str">
        <f>IF(ISBLANK(NL6),"",VLOOKUP(NL6,'Base clients'!$A$6:$C$736,3,0))</f>
        <v/>
      </c>
      <c r="NM7" s="134" t="str">
        <f>IF(ISBLANK(NM6),"",VLOOKUP(NM6,'Base clients'!$A$6:$C$736,3,0))</f>
        <v/>
      </c>
      <c r="NN7" s="134" t="str">
        <f>IF(ISBLANK(NN6),"",VLOOKUP(NN6,'Base clients'!$A$6:$C$736,3,0))</f>
        <v/>
      </c>
      <c r="NO7" s="134" t="str">
        <f>IF(ISBLANK(NO6),"",VLOOKUP(NO6,'Base clients'!$A$6:$C$736,3,0))</f>
        <v/>
      </c>
      <c r="NP7" s="134" t="str">
        <f>IF(ISBLANK(NP6),"",VLOOKUP(NP6,'Base clients'!$A$6:$C$736,3,0))</f>
        <v/>
      </c>
      <c r="NQ7" s="134" t="str">
        <f>IF(ISBLANK(NQ6),"",VLOOKUP(NQ6,'Base clients'!$A$6:$C$736,3,0))</f>
        <v/>
      </c>
      <c r="NR7" s="134" t="str">
        <f>IF(ISBLANK(NR6),"",VLOOKUP(NR6,'Base clients'!$A$6:$C$736,3,0))</f>
        <v/>
      </c>
      <c r="NS7" s="134" t="str">
        <f>IF(ISBLANK(NS6),"",VLOOKUP(NS6,'Base clients'!$A$6:$C$736,3,0))</f>
        <v/>
      </c>
      <c r="NT7" s="134" t="str">
        <f>IF(ISBLANK(NT6),"",VLOOKUP(NT6,'Base clients'!$A$6:$C$736,3,0))</f>
        <v/>
      </c>
      <c r="NU7" s="134" t="str">
        <f>IF(ISBLANK(NU6),"",VLOOKUP(NU6,'Base clients'!$A$6:$C$736,3,0))</f>
        <v/>
      </c>
      <c r="NV7" s="134" t="str">
        <f>IF(ISBLANK(NV6),"",VLOOKUP(NV6,'Base clients'!$A$6:$C$736,3,0))</f>
        <v/>
      </c>
      <c r="NW7" s="134" t="str">
        <f>IF(ISBLANK(NW6),"",VLOOKUP(NW6,'Base clients'!$A$6:$C$736,3,0))</f>
        <v/>
      </c>
      <c r="NX7" s="134" t="str">
        <f>IF(ISBLANK(NX6),"",VLOOKUP(NX6,'Base clients'!$A$6:$C$736,3,0))</f>
        <v/>
      </c>
      <c r="NY7" s="134" t="str">
        <f>IF(ISBLANK(NY6),"",VLOOKUP(NY6,'Base clients'!$A$6:$C$736,3,0))</f>
        <v/>
      </c>
      <c r="NZ7" s="134" t="str">
        <f>IF(ISBLANK(NZ6),"",VLOOKUP(NZ6,'Base clients'!$A$6:$C$736,3,0))</f>
        <v/>
      </c>
      <c r="OA7" s="134" t="str">
        <f>IF(ISBLANK(OA6),"",VLOOKUP(OA6,'Base clients'!$A$6:$C$736,3,0))</f>
        <v/>
      </c>
      <c r="OB7" s="134" t="str">
        <f>IF(ISBLANK(OB6),"",VLOOKUP(OB6,'Base clients'!$A$6:$C$736,3,0))</f>
        <v/>
      </c>
      <c r="OC7" s="134" t="str">
        <f>IF(ISBLANK(OC6),"",VLOOKUP(OC6,'Base clients'!$A$6:$C$736,3,0))</f>
        <v/>
      </c>
      <c r="OD7" s="134" t="str">
        <f>IF(ISBLANK(OD6),"",VLOOKUP(OD6,'Base clients'!$A$6:$C$736,3,0))</f>
        <v/>
      </c>
      <c r="OE7" s="134" t="str">
        <f>IF(ISBLANK(OE6),"",VLOOKUP(OE6,'Base clients'!$A$6:$C$736,3,0))</f>
        <v/>
      </c>
      <c r="OF7" s="134" t="str">
        <f>IF(ISBLANK(OF6),"",VLOOKUP(OF6,'Base clients'!$A$6:$C$736,3,0))</f>
        <v/>
      </c>
      <c r="OG7" s="134" t="str">
        <f>IF(ISBLANK(OG6),"",VLOOKUP(OG6,'Base clients'!$A$6:$C$736,3,0))</f>
        <v/>
      </c>
      <c r="OH7" s="134" t="str">
        <f>IF(ISBLANK(OH6),"",VLOOKUP(OH6,'Base clients'!$A$6:$C$736,3,0))</f>
        <v/>
      </c>
      <c r="OI7" s="134" t="str">
        <f>IF(ISBLANK(OI6),"",VLOOKUP(OI6,'Base clients'!$A$6:$C$736,3,0))</f>
        <v/>
      </c>
      <c r="OJ7" s="134" t="str">
        <f>IF(ISBLANK(OJ6),"",VLOOKUP(OJ6,'Base clients'!$A$6:$C$736,3,0))</f>
        <v/>
      </c>
      <c r="OK7" s="134" t="str">
        <f>IF(ISBLANK(OK6),"",VLOOKUP(OK6,'Base clients'!$A$6:$C$736,3,0))</f>
        <v/>
      </c>
      <c r="OL7" s="134" t="str">
        <f>IF(ISBLANK(OL6),"",VLOOKUP(OL6,'Base clients'!$A$6:$C$736,3,0))</f>
        <v/>
      </c>
      <c r="OM7" s="134" t="str">
        <f>IF(ISBLANK(OM6),"",VLOOKUP(OM6,'Base clients'!$A$6:$C$736,3,0))</f>
        <v/>
      </c>
      <c r="ON7" s="134" t="str">
        <f>IF(ISBLANK(ON6),"",VLOOKUP(ON6,'Base clients'!$A$6:$C$736,3,0))</f>
        <v/>
      </c>
      <c r="OO7" s="134" t="str">
        <f>IF(ISBLANK(OO6),"",VLOOKUP(OO6,'Base clients'!$A$6:$C$736,3,0))</f>
        <v/>
      </c>
      <c r="OP7" s="134" t="str">
        <f>IF(ISBLANK(OP6),"",VLOOKUP(OP6,'Base clients'!$A$6:$C$736,3,0))</f>
        <v/>
      </c>
      <c r="OQ7" s="134" t="str">
        <f>IF(ISBLANK(OQ6),"",VLOOKUP(OQ6,'Base clients'!$A$6:$C$736,3,0))</f>
        <v/>
      </c>
      <c r="OR7" s="134" t="str">
        <f>IF(ISBLANK(OR6),"",VLOOKUP(OR6,'Base clients'!$A$6:$C$736,3,0))</f>
        <v/>
      </c>
      <c r="OS7" s="134" t="str">
        <f>IF(ISBLANK(OS6),"",VLOOKUP(OS6,'Base clients'!$A$6:$C$736,3,0))</f>
        <v/>
      </c>
      <c r="OT7" s="134" t="str">
        <f>IF(ISBLANK(OT6),"",VLOOKUP(OT6,'Base clients'!$A$6:$C$736,3,0))</f>
        <v/>
      </c>
      <c r="OU7" s="134" t="str">
        <f>IF(ISBLANK(OU6),"",VLOOKUP(OU6,'Base clients'!$A$6:$C$736,3,0))</f>
        <v/>
      </c>
      <c r="OV7" s="134" t="str">
        <f>IF(ISBLANK(OV6),"",VLOOKUP(OV6,'Base clients'!$A$6:$C$736,3,0))</f>
        <v/>
      </c>
      <c r="OW7" s="134" t="str">
        <f>IF(ISBLANK(OW6),"",VLOOKUP(OW6,'Base clients'!$A$6:$C$736,3,0))</f>
        <v/>
      </c>
      <c r="OX7" s="134" t="str">
        <f>IF(ISBLANK(OX6),"",VLOOKUP(OX6,'Base clients'!$A$6:$C$736,3,0))</f>
        <v/>
      </c>
      <c r="OY7" s="134" t="str">
        <f>IF(ISBLANK(OY6),"",VLOOKUP(OY6,'Base clients'!$A$6:$C$736,3,0))</f>
        <v/>
      </c>
      <c r="OZ7" s="134" t="str">
        <f>IF(ISBLANK(OZ6),"",VLOOKUP(OZ6,'Base clients'!$A$6:$C$736,3,0))</f>
        <v/>
      </c>
      <c r="PA7" s="134" t="str">
        <f>IF(ISBLANK(PA6),"",VLOOKUP(PA6,'Base clients'!$A$6:$C$736,3,0))</f>
        <v/>
      </c>
      <c r="PB7" s="134" t="str">
        <f>IF(ISBLANK(PB6),"",VLOOKUP(PB6,'Base clients'!$A$6:$C$736,3,0))</f>
        <v/>
      </c>
      <c r="PC7" s="134" t="str">
        <f>IF(ISBLANK(PC6),"",VLOOKUP(PC6,'Base clients'!$A$6:$C$736,3,0))</f>
        <v/>
      </c>
      <c r="PD7" s="134" t="str">
        <f>IF(ISBLANK(PD6),"",VLOOKUP(PD6,'Base clients'!$A$6:$C$736,3,0))</f>
        <v/>
      </c>
      <c r="PE7" s="134" t="str">
        <f>IF(ISBLANK(PE6),"",VLOOKUP(PE6,'Base clients'!$A$6:$C$736,3,0))</f>
        <v/>
      </c>
      <c r="PF7" s="134" t="str">
        <f>IF(ISBLANK(PF6),"",VLOOKUP(PF6,'Base clients'!$A$6:$C$736,3,0))</f>
        <v/>
      </c>
      <c r="PG7" s="134" t="str">
        <f>IF(ISBLANK(PG6),"",VLOOKUP(PG6,'Base clients'!$A$6:$C$736,3,0))</f>
        <v/>
      </c>
      <c r="PH7" s="134" t="str">
        <f>IF(ISBLANK(PH6),"",VLOOKUP(PH6,'Base clients'!$A$6:$C$736,3,0))</f>
        <v/>
      </c>
      <c r="PI7" s="134" t="str">
        <f>IF(ISBLANK(PI6),"",VLOOKUP(PI6,'Base clients'!$A$6:$C$736,3,0))</f>
        <v/>
      </c>
      <c r="PJ7" s="134" t="str">
        <f>IF(ISBLANK(PJ6),"",VLOOKUP(PJ6,'Base clients'!$A$6:$C$736,3,0))</f>
        <v/>
      </c>
      <c r="PK7" s="134" t="str">
        <f>IF(ISBLANK(PK6),"",VLOOKUP(PK6,'Base clients'!$A$6:$C$736,3,0))</f>
        <v/>
      </c>
      <c r="PL7" s="134" t="str">
        <f>IF(ISBLANK(PL6),"",VLOOKUP(PL6,'Base clients'!$A$6:$C$736,3,0))</f>
        <v/>
      </c>
      <c r="PM7" s="134" t="str">
        <f>IF(ISBLANK(PM6),"",VLOOKUP(PM6,'Base clients'!$A$6:$C$736,3,0))</f>
        <v/>
      </c>
      <c r="PN7" s="134" t="str">
        <f>IF(ISBLANK(PN6),"",VLOOKUP(PN6,'Base clients'!$A$6:$C$736,3,0))</f>
        <v/>
      </c>
      <c r="PO7" s="134" t="str">
        <f>IF(ISBLANK(PO6),"",VLOOKUP(PO6,'Base clients'!$A$6:$C$736,3,0))</f>
        <v/>
      </c>
      <c r="PP7" s="134" t="str">
        <f>IF(ISBLANK(PP6),"",VLOOKUP(PP6,'Base clients'!$A$6:$C$736,3,0))</f>
        <v/>
      </c>
      <c r="PQ7" s="134" t="str">
        <f>IF(ISBLANK(PQ6),"",VLOOKUP(PQ6,'Base clients'!$A$6:$C$736,3,0))</f>
        <v/>
      </c>
      <c r="PR7" s="134" t="str">
        <f>IF(ISBLANK(PR6),"",VLOOKUP(PR6,'Base clients'!$A$6:$C$736,3,0))</f>
        <v/>
      </c>
      <c r="PS7" s="134" t="str">
        <f>IF(ISBLANK(PS6),"",VLOOKUP(PS6,'Base clients'!$A$6:$C$736,3,0))</f>
        <v/>
      </c>
      <c r="PT7" s="134" t="str">
        <f>IF(ISBLANK(PT6),"",VLOOKUP(PT6,'Base clients'!$A$6:$C$736,3,0))</f>
        <v/>
      </c>
      <c r="PU7" s="134" t="str">
        <f>IF(ISBLANK(PU6),"",VLOOKUP(PU6,'Base clients'!$A$6:$C$736,3,0))</f>
        <v/>
      </c>
      <c r="PV7" s="134" t="str">
        <f>IF(ISBLANK(PV6),"",VLOOKUP(PV6,'Base clients'!$A$6:$C$736,3,0))</f>
        <v/>
      </c>
      <c r="PW7" s="134" t="str">
        <f>IF(ISBLANK(PW6),"",VLOOKUP(PW6,'Base clients'!$A$6:$C$736,3,0))</f>
        <v/>
      </c>
      <c r="PX7" s="134" t="str">
        <f>IF(ISBLANK(PX6),"",VLOOKUP(PX6,'Base clients'!$A$6:$C$736,3,0))</f>
        <v/>
      </c>
      <c r="PY7" s="134" t="str">
        <f>IF(ISBLANK(PY6),"",VLOOKUP(PY6,'Base clients'!$A$6:$C$736,3,0))</f>
        <v/>
      </c>
      <c r="PZ7" s="134" t="str">
        <f>IF(ISBLANK(PZ6),"",VLOOKUP(PZ6,'Base clients'!$A$6:$C$736,3,0))</f>
        <v/>
      </c>
      <c r="QA7" s="134" t="str">
        <f>IF(ISBLANK(QA6),"",VLOOKUP(QA6,'Base clients'!$A$6:$C$736,3,0))</f>
        <v/>
      </c>
      <c r="QB7" s="134" t="str">
        <f>IF(ISBLANK(QB6),"",VLOOKUP(QB6,'Base clients'!$A$6:$C$736,3,0))</f>
        <v/>
      </c>
      <c r="QC7" s="134" t="str">
        <f>IF(ISBLANK(QC6),"",VLOOKUP(QC6,'Base clients'!$A$6:$C$736,3,0))</f>
        <v/>
      </c>
      <c r="QD7" s="134" t="str">
        <f>IF(ISBLANK(QD6),"",VLOOKUP(QD6,'Base clients'!$A$6:$C$736,3,0))</f>
        <v/>
      </c>
      <c r="QE7" s="134" t="str">
        <f>IF(ISBLANK(QE6),"",VLOOKUP(QE6,'Base clients'!$A$6:$C$736,3,0))</f>
        <v/>
      </c>
      <c r="QF7" s="134" t="str">
        <f>IF(ISBLANK(QF6),"",VLOOKUP(QF6,'Base clients'!$A$6:$C$736,3,0))</f>
        <v/>
      </c>
      <c r="QG7" s="134" t="str">
        <f>IF(ISBLANK(QG6),"",VLOOKUP(QG6,'Base clients'!$A$6:$C$736,3,0))</f>
        <v/>
      </c>
      <c r="QH7" s="134" t="str">
        <f>IF(ISBLANK(QH6),"",VLOOKUP(QH6,'Base clients'!$A$6:$C$736,3,0))</f>
        <v/>
      </c>
      <c r="QI7" s="134" t="str">
        <f>IF(ISBLANK(QI6),"",VLOOKUP(QI6,'Base clients'!$A$6:$C$736,3,0))</f>
        <v/>
      </c>
      <c r="QJ7" s="134" t="str">
        <f>IF(ISBLANK(QJ6),"",VLOOKUP(QJ6,'Base clients'!$A$6:$C$736,3,0))</f>
        <v/>
      </c>
      <c r="QK7" s="134" t="str">
        <f>IF(ISBLANK(QK6),"",VLOOKUP(QK6,'Base clients'!$A$6:$C$736,3,0))</f>
        <v/>
      </c>
      <c r="QL7" s="134" t="str">
        <f>IF(ISBLANK(QL6),"",VLOOKUP(QL6,'Base clients'!$A$6:$C$736,3,0))</f>
        <v/>
      </c>
      <c r="QM7" s="134" t="str">
        <f>IF(ISBLANK(QM6),"",VLOOKUP(QM6,'Base clients'!$A$6:$C$736,3,0))</f>
        <v/>
      </c>
      <c r="QN7" s="134" t="str">
        <f>IF(ISBLANK(QN6),"",VLOOKUP(QN6,'Base clients'!$A$6:$C$736,3,0))</f>
        <v/>
      </c>
      <c r="QO7" s="134" t="str">
        <f>IF(ISBLANK(QO6),"",VLOOKUP(QO6,'Base clients'!$A$6:$C$736,3,0))</f>
        <v/>
      </c>
      <c r="QP7" s="134" t="str">
        <f>IF(ISBLANK(QP6),"",VLOOKUP(QP6,'Base clients'!$A$6:$C$736,3,0))</f>
        <v/>
      </c>
      <c r="QQ7" s="134" t="str">
        <f>IF(ISBLANK(QQ6),"",VLOOKUP(QQ6,'Base clients'!$A$6:$C$736,3,0))</f>
        <v/>
      </c>
      <c r="QR7" s="134" t="str">
        <f>IF(ISBLANK(QR6),"",VLOOKUP(QR6,'Base clients'!$A$6:$C$736,3,0))</f>
        <v/>
      </c>
      <c r="QS7" s="134" t="str">
        <f>IF(ISBLANK(QS6),"",VLOOKUP(QS6,'Base clients'!$A$6:$C$736,3,0))</f>
        <v/>
      </c>
      <c r="QT7" s="134" t="str">
        <f>IF(ISBLANK(QT6),"",VLOOKUP(QT6,'Base clients'!$A$6:$C$736,3,0))</f>
        <v/>
      </c>
      <c r="QU7" s="134" t="str">
        <f>IF(ISBLANK(QU6),"",VLOOKUP(QU6,'Base clients'!$A$6:$C$736,3,0))</f>
        <v/>
      </c>
      <c r="QV7" s="134" t="str">
        <f>IF(ISBLANK(QV6),"",VLOOKUP(QV6,'Base clients'!$A$6:$C$736,3,0))</f>
        <v/>
      </c>
      <c r="QW7" s="134" t="str">
        <f>IF(ISBLANK(QW6),"",VLOOKUP(QW6,'Base clients'!$A$6:$C$736,3,0))</f>
        <v/>
      </c>
      <c r="QX7" s="134" t="str">
        <f>IF(ISBLANK(QX6),"",VLOOKUP(QX6,'Base clients'!$A$6:$C$736,3,0))</f>
        <v/>
      </c>
      <c r="QY7" s="134" t="str">
        <f>IF(ISBLANK(QY6),"",VLOOKUP(QY6,'Base clients'!$A$6:$C$736,3,0))</f>
        <v/>
      </c>
      <c r="QZ7" s="134" t="str">
        <f>IF(ISBLANK(QZ6),"",VLOOKUP(QZ6,'Base clients'!$A$6:$C$736,3,0))</f>
        <v/>
      </c>
      <c r="RA7" s="134" t="str">
        <f>IF(ISBLANK(RA6),"",VLOOKUP(RA6,'Base clients'!$A$6:$C$736,3,0))</f>
        <v/>
      </c>
      <c r="RB7" s="134" t="str">
        <f>IF(ISBLANK(RB6),"",VLOOKUP(RB6,'Base clients'!$A$6:$C$736,3,0))</f>
        <v/>
      </c>
      <c r="RC7" s="134" t="str">
        <f>IF(ISBLANK(RC6),"",VLOOKUP(RC6,'Base clients'!$A$6:$C$736,3,0))</f>
        <v/>
      </c>
      <c r="RD7" s="134" t="str">
        <f>IF(ISBLANK(RD6),"",VLOOKUP(RD6,'Base clients'!$A$6:$C$736,3,0))</f>
        <v/>
      </c>
      <c r="RE7" s="134" t="str">
        <f>IF(ISBLANK(RE6),"",VLOOKUP(RE6,'Base clients'!$A$6:$C$736,3,0))</f>
        <v/>
      </c>
      <c r="RF7" s="134" t="str">
        <f>IF(ISBLANK(RF6),"",VLOOKUP(RF6,'Base clients'!$A$6:$C$736,3,0))</f>
        <v/>
      </c>
      <c r="RG7" s="134" t="str">
        <f>IF(ISBLANK(RG6),"",VLOOKUP(RG6,'Base clients'!$A$6:$C$736,3,0))</f>
        <v/>
      </c>
      <c r="RH7" s="134" t="str">
        <f>IF(ISBLANK(RH6),"",VLOOKUP(RH6,'Base clients'!$A$6:$C$736,3,0))</f>
        <v/>
      </c>
      <c r="RI7" s="134" t="str">
        <f>IF(ISBLANK(RI6),"",VLOOKUP(RI6,'Base clients'!$A$6:$C$736,3,0))</f>
        <v/>
      </c>
      <c r="RJ7" s="134" t="str">
        <f>IF(ISBLANK(RJ6),"",VLOOKUP(RJ6,'Base clients'!$A$6:$C$736,3,0))</f>
        <v/>
      </c>
      <c r="RK7" s="134" t="str">
        <f>IF(ISBLANK(RK6),"",VLOOKUP(RK6,'Base clients'!$A$6:$C$736,3,0))</f>
        <v/>
      </c>
      <c r="RL7" s="134" t="str">
        <f>IF(ISBLANK(RL6),"",VLOOKUP(RL6,'Base clients'!$A$6:$C$736,3,0))</f>
        <v/>
      </c>
      <c r="RM7" s="134" t="str">
        <f>IF(ISBLANK(RM6),"",VLOOKUP(RM6,'Base clients'!$A$6:$C$736,3,0))</f>
        <v/>
      </c>
      <c r="RN7" s="134" t="str">
        <f>IF(ISBLANK(RN6),"",VLOOKUP(RN6,'Base clients'!$A$6:$C$736,3,0))</f>
        <v/>
      </c>
      <c r="RO7" s="134" t="str">
        <f>IF(ISBLANK(RO6),"",VLOOKUP(RO6,'Base clients'!$A$6:$C$736,3,0))</f>
        <v/>
      </c>
      <c r="RP7" s="134" t="str">
        <f>IF(ISBLANK(RP6),"",VLOOKUP(RP6,'Base clients'!$A$6:$C$736,3,0))</f>
        <v/>
      </c>
      <c r="RQ7" s="134" t="str">
        <f>IF(ISBLANK(RQ6),"",VLOOKUP(RQ6,'Base clients'!$A$6:$C$736,3,0))</f>
        <v/>
      </c>
      <c r="RR7" s="134" t="str">
        <f>IF(ISBLANK(RR6),"",VLOOKUP(RR6,'Base clients'!$A$6:$C$736,3,0))</f>
        <v/>
      </c>
      <c r="RS7" s="134" t="str">
        <f>IF(ISBLANK(RS6),"",VLOOKUP(RS6,'Base clients'!$A$6:$C$736,3,0))</f>
        <v/>
      </c>
      <c r="RT7" s="134" t="str">
        <f>IF(ISBLANK(RT6),"",VLOOKUP(RT6,'Base clients'!$A$6:$C$736,3,0))</f>
        <v/>
      </c>
      <c r="RU7" s="134" t="str">
        <f>IF(ISBLANK(RU6),"",VLOOKUP(RU6,'Base clients'!$A$6:$C$736,3,0))</f>
        <v/>
      </c>
      <c r="RV7" s="134" t="str">
        <f>IF(ISBLANK(RV6),"",VLOOKUP(RV6,'Base clients'!$A$6:$C$736,3,0))</f>
        <v/>
      </c>
      <c r="RW7" s="134" t="str">
        <f>IF(ISBLANK(RW6),"",VLOOKUP(RW6,'Base clients'!$A$6:$C$736,3,0))</f>
        <v/>
      </c>
      <c r="RX7" s="134" t="str">
        <f>IF(ISBLANK(RX6),"",VLOOKUP(RX6,'Base clients'!$A$6:$C$736,3,0))</f>
        <v/>
      </c>
      <c r="RY7" s="134" t="str">
        <f>IF(ISBLANK(RY6),"",VLOOKUP(RY6,'Base clients'!$A$6:$C$736,3,0))</f>
        <v/>
      </c>
      <c r="RZ7" s="134" t="str">
        <f>IF(ISBLANK(RZ6),"",VLOOKUP(RZ6,'Base clients'!$A$6:$C$736,3,0))</f>
        <v/>
      </c>
      <c r="SA7" s="134" t="str">
        <f>IF(ISBLANK(SA6),"",VLOOKUP(SA6,'Base clients'!$A$6:$C$736,3,0))</f>
        <v/>
      </c>
      <c r="SB7" s="134" t="str">
        <f>IF(ISBLANK(SB6),"",VLOOKUP(SB6,'Base clients'!$A$6:$C$736,3,0))</f>
        <v/>
      </c>
      <c r="SC7" s="134" t="str">
        <f>IF(ISBLANK(SC6),"",VLOOKUP(SC6,'Base clients'!$A$6:$C$736,3,0))</f>
        <v/>
      </c>
      <c r="SD7" s="134" t="str">
        <f>IF(ISBLANK(SD6),"",VLOOKUP(SD6,'Base clients'!$A$6:$C$736,3,0))</f>
        <v/>
      </c>
      <c r="SE7" s="134" t="str">
        <f>IF(ISBLANK(SE6),"",VLOOKUP(SE6,'Base clients'!$A$6:$C$736,3,0))</f>
        <v/>
      </c>
      <c r="SF7" s="134" t="str">
        <f>IF(ISBLANK(SF6),"",VLOOKUP(SF6,'Base clients'!$A$6:$C$736,3,0))</f>
        <v/>
      </c>
      <c r="SG7" s="134" t="str">
        <f>IF(ISBLANK(SG6),"",VLOOKUP(SG6,'Base clients'!$A$6:$C$736,3,0))</f>
        <v/>
      </c>
      <c r="SH7" s="134" t="str">
        <f>IF(ISBLANK(SH6),"",VLOOKUP(SH6,'Base clients'!$A$6:$C$736,3,0))</f>
        <v/>
      </c>
      <c r="SI7" s="134" t="str">
        <f>IF(ISBLANK(SI6),"",VLOOKUP(SI6,'Base clients'!$A$6:$C$736,3,0))</f>
        <v/>
      </c>
      <c r="SJ7" s="134" t="str">
        <f>IF(ISBLANK(SJ6),"",VLOOKUP(SJ6,'Base clients'!$A$6:$C$736,3,0))</f>
        <v/>
      </c>
      <c r="SK7" s="134" t="str">
        <f>IF(ISBLANK(SK6),"",VLOOKUP(SK6,'Base clients'!$A$6:$C$736,3,0))</f>
        <v/>
      </c>
      <c r="SL7" s="134" t="str">
        <f>IF(ISBLANK(SL6),"",VLOOKUP(SL6,'Base clients'!$A$6:$C$736,3,0))</f>
        <v/>
      </c>
      <c r="SM7" s="134" t="str">
        <f>IF(ISBLANK(SM6),"",VLOOKUP(SM6,'Base clients'!$A$6:$C$736,3,0))</f>
        <v/>
      </c>
      <c r="SN7" s="134" t="str">
        <f>IF(ISBLANK(SN6),"",VLOOKUP(SN6,'Base clients'!$A$6:$C$736,3,0))</f>
        <v/>
      </c>
      <c r="SO7" s="134" t="str">
        <f>IF(ISBLANK(SO6),"",VLOOKUP(SO6,'Base clients'!$A$6:$C$736,3,0))</f>
        <v/>
      </c>
      <c r="SP7" s="134" t="str">
        <f>IF(ISBLANK(SP6),"",VLOOKUP(SP6,'Base clients'!$A$6:$C$736,3,0))</f>
        <v/>
      </c>
      <c r="SQ7" s="134" t="str">
        <f>IF(ISBLANK(SQ6),"",VLOOKUP(SQ6,'Base clients'!$A$6:$C$736,3,0))</f>
        <v/>
      </c>
      <c r="SR7" s="134" t="str">
        <f>IF(ISBLANK(SR6),"",VLOOKUP(SR6,'Base clients'!$A$6:$C$736,3,0))</f>
        <v/>
      </c>
      <c r="SS7" s="134" t="str">
        <f>IF(ISBLANK(SS6),"",VLOOKUP(SS6,'Base clients'!$A$6:$C$736,3,0))</f>
        <v/>
      </c>
      <c r="ST7" s="134" t="str">
        <f>IF(ISBLANK(ST6),"",VLOOKUP(ST6,'Base clients'!$A$6:$C$736,3,0))</f>
        <v/>
      </c>
      <c r="SU7" s="134" t="str">
        <f>IF(ISBLANK(SU6),"",VLOOKUP(SU6,'Base clients'!$A$6:$C$736,3,0))</f>
        <v/>
      </c>
      <c r="SV7" s="134" t="str">
        <f>IF(ISBLANK(SV6),"",VLOOKUP(SV6,'Base clients'!$A$6:$C$736,3,0))</f>
        <v/>
      </c>
      <c r="SW7" s="134" t="str">
        <f>IF(ISBLANK(SW6),"",VLOOKUP(SW6,'Base clients'!$A$6:$C$736,3,0))</f>
        <v/>
      </c>
      <c r="SX7" s="134" t="str">
        <f>IF(ISBLANK(SX6),"",VLOOKUP(SX6,'Base clients'!$A$6:$C$736,3,0))</f>
        <v/>
      </c>
      <c r="SY7" s="134" t="str">
        <f>IF(ISBLANK(SY6),"",VLOOKUP(SY6,'Base clients'!$A$6:$C$736,3,0))</f>
        <v/>
      </c>
      <c r="SZ7" s="134" t="str">
        <f>IF(ISBLANK(SZ6),"",VLOOKUP(SZ6,'Base clients'!$A$6:$C$736,3,0))</f>
        <v/>
      </c>
      <c r="TA7" s="134" t="str">
        <f>IF(ISBLANK(TA6),"",VLOOKUP(TA6,'Base clients'!$A$6:$C$736,3,0))</f>
        <v/>
      </c>
      <c r="TB7" s="134" t="str">
        <f>IF(ISBLANK(TB6),"",VLOOKUP(TB6,'Base clients'!$A$6:$C$736,3,0))</f>
        <v/>
      </c>
      <c r="TC7" s="134" t="str">
        <f>IF(ISBLANK(TC6),"",VLOOKUP(TC6,'Base clients'!$A$6:$C$736,3,0))</f>
        <v/>
      </c>
      <c r="TD7" s="134" t="str">
        <f>IF(ISBLANK(TD6),"",VLOOKUP(TD6,'Base clients'!$A$6:$C$736,3,0))</f>
        <v/>
      </c>
      <c r="TE7" s="134" t="str">
        <f>IF(ISBLANK(TE6),"",VLOOKUP(TE6,'Base clients'!$A$6:$C$736,3,0))</f>
        <v/>
      </c>
      <c r="TF7" s="134" t="str">
        <f>IF(ISBLANK(TF6),"",VLOOKUP(TF6,'Base clients'!$A$6:$C$736,3,0))</f>
        <v/>
      </c>
      <c r="TG7" s="134" t="str">
        <f>IF(ISBLANK(TG6),"",VLOOKUP(TG6,'Base clients'!$A$6:$C$736,3,0))</f>
        <v/>
      </c>
      <c r="TH7" s="134" t="str">
        <f>IF(ISBLANK(TH6),"",VLOOKUP(TH6,'Base clients'!$A$6:$C$736,3,0))</f>
        <v/>
      </c>
      <c r="TI7" s="134" t="str">
        <f>IF(ISBLANK(TI6),"",VLOOKUP(TI6,'Base clients'!$A$6:$C$736,3,0))</f>
        <v/>
      </c>
      <c r="TJ7" s="134" t="str">
        <f>IF(ISBLANK(TJ6),"",VLOOKUP(TJ6,'Base clients'!$A$6:$C$736,3,0))</f>
        <v/>
      </c>
      <c r="TK7" s="134" t="str">
        <f>IF(ISBLANK(TK6),"",VLOOKUP(TK6,'Base clients'!$A$6:$C$736,3,0))</f>
        <v/>
      </c>
      <c r="TL7" s="134" t="str">
        <f>IF(ISBLANK(TL6),"",VLOOKUP(TL6,'Base clients'!$A$6:$C$736,3,0))</f>
        <v/>
      </c>
      <c r="TM7" s="134" t="str">
        <f>IF(ISBLANK(TM6),"",VLOOKUP(TM6,'Base clients'!$A$6:$C$736,3,0))</f>
        <v/>
      </c>
      <c r="TN7" s="134" t="str">
        <f>IF(ISBLANK(TN6),"",VLOOKUP(TN6,'Base clients'!$A$6:$C$736,3,0))</f>
        <v/>
      </c>
      <c r="TO7" s="134" t="str">
        <f>IF(ISBLANK(TO6),"",VLOOKUP(TO6,'Base clients'!$A$6:$C$736,3,0))</f>
        <v/>
      </c>
      <c r="TP7" s="134" t="str">
        <f>IF(ISBLANK(TP6),"",VLOOKUP(TP6,'Base clients'!$A$6:$C$736,3,0))</f>
        <v/>
      </c>
      <c r="TQ7" s="134" t="str">
        <f>IF(ISBLANK(TQ6),"",VLOOKUP(TQ6,'Base clients'!$A$6:$C$736,3,0))</f>
        <v/>
      </c>
      <c r="TR7" s="134" t="str">
        <f>IF(ISBLANK(TR6),"",VLOOKUP(TR6,'Base clients'!$A$6:$C$736,3,0))</f>
        <v/>
      </c>
      <c r="TS7" s="134" t="str">
        <f>IF(ISBLANK(TS6),"",VLOOKUP(TS6,'Base clients'!$A$6:$C$736,3,0))</f>
        <v/>
      </c>
      <c r="TT7" s="134" t="str">
        <f>IF(ISBLANK(TT6),"",VLOOKUP(TT6,'Base clients'!$A$6:$C$736,3,0))</f>
        <v/>
      </c>
      <c r="TU7" s="134" t="str">
        <f>IF(ISBLANK(TU6),"",VLOOKUP(TU6,'Base clients'!$A$6:$C$736,3,0))</f>
        <v/>
      </c>
      <c r="TV7" s="134" t="str">
        <f>IF(ISBLANK(TV6),"",VLOOKUP(TV6,'Base clients'!$A$6:$C$736,3,0))</f>
        <v/>
      </c>
      <c r="TW7" s="134" t="str">
        <f>IF(ISBLANK(TW6),"",VLOOKUP(TW6,'Base clients'!$A$6:$C$736,3,0))</f>
        <v/>
      </c>
      <c r="TX7" s="134" t="str">
        <f>IF(ISBLANK(TX6),"",VLOOKUP(TX6,'Base clients'!$A$6:$C$736,3,0))</f>
        <v/>
      </c>
      <c r="TY7" s="134" t="str">
        <f>IF(ISBLANK(TY6),"",VLOOKUP(TY6,'Base clients'!$A$6:$C$736,3,0))</f>
        <v/>
      </c>
      <c r="TZ7" s="134" t="str">
        <f>IF(ISBLANK(TZ6),"",VLOOKUP(TZ6,'Base clients'!$A$6:$C$736,3,0))</f>
        <v/>
      </c>
      <c r="UA7" s="134" t="str">
        <f>IF(ISBLANK(UA6),"",VLOOKUP(UA6,'Base clients'!$A$6:$C$736,3,0))</f>
        <v/>
      </c>
      <c r="UB7" s="134" t="str">
        <f>IF(ISBLANK(UB6),"",VLOOKUP(UB6,'Base clients'!$A$6:$C$736,3,0))</f>
        <v/>
      </c>
      <c r="UC7" s="134" t="str">
        <f>IF(ISBLANK(UC6),"",VLOOKUP(UC6,'Base clients'!$A$6:$C$736,3,0))</f>
        <v/>
      </c>
      <c r="UD7" s="134" t="str">
        <f>IF(ISBLANK(UD6),"",VLOOKUP(UD6,'Base clients'!$A$6:$C$736,3,0))</f>
        <v/>
      </c>
      <c r="UE7" s="134" t="str">
        <f>IF(ISBLANK(UE6),"",VLOOKUP(UE6,'Base clients'!$A$6:$C$736,3,0))</f>
        <v/>
      </c>
      <c r="UF7" s="134" t="str">
        <f>IF(ISBLANK(UF6),"",VLOOKUP(UF6,'Base clients'!$A$6:$C$736,3,0))</f>
        <v/>
      </c>
      <c r="UG7" s="134" t="str">
        <f>IF(ISBLANK(UG6),"",VLOOKUP(UG6,'Base clients'!$A$6:$C$736,3,0))</f>
        <v/>
      </c>
      <c r="UH7" s="134" t="str">
        <f>IF(ISBLANK(UH6),"",VLOOKUP(UH6,'Base clients'!$A$6:$C$736,3,0))</f>
        <v/>
      </c>
      <c r="UI7" s="134" t="str">
        <f>IF(ISBLANK(UI6),"",VLOOKUP(UI6,'Base clients'!$A$6:$C$736,3,0))</f>
        <v/>
      </c>
      <c r="UJ7" s="134" t="str">
        <f>IF(ISBLANK(UJ6),"",VLOOKUP(UJ6,'Base clients'!$A$6:$C$736,3,0))</f>
        <v/>
      </c>
      <c r="UK7" s="134" t="str">
        <f>IF(ISBLANK(UK6),"",VLOOKUP(UK6,'Base clients'!$A$6:$C$736,3,0))</f>
        <v/>
      </c>
      <c r="UL7" s="134" t="str">
        <f>IF(ISBLANK(UL6),"",VLOOKUP(UL6,'Base clients'!$A$6:$C$736,3,0))</f>
        <v/>
      </c>
      <c r="UM7" s="134" t="str">
        <f>IF(ISBLANK(UM6),"",VLOOKUP(UM6,'Base clients'!$A$6:$C$736,3,0))</f>
        <v/>
      </c>
      <c r="UN7" s="134" t="str">
        <f>IF(ISBLANK(UN6),"",VLOOKUP(UN6,'Base clients'!$A$6:$C$736,3,0))</f>
        <v/>
      </c>
      <c r="UO7" s="134" t="str">
        <f>IF(ISBLANK(UO6),"",VLOOKUP(UO6,'Base clients'!$A$6:$C$736,3,0))</f>
        <v/>
      </c>
      <c r="UP7" s="134" t="str">
        <f>IF(ISBLANK(UP6),"",VLOOKUP(UP6,'Base clients'!$A$6:$C$736,3,0))</f>
        <v/>
      </c>
      <c r="UQ7" s="134" t="str">
        <f>IF(ISBLANK(UQ6),"",VLOOKUP(UQ6,'Base clients'!$A$6:$C$736,3,0))</f>
        <v/>
      </c>
      <c r="UR7" s="134" t="str">
        <f>IF(ISBLANK(UR6),"",VLOOKUP(UR6,'Base clients'!$A$6:$C$736,3,0))</f>
        <v/>
      </c>
      <c r="US7" s="134" t="str">
        <f>IF(ISBLANK(US6),"",VLOOKUP(US6,'Base clients'!$A$6:$C$736,3,0))</f>
        <v/>
      </c>
      <c r="UT7" s="134" t="str">
        <f>IF(ISBLANK(UT6),"",VLOOKUP(UT6,'Base clients'!$A$6:$C$736,3,0))</f>
        <v/>
      </c>
      <c r="UU7" s="134" t="str">
        <f>IF(ISBLANK(UU6),"",VLOOKUP(UU6,'Base clients'!$A$6:$C$736,3,0))</f>
        <v/>
      </c>
      <c r="UV7" s="134" t="str">
        <f>IF(ISBLANK(UV6),"",VLOOKUP(UV6,'Base clients'!$A$6:$C$736,3,0))</f>
        <v/>
      </c>
      <c r="UW7" s="134" t="str">
        <f>IF(ISBLANK(UW6),"",VLOOKUP(UW6,'Base clients'!$A$6:$C$736,3,0))</f>
        <v/>
      </c>
      <c r="UX7" s="134" t="str">
        <f>IF(ISBLANK(UX6),"",VLOOKUP(UX6,'Base clients'!$A$6:$C$736,3,0))</f>
        <v/>
      </c>
      <c r="UY7" s="134" t="str">
        <f>IF(ISBLANK(UY6),"",VLOOKUP(UY6,'Base clients'!$A$6:$C$736,3,0))</f>
        <v/>
      </c>
      <c r="UZ7" s="134" t="str">
        <f>IF(ISBLANK(UZ6),"",VLOOKUP(UZ6,'Base clients'!$A$6:$C$736,3,0))</f>
        <v/>
      </c>
      <c r="VA7" s="134" t="str">
        <f>IF(ISBLANK(VA6),"",VLOOKUP(VA6,'Base clients'!$A$6:$C$736,3,0))</f>
        <v/>
      </c>
      <c r="VB7" s="134" t="str">
        <f>IF(ISBLANK(VB6),"",VLOOKUP(VB6,'Base clients'!$A$6:$C$736,3,0))</f>
        <v/>
      </c>
      <c r="VC7" s="134" t="str">
        <f>IF(ISBLANK(VC6),"",VLOOKUP(VC6,'Base clients'!$A$6:$C$736,3,0))</f>
        <v/>
      </c>
      <c r="VD7" s="134" t="str">
        <f>IF(ISBLANK(VD6),"",VLOOKUP(VD6,'Base clients'!$A$6:$C$736,3,0))</f>
        <v/>
      </c>
      <c r="VE7" s="134" t="str">
        <f>IF(ISBLANK(VE6),"",VLOOKUP(VE6,'Base clients'!$A$6:$C$736,3,0))</f>
        <v/>
      </c>
      <c r="VF7" s="134" t="str">
        <f>IF(ISBLANK(VF6),"",VLOOKUP(VF6,'Base clients'!$A$6:$C$736,3,0))</f>
        <v/>
      </c>
      <c r="VG7" s="134" t="str">
        <f>IF(ISBLANK(VG6),"",VLOOKUP(VG6,'Base clients'!$A$6:$C$736,3,0))</f>
        <v/>
      </c>
      <c r="VH7" s="134" t="str">
        <f>IF(ISBLANK(VH6),"",VLOOKUP(VH6,'Base clients'!$A$6:$C$736,3,0))</f>
        <v/>
      </c>
      <c r="VI7" s="134" t="str">
        <f>IF(ISBLANK(VI6),"",VLOOKUP(VI6,'Base clients'!$A$6:$C$736,3,0))</f>
        <v/>
      </c>
      <c r="VJ7" s="134" t="str">
        <f>IF(ISBLANK(VJ6),"",VLOOKUP(VJ6,'Base clients'!$A$6:$C$736,3,0))</f>
        <v/>
      </c>
      <c r="VK7" s="134" t="str">
        <f>IF(ISBLANK(VK6),"",VLOOKUP(VK6,'Base clients'!$A$6:$C$736,3,0))</f>
        <v/>
      </c>
      <c r="VL7" s="134" t="str">
        <f>IF(ISBLANK(VL6),"",VLOOKUP(VL6,'Base clients'!$A$6:$C$736,3,0))</f>
        <v/>
      </c>
      <c r="VM7" s="134" t="str">
        <f>IF(ISBLANK(VM6),"",VLOOKUP(VM6,'Base clients'!$A$6:$C$736,3,0))</f>
        <v/>
      </c>
      <c r="VN7" s="134" t="str">
        <f>IF(ISBLANK(VN6),"",VLOOKUP(VN6,'Base clients'!$A$6:$C$736,3,0))</f>
        <v/>
      </c>
      <c r="VO7" s="134" t="str">
        <f>IF(ISBLANK(VO6),"",VLOOKUP(VO6,'Base clients'!$A$6:$C$736,3,0))</f>
        <v/>
      </c>
      <c r="VP7" s="134" t="str">
        <f>IF(ISBLANK(VP6),"",VLOOKUP(VP6,'Base clients'!$A$6:$C$736,3,0))</f>
        <v/>
      </c>
      <c r="VQ7" s="134" t="str">
        <f>IF(ISBLANK(VQ6),"",VLOOKUP(VQ6,'Base clients'!$A$6:$C$736,3,0))</f>
        <v/>
      </c>
      <c r="VR7" s="134" t="str">
        <f>IF(ISBLANK(VR6),"",VLOOKUP(VR6,'Base clients'!$A$6:$C$736,3,0))</f>
        <v/>
      </c>
      <c r="VS7" s="134" t="str">
        <f>IF(ISBLANK(VS6),"",VLOOKUP(VS6,'Base clients'!$A$6:$C$736,3,0))</f>
        <v/>
      </c>
      <c r="VT7" s="134" t="str">
        <f>IF(ISBLANK(VT6),"",VLOOKUP(VT6,'Base clients'!$A$6:$C$736,3,0))</f>
        <v/>
      </c>
      <c r="VU7" s="134" t="str">
        <f>IF(ISBLANK(VU6),"",VLOOKUP(VU6,'Base clients'!$A$6:$C$736,3,0))</f>
        <v/>
      </c>
      <c r="VV7" s="134" t="str">
        <f>IF(ISBLANK(VV6),"",VLOOKUP(VV6,'Base clients'!$A$6:$C$736,3,0))</f>
        <v/>
      </c>
      <c r="VW7" s="134" t="str">
        <f>IF(ISBLANK(VW6),"",VLOOKUP(VW6,'Base clients'!$A$6:$C$736,3,0))</f>
        <v/>
      </c>
      <c r="VX7" s="134" t="str">
        <f>IF(ISBLANK(VX6),"",VLOOKUP(VX6,'Base clients'!$A$6:$C$736,3,0))</f>
        <v/>
      </c>
      <c r="VY7" s="134" t="str">
        <f>IF(ISBLANK(VY6),"",VLOOKUP(VY6,'Base clients'!$A$6:$C$736,3,0))</f>
        <v/>
      </c>
      <c r="VZ7" s="134" t="str">
        <f>IF(ISBLANK(VZ6),"",VLOOKUP(VZ6,'Base clients'!$A$6:$C$736,3,0))</f>
        <v/>
      </c>
      <c r="WA7" s="134" t="str">
        <f>IF(ISBLANK(WA6),"",VLOOKUP(WA6,'Base clients'!$A$6:$C$736,3,0))</f>
        <v/>
      </c>
      <c r="WB7" s="134" t="str">
        <f>IF(ISBLANK(WB6),"",VLOOKUP(WB6,'Base clients'!$A$6:$C$736,3,0))</f>
        <v/>
      </c>
      <c r="WC7" s="134" t="str">
        <f>IF(ISBLANK(WC6),"",VLOOKUP(WC6,'Base clients'!$A$6:$C$736,3,0))</f>
        <v/>
      </c>
      <c r="WD7" s="134" t="str">
        <f>IF(ISBLANK(WD6),"",VLOOKUP(WD6,'Base clients'!$A$6:$C$736,3,0))</f>
        <v/>
      </c>
      <c r="WE7" s="134" t="str">
        <f>IF(ISBLANK(WE6),"",VLOOKUP(WE6,'Base clients'!$A$6:$C$736,3,0))</f>
        <v/>
      </c>
      <c r="WF7" s="134" t="str">
        <f>IF(ISBLANK(WF6),"",VLOOKUP(WF6,'Base clients'!$A$6:$C$736,3,0))</f>
        <v/>
      </c>
      <c r="WG7" s="134" t="str">
        <f>IF(ISBLANK(WG6),"",VLOOKUP(WG6,'Base clients'!$A$6:$C$736,3,0))</f>
        <v/>
      </c>
      <c r="WH7" s="134" t="str">
        <f>IF(ISBLANK(WH6),"",VLOOKUP(WH6,'Base clients'!$A$6:$C$736,3,0))</f>
        <v/>
      </c>
      <c r="WI7" s="134" t="str">
        <f>IF(ISBLANK(WI6),"",VLOOKUP(WI6,'Base clients'!$A$6:$C$736,3,0))</f>
        <v/>
      </c>
      <c r="WJ7" s="134" t="str">
        <f>IF(ISBLANK(WJ6),"",VLOOKUP(WJ6,'Base clients'!$A$6:$C$736,3,0))</f>
        <v/>
      </c>
      <c r="WK7" s="134" t="str">
        <f>IF(ISBLANK(WK6),"",VLOOKUP(WK6,'Base clients'!$A$6:$C$736,3,0))</f>
        <v/>
      </c>
      <c r="WL7" s="134" t="str">
        <f>IF(ISBLANK(WL6),"",VLOOKUP(WL6,'Base clients'!$A$6:$C$736,3,0))</f>
        <v/>
      </c>
      <c r="WM7" s="134" t="str">
        <f>IF(ISBLANK(WM6),"",VLOOKUP(WM6,'Base clients'!$A$6:$C$736,3,0))</f>
        <v/>
      </c>
      <c r="WN7" s="134" t="str">
        <f>IF(ISBLANK(WN6),"",VLOOKUP(WN6,'Base clients'!$A$6:$C$736,3,0))</f>
        <v/>
      </c>
      <c r="WO7" s="134" t="str">
        <f>IF(ISBLANK(WO6),"",VLOOKUP(WO6,'Base clients'!$A$6:$C$736,3,0))</f>
        <v/>
      </c>
      <c r="WP7" s="134" t="str">
        <f>IF(ISBLANK(WP6),"",VLOOKUP(WP6,'Base clients'!$A$6:$C$736,3,0))</f>
        <v/>
      </c>
      <c r="WQ7" s="134" t="str">
        <f>IF(ISBLANK(WQ6),"",VLOOKUP(WQ6,'Base clients'!$A$6:$C$736,3,0))</f>
        <v/>
      </c>
      <c r="WR7" s="134" t="str">
        <f>IF(ISBLANK(WR6),"",VLOOKUP(WR6,'Base clients'!$A$6:$C$736,3,0))</f>
        <v/>
      </c>
      <c r="WS7" s="134" t="str">
        <f>IF(ISBLANK(WS6),"",VLOOKUP(WS6,'Base clients'!$A$6:$C$736,3,0))</f>
        <v/>
      </c>
      <c r="WT7" s="134" t="str">
        <f>IF(ISBLANK(WT6),"",VLOOKUP(WT6,'Base clients'!$A$6:$C$736,3,0))</f>
        <v/>
      </c>
      <c r="WU7" s="134" t="str">
        <f>IF(ISBLANK(WU6),"",VLOOKUP(WU6,'Base clients'!$A$6:$C$736,3,0))</f>
        <v/>
      </c>
      <c r="WV7" s="134" t="str">
        <f>IF(ISBLANK(WV6),"",VLOOKUP(WV6,'Base clients'!$A$6:$C$736,3,0))</f>
        <v/>
      </c>
      <c r="WW7" s="134" t="str">
        <f>IF(ISBLANK(WW6),"",VLOOKUP(WW6,'Base clients'!$A$6:$C$736,3,0))</f>
        <v/>
      </c>
      <c r="WX7" s="134" t="str">
        <f>IF(ISBLANK(WX6),"",VLOOKUP(WX6,'Base clients'!$A$6:$C$736,3,0))</f>
        <v/>
      </c>
      <c r="WY7" s="134" t="str">
        <f>IF(ISBLANK(WY6),"",VLOOKUP(WY6,'Base clients'!$A$6:$C$736,3,0))</f>
        <v/>
      </c>
      <c r="WZ7" s="134" t="str">
        <f>IF(ISBLANK(WZ6),"",VLOOKUP(WZ6,'Base clients'!$A$6:$C$736,3,0))</f>
        <v/>
      </c>
      <c r="XA7" s="134" t="str">
        <f>IF(ISBLANK(XA6),"",VLOOKUP(XA6,'Base clients'!$A$6:$C$736,3,0))</f>
        <v/>
      </c>
      <c r="XB7" s="134" t="str">
        <f>IF(ISBLANK(XB6),"",VLOOKUP(XB6,'Base clients'!$A$6:$C$736,3,0))</f>
        <v/>
      </c>
      <c r="XC7" s="134" t="str">
        <f>IF(ISBLANK(XC6),"",VLOOKUP(XC6,'Base clients'!$A$6:$C$736,3,0))</f>
        <v/>
      </c>
      <c r="XD7" s="134" t="str">
        <f>IF(ISBLANK(XD6),"",VLOOKUP(XD6,'Base clients'!$A$6:$C$736,3,0))</f>
        <v/>
      </c>
      <c r="XE7" s="134" t="str">
        <f>IF(ISBLANK(XE6),"",VLOOKUP(XE6,'Base clients'!$A$6:$C$736,3,0))</f>
        <v/>
      </c>
      <c r="XF7" s="134" t="str">
        <f>IF(ISBLANK(XF6),"",VLOOKUP(XF6,'Base clients'!$A$6:$C$736,3,0))</f>
        <v/>
      </c>
      <c r="XG7" s="134" t="str">
        <f>IF(ISBLANK(XG6),"",VLOOKUP(XG6,'Base clients'!$A$6:$C$736,3,0))</f>
        <v/>
      </c>
      <c r="XH7" s="134" t="str">
        <f>IF(ISBLANK(XH6),"",VLOOKUP(XH6,'Base clients'!$A$6:$C$736,3,0))</f>
        <v/>
      </c>
      <c r="XI7" s="134" t="str">
        <f>IF(ISBLANK(XI6),"",VLOOKUP(XI6,'Base clients'!$A$6:$C$736,3,0))</f>
        <v/>
      </c>
      <c r="XJ7" s="134" t="str">
        <f>IF(ISBLANK(XJ6),"",VLOOKUP(XJ6,'Base clients'!$A$6:$C$736,3,0))</f>
        <v/>
      </c>
      <c r="XK7" s="134" t="str">
        <f>IF(ISBLANK(XK6),"",VLOOKUP(XK6,'Base clients'!$A$6:$C$736,3,0))</f>
        <v/>
      </c>
      <c r="XL7" s="134" t="str">
        <f>IF(ISBLANK(XL6),"",VLOOKUP(XL6,'Base clients'!$A$6:$C$736,3,0))</f>
        <v/>
      </c>
      <c r="XM7" s="134" t="str">
        <f>IF(ISBLANK(XM6),"",VLOOKUP(XM6,'Base clients'!$A$6:$C$736,3,0))</f>
        <v/>
      </c>
      <c r="XN7" s="134" t="str">
        <f>IF(ISBLANK(XN6),"",VLOOKUP(XN6,'Base clients'!$A$6:$C$736,3,0))</f>
        <v/>
      </c>
      <c r="XO7" s="134" t="str">
        <f>IF(ISBLANK(XO6),"",VLOOKUP(XO6,'Base clients'!$A$6:$C$736,3,0))</f>
        <v/>
      </c>
      <c r="XP7" s="134" t="str">
        <f>IF(ISBLANK(XP6),"",VLOOKUP(XP6,'Base clients'!$A$6:$C$736,3,0))</f>
        <v/>
      </c>
      <c r="XQ7" s="134" t="str">
        <f>IF(ISBLANK(XQ6),"",VLOOKUP(XQ6,'Base clients'!$A$6:$C$736,3,0))</f>
        <v/>
      </c>
      <c r="XR7" s="134" t="str">
        <f>IF(ISBLANK(XR6),"",VLOOKUP(XR6,'Base clients'!$A$6:$C$736,3,0))</f>
        <v/>
      </c>
      <c r="XS7" s="134" t="str">
        <f>IF(ISBLANK(XS6),"",VLOOKUP(XS6,'Base clients'!$A$6:$C$736,3,0))</f>
        <v/>
      </c>
      <c r="XT7" s="134" t="str">
        <f>IF(ISBLANK(XT6),"",VLOOKUP(XT6,'Base clients'!$A$6:$C$736,3,0))</f>
        <v/>
      </c>
      <c r="XU7" s="134" t="str">
        <f>IF(ISBLANK(XU6),"",VLOOKUP(XU6,'Base clients'!$A$6:$C$736,3,0))</f>
        <v/>
      </c>
      <c r="XV7" s="134" t="str">
        <f>IF(ISBLANK(XV6),"",VLOOKUP(XV6,'Base clients'!$A$6:$C$736,3,0))</f>
        <v/>
      </c>
      <c r="XW7" s="134" t="str">
        <f>IF(ISBLANK(XW6),"",VLOOKUP(XW6,'Base clients'!$A$6:$C$736,3,0))</f>
        <v/>
      </c>
      <c r="XX7" s="134" t="str">
        <f>IF(ISBLANK(XX6),"",VLOOKUP(XX6,'Base clients'!$A$6:$C$736,3,0))</f>
        <v/>
      </c>
      <c r="XY7" s="134" t="str">
        <f>IF(ISBLANK(XY6),"",VLOOKUP(XY6,'Base clients'!$A$6:$C$736,3,0))</f>
        <v/>
      </c>
      <c r="XZ7" s="134" t="str">
        <f>IF(ISBLANK(XZ6),"",VLOOKUP(XZ6,'Base clients'!$A$6:$C$736,3,0))</f>
        <v/>
      </c>
      <c r="YA7" s="134" t="str">
        <f>IF(ISBLANK(YA6),"",VLOOKUP(YA6,'Base clients'!$A$6:$C$736,3,0))</f>
        <v/>
      </c>
      <c r="YB7" s="134" t="str">
        <f>IF(ISBLANK(YB6),"",VLOOKUP(YB6,'Base clients'!$A$6:$C$736,3,0))</f>
        <v/>
      </c>
      <c r="YC7" s="134" t="str">
        <f>IF(ISBLANK(YC6),"",VLOOKUP(YC6,'Base clients'!$A$6:$C$736,3,0))</f>
        <v/>
      </c>
      <c r="YD7" s="134" t="str">
        <f>IF(ISBLANK(YD6),"",VLOOKUP(YD6,'Base clients'!$A$6:$C$736,3,0))</f>
        <v/>
      </c>
      <c r="YE7" s="134" t="str">
        <f>IF(ISBLANK(YE6),"",VLOOKUP(YE6,'Base clients'!$A$6:$C$736,3,0))</f>
        <v/>
      </c>
      <c r="YF7" s="134" t="str">
        <f>IF(ISBLANK(YF6),"",VLOOKUP(YF6,'Base clients'!$A$6:$C$736,3,0))</f>
        <v/>
      </c>
      <c r="YG7" s="134" t="str">
        <f>IF(ISBLANK(YG6),"",VLOOKUP(YG6,'Base clients'!$A$6:$C$736,3,0))</f>
        <v/>
      </c>
      <c r="YH7" s="134" t="str">
        <f>IF(ISBLANK(YH6),"",VLOOKUP(YH6,'Base clients'!$A$6:$C$736,3,0))</f>
        <v/>
      </c>
      <c r="YI7" s="134" t="str">
        <f>IF(ISBLANK(YI6),"",VLOOKUP(YI6,'Base clients'!$A$6:$C$736,3,0))</f>
        <v/>
      </c>
      <c r="YJ7" s="134" t="str">
        <f>IF(ISBLANK(YJ6),"",VLOOKUP(YJ6,'Base clients'!$A$6:$C$736,3,0))</f>
        <v/>
      </c>
      <c r="YK7" s="134" t="str">
        <f>IF(ISBLANK(YK6),"",VLOOKUP(YK6,'Base clients'!$A$6:$C$736,3,0))</f>
        <v/>
      </c>
      <c r="YL7" s="134" t="str">
        <f>IF(ISBLANK(YL6),"",VLOOKUP(YL6,'Base clients'!$A$6:$C$736,3,0))</f>
        <v/>
      </c>
      <c r="YM7" s="134" t="str">
        <f>IF(ISBLANK(YM6),"",VLOOKUP(YM6,'Base clients'!$A$6:$C$736,3,0))</f>
        <v/>
      </c>
      <c r="YN7" s="134" t="str">
        <f>IF(ISBLANK(YN6),"",VLOOKUP(YN6,'Base clients'!$A$6:$C$736,3,0))</f>
        <v/>
      </c>
      <c r="YO7" s="134" t="str">
        <f>IF(ISBLANK(YO6),"",VLOOKUP(YO6,'Base clients'!$A$6:$C$736,3,0))</f>
        <v/>
      </c>
      <c r="YP7" s="134" t="str">
        <f>IF(ISBLANK(YP6),"",VLOOKUP(YP6,'Base clients'!$A$6:$C$736,3,0))</f>
        <v/>
      </c>
      <c r="YQ7" s="134" t="str">
        <f>IF(ISBLANK(YQ6),"",VLOOKUP(YQ6,'Base clients'!$A$6:$C$736,3,0))</f>
        <v/>
      </c>
      <c r="YR7" s="134" t="str">
        <f>IF(ISBLANK(YR6),"",VLOOKUP(YR6,'Base clients'!$A$6:$C$736,3,0))</f>
        <v/>
      </c>
      <c r="YS7" s="134" t="str">
        <f>IF(ISBLANK(YS6),"",VLOOKUP(YS6,'Base clients'!$A$6:$C$736,3,0))</f>
        <v/>
      </c>
      <c r="YT7" s="134" t="str">
        <f>IF(ISBLANK(YT6),"",VLOOKUP(YT6,'Base clients'!$A$6:$C$736,3,0))</f>
        <v/>
      </c>
      <c r="YU7" s="134" t="str">
        <f>IF(ISBLANK(YU6),"",VLOOKUP(YU6,'Base clients'!$A$6:$C$736,3,0))</f>
        <v/>
      </c>
      <c r="YV7" s="134" t="str">
        <f>IF(ISBLANK(YV6),"",VLOOKUP(YV6,'Base clients'!$A$6:$C$736,3,0))</f>
        <v/>
      </c>
      <c r="YW7" s="134" t="str">
        <f>IF(ISBLANK(YW6),"",VLOOKUP(YW6,'Base clients'!$A$6:$C$736,3,0))</f>
        <v/>
      </c>
      <c r="YX7" s="134" t="str">
        <f>IF(ISBLANK(YX6),"",VLOOKUP(YX6,'Base clients'!$A$6:$C$736,3,0))</f>
        <v/>
      </c>
      <c r="YY7" s="134" t="str">
        <f>IF(ISBLANK(YY6),"",VLOOKUP(YY6,'Base clients'!$A$6:$C$736,3,0))</f>
        <v/>
      </c>
      <c r="YZ7" s="134" t="str">
        <f>IF(ISBLANK(YZ6),"",VLOOKUP(YZ6,'Base clients'!$A$6:$C$736,3,0))</f>
        <v/>
      </c>
      <c r="ZA7" s="134" t="str">
        <f>IF(ISBLANK(ZA6),"",VLOOKUP(ZA6,'Base clients'!$A$6:$C$736,3,0))</f>
        <v/>
      </c>
      <c r="ZB7" s="134" t="str">
        <f>IF(ISBLANK(ZB6),"",VLOOKUP(ZB6,'Base clients'!$A$6:$C$736,3,0))</f>
        <v/>
      </c>
      <c r="ZC7" s="134" t="str">
        <f>IF(ISBLANK(ZC6),"",VLOOKUP(ZC6,'Base clients'!$A$6:$C$736,3,0))</f>
        <v/>
      </c>
      <c r="ZD7" s="134" t="str">
        <f>IF(ISBLANK(ZD6),"",VLOOKUP(ZD6,'Base clients'!$A$6:$C$736,3,0))</f>
        <v/>
      </c>
      <c r="ZE7" s="134" t="str">
        <f>IF(ISBLANK(ZE6),"",VLOOKUP(ZE6,'Base clients'!$A$6:$C$736,3,0))</f>
        <v/>
      </c>
      <c r="ZF7" s="134" t="str">
        <f>IF(ISBLANK(ZF6),"",VLOOKUP(ZF6,'Base clients'!$A$6:$C$736,3,0))</f>
        <v/>
      </c>
      <c r="ZG7" s="134" t="str">
        <f>IF(ISBLANK(ZG6),"",VLOOKUP(ZG6,'Base clients'!$A$6:$C$736,3,0))</f>
        <v/>
      </c>
      <c r="ZH7" s="134" t="str">
        <f>IF(ISBLANK(ZH6),"",VLOOKUP(ZH6,'Base clients'!$A$6:$C$736,3,0))</f>
        <v/>
      </c>
      <c r="ZI7" s="134" t="str">
        <f>IF(ISBLANK(ZI6),"",VLOOKUP(ZI6,'Base clients'!$A$6:$C$736,3,0))</f>
        <v/>
      </c>
      <c r="ZJ7" s="134" t="str">
        <f>IF(ISBLANK(ZJ6),"",VLOOKUP(ZJ6,'Base clients'!$A$6:$C$736,3,0))</f>
        <v/>
      </c>
      <c r="ZK7" s="134" t="str">
        <f>IF(ISBLANK(ZK6),"",VLOOKUP(ZK6,'Base clients'!$A$6:$C$736,3,0))</f>
        <v/>
      </c>
      <c r="ZL7" s="134" t="str">
        <f>IF(ISBLANK(ZL6),"",VLOOKUP(ZL6,'Base clients'!$A$6:$C$736,3,0))</f>
        <v/>
      </c>
      <c r="ZM7" s="134" t="str">
        <f>IF(ISBLANK(ZM6),"",VLOOKUP(ZM6,'Base clients'!$A$6:$C$736,3,0))</f>
        <v/>
      </c>
      <c r="ZN7" s="134" t="str">
        <f>IF(ISBLANK(ZN6),"",VLOOKUP(ZN6,'Base clients'!$A$6:$C$736,3,0))</f>
        <v/>
      </c>
      <c r="ZO7" s="134" t="str">
        <f>IF(ISBLANK(ZO6),"",VLOOKUP(ZO6,'Base clients'!$A$6:$C$736,3,0))</f>
        <v/>
      </c>
      <c r="ZP7" s="134" t="str">
        <f>IF(ISBLANK(ZP6),"",VLOOKUP(ZP6,'Base clients'!$A$6:$C$736,3,0))</f>
        <v/>
      </c>
      <c r="ZQ7" s="134" t="str">
        <f>IF(ISBLANK(ZQ6),"",VLOOKUP(ZQ6,'Base clients'!$A$6:$C$736,3,0))</f>
        <v/>
      </c>
      <c r="ZR7" s="134" t="str">
        <f>IF(ISBLANK(ZR6),"",VLOOKUP(ZR6,'Base clients'!$A$6:$C$736,3,0))</f>
        <v/>
      </c>
      <c r="ZS7" s="134" t="str">
        <f>IF(ISBLANK(ZS6),"",VLOOKUP(ZS6,'Base clients'!$A$6:$C$736,3,0))</f>
        <v/>
      </c>
      <c r="ZT7" s="134" t="str">
        <f>IF(ISBLANK(ZT6),"",VLOOKUP(ZT6,'Base clients'!$A$6:$C$736,3,0))</f>
        <v/>
      </c>
      <c r="ZU7" s="134" t="str">
        <f>IF(ISBLANK(ZU6),"",VLOOKUP(ZU6,'Base clients'!$A$6:$C$736,3,0))</f>
        <v/>
      </c>
      <c r="ZV7" s="134" t="str">
        <f>IF(ISBLANK(ZV6),"",VLOOKUP(ZV6,'Base clients'!$A$6:$C$736,3,0))</f>
        <v/>
      </c>
      <c r="ZW7" s="134" t="str">
        <f>IF(ISBLANK(ZW6),"",VLOOKUP(ZW6,'Base clients'!$A$6:$C$736,3,0))</f>
        <v/>
      </c>
      <c r="ZX7" s="134" t="str">
        <f>IF(ISBLANK(ZX6),"",VLOOKUP(ZX6,'Base clients'!$A$6:$C$736,3,0))</f>
        <v/>
      </c>
      <c r="ZY7" s="134" t="str">
        <f>IF(ISBLANK(ZY6),"",VLOOKUP(ZY6,'Base clients'!$A$6:$C$736,3,0))</f>
        <v/>
      </c>
      <c r="ZZ7" s="134" t="str">
        <f>IF(ISBLANK(ZZ6),"",VLOOKUP(ZZ6,'Base clients'!$A$6:$C$736,3,0))</f>
        <v/>
      </c>
      <c r="AAA7" s="134" t="str">
        <f>IF(ISBLANK(AAA6),"",VLOOKUP(AAA6,'Base clients'!$A$6:$C$736,3,0))</f>
        <v/>
      </c>
      <c r="AAB7" s="134" t="str">
        <f>IF(ISBLANK(AAB6),"",VLOOKUP(AAB6,'Base clients'!$A$6:$C$736,3,0))</f>
        <v/>
      </c>
      <c r="AAC7" s="134" t="str">
        <f>IF(ISBLANK(AAC6),"",VLOOKUP(AAC6,'Base clients'!$A$6:$C$736,3,0))</f>
        <v/>
      </c>
      <c r="AAD7" s="134" t="str">
        <f>IF(ISBLANK(AAD6),"",VLOOKUP(AAD6,'Base clients'!$A$6:$C$736,3,0))</f>
        <v/>
      </c>
      <c r="AAE7" s="134" t="str">
        <f>IF(ISBLANK(AAE6),"",VLOOKUP(AAE6,'Base clients'!$A$6:$C$736,3,0))</f>
        <v/>
      </c>
      <c r="AAF7" s="134" t="str">
        <f>IF(ISBLANK(AAF6),"",VLOOKUP(AAF6,'Base clients'!$A$6:$C$736,3,0))</f>
        <v/>
      </c>
      <c r="AAG7" s="134" t="str">
        <f>IF(ISBLANK(AAG6),"",VLOOKUP(AAG6,'Base clients'!$A$6:$C$736,3,0))</f>
        <v/>
      </c>
      <c r="AAH7" s="134" t="str">
        <f>IF(ISBLANK(AAH6),"",VLOOKUP(AAH6,'Base clients'!$A$6:$C$736,3,0))</f>
        <v/>
      </c>
      <c r="AAI7" s="134" t="str">
        <f>IF(ISBLANK(AAI6),"",VLOOKUP(AAI6,'Base clients'!$A$6:$C$736,3,0))</f>
        <v/>
      </c>
      <c r="AAJ7" s="134" t="str">
        <f>IF(ISBLANK(AAJ6),"",VLOOKUP(AAJ6,'Base clients'!$A$6:$C$736,3,0))</f>
        <v/>
      </c>
      <c r="AAK7" s="134" t="str">
        <f>IF(ISBLANK(AAK6),"",VLOOKUP(AAK6,'Base clients'!$A$6:$C$736,3,0))</f>
        <v/>
      </c>
      <c r="AAL7" s="134" t="str">
        <f>IF(ISBLANK(AAL6),"",VLOOKUP(AAL6,'Base clients'!$A$6:$C$736,3,0))</f>
        <v/>
      </c>
      <c r="AAM7" s="134" t="str">
        <f>IF(ISBLANK(AAM6),"",VLOOKUP(AAM6,'Base clients'!$A$6:$C$736,3,0))</f>
        <v/>
      </c>
      <c r="AAN7" s="134" t="str">
        <f>IF(ISBLANK(AAN6),"",VLOOKUP(AAN6,'Base clients'!$A$6:$C$736,3,0))</f>
        <v/>
      </c>
      <c r="AAO7" s="134" t="str">
        <f>IF(ISBLANK(AAO6),"",VLOOKUP(AAO6,'Base clients'!$A$6:$C$736,3,0))</f>
        <v/>
      </c>
      <c r="AAP7" s="134" t="str">
        <f>IF(ISBLANK(AAP6),"",VLOOKUP(AAP6,'Base clients'!$A$6:$C$736,3,0))</f>
        <v/>
      </c>
      <c r="AAQ7" s="134" t="str">
        <f>IF(ISBLANK(AAQ6),"",VLOOKUP(AAQ6,'Base clients'!$A$6:$C$736,3,0))</f>
        <v/>
      </c>
      <c r="AAR7" s="134" t="str">
        <f>IF(ISBLANK(AAR6),"",VLOOKUP(AAR6,'Base clients'!$A$6:$C$736,3,0))</f>
        <v/>
      </c>
      <c r="AAS7" s="134" t="str">
        <f>IF(ISBLANK(AAS6),"",VLOOKUP(AAS6,'Base clients'!$A$6:$C$736,3,0))</f>
        <v/>
      </c>
      <c r="AAT7" s="134" t="str">
        <f>IF(ISBLANK(AAT6),"",VLOOKUP(AAT6,'Base clients'!$A$6:$C$736,3,0))</f>
        <v/>
      </c>
      <c r="AAU7" s="134" t="str">
        <f>IF(ISBLANK(AAU6),"",VLOOKUP(AAU6,'Base clients'!$A$6:$C$736,3,0))</f>
        <v/>
      </c>
      <c r="AAV7" s="134" t="str">
        <f>IF(ISBLANK(AAV6),"",VLOOKUP(AAV6,'Base clients'!$A$6:$C$736,3,0))</f>
        <v/>
      </c>
      <c r="AAW7" s="134" t="str">
        <f>IF(ISBLANK(AAW6),"",VLOOKUP(AAW6,'Base clients'!$A$6:$C$736,3,0))</f>
        <v/>
      </c>
      <c r="AAX7" s="134" t="str">
        <f>IF(ISBLANK(AAX6),"",VLOOKUP(AAX6,'Base clients'!$A$6:$C$736,3,0))</f>
        <v/>
      </c>
      <c r="AAY7" s="134" t="str">
        <f>IF(ISBLANK(AAY6),"",VLOOKUP(AAY6,'Base clients'!$A$6:$C$736,3,0))</f>
        <v/>
      </c>
      <c r="AAZ7" s="134" t="str">
        <f>IF(ISBLANK(AAZ6),"",VLOOKUP(AAZ6,'Base clients'!$A$6:$C$736,3,0))</f>
        <v/>
      </c>
      <c r="ABA7" s="134" t="str">
        <f>IF(ISBLANK(ABA6),"",VLOOKUP(ABA6,'Base clients'!$A$6:$C$736,3,0))</f>
        <v/>
      </c>
      <c r="ABB7" s="134" t="str">
        <f>IF(ISBLANK(ABB6),"",VLOOKUP(ABB6,'Base clients'!$A$6:$C$736,3,0))</f>
        <v/>
      </c>
      <c r="ABC7" s="134" t="str">
        <f>IF(ISBLANK(ABC6),"",VLOOKUP(ABC6,'Base clients'!$A$6:$C$736,3,0))</f>
        <v/>
      </c>
      <c r="ABD7" s="134" t="str">
        <f>IF(ISBLANK(ABD6),"",VLOOKUP(ABD6,'Base clients'!$A$6:$C$736,3,0))</f>
        <v/>
      </c>
      <c r="ABE7" s="134" t="str">
        <f>IF(ISBLANK(ABE6),"",VLOOKUP(ABE6,'Base clients'!$A$6:$C$736,3,0))</f>
        <v/>
      </c>
      <c r="ABF7" s="134" t="str">
        <f>IF(ISBLANK(ABF6),"",VLOOKUP(ABF6,'Base clients'!$A$6:$C$736,3,0))</f>
        <v/>
      </c>
      <c r="ABG7" s="134" t="str">
        <f>IF(ISBLANK(ABG6),"",VLOOKUP(ABG6,'Base clients'!$A$6:$C$736,3,0))</f>
        <v/>
      </c>
      <c r="ABH7" s="134" t="str">
        <f>IF(ISBLANK(ABH6),"",VLOOKUP(ABH6,'Base clients'!$A$6:$C$736,3,0))</f>
        <v/>
      </c>
      <c r="ABI7" s="134" t="str">
        <f>IF(ISBLANK(ABI6),"",VLOOKUP(ABI6,'Base clients'!$A$6:$C$736,3,0))</f>
        <v/>
      </c>
      <c r="ABJ7" s="134" t="str">
        <f>IF(ISBLANK(ABJ6),"",VLOOKUP(ABJ6,'Base clients'!$A$6:$C$736,3,0))</f>
        <v/>
      </c>
      <c r="ABK7" s="134" t="str">
        <f>IF(ISBLANK(ABK6),"",VLOOKUP(ABK6,'Base clients'!$A$6:$C$736,3,0))</f>
        <v/>
      </c>
      <c r="ABL7" s="134" t="str">
        <f>IF(ISBLANK(ABL6),"",VLOOKUP(ABL6,'Base clients'!$A$6:$C$736,3,0))</f>
        <v/>
      </c>
      <c r="ABM7" s="134" t="str">
        <f>IF(ISBLANK(ABM6),"",VLOOKUP(ABM6,'Base clients'!$A$6:$C$736,3,0))</f>
        <v/>
      </c>
      <c r="ABN7" s="134" t="str">
        <f>IF(ISBLANK(ABN6),"",VLOOKUP(ABN6,'Base clients'!$A$6:$C$736,3,0))</f>
        <v/>
      </c>
      <c r="ABO7" s="134" t="str">
        <f>IF(ISBLANK(ABO6),"",VLOOKUP(ABO6,'Base clients'!$A$6:$C$736,3,0))</f>
        <v/>
      </c>
      <c r="ABP7" s="134" t="str">
        <f>IF(ISBLANK(ABP6),"",VLOOKUP(ABP6,'Base clients'!$A$6:$C$736,3,0))</f>
        <v/>
      </c>
      <c r="ABQ7" s="134" t="str">
        <f>IF(ISBLANK(ABQ6),"",VLOOKUP(ABQ6,'Base clients'!$A$6:$C$736,3,0))</f>
        <v/>
      </c>
      <c r="ABR7" s="134" t="str">
        <f>IF(ISBLANK(ABR6),"",VLOOKUP(ABR6,'Base clients'!$A$6:$C$736,3,0))</f>
        <v/>
      </c>
      <c r="ABS7" s="134" t="str">
        <f>IF(ISBLANK(ABS6),"",VLOOKUP(ABS6,'Base clients'!$A$6:$C$736,3,0))</f>
        <v/>
      </c>
      <c r="ABT7" s="134" t="str">
        <f>IF(ISBLANK(ABT6),"",VLOOKUP(ABT6,'Base clients'!$A$6:$C$736,3,0))</f>
        <v/>
      </c>
      <c r="ABU7" s="134" t="str">
        <f>IF(ISBLANK(ABU6),"",VLOOKUP(ABU6,'Base clients'!$A$6:$C$736,3,0))</f>
        <v/>
      </c>
      <c r="ABV7" s="134" t="str">
        <f>IF(ISBLANK(ABV6),"",VLOOKUP(ABV6,'Base clients'!$A$6:$C$736,3,0))</f>
        <v/>
      </c>
      <c r="ABW7" s="134" t="str">
        <f>IF(ISBLANK(ABW6),"",VLOOKUP(ABW6,'Base clients'!$A$6:$C$736,3,0))</f>
        <v/>
      </c>
      <c r="ABX7" s="134" t="str">
        <f>IF(ISBLANK(ABX6),"",VLOOKUP(ABX6,'Base clients'!$A$6:$C$736,3,0))</f>
        <v/>
      </c>
      <c r="ABY7" s="134" t="str">
        <f>IF(ISBLANK(ABY6),"",VLOOKUP(ABY6,'Base clients'!$A$6:$C$736,3,0))</f>
        <v/>
      </c>
      <c r="ABZ7" s="134" t="str">
        <f>IF(ISBLANK(ABZ6),"",VLOOKUP(ABZ6,'Base clients'!$A$6:$C$736,3,0))</f>
        <v/>
      </c>
      <c r="ACA7" s="134" t="str">
        <f>IF(ISBLANK(ACA6),"",VLOOKUP(ACA6,'Base clients'!$A$6:$C$736,3,0))</f>
        <v/>
      </c>
      <c r="ACB7" s="134" t="str">
        <f>IF(ISBLANK(ACB6),"",VLOOKUP(ACB6,'Base clients'!$A$6:$C$736,3,0))</f>
        <v/>
      </c>
      <c r="ACC7" s="134" t="str">
        <f>IF(ISBLANK(ACC6),"",VLOOKUP(ACC6,'Base clients'!$A$6:$C$736,3,0))</f>
        <v/>
      </c>
      <c r="ACD7" s="134" t="str">
        <f>IF(ISBLANK(ACD6),"",VLOOKUP(ACD6,'Base clients'!$A$6:$C$736,3,0))</f>
        <v/>
      </c>
      <c r="ACE7" s="134" t="str">
        <f>IF(ISBLANK(ACE6),"",VLOOKUP(ACE6,'Base clients'!$A$6:$C$736,3,0))</f>
        <v/>
      </c>
      <c r="ACF7" s="134" t="str">
        <f>IF(ISBLANK(ACF6),"",VLOOKUP(ACF6,'Base clients'!$A$6:$C$736,3,0))</f>
        <v/>
      </c>
      <c r="ACG7" s="134" t="str">
        <f>IF(ISBLANK(ACG6),"",VLOOKUP(ACG6,'Base clients'!$A$6:$C$736,3,0))</f>
        <v/>
      </c>
      <c r="ACH7" s="134" t="str">
        <f>IF(ISBLANK(ACH6),"",VLOOKUP(ACH6,'Base clients'!$A$6:$C$736,3,0))</f>
        <v/>
      </c>
      <c r="ACI7" s="134" t="str">
        <f>IF(ISBLANK(ACI6),"",VLOOKUP(ACI6,'Base clients'!$A$6:$C$736,3,0))</f>
        <v/>
      </c>
      <c r="ACJ7" s="134" t="str">
        <f>IF(ISBLANK(ACJ6),"",VLOOKUP(ACJ6,'Base clients'!$A$6:$C$736,3,0))</f>
        <v/>
      </c>
      <c r="ACK7" s="134" t="str">
        <f>IF(ISBLANK(ACK6),"",VLOOKUP(ACK6,'Base clients'!$A$6:$C$736,3,0))</f>
        <v/>
      </c>
      <c r="ACL7" s="134" t="str">
        <f>IF(ISBLANK(ACL6),"",VLOOKUP(ACL6,'Base clients'!$A$6:$C$736,3,0))</f>
        <v/>
      </c>
      <c r="ACM7" s="134" t="str">
        <f>IF(ISBLANK(ACM6),"",VLOOKUP(ACM6,'Base clients'!$A$6:$C$736,3,0))</f>
        <v/>
      </c>
      <c r="ACN7" s="134" t="str">
        <f>IF(ISBLANK(ACN6),"",VLOOKUP(ACN6,'Base clients'!$A$6:$C$736,3,0))</f>
        <v/>
      </c>
      <c r="ACO7" s="134" t="str">
        <f>IF(ISBLANK(ACO6),"",VLOOKUP(ACO6,'Base clients'!$A$6:$C$736,3,0))</f>
        <v/>
      </c>
      <c r="ACP7" s="134" t="str">
        <f>IF(ISBLANK(ACP6),"",VLOOKUP(ACP6,'Base clients'!$A$6:$C$736,3,0))</f>
        <v/>
      </c>
      <c r="ACQ7" s="134" t="str">
        <f>IF(ISBLANK(ACQ6),"",VLOOKUP(ACQ6,'Base clients'!$A$6:$C$736,3,0))</f>
        <v/>
      </c>
      <c r="ACR7" s="134" t="str">
        <f>IF(ISBLANK(ACR6),"",VLOOKUP(ACR6,'Base clients'!$A$6:$C$736,3,0))</f>
        <v/>
      </c>
      <c r="ACS7" s="134" t="str">
        <f>IF(ISBLANK(ACS6),"",VLOOKUP(ACS6,'Base clients'!$A$6:$C$736,3,0))</f>
        <v/>
      </c>
      <c r="ACT7" s="134" t="str">
        <f>IF(ISBLANK(ACT6),"",VLOOKUP(ACT6,'Base clients'!$A$6:$C$736,3,0))</f>
        <v/>
      </c>
      <c r="ACU7" s="134" t="str">
        <f>IF(ISBLANK(ACU6),"",VLOOKUP(ACU6,'Base clients'!$A$6:$C$736,3,0))</f>
        <v/>
      </c>
      <c r="ACV7" s="134" t="str">
        <f>IF(ISBLANK(ACV6),"",VLOOKUP(ACV6,'Base clients'!$A$6:$C$736,3,0))</f>
        <v/>
      </c>
      <c r="ACW7" s="134" t="str">
        <f>IF(ISBLANK(ACW6),"",VLOOKUP(ACW6,'Base clients'!$A$6:$C$736,3,0))</f>
        <v/>
      </c>
      <c r="ACX7" s="134" t="str">
        <f>IF(ISBLANK(ACX6),"",VLOOKUP(ACX6,'Base clients'!$A$6:$C$736,3,0))</f>
        <v/>
      </c>
      <c r="ACY7" s="134" t="str">
        <f>IF(ISBLANK(ACY6),"",VLOOKUP(ACY6,'Base clients'!$A$6:$C$736,3,0))</f>
        <v/>
      </c>
      <c r="ACZ7" s="134" t="str">
        <f>IF(ISBLANK(ACZ6),"",VLOOKUP(ACZ6,'Base clients'!$A$6:$C$736,3,0))</f>
        <v/>
      </c>
      <c r="ADA7" s="134" t="str">
        <f>IF(ISBLANK(ADA6),"",VLOOKUP(ADA6,'Base clients'!$A$6:$C$736,3,0))</f>
        <v/>
      </c>
      <c r="ADB7" s="134" t="str">
        <f>IF(ISBLANK(ADB6),"",VLOOKUP(ADB6,'Base clients'!$A$6:$C$736,3,0))</f>
        <v/>
      </c>
      <c r="ADC7" s="134" t="str">
        <f>IF(ISBLANK(ADC6),"",VLOOKUP(ADC6,'Base clients'!$A$6:$C$736,3,0))</f>
        <v/>
      </c>
      <c r="ADD7" s="134" t="str">
        <f>IF(ISBLANK(ADD6),"",VLOOKUP(ADD6,'Base clients'!$A$6:$C$736,3,0))</f>
        <v/>
      </c>
      <c r="ADE7" s="134" t="str">
        <f>IF(ISBLANK(ADE6),"",VLOOKUP(ADE6,'Base clients'!$A$6:$C$736,3,0))</f>
        <v/>
      </c>
      <c r="ADF7" s="134" t="str">
        <f>IF(ISBLANK(ADF6),"",VLOOKUP(ADF6,'Base clients'!$A$6:$C$736,3,0))</f>
        <v/>
      </c>
      <c r="ADG7" s="134" t="str">
        <f>IF(ISBLANK(ADG6),"",VLOOKUP(ADG6,'Base clients'!$A$6:$C$736,3,0))</f>
        <v/>
      </c>
      <c r="ADH7" s="134" t="str">
        <f>IF(ISBLANK(ADH6),"",VLOOKUP(ADH6,'Base clients'!$A$6:$C$736,3,0))</f>
        <v/>
      </c>
      <c r="ADI7" s="134" t="str">
        <f>IF(ISBLANK(ADI6),"",VLOOKUP(ADI6,'Base clients'!$A$6:$C$736,3,0))</f>
        <v/>
      </c>
      <c r="ADJ7" s="134" t="str">
        <f>IF(ISBLANK(ADJ6),"",VLOOKUP(ADJ6,'Base clients'!$A$6:$C$736,3,0))</f>
        <v/>
      </c>
      <c r="ADK7" s="134" t="str">
        <f>IF(ISBLANK(ADK6),"",VLOOKUP(ADK6,'Base clients'!$A$6:$C$736,3,0))</f>
        <v/>
      </c>
      <c r="ADL7" s="134" t="str">
        <f>IF(ISBLANK(ADL6),"",VLOOKUP(ADL6,'Base clients'!$A$6:$C$736,3,0))</f>
        <v/>
      </c>
      <c r="ADM7" s="134" t="str">
        <f>IF(ISBLANK(ADM6),"",VLOOKUP(ADM6,'Base clients'!$A$6:$C$736,3,0))</f>
        <v/>
      </c>
      <c r="ADN7" s="134" t="str">
        <f>IF(ISBLANK(ADN6),"",VLOOKUP(ADN6,'Base clients'!$A$6:$C$736,3,0))</f>
        <v/>
      </c>
      <c r="ADO7" s="134" t="str">
        <f>IF(ISBLANK(ADO6),"",VLOOKUP(ADO6,'Base clients'!$A$6:$C$736,3,0))</f>
        <v/>
      </c>
      <c r="ADP7" s="134" t="str">
        <f>IF(ISBLANK(ADP6),"",VLOOKUP(ADP6,'Base clients'!$A$6:$C$736,3,0))</f>
        <v/>
      </c>
      <c r="ADQ7" s="134" t="str">
        <f>IF(ISBLANK(ADQ6),"",VLOOKUP(ADQ6,'Base clients'!$A$6:$C$736,3,0))</f>
        <v/>
      </c>
      <c r="ADR7" s="134" t="str">
        <f>IF(ISBLANK(ADR6),"",VLOOKUP(ADR6,'Base clients'!$A$6:$C$736,3,0))</f>
        <v/>
      </c>
      <c r="ADS7" s="134" t="str">
        <f>IF(ISBLANK(ADS6),"",VLOOKUP(ADS6,'Base clients'!$A$6:$C$736,3,0))</f>
        <v/>
      </c>
      <c r="ADT7" s="134" t="str">
        <f>IF(ISBLANK(ADT6),"",VLOOKUP(ADT6,'Base clients'!$A$6:$C$736,3,0))</f>
        <v/>
      </c>
      <c r="ADU7" s="134" t="str">
        <f>IF(ISBLANK(ADU6),"",VLOOKUP(ADU6,'Base clients'!$A$6:$C$736,3,0))</f>
        <v/>
      </c>
      <c r="ADV7" s="134" t="str">
        <f>IF(ISBLANK(ADV6),"",VLOOKUP(ADV6,'Base clients'!$A$6:$C$736,3,0))</f>
        <v/>
      </c>
      <c r="ADW7" s="134" t="str">
        <f>IF(ISBLANK(ADW6),"",VLOOKUP(ADW6,'Base clients'!$A$6:$C$736,3,0))</f>
        <v/>
      </c>
      <c r="ADX7" s="134" t="str">
        <f>IF(ISBLANK(ADX6),"",VLOOKUP(ADX6,'Base clients'!$A$6:$C$736,3,0))</f>
        <v/>
      </c>
      <c r="ADY7" s="134" t="str">
        <f>IF(ISBLANK(ADY6),"",VLOOKUP(ADY6,'Base clients'!$A$6:$C$736,3,0))</f>
        <v/>
      </c>
      <c r="ADZ7" s="134" t="str">
        <f>IF(ISBLANK(ADZ6),"",VLOOKUP(ADZ6,'Base clients'!$A$6:$C$736,3,0))</f>
        <v/>
      </c>
      <c r="AEA7" s="134" t="str">
        <f>IF(ISBLANK(AEA6),"",VLOOKUP(AEA6,'Base clients'!$A$6:$C$736,3,0))</f>
        <v/>
      </c>
      <c r="AEB7" s="134" t="str">
        <f>IF(ISBLANK(AEB6),"",VLOOKUP(AEB6,'Base clients'!$A$6:$C$736,3,0))</f>
        <v/>
      </c>
      <c r="AEC7" s="134" t="str">
        <f>IF(ISBLANK(AEC6),"",VLOOKUP(AEC6,'Base clients'!$A$6:$C$736,3,0))</f>
        <v/>
      </c>
      <c r="AED7" s="134" t="str">
        <f>IF(ISBLANK(AED6),"",VLOOKUP(AED6,'Base clients'!$A$6:$C$736,3,0))</f>
        <v/>
      </c>
      <c r="AEE7" s="134" t="str">
        <f>IF(ISBLANK(AEE6),"",VLOOKUP(AEE6,'Base clients'!$A$6:$C$736,3,0))</f>
        <v/>
      </c>
      <c r="AEF7" s="134" t="str">
        <f>IF(ISBLANK(AEF6),"",VLOOKUP(AEF6,'Base clients'!$A$6:$C$736,3,0))</f>
        <v/>
      </c>
      <c r="AEG7" s="134" t="str">
        <f>IF(ISBLANK(AEG6),"",VLOOKUP(AEG6,'Base clients'!$A$6:$C$736,3,0))</f>
        <v/>
      </c>
      <c r="AEH7" s="134" t="str">
        <f>IF(ISBLANK(AEH6),"",VLOOKUP(AEH6,'Base clients'!$A$6:$C$736,3,0))</f>
        <v/>
      </c>
      <c r="AEI7" s="134" t="str">
        <f>IF(ISBLANK(AEI6),"",VLOOKUP(AEI6,'Base clients'!$A$6:$C$736,3,0))</f>
        <v/>
      </c>
      <c r="AEJ7" s="134" t="str">
        <f>IF(ISBLANK(AEJ6),"",VLOOKUP(AEJ6,'Base clients'!$A$6:$C$736,3,0))</f>
        <v/>
      </c>
      <c r="AEK7" s="134" t="str">
        <f>IF(ISBLANK(AEK6),"",VLOOKUP(AEK6,'Base clients'!$A$6:$C$736,3,0))</f>
        <v/>
      </c>
      <c r="AEL7" s="134" t="str">
        <f>IF(ISBLANK(AEL6),"",VLOOKUP(AEL6,'Base clients'!$A$6:$C$736,3,0))</f>
        <v/>
      </c>
      <c r="AEM7" s="134" t="str">
        <f>IF(ISBLANK(AEM6),"",VLOOKUP(AEM6,'Base clients'!$A$6:$C$736,3,0))</f>
        <v/>
      </c>
      <c r="AEN7" s="134" t="str">
        <f>IF(ISBLANK(AEN6),"",VLOOKUP(AEN6,'Base clients'!$A$6:$C$736,3,0))</f>
        <v/>
      </c>
      <c r="AEO7" s="134" t="str">
        <f>IF(ISBLANK(AEO6),"",VLOOKUP(AEO6,'Base clients'!$A$6:$C$736,3,0))</f>
        <v/>
      </c>
      <c r="AEP7" s="134" t="str">
        <f>IF(ISBLANK(AEP6),"",VLOOKUP(AEP6,'Base clients'!$A$6:$C$736,3,0))</f>
        <v/>
      </c>
      <c r="AEQ7" s="134" t="str">
        <f>IF(ISBLANK(AEQ6),"",VLOOKUP(AEQ6,'Base clients'!$A$6:$C$736,3,0))</f>
        <v/>
      </c>
      <c r="AER7" s="134" t="str">
        <f>IF(ISBLANK(AER6),"",VLOOKUP(AER6,'Base clients'!$A$6:$C$736,3,0))</f>
        <v/>
      </c>
      <c r="AES7" s="134" t="str">
        <f>IF(ISBLANK(AES6),"",VLOOKUP(AES6,'Base clients'!$A$6:$C$736,3,0))</f>
        <v/>
      </c>
      <c r="AET7" s="134" t="str">
        <f>IF(ISBLANK(AET6),"",VLOOKUP(AET6,'Base clients'!$A$6:$C$736,3,0))</f>
        <v/>
      </c>
      <c r="AEU7" s="134" t="str">
        <f>IF(ISBLANK(AEU6),"",VLOOKUP(AEU6,'Base clients'!$A$6:$C$736,3,0))</f>
        <v/>
      </c>
      <c r="AEV7" s="134" t="str">
        <f>IF(ISBLANK(AEV6),"",VLOOKUP(AEV6,'Base clients'!$A$6:$C$736,3,0))</f>
        <v/>
      </c>
      <c r="AEW7" s="134" t="str">
        <f>IF(ISBLANK(AEW6),"",VLOOKUP(AEW6,'Base clients'!$A$6:$C$736,3,0))</f>
        <v/>
      </c>
      <c r="AEX7" s="134" t="str">
        <f>IF(ISBLANK(AEX6),"",VLOOKUP(AEX6,'Base clients'!$A$6:$C$736,3,0))</f>
        <v/>
      </c>
      <c r="AEY7" s="134" t="str">
        <f>IF(ISBLANK(AEY6),"",VLOOKUP(AEY6,'Base clients'!$A$6:$C$736,3,0))</f>
        <v/>
      </c>
      <c r="AEZ7" s="134" t="str">
        <f>IF(ISBLANK(AEZ6),"",VLOOKUP(AEZ6,'Base clients'!$A$6:$C$736,3,0))</f>
        <v/>
      </c>
      <c r="AFA7" s="134" t="str">
        <f>IF(ISBLANK(AFA6),"",VLOOKUP(AFA6,'Base clients'!$A$6:$C$736,3,0))</f>
        <v/>
      </c>
      <c r="AFB7" s="134" t="str">
        <f>IF(ISBLANK(AFB6),"",VLOOKUP(AFB6,'Base clients'!$A$6:$C$736,3,0))</f>
        <v/>
      </c>
      <c r="AFC7" s="134" t="str">
        <f>IF(ISBLANK(AFC6),"",VLOOKUP(AFC6,'Base clients'!$A$6:$C$736,3,0))</f>
        <v/>
      </c>
      <c r="AFD7" s="134" t="str">
        <f>IF(ISBLANK(AFD6),"",VLOOKUP(AFD6,'Base clients'!$A$6:$C$736,3,0))</f>
        <v/>
      </c>
      <c r="AFE7" s="134" t="str">
        <f>IF(ISBLANK(AFE6),"",VLOOKUP(AFE6,'Base clients'!$A$6:$C$736,3,0))</f>
        <v/>
      </c>
      <c r="AFF7" s="134" t="str">
        <f>IF(ISBLANK(AFF6),"",VLOOKUP(AFF6,'Base clients'!$A$6:$C$736,3,0))</f>
        <v/>
      </c>
      <c r="AFG7" s="134" t="str">
        <f>IF(ISBLANK(AFG6),"",VLOOKUP(AFG6,'Base clients'!$A$6:$C$736,3,0))</f>
        <v/>
      </c>
      <c r="AFH7" s="134" t="str">
        <f>IF(ISBLANK(AFH6),"",VLOOKUP(AFH6,'Base clients'!$A$6:$C$736,3,0))</f>
        <v/>
      </c>
      <c r="AFI7" s="134" t="str">
        <f>IF(ISBLANK(AFI6),"",VLOOKUP(AFI6,'Base clients'!$A$6:$C$736,3,0))</f>
        <v/>
      </c>
      <c r="AFJ7" s="134" t="str">
        <f>IF(ISBLANK(AFJ6),"",VLOOKUP(AFJ6,'Base clients'!$A$6:$C$736,3,0))</f>
        <v/>
      </c>
      <c r="AFK7" s="134" t="str">
        <f>IF(ISBLANK(AFK6),"",VLOOKUP(AFK6,'Base clients'!$A$6:$C$736,3,0))</f>
        <v/>
      </c>
      <c r="AFL7" s="134" t="str">
        <f>IF(ISBLANK(AFL6),"",VLOOKUP(AFL6,'Base clients'!$A$6:$C$736,3,0))</f>
        <v/>
      </c>
      <c r="AFM7" s="134" t="str">
        <f>IF(ISBLANK(AFM6),"",VLOOKUP(AFM6,'Base clients'!$A$6:$C$736,3,0))</f>
        <v/>
      </c>
      <c r="AFN7" s="134" t="str">
        <f>IF(ISBLANK(AFN6),"",VLOOKUP(AFN6,'Base clients'!$A$6:$C$736,3,0))</f>
        <v/>
      </c>
      <c r="AFO7" s="134" t="str">
        <f>IF(ISBLANK(AFO6),"",VLOOKUP(AFO6,'Base clients'!$A$6:$C$736,3,0))</f>
        <v/>
      </c>
      <c r="AFP7" s="134" t="str">
        <f>IF(ISBLANK(AFP6),"",VLOOKUP(AFP6,'Base clients'!$A$6:$C$736,3,0))</f>
        <v/>
      </c>
      <c r="AFQ7" s="134" t="str">
        <f>IF(ISBLANK(AFQ6),"",VLOOKUP(AFQ6,'Base clients'!$A$6:$C$736,3,0))</f>
        <v/>
      </c>
      <c r="AFR7" s="134" t="str">
        <f>IF(ISBLANK(AFR6),"",VLOOKUP(AFR6,'Base clients'!$A$6:$C$736,3,0))</f>
        <v/>
      </c>
      <c r="AFS7" s="134" t="str">
        <f>IF(ISBLANK(AFS6),"",VLOOKUP(AFS6,'Base clients'!$A$6:$C$736,3,0))</f>
        <v/>
      </c>
      <c r="AFT7" s="134" t="str">
        <f>IF(ISBLANK(AFT6),"",VLOOKUP(AFT6,'Base clients'!$A$6:$C$736,3,0))</f>
        <v/>
      </c>
      <c r="AFU7" s="134" t="str">
        <f>IF(ISBLANK(AFU6),"",VLOOKUP(AFU6,'Base clients'!$A$6:$C$736,3,0))</f>
        <v/>
      </c>
      <c r="AFV7" s="134" t="str">
        <f>IF(ISBLANK(AFV6),"",VLOOKUP(AFV6,'Base clients'!$A$6:$C$736,3,0))</f>
        <v/>
      </c>
      <c r="AFW7" s="134" t="str">
        <f>IF(ISBLANK(AFW6),"",VLOOKUP(AFW6,'Base clients'!$A$6:$C$736,3,0))</f>
        <v/>
      </c>
      <c r="AFX7" s="134" t="str">
        <f>IF(ISBLANK(AFX6),"",VLOOKUP(AFX6,'Base clients'!$A$6:$C$736,3,0))</f>
        <v/>
      </c>
      <c r="AFY7" s="134" t="str">
        <f>IF(ISBLANK(AFY6),"",VLOOKUP(AFY6,'Base clients'!$A$6:$C$736,3,0))</f>
        <v/>
      </c>
      <c r="AFZ7" s="134" t="str">
        <f>IF(ISBLANK(AFZ6),"",VLOOKUP(AFZ6,'Base clients'!$A$6:$C$736,3,0))</f>
        <v/>
      </c>
      <c r="AGA7" s="134" t="str">
        <f>IF(ISBLANK(AGA6),"",VLOOKUP(AGA6,'Base clients'!$A$6:$C$736,3,0))</f>
        <v/>
      </c>
      <c r="AGB7" s="134" t="str">
        <f>IF(ISBLANK(AGB6),"",VLOOKUP(AGB6,'Base clients'!$A$6:$C$736,3,0))</f>
        <v/>
      </c>
      <c r="AGC7" s="134" t="str">
        <f>IF(ISBLANK(AGC6),"",VLOOKUP(AGC6,'Base clients'!$A$6:$C$736,3,0))</f>
        <v/>
      </c>
      <c r="AGD7" s="134" t="str">
        <f>IF(ISBLANK(AGD6),"",VLOOKUP(AGD6,'Base clients'!$A$6:$C$736,3,0))</f>
        <v/>
      </c>
      <c r="AGE7" s="134" t="str">
        <f>IF(ISBLANK(AGE6),"",VLOOKUP(AGE6,'Base clients'!$A$6:$C$736,3,0))</f>
        <v/>
      </c>
      <c r="AGF7" s="134" t="str">
        <f>IF(ISBLANK(AGF6),"",VLOOKUP(AGF6,'Base clients'!$A$6:$C$736,3,0))</f>
        <v/>
      </c>
      <c r="AGG7" s="134" t="str">
        <f>IF(ISBLANK(AGG6),"",VLOOKUP(AGG6,'Base clients'!$A$6:$C$736,3,0))</f>
        <v/>
      </c>
      <c r="AGH7" s="134" t="str">
        <f>IF(ISBLANK(AGH6),"",VLOOKUP(AGH6,'Base clients'!$A$6:$C$736,3,0))</f>
        <v/>
      </c>
      <c r="AGI7" s="134" t="str">
        <f>IF(ISBLANK(AGI6),"",VLOOKUP(AGI6,'Base clients'!$A$6:$C$736,3,0))</f>
        <v/>
      </c>
      <c r="AGJ7" s="134" t="str">
        <f>IF(ISBLANK(AGJ6),"",VLOOKUP(AGJ6,'Base clients'!$A$6:$C$736,3,0))</f>
        <v/>
      </c>
      <c r="AGK7" s="134" t="str">
        <f>IF(ISBLANK(AGK6),"",VLOOKUP(AGK6,'Base clients'!$A$6:$C$736,3,0))</f>
        <v/>
      </c>
      <c r="AGL7" s="134" t="str">
        <f>IF(ISBLANK(AGL6),"",VLOOKUP(AGL6,'Base clients'!$A$6:$C$736,3,0))</f>
        <v/>
      </c>
      <c r="AGM7" s="134" t="str">
        <f>IF(ISBLANK(AGM6),"",VLOOKUP(AGM6,'Base clients'!$A$6:$C$736,3,0))</f>
        <v/>
      </c>
      <c r="AGN7" s="134" t="str">
        <f>IF(ISBLANK(AGN6),"",VLOOKUP(AGN6,'Base clients'!$A$6:$C$736,3,0))</f>
        <v/>
      </c>
      <c r="AGO7" s="134" t="str">
        <f>IF(ISBLANK(AGO6),"",VLOOKUP(AGO6,'Base clients'!$A$6:$C$736,3,0))</f>
        <v/>
      </c>
      <c r="AGP7" s="134" t="str">
        <f>IF(ISBLANK(AGP6),"",VLOOKUP(AGP6,'Base clients'!$A$6:$C$736,3,0))</f>
        <v/>
      </c>
      <c r="AGQ7" s="134" t="str">
        <f>IF(ISBLANK(AGQ6),"",VLOOKUP(AGQ6,'Base clients'!$A$6:$C$736,3,0))</f>
        <v/>
      </c>
      <c r="AGR7" s="134" t="str">
        <f>IF(ISBLANK(AGR6),"",VLOOKUP(AGR6,'Base clients'!$A$6:$C$736,3,0))</f>
        <v/>
      </c>
      <c r="AGS7" s="134" t="str">
        <f>IF(ISBLANK(AGS6),"",VLOOKUP(AGS6,'Base clients'!$A$6:$C$736,3,0))</f>
        <v/>
      </c>
      <c r="AGT7" s="134" t="str">
        <f>IF(ISBLANK(AGT6),"",VLOOKUP(AGT6,'Base clients'!$A$6:$C$736,3,0))</f>
        <v/>
      </c>
      <c r="AGU7" s="134" t="str">
        <f>IF(ISBLANK(AGU6),"",VLOOKUP(AGU6,'Base clients'!$A$6:$C$736,3,0))</f>
        <v/>
      </c>
      <c r="AGV7" s="134" t="str">
        <f>IF(ISBLANK(AGV6),"",VLOOKUP(AGV6,'Base clients'!$A$6:$C$736,3,0))</f>
        <v/>
      </c>
      <c r="AGW7" s="134" t="str">
        <f>IF(ISBLANK(AGW6),"",VLOOKUP(AGW6,'Base clients'!$A$6:$C$736,3,0))</f>
        <v/>
      </c>
      <c r="AGX7" s="134" t="str">
        <f>IF(ISBLANK(AGX6),"",VLOOKUP(AGX6,'Base clients'!$A$6:$C$736,3,0))</f>
        <v/>
      </c>
      <c r="AGY7" s="134" t="str">
        <f>IF(ISBLANK(AGY6),"",VLOOKUP(AGY6,'Base clients'!$A$6:$C$736,3,0))</f>
        <v/>
      </c>
      <c r="AGZ7" s="134" t="str">
        <f>IF(ISBLANK(AGZ6),"",VLOOKUP(AGZ6,'Base clients'!$A$6:$C$736,3,0))</f>
        <v/>
      </c>
      <c r="AHA7" s="134" t="str">
        <f>IF(ISBLANK(AHA6),"",VLOOKUP(AHA6,'Base clients'!$A$6:$C$736,3,0))</f>
        <v/>
      </c>
      <c r="AHB7" s="134" t="str">
        <f>IF(ISBLANK(AHB6),"",VLOOKUP(AHB6,'Base clients'!$A$6:$C$736,3,0))</f>
        <v/>
      </c>
      <c r="AHC7" s="134" t="str">
        <f>IF(ISBLANK(AHC6),"",VLOOKUP(AHC6,'Base clients'!$A$6:$C$736,3,0))</f>
        <v/>
      </c>
      <c r="AHD7" s="134" t="str">
        <f>IF(ISBLANK(AHD6),"",VLOOKUP(AHD6,'Base clients'!$A$6:$C$736,3,0))</f>
        <v/>
      </c>
      <c r="AHE7" s="134" t="str">
        <f>IF(ISBLANK(AHE6),"",VLOOKUP(AHE6,'Base clients'!$A$6:$C$736,3,0))</f>
        <v/>
      </c>
      <c r="AHF7" s="134" t="str">
        <f>IF(ISBLANK(AHF6),"",VLOOKUP(AHF6,'Base clients'!$A$6:$C$736,3,0))</f>
        <v/>
      </c>
      <c r="AHG7" s="134" t="str">
        <f>IF(ISBLANK(AHG6),"",VLOOKUP(AHG6,'Base clients'!$A$6:$C$736,3,0))</f>
        <v/>
      </c>
      <c r="AHH7" s="134" t="str">
        <f>IF(ISBLANK(AHH6),"",VLOOKUP(AHH6,'Base clients'!$A$6:$C$736,3,0))</f>
        <v/>
      </c>
      <c r="AHI7" s="134" t="str">
        <f>IF(ISBLANK(AHI6),"",VLOOKUP(AHI6,'Base clients'!$A$6:$C$736,3,0))</f>
        <v/>
      </c>
      <c r="AHJ7" s="134" t="str">
        <f>IF(ISBLANK(AHJ6),"",VLOOKUP(AHJ6,'Base clients'!$A$6:$C$736,3,0))</f>
        <v/>
      </c>
      <c r="AHK7" s="134" t="str">
        <f>IF(ISBLANK(AHK6),"",VLOOKUP(AHK6,'Base clients'!$A$6:$C$736,3,0))</f>
        <v/>
      </c>
      <c r="AHL7" s="134" t="str">
        <f>IF(ISBLANK(AHL6),"",VLOOKUP(AHL6,'Base clients'!$A$6:$C$736,3,0))</f>
        <v/>
      </c>
      <c r="AHM7" s="134" t="str">
        <f>IF(ISBLANK(AHM6),"",VLOOKUP(AHM6,'Base clients'!$A$6:$C$736,3,0))</f>
        <v/>
      </c>
      <c r="AHN7" s="134" t="str">
        <f>IF(ISBLANK(AHN6),"",VLOOKUP(AHN6,'Base clients'!$A$6:$C$736,3,0))</f>
        <v/>
      </c>
      <c r="AHO7" s="134" t="str">
        <f>IF(ISBLANK(AHO6),"",VLOOKUP(AHO6,'Base clients'!$A$6:$C$736,3,0))</f>
        <v/>
      </c>
      <c r="AHP7" s="134" t="str">
        <f>IF(ISBLANK(AHP6),"",VLOOKUP(AHP6,'Base clients'!$A$6:$C$736,3,0))</f>
        <v/>
      </c>
      <c r="AHQ7" s="134" t="str">
        <f>IF(ISBLANK(AHQ6),"",VLOOKUP(AHQ6,'Base clients'!$A$6:$C$736,3,0))</f>
        <v/>
      </c>
      <c r="AHR7" s="134" t="str">
        <f>IF(ISBLANK(AHR6),"",VLOOKUP(AHR6,'Base clients'!$A$6:$C$736,3,0))</f>
        <v/>
      </c>
      <c r="AHS7" s="134" t="str">
        <f>IF(ISBLANK(AHS6),"",VLOOKUP(AHS6,'Base clients'!$A$6:$C$736,3,0))</f>
        <v/>
      </c>
      <c r="AHT7" s="134" t="str">
        <f>IF(ISBLANK(AHT6),"",VLOOKUP(AHT6,'Base clients'!$A$6:$C$736,3,0))</f>
        <v/>
      </c>
      <c r="AHU7" s="134" t="str">
        <f>IF(ISBLANK(AHU6),"",VLOOKUP(AHU6,'Base clients'!$A$6:$C$736,3,0))</f>
        <v/>
      </c>
      <c r="AHV7" s="134" t="str">
        <f>IF(ISBLANK(AHV6),"",VLOOKUP(AHV6,'Base clients'!$A$6:$C$736,3,0))</f>
        <v/>
      </c>
      <c r="AHW7" s="134" t="str">
        <f>IF(ISBLANK(AHW6),"",VLOOKUP(AHW6,'Base clients'!$A$6:$C$736,3,0))</f>
        <v/>
      </c>
      <c r="AHX7" s="134" t="str">
        <f>IF(ISBLANK(AHX6),"",VLOOKUP(AHX6,'Base clients'!$A$6:$C$736,3,0))</f>
        <v/>
      </c>
      <c r="AHY7" s="134" t="str">
        <f>IF(ISBLANK(AHY6),"",VLOOKUP(AHY6,'Base clients'!$A$6:$C$736,3,0))</f>
        <v/>
      </c>
      <c r="AHZ7" s="134" t="str">
        <f>IF(ISBLANK(AHZ6),"",VLOOKUP(AHZ6,'Base clients'!$A$6:$C$736,3,0))</f>
        <v/>
      </c>
      <c r="AIA7" s="134" t="str">
        <f>IF(ISBLANK(AIA6),"",VLOOKUP(AIA6,'Base clients'!$A$6:$C$736,3,0))</f>
        <v/>
      </c>
      <c r="AIB7" s="134" t="str">
        <f>IF(ISBLANK(AIB6),"",VLOOKUP(AIB6,'Base clients'!$A$6:$C$736,3,0))</f>
        <v/>
      </c>
      <c r="AIC7" s="134" t="str">
        <f>IF(ISBLANK(AIC6),"",VLOOKUP(AIC6,'Base clients'!$A$6:$C$736,3,0))</f>
        <v/>
      </c>
      <c r="AID7" s="134" t="str">
        <f>IF(ISBLANK(AID6),"",VLOOKUP(AID6,'Base clients'!$A$6:$C$736,3,0))</f>
        <v/>
      </c>
      <c r="AIE7" s="134" t="str">
        <f>IF(ISBLANK(AIE6),"",VLOOKUP(AIE6,'Base clients'!$A$6:$C$736,3,0))</f>
        <v/>
      </c>
      <c r="AIF7" s="134" t="str">
        <f>IF(ISBLANK(AIF6),"",VLOOKUP(AIF6,'Base clients'!$A$6:$C$736,3,0))</f>
        <v/>
      </c>
      <c r="AIG7" s="134" t="str">
        <f>IF(ISBLANK(AIG6),"",VLOOKUP(AIG6,'Base clients'!$A$6:$C$736,3,0))</f>
        <v/>
      </c>
      <c r="AIH7" s="134" t="str">
        <f>IF(ISBLANK(AIH6),"",VLOOKUP(AIH6,'Base clients'!$A$6:$C$736,3,0))</f>
        <v/>
      </c>
      <c r="AII7" s="134" t="str">
        <f>IF(ISBLANK(AII6),"",VLOOKUP(AII6,'Base clients'!$A$6:$C$736,3,0))</f>
        <v/>
      </c>
      <c r="AIJ7" s="134" t="str">
        <f>IF(ISBLANK(AIJ6),"",VLOOKUP(AIJ6,'Base clients'!$A$6:$C$736,3,0))</f>
        <v/>
      </c>
      <c r="AIK7" s="134" t="str">
        <f>IF(ISBLANK(AIK6),"",VLOOKUP(AIK6,'Base clients'!$A$6:$C$736,3,0))</f>
        <v/>
      </c>
      <c r="AIL7" s="134" t="str">
        <f>IF(ISBLANK(AIL6),"",VLOOKUP(AIL6,'Base clients'!$A$6:$C$736,3,0))</f>
        <v/>
      </c>
      <c r="AIM7" s="134" t="str">
        <f>IF(ISBLANK(AIM6),"",VLOOKUP(AIM6,'Base clients'!$A$6:$C$736,3,0))</f>
        <v/>
      </c>
      <c r="AIN7" s="134" t="str">
        <f>IF(ISBLANK(AIN6),"",VLOOKUP(AIN6,'Base clients'!$A$6:$C$736,3,0))</f>
        <v/>
      </c>
      <c r="AIO7" s="134" t="str">
        <f>IF(ISBLANK(AIO6),"",VLOOKUP(AIO6,'Base clients'!$A$6:$C$736,3,0))</f>
        <v/>
      </c>
      <c r="AIP7" s="134" t="str">
        <f>IF(ISBLANK(AIP6),"",VLOOKUP(AIP6,'Base clients'!$A$6:$C$736,3,0))</f>
        <v/>
      </c>
      <c r="AIQ7" s="134" t="str">
        <f>IF(ISBLANK(AIQ6),"",VLOOKUP(AIQ6,'Base clients'!$A$6:$C$736,3,0))</f>
        <v/>
      </c>
      <c r="AIR7" s="134" t="str">
        <f>IF(ISBLANK(AIR6),"",VLOOKUP(AIR6,'Base clients'!$A$6:$C$736,3,0))</f>
        <v/>
      </c>
      <c r="AIS7" s="134" t="str">
        <f>IF(ISBLANK(AIS6),"",VLOOKUP(AIS6,'Base clients'!$A$6:$C$736,3,0))</f>
        <v/>
      </c>
      <c r="AIT7" s="134" t="str">
        <f>IF(ISBLANK(AIT6),"",VLOOKUP(AIT6,'Base clients'!$A$6:$C$736,3,0))</f>
        <v/>
      </c>
      <c r="AIU7" s="134" t="str">
        <f>IF(ISBLANK(AIU6),"",VLOOKUP(AIU6,'Base clients'!$A$6:$C$736,3,0))</f>
        <v/>
      </c>
      <c r="AIV7" s="134" t="str">
        <f>IF(ISBLANK(AIV6),"",VLOOKUP(AIV6,'Base clients'!$A$6:$C$736,3,0))</f>
        <v/>
      </c>
      <c r="AIW7" s="134" t="str">
        <f>IF(ISBLANK(AIW6),"",VLOOKUP(AIW6,'Base clients'!$A$6:$C$736,3,0))</f>
        <v/>
      </c>
      <c r="AIX7" s="134" t="str">
        <f>IF(ISBLANK(AIX6),"",VLOOKUP(AIX6,'Base clients'!$A$6:$C$736,3,0))</f>
        <v/>
      </c>
      <c r="AIY7" s="134" t="str">
        <f>IF(ISBLANK(AIY6),"",VLOOKUP(AIY6,'Base clients'!$A$6:$C$736,3,0))</f>
        <v/>
      </c>
      <c r="AIZ7" s="134" t="str">
        <f>IF(ISBLANK(AIZ6),"",VLOOKUP(AIZ6,'Base clients'!$A$6:$C$736,3,0))</f>
        <v/>
      </c>
      <c r="AJA7" s="134" t="str">
        <f>IF(ISBLANK(AJA6),"",VLOOKUP(AJA6,'Base clients'!$A$6:$C$736,3,0))</f>
        <v/>
      </c>
      <c r="AJB7" s="134" t="str">
        <f>IF(ISBLANK(AJB6),"",VLOOKUP(AJB6,'Base clients'!$A$6:$C$736,3,0))</f>
        <v/>
      </c>
      <c r="AJC7" s="134" t="str">
        <f>IF(ISBLANK(AJC6),"",VLOOKUP(AJC6,'Base clients'!$A$6:$C$736,3,0))</f>
        <v/>
      </c>
      <c r="AJD7" s="134" t="str">
        <f>IF(ISBLANK(AJD6),"",VLOOKUP(AJD6,'Base clients'!$A$6:$C$736,3,0))</f>
        <v/>
      </c>
      <c r="AJE7" s="134" t="str">
        <f>IF(ISBLANK(AJE6),"",VLOOKUP(AJE6,'Base clients'!$A$6:$C$736,3,0))</f>
        <v/>
      </c>
      <c r="AJF7" s="134" t="str">
        <f>IF(ISBLANK(AJF6),"",VLOOKUP(AJF6,'Base clients'!$A$6:$C$736,3,0))</f>
        <v/>
      </c>
      <c r="AJG7" s="134" t="str">
        <f>IF(ISBLANK(AJG6),"",VLOOKUP(AJG6,'Base clients'!$A$6:$C$736,3,0))</f>
        <v/>
      </c>
      <c r="AJH7" s="134" t="str">
        <f>IF(ISBLANK(AJH6),"",VLOOKUP(AJH6,'Base clients'!$A$6:$C$736,3,0))</f>
        <v/>
      </c>
      <c r="AJI7" s="134" t="str">
        <f>IF(ISBLANK(AJI6),"",VLOOKUP(AJI6,'Base clients'!$A$6:$C$736,3,0))</f>
        <v/>
      </c>
      <c r="AJJ7" s="134" t="str">
        <f>IF(ISBLANK(AJJ6),"",VLOOKUP(AJJ6,'Base clients'!$A$6:$C$736,3,0))</f>
        <v/>
      </c>
      <c r="AJK7" s="134" t="str">
        <f>IF(ISBLANK(AJK6),"",VLOOKUP(AJK6,'Base clients'!$A$6:$C$736,3,0))</f>
        <v/>
      </c>
      <c r="AJL7" s="134" t="str">
        <f>IF(ISBLANK(AJL6),"",VLOOKUP(AJL6,'Base clients'!$A$6:$C$736,3,0))</f>
        <v/>
      </c>
      <c r="AJM7" s="134" t="str">
        <f>IF(ISBLANK(AJM6),"",VLOOKUP(AJM6,'Base clients'!$A$6:$C$736,3,0))</f>
        <v/>
      </c>
      <c r="AJN7" s="134" t="str">
        <f>IF(ISBLANK(AJN6),"",VLOOKUP(AJN6,'Base clients'!$A$6:$C$736,3,0))</f>
        <v/>
      </c>
      <c r="AJO7" s="134" t="str">
        <f>IF(ISBLANK(AJO6),"",VLOOKUP(AJO6,'Base clients'!$A$6:$C$736,3,0))</f>
        <v/>
      </c>
      <c r="AJP7" s="134" t="str">
        <f>IF(ISBLANK(AJP6),"",VLOOKUP(AJP6,'Base clients'!$A$6:$C$736,3,0))</f>
        <v/>
      </c>
      <c r="AJQ7" s="134" t="str">
        <f>IF(ISBLANK(AJQ6),"",VLOOKUP(AJQ6,'Base clients'!$A$6:$C$736,3,0))</f>
        <v/>
      </c>
      <c r="AJR7" s="134" t="str">
        <f>IF(ISBLANK(AJR6),"",VLOOKUP(AJR6,'Base clients'!$A$6:$C$736,3,0))</f>
        <v/>
      </c>
      <c r="AJS7" s="134" t="str">
        <f>IF(ISBLANK(AJS6),"",VLOOKUP(AJS6,'Base clients'!$A$6:$C$736,3,0))</f>
        <v/>
      </c>
      <c r="AJT7" s="134" t="str">
        <f>IF(ISBLANK(AJT6),"",VLOOKUP(AJT6,'Base clients'!$A$6:$C$736,3,0))</f>
        <v/>
      </c>
      <c r="AJU7" s="134" t="str">
        <f>IF(ISBLANK(AJU6),"",VLOOKUP(AJU6,'Base clients'!$A$6:$C$736,3,0))</f>
        <v/>
      </c>
      <c r="AJV7" s="134" t="str">
        <f>IF(ISBLANK(AJV6),"",VLOOKUP(AJV6,'Base clients'!$A$6:$C$736,3,0))</f>
        <v/>
      </c>
      <c r="AJW7" s="134" t="str">
        <f>IF(ISBLANK(AJW6),"",VLOOKUP(AJW6,'Base clients'!$A$6:$C$736,3,0))</f>
        <v/>
      </c>
      <c r="AJX7" s="134" t="str">
        <f>IF(ISBLANK(AJX6),"",VLOOKUP(AJX6,'Base clients'!$A$6:$C$736,3,0))</f>
        <v/>
      </c>
      <c r="AJY7" s="134" t="str">
        <f>IF(ISBLANK(AJY6),"",VLOOKUP(AJY6,'Base clients'!$A$6:$C$736,3,0))</f>
        <v/>
      </c>
      <c r="AJZ7" s="134" t="str">
        <f>IF(ISBLANK(AJZ6),"",VLOOKUP(AJZ6,'Base clients'!$A$6:$C$736,3,0))</f>
        <v/>
      </c>
      <c r="AKA7" s="134" t="str">
        <f>IF(ISBLANK(AKA6),"",VLOOKUP(AKA6,'Base clients'!$A$6:$C$736,3,0))</f>
        <v/>
      </c>
      <c r="AKB7" s="134" t="str">
        <f>IF(ISBLANK(AKB6),"",VLOOKUP(AKB6,'Base clients'!$A$6:$C$736,3,0))</f>
        <v/>
      </c>
      <c r="AKC7" s="134" t="str">
        <f>IF(ISBLANK(AKC6),"",VLOOKUP(AKC6,'Base clients'!$A$6:$C$736,3,0))</f>
        <v/>
      </c>
      <c r="AKD7" s="134" t="str">
        <f>IF(ISBLANK(AKD6),"",VLOOKUP(AKD6,'Base clients'!$A$6:$C$736,3,0))</f>
        <v/>
      </c>
      <c r="AKE7" s="134" t="str">
        <f>IF(ISBLANK(AKE6),"",VLOOKUP(AKE6,'Base clients'!$A$6:$C$736,3,0))</f>
        <v/>
      </c>
      <c r="AKF7" s="134" t="str">
        <f>IF(ISBLANK(AKF6),"",VLOOKUP(AKF6,'Base clients'!$A$6:$C$736,3,0))</f>
        <v/>
      </c>
      <c r="AKG7" s="134" t="str">
        <f>IF(ISBLANK(AKG6),"",VLOOKUP(AKG6,'Base clients'!$A$6:$C$736,3,0))</f>
        <v/>
      </c>
      <c r="AKH7" s="134" t="str">
        <f>IF(ISBLANK(AKH6),"",VLOOKUP(AKH6,'Base clients'!$A$6:$C$736,3,0))</f>
        <v/>
      </c>
      <c r="AKI7" s="134" t="str">
        <f>IF(ISBLANK(AKI6),"",VLOOKUP(AKI6,'Base clients'!$A$6:$C$736,3,0))</f>
        <v/>
      </c>
      <c r="AKJ7" s="134" t="str">
        <f>IF(ISBLANK(AKJ6),"",VLOOKUP(AKJ6,'Base clients'!$A$6:$C$736,3,0))</f>
        <v/>
      </c>
      <c r="AKK7" s="134" t="str">
        <f>IF(ISBLANK(AKK6),"",VLOOKUP(AKK6,'Base clients'!$A$6:$C$736,3,0))</f>
        <v/>
      </c>
      <c r="AKL7" s="134" t="str">
        <f>IF(ISBLANK(AKL6),"",VLOOKUP(AKL6,'Base clients'!$A$6:$C$736,3,0))</f>
        <v/>
      </c>
      <c r="AKM7" s="134" t="str">
        <f>IF(ISBLANK(AKM6),"",VLOOKUP(AKM6,'Base clients'!$A$6:$C$736,3,0))</f>
        <v/>
      </c>
      <c r="AKN7" s="134" t="str">
        <f>IF(ISBLANK(AKN6),"",VLOOKUP(AKN6,'Base clients'!$A$6:$C$736,3,0))</f>
        <v/>
      </c>
      <c r="AKO7" s="134" t="str">
        <f>IF(ISBLANK(AKO6),"",VLOOKUP(AKO6,'Base clients'!$A$6:$C$736,3,0))</f>
        <v/>
      </c>
      <c r="AKP7" s="134" t="str">
        <f>IF(ISBLANK(AKP6),"",VLOOKUP(AKP6,'Base clients'!$A$6:$C$736,3,0))</f>
        <v/>
      </c>
      <c r="AKQ7" s="134" t="str">
        <f>IF(ISBLANK(AKQ6),"",VLOOKUP(AKQ6,'Base clients'!$A$6:$C$736,3,0))</f>
        <v/>
      </c>
      <c r="AKR7" s="134" t="str">
        <f>IF(ISBLANK(AKR6),"",VLOOKUP(AKR6,'Base clients'!$A$6:$C$736,3,0))</f>
        <v/>
      </c>
      <c r="AKS7" s="134" t="str">
        <f>IF(ISBLANK(AKS6),"",VLOOKUP(AKS6,'Base clients'!$A$6:$C$736,3,0))</f>
        <v/>
      </c>
      <c r="AKT7" s="134" t="str">
        <f>IF(ISBLANK(AKT6),"",VLOOKUP(AKT6,'Base clients'!$A$6:$C$736,3,0))</f>
        <v/>
      </c>
      <c r="AKU7" s="134" t="str">
        <f>IF(ISBLANK(AKU6),"",VLOOKUP(AKU6,'Base clients'!$A$6:$C$736,3,0))</f>
        <v/>
      </c>
      <c r="AKV7" s="134" t="str">
        <f>IF(ISBLANK(AKV6),"",VLOOKUP(AKV6,'Base clients'!$A$6:$C$736,3,0))</f>
        <v/>
      </c>
      <c r="AKW7" s="134" t="str">
        <f>IF(ISBLANK(AKW6),"",VLOOKUP(AKW6,'Base clients'!$A$6:$C$736,3,0))</f>
        <v/>
      </c>
      <c r="AKX7" s="134" t="str">
        <f>IF(ISBLANK(AKX6),"",VLOOKUP(AKX6,'Base clients'!$A$6:$C$736,3,0))</f>
        <v/>
      </c>
      <c r="AKY7" s="134" t="str">
        <f>IF(ISBLANK(AKY6),"",VLOOKUP(AKY6,'Base clients'!$A$6:$C$736,3,0))</f>
        <v/>
      </c>
      <c r="AKZ7" s="134" t="str">
        <f>IF(ISBLANK(AKZ6),"",VLOOKUP(AKZ6,'Base clients'!$A$6:$C$736,3,0))</f>
        <v/>
      </c>
      <c r="ALA7" s="134" t="str">
        <f>IF(ISBLANK(ALA6),"",VLOOKUP(ALA6,'Base clients'!$A$6:$C$736,3,0))</f>
        <v/>
      </c>
      <c r="ALB7" s="134" t="str">
        <f>IF(ISBLANK(ALB6),"",VLOOKUP(ALB6,'Base clients'!$A$6:$C$736,3,0))</f>
        <v/>
      </c>
      <c r="ALC7" s="134" t="str">
        <f>IF(ISBLANK(ALC6),"",VLOOKUP(ALC6,'Base clients'!$A$6:$C$736,3,0))</f>
        <v/>
      </c>
      <c r="ALD7" s="134" t="str">
        <f>IF(ISBLANK(ALD6),"",VLOOKUP(ALD6,'Base clients'!$A$6:$C$736,3,0))</f>
        <v/>
      </c>
      <c r="ALE7" s="134" t="str">
        <f>IF(ISBLANK(ALE6),"",VLOOKUP(ALE6,'Base clients'!$A$6:$C$736,3,0))</f>
        <v/>
      </c>
      <c r="ALF7" s="134" t="str">
        <f>IF(ISBLANK(ALF6),"",VLOOKUP(ALF6,'Base clients'!$A$6:$C$736,3,0))</f>
        <v/>
      </c>
      <c r="ALG7" s="134" t="str">
        <f>IF(ISBLANK(ALG6),"",VLOOKUP(ALG6,'Base clients'!$A$6:$C$736,3,0))</f>
        <v/>
      </c>
      <c r="ALH7" s="134" t="str">
        <f>IF(ISBLANK(ALH6),"",VLOOKUP(ALH6,'Base clients'!$A$6:$C$736,3,0))</f>
        <v/>
      </c>
      <c r="ALI7" s="134" t="str">
        <f>IF(ISBLANK(ALI6),"",VLOOKUP(ALI6,'Base clients'!$A$6:$C$736,3,0))</f>
        <v/>
      </c>
      <c r="ALJ7" s="134" t="str">
        <f>IF(ISBLANK(ALJ6),"",VLOOKUP(ALJ6,'Base clients'!$A$6:$C$736,3,0))</f>
        <v/>
      </c>
      <c r="ALK7" s="134" t="str">
        <f>IF(ISBLANK(ALK6),"",VLOOKUP(ALK6,'Base clients'!$A$6:$C$736,3,0))</f>
        <v/>
      </c>
      <c r="ALL7" s="134" t="str">
        <f>IF(ISBLANK(ALL6),"",VLOOKUP(ALL6,'Base clients'!$A$6:$C$736,3,0))</f>
        <v/>
      </c>
      <c r="ALM7" s="134" t="str">
        <f>IF(ISBLANK(ALM6),"",VLOOKUP(ALM6,'Base clients'!$A$6:$C$736,3,0))</f>
        <v/>
      </c>
      <c r="ALN7" s="134" t="str">
        <f>IF(ISBLANK(ALN6),"",VLOOKUP(ALN6,'Base clients'!$A$6:$C$736,3,0))</f>
        <v/>
      </c>
      <c r="ALO7" s="105"/>
      <c r="ALP7" s="105"/>
      <c r="ALQ7" s="105"/>
    </row>
    <row r="8" spans="1:1005" s="79" customFormat="1" ht="26.35" customHeight="1" x14ac:dyDescent="0.25">
      <c r="A8" s="112" t="s">
        <v>2810</v>
      </c>
      <c r="B8" s="208" t="s">
        <v>54</v>
      </c>
      <c r="C8" s="121" t="s">
        <v>11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2"/>
      <c r="GD8" s="122"/>
      <c r="GE8" s="122"/>
      <c r="GF8" s="122"/>
      <c r="GG8" s="122"/>
      <c r="GH8" s="122"/>
      <c r="GI8" s="122"/>
      <c r="GJ8" s="122"/>
      <c r="GK8" s="122"/>
      <c r="GL8" s="122"/>
      <c r="GM8" s="122"/>
      <c r="GN8" s="122"/>
      <c r="GO8" s="122"/>
      <c r="GP8" s="122"/>
      <c r="GQ8" s="122"/>
      <c r="GR8" s="122"/>
      <c r="GS8" s="122"/>
      <c r="GT8" s="122"/>
      <c r="GU8" s="122"/>
      <c r="GV8" s="122"/>
      <c r="GW8" s="122"/>
      <c r="GX8" s="122"/>
      <c r="GY8" s="122"/>
      <c r="GZ8" s="122"/>
      <c r="HA8" s="122"/>
      <c r="HB8" s="122"/>
      <c r="HC8" s="122"/>
      <c r="HD8" s="122"/>
      <c r="HE8" s="122"/>
      <c r="HF8" s="122"/>
      <c r="HG8" s="122"/>
      <c r="HH8" s="122"/>
      <c r="HI8" s="122"/>
      <c r="HJ8" s="122"/>
      <c r="HK8" s="122"/>
      <c r="HL8" s="122"/>
      <c r="HM8" s="122"/>
      <c r="HN8" s="122"/>
      <c r="HO8" s="122"/>
      <c r="HP8" s="122"/>
      <c r="HQ8" s="122"/>
      <c r="HR8" s="122"/>
      <c r="HS8" s="122"/>
      <c r="HT8" s="122"/>
      <c r="HU8" s="122"/>
      <c r="HV8" s="122"/>
      <c r="HW8" s="122"/>
      <c r="HX8" s="122"/>
      <c r="HY8" s="122"/>
      <c r="HZ8" s="122"/>
      <c r="IA8" s="122"/>
      <c r="IB8" s="122"/>
      <c r="IC8" s="122"/>
      <c r="ID8" s="122"/>
      <c r="IE8" s="122"/>
      <c r="IF8" s="122"/>
      <c r="IG8" s="122"/>
      <c r="IH8" s="122"/>
      <c r="II8" s="122"/>
      <c r="IJ8" s="122"/>
      <c r="IK8" s="122"/>
      <c r="IL8" s="122"/>
      <c r="IM8" s="122"/>
      <c r="IN8" s="122"/>
      <c r="IO8" s="122"/>
      <c r="IP8" s="122"/>
      <c r="IQ8" s="122"/>
      <c r="IR8" s="122"/>
      <c r="IS8" s="122"/>
      <c r="IT8" s="122"/>
      <c r="IU8" s="122"/>
      <c r="IV8" s="122"/>
      <c r="IW8" s="122"/>
      <c r="IX8" s="122"/>
      <c r="IY8" s="122"/>
      <c r="IZ8" s="122"/>
      <c r="JA8" s="122"/>
      <c r="JB8" s="122"/>
      <c r="JC8" s="122"/>
      <c r="JD8" s="122"/>
      <c r="JE8" s="122"/>
      <c r="JF8" s="122"/>
      <c r="JG8" s="122"/>
      <c r="JH8" s="122"/>
      <c r="JI8" s="122"/>
      <c r="JJ8" s="122"/>
      <c r="JK8" s="122"/>
      <c r="JL8" s="122"/>
      <c r="JM8" s="122"/>
      <c r="JN8" s="122"/>
      <c r="JO8" s="122"/>
      <c r="JP8" s="122"/>
      <c r="JQ8" s="122"/>
      <c r="JR8" s="122"/>
      <c r="JS8" s="122"/>
      <c r="JT8" s="122"/>
      <c r="JU8" s="122"/>
      <c r="JV8" s="122"/>
      <c r="JW8" s="122"/>
      <c r="JX8" s="122"/>
      <c r="JY8" s="122"/>
      <c r="JZ8" s="122"/>
      <c r="KA8" s="122"/>
      <c r="KB8" s="122"/>
      <c r="KC8" s="122"/>
      <c r="KD8" s="122"/>
      <c r="KE8" s="122"/>
      <c r="KF8" s="122"/>
      <c r="KG8" s="122"/>
      <c r="KH8" s="122"/>
      <c r="KI8" s="122"/>
      <c r="KJ8" s="122"/>
      <c r="KK8" s="122"/>
      <c r="KL8" s="122"/>
      <c r="KM8" s="122"/>
      <c r="KN8" s="122"/>
      <c r="KO8" s="122"/>
      <c r="KP8" s="122"/>
      <c r="KQ8" s="122"/>
      <c r="KR8" s="122"/>
      <c r="KS8" s="122"/>
      <c r="KT8" s="122"/>
      <c r="KU8" s="122"/>
      <c r="KV8" s="122"/>
      <c r="KW8" s="122"/>
      <c r="KX8" s="122"/>
      <c r="KY8" s="122"/>
      <c r="KZ8" s="122"/>
      <c r="LA8" s="122"/>
      <c r="LB8" s="122"/>
      <c r="LC8" s="122"/>
      <c r="LD8" s="122"/>
      <c r="LE8" s="122"/>
      <c r="LF8" s="122"/>
      <c r="LG8" s="122"/>
      <c r="LH8" s="122"/>
      <c r="LI8" s="122"/>
      <c r="LJ8" s="122"/>
      <c r="LK8" s="122"/>
      <c r="LL8" s="122"/>
      <c r="LM8" s="122"/>
      <c r="LN8" s="122"/>
      <c r="LO8" s="122"/>
      <c r="LP8" s="122"/>
      <c r="LQ8" s="122"/>
      <c r="LR8" s="122"/>
      <c r="LS8" s="122"/>
      <c r="LT8" s="122"/>
      <c r="LU8" s="122"/>
      <c r="LV8" s="122"/>
      <c r="LW8" s="122"/>
      <c r="LX8" s="122"/>
      <c r="LY8" s="122"/>
      <c r="LZ8" s="122"/>
      <c r="MA8" s="122"/>
      <c r="MB8" s="122"/>
      <c r="MC8" s="122"/>
      <c r="MD8" s="122"/>
      <c r="ME8" s="122"/>
      <c r="MF8" s="122"/>
      <c r="MG8" s="122"/>
      <c r="MH8" s="122"/>
      <c r="MI8" s="122"/>
      <c r="MJ8" s="122"/>
      <c r="MK8" s="122"/>
      <c r="ML8" s="122"/>
      <c r="MM8" s="122"/>
      <c r="MN8" s="122"/>
      <c r="MO8" s="122"/>
      <c r="MP8" s="122"/>
      <c r="MQ8" s="122"/>
      <c r="MR8" s="122"/>
      <c r="MS8" s="122"/>
      <c r="MT8" s="122"/>
      <c r="MU8" s="122"/>
      <c r="MV8" s="122"/>
      <c r="MW8" s="122"/>
      <c r="MX8" s="122"/>
      <c r="MY8" s="122"/>
      <c r="MZ8" s="122"/>
      <c r="NA8" s="122"/>
      <c r="NB8" s="122"/>
      <c r="NC8" s="122"/>
      <c r="ND8" s="122"/>
      <c r="NE8" s="122"/>
      <c r="NF8" s="122"/>
      <c r="NG8" s="122"/>
      <c r="NH8" s="122"/>
      <c r="NI8" s="122"/>
      <c r="NJ8" s="122"/>
      <c r="NK8" s="122"/>
      <c r="NL8" s="122"/>
      <c r="NM8" s="122"/>
      <c r="NN8" s="122"/>
      <c r="NO8" s="122"/>
      <c r="NP8" s="122"/>
      <c r="NQ8" s="122"/>
      <c r="NR8" s="122"/>
      <c r="NS8" s="122"/>
      <c r="NT8" s="122"/>
      <c r="NU8" s="122"/>
      <c r="NV8" s="122"/>
      <c r="NW8" s="122"/>
      <c r="NX8" s="122"/>
      <c r="NY8" s="122"/>
      <c r="NZ8" s="122"/>
      <c r="OA8" s="122"/>
      <c r="OB8" s="122"/>
      <c r="OC8" s="122"/>
      <c r="OD8" s="122"/>
      <c r="OE8" s="122"/>
      <c r="OF8" s="122"/>
      <c r="OG8" s="122"/>
      <c r="OH8" s="122"/>
      <c r="OI8" s="122"/>
      <c r="OJ8" s="122"/>
      <c r="OK8" s="122"/>
      <c r="OL8" s="122"/>
      <c r="OM8" s="122"/>
      <c r="ON8" s="122"/>
      <c r="OO8" s="122"/>
      <c r="OP8" s="122"/>
      <c r="OQ8" s="122"/>
      <c r="OR8" s="122"/>
      <c r="OS8" s="122"/>
      <c r="OT8" s="122"/>
      <c r="OU8" s="122"/>
      <c r="OV8" s="122"/>
      <c r="OW8" s="122"/>
      <c r="OX8" s="122"/>
      <c r="OY8" s="122"/>
      <c r="OZ8" s="122"/>
      <c r="PA8" s="122"/>
      <c r="PB8" s="122"/>
      <c r="PC8" s="122"/>
      <c r="PD8" s="122"/>
      <c r="PE8" s="122"/>
      <c r="PF8" s="122"/>
      <c r="PG8" s="122"/>
      <c r="PH8" s="122"/>
      <c r="PI8" s="122"/>
      <c r="PJ8" s="122"/>
      <c r="PK8" s="122"/>
      <c r="PL8" s="122"/>
      <c r="PM8" s="122"/>
      <c r="PN8" s="122"/>
      <c r="PO8" s="122"/>
      <c r="PP8" s="122"/>
      <c r="PQ8" s="122"/>
      <c r="PR8" s="122"/>
      <c r="PS8" s="122"/>
      <c r="PT8" s="122"/>
      <c r="PU8" s="122"/>
      <c r="PV8" s="122"/>
      <c r="PW8" s="122"/>
      <c r="PX8" s="122"/>
      <c r="PY8" s="122"/>
      <c r="PZ8" s="122"/>
      <c r="QA8" s="122"/>
      <c r="QB8" s="122"/>
      <c r="QC8" s="122"/>
      <c r="QD8" s="122"/>
      <c r="QE8" s="122"/>
      <c r="QF8" s="122"/>
      <c r="QG8" s="122"/>
      <c r="QH8" s="122"/>
      <c r="QI8" s="122"/>
      <c r="QJ8" s="122"/>
      <c r="QK8" s="122"/>
      <c r="QL8" s="122"/>
      <c r="QM8" s="122"/>
      <c r="QN8" s="122"/>
      <c r="QO8" s="122"/>
      <c r="QP8" s="122"/>
      <c r="QQ8" s="122"/>
      <c r="QR8" s="122"/>
      <c r="QS8" s="122"/>
      <c r="QT8" s="122"/>
      <c r="QU8" s="122"/>
      <c r="QV8" s="122"/>
      <c r="QW8" s="122"/>
      <c r="QX8" s="122"/>
      <c r="QY8" s="122"/>
      <c r="QZ8" s="122"/>
      <c r="RA8" s="122"/>
      <c r="RB8" s="122"/>
      <c r="RC8" s="122"/>
      <c r="RD8" s="122"/>
      <c r="RE8" s="122"/>
      <c r="RF8" s="122"/>
      <c r="RG8" s="122"/>
      <c r="RH8" s="122"/>
      <c r="RI8" s="122"/>
      <c r="RJ8" s="122"/>
      <c r="RK8" s="122"/>
      <c r="RL8" s="122"/>
      <c r="RM8" s="122"/>
      <c r="RN8" s="122"/>
      <c r="RO8" s="122"/>
      <c r="RP8" s="122"/>
      <c r="RQ8" s="122"/>
      <c r="RR8" s="122"/>
      <c r="RS8" s="122"/>
      <c r="RT8" s="122"/>
      <c r="RU8" s="122"/>
      <c r="RV8" s="122"/>
      <c r="RW8" s="122"/>
      <c r="RX8" s="122"/>
      <c r="RY8" s="122"/>
      <c r="RZ8" s="122"/>
      <c r="SA8" s="122"/>
      <c r="SB8" s="122"/>
      <c r="SC8" s="122"/>
      <c r="SD8" s="122"/>
      <c r="SE8" s="122"/>
      <c r="SF8" s="122"/>
      <c r="SG8" s="122"/>
      <c r="SH8" s="122"/>
      <c r="SI8" s="122"/>
      <c r="SJ8" s="122"/>
      <c r="SK8" s="122"/>
      <c r="SL8" s="122"/>
      <c r="SM8" s="122"/>
      <c r="SN8" s="122"/>
      <c r="SO8" s="122"/>
      <c r="SP8" s="122"/>
      <c r="SQ8" s="122"/>
      <c r="SR8" s="122"/>
      <c r="SS8" s="122"/>
      <c r="ST8" s="122"/>
      <c r="SU8" s="122"/>
      <c r="SV8" s="122"/>
      <c r="SW8" s="122"/>
      <c r="SX8" s="122"/>
      <c r="SY8" s="122"/>
      <c r="SZ8" s="122"/>
      <c r="TA8" s="122"/>
      <c r="TB8" s="122"/>
      <c r="TC8" s="122"/>
      <c r="TD8" s="122"/>
      <c r="TE8" s="122"/>
      <c r="TF8" s="122"/>
      <c r="TG8" s="122"/>
      <c r="TH8" s="122"/>
      <c r="TI8" s="122"/>
      <c r="TJ8" s="122"/>
      <c r="TK8" s="122"/>
      <c r="TL8" s="122"/>
      <c r="TM8" s="122"/>
      <c r="TN8" s="122"/>
      <c r="TO8" s="122"/>
      <c r="TP8" s="122"/>
      <c r="TQ8" s="122"/>
      <c r="TR8" s="122"/>
      <c r="TS8" s="122"/>
      <c r="TT8" s="122"/>
      <c r="TU8" s="122"/>
      <c r="TV8" s="122"/>
      <c r="TW8" s="122"/>
      <c r="TX8" s="122"/>
      <c r="TY8" s="122"/>
      <c r="TZ8" s="122"/>
      <c r="UA8" s="122"/>
      <c r="UB8" s="122"/>
      <c r="UC8" s="122"/>
      <c r="UD8" s="122"/>
      <c r="UE8" s="122"/>
      <c r="UF8" s="122"/>
      <c r="UG8" s="122"/>
      <c r="UH8" s="122"/>
      <c r="UI8" s="122"/>
      <c r="UJ8" s="122"/>
      <c r="UK8" s="122"/>
      <c r="UL8" s="122"/>
      <c r="UM8" s="122"/>
      <c r="UN8" s="122"/>
      <c r="UO8" s="122"/>
      <c r="UP8" s="122"/>
      <c r="UQ8" s="122"/>
      <c r="UR8" s="122"/>
      <c r="US8" s="122"/>
      <c r="UT8" s="122"/>
      <c r="UU8" s="122"/>
      <c r="UV8" s="122"/>
      <c r="UW8" s="122"/>
      <c r="UX8" s="122"/>
      <c r="UY8" s="122"/>
      <c r="UZ8" s="122"/>
      <c r="VA8" s="122"/>
      <c r="VB8" s="122"/>
      <c r="VC8" s="122"/>
      <c r="VD8" s="122"/>
      <c r="VE8" s="122"/>
      <c r="VF8" s="122"/>
      <c r="VG8" s="122"/>
      <c r="VH8" s="122"/>
      <c r="VI8" s="122"/>
      <c r="VJ8" s="122"/>
      <c r="VK8" s="122"/>
      <c r="VL8" s="122"/>
      <c r="VM8" s="122"/>
      <c r="VN8" s="122"/>
      <c r="VO8" s="122"/>
      <c r="VP8" s="122"/>
      <c r="VQ8" s="122"/>
      <c r="VR8" s="122"/>
      <c r="VS8" s="122"/>
      <c r="VT8" s="122"/>
      <c r="VU8" s="122"/>
      <c r="VV8" s="122"/>
      <c r="VW8" s="122"/>
      <c r="VX8" s="122"/>
      <c r="VY8" s="122"/>
      <c r="VZ8" s="122"/>
      <c r="WA8" s="122"/>
      <c r="WB8" s="122"/>
      <c r="WC8" s="122"/>
      <c r="WD8" s="122"/>
      <c r="WE8" s="122"/>
      <c r="WF8" s="122"/>
      <c r="WG8" s="122"/>
      <c r="WH8" s="122"/>
      <c r="WI8" s="122"/>
      <c r="WJ8" s="122"/>
      <c r="WK8" s="122"/>
      <c r="WL8" s="122"/>
      <c r="WM8" s="122"/>
      <c r="WN8" s="122"/>
      <c r="WO8" s="122"/>
      <c r="WP8" s="122"/>
      <c r="WQ8" s="122"/>
      <c r="WR8" s="122"/>
      <c r="WS8" s="122"/>
      <c r="WT8" s="122"/>
      <c r="WU8" s="122"/>
      <c r="WV8" s="122"/>
      <c r="WW8" s="122"/>
      <c r="WX8" s="122"/>
      <c r="WY8" s="122"/>
      <c r="WZ8" s="122"/>
      <c r="XA8" s="122"/>
      <c r="XB8" s="122"/>
      <c r="XC8" s="122"/>
      <c r="XD8" s="122"/>
      <c r="XE8" s="122"/>
      <c r="XF8" s="122"/>
      <c r="XG8" s="122"/>
      <c r="XH8" s="122"/>
      <c r="XI8" s="122"/>
      <c r="XJ8" s="122"/>
      <c r="XK8" s="122"/>
      <c r="XL8" s="122"/>
      <c r="XM8" s="122"/>
      <c r="XN8" s="122"/>
      <c r="XO8" s="122"/>
      <c r="XP8" s="122"/>
      <c r="XQ8" s="122"/>
      <c r="XR8" s="122"/>
      <c r="XS8" s="122"/>
      <c r="XT8" s="122"/>
      <c r="XU8" s="122"/>
      <c r="XV8" s="122"/>
      <c r="XW8" s="122"/>
      <c r="XX8" s="122"/>
      <c r="XY8" s="122"/>
      <c r="XZ8" s="122"/>
      <c r="YA8" s="122"/>
      <c r="YB8" s="122"/>
      <c r="YC8" s="122"/>
      <c r="YD8" s="122"/>
      <c r="YE8" s="122"/>
      <c r="YF8" s="122"/>
      <c r="YG8" s="122"/>
      <c r="YH8" s="122"/>
      <c r="YI8" s="122"/>
      <c r="YJ8" s="122"/>
      <c r="YK8" s="122"/>
      <c r="YL8" s="122"/>
      <c r="YM8" s="122"/>
      <c r="YN8" s="122"/>
      <c r="YO8" s="122"/>
      <c r="YP8" s="122"/>
      <c r="YQ8" s="122"/>
      <c r="YR8" s="122"/>
      <c r="YS8" s="122"/>
      <c r="YT8" s="122"/>
      <c r="YU8" s="122"/>
      <c r="YV8" s="122"/>
      <c r="YW8" s="122"/>
      <c r="YX8" s="122"/>
      <c r="YY8" s="122"/>
      <c r="YZ8" s="122"/>
      <c r="ZA8" s="122"/>
      <c r="ZB8" s="122"/>
      <c r="ZC8" s="122"/>
      <c r="ZD8" s="122"/>
      <c r="ZE8" s="122"/>
      <c r="ZF8" s="122"/>
      <c r="ZG8" s="122"/>
      <c r="ZH8" s="122"/>
      <c r="ZI8" s="122"/>
      <c r="ZJ8" s="122"/>
      <c r="ZK8" s="122"/>
      <c r="ZL8" s="122"/>
      <c r="ZM8" s="122"/>
      <c r="ZN8" s="122"/>
      <c r="ZO8" s="122"/>
      <c r="ZP8" s="122"/>
      <c r="ZQ8" s="122"/>
      <c r="ZR8" s="122"/>
      <c r="ZS8" s="122"/>
      <c r="ZT8" s="122"/>
      <c r="ZU8" s="122"/>
      <c r="ZV8" s="122"/>
      <c r="ZW8" s="122"/>
      <c r="ZX8" s="122"/>
      <c r="ZY8" s="122"/>
      <c r="ZZ8" s="122"/>
      <c r="AAA8" s="122"/>
      <c r="AAB8" s="122"/>
      <c r="AAC8" s="122"/>
      <c r="AAD8" s="122"/>
      <c r="AAE8" s="122"/>
      <c r="AAF8" s="122"/>
      <c r="AAG8" s="122"/>
      <c r="AAH8" s="122"/>
      <c r="AAI8" s="122"/>
      <c r="AAJ8" s="122"/>
      <c r="AAK8" s="122"/>
      <c r="AAL8" s="122"/>
      <c r="AAM8" s="122"/>
      <c r="AAN8" s="122"/>
      <c r="AAO8" s="122"/>
      <c r="AAP8" s="122"/>
      <c r="AAQ8" s="122"/>
      <c r="AAR8" s="122"/>
      <c r="AAS8" s="122"/>
      <c r="AAT8" s="122"/>
      <c r="AAU8" s="122"/>
      <c r="AAV8" s="122"/>
      <c r="AAW8" s="122"/>
      <c r="AAX8" s="122"/>
      <c r="AAY8" s="122"/>
      <c r="AAZ8" s="122"/>
      <c r="ABA8" s="122"/>
      <c r="ABB8" s="122"/>
      <c r="ABC8" s="122"/>
      <c r="ABD8" s="122"/>
      <c r="ABE8" s="122"/>
      <c r="ABF8" s="122"/>
      <c r="ABG8" s="122"/>
      <c r="ABH8" s="122"/>
      <c r="ABI8" s="122"/>
      <c r="ABJ8" s="122"/>
      <c r="ABK8" s="122"/>
      <c r="ABL8" s="122"/>
      <c r="ABM8" s="122"/>
      <c r="ABN8" s="122"/>
      <c r="ABO8" s="122"/>
      <c r="ABP8" s="122"/>
      <c r="ABQ8" s="122"/>
      <c r="ABR8" s="122"/>
      <c r="ABS8" s="122"/>
      <c r="ABT8" s="122"/>
      <c r="ABU8" s="122"/>
      <c r="ABV8" s="122"/>
      <c r="ABW8" s="122"/>
      <c r="ABX8" s="122"/>
      <c r="ABY8" s="122"/>
      <c r="ABZ8" s="122"/>
      <c r="ACA8" s="122"/>
      <c r="ACB8" s="122"/>
      <c r="ACC8" s="122"/>
      <c r="ACD8" s="122"/>
      <c r="ACE8" s="122"/>
      <c r="ACF8" s="122"/>
      <c r="ACG8" s="122"/>
      <c r="ACH8" s="122"/>
      <c r="ACI8" s="122"/>
      <c r="ACJ8" s="122"/>
      <c r="ACK8" s="122"/>
      <c r="ACL8" s="122"/>
      <c r="ACM8" s="122"/>
      <c r="ACN8" s="122"/>
      <c r="ACO8" s="122"/>
      <c r="ACP8" s="122"/>
      <c r="ACQ8" s="122"/>
      <c r="ACR8" s="122"/>
      <c r="ACS8" s="122"/>
      <c r="ACT8" s="122"/>
      <c r="ACU8" s="122"/>
      <c r="ACV8" s="122"/>
      <c r="ACW8" s="122"/>
      <c r="ACX8" s="122"/>
      <c r="ACY8" s="122"/>
      <c r="ACZ8" s="122"/>
      <c r="ADA8" s="122"/>
      <c r="ADB8" s="122"/>
      <c r="ADC8" s="122"/>
      <c r="ADD8" s="122"/>
      <c r="ADE8" s="122"/>
      <c r="ADF8" s="122"/>
      <c r="ADG8" s="122"/>
      <c r="ADH8" s="122"/>
      <c r="ADI8" s="122"/>
      <c r="ADJ8" s="122"/>
      <c r="ADK8" s="122"/>
      <c r="ADL8" s="122"/>
      <c r="ADM8" s="122"/>
      <c r="ADN8" s="122"/>
      <c r="ADO8" s="122"/>
      <c r="ADP8" s="122"/>
      <c r="ADQ8" s="122"/>
      <c r="ADR8" s="122"/>
      <c r="ADS8" s="122"/>
      <c r="ADT8" s="122"/>
      <c r="ADU8" s="122"/>
      <c r="ADV8" s="122"/>
      <c r="ADW8" s="122"/>
      <c r="ADX8" s="122"/>
      <c r="ADY8" s="122"/>
      <c r="ADZ8" s="122"/>
      <c r="AEA8" s="122"/>
      <c r="AEB8" s="122"/>
      <c r="AEC8" s="122"/>
      <c r="AED8" s="122"/>
      <c r="AEE8" s="122"/>
      <c r="AEF8" s="122"/>
      <c r="AEG8" s="122"/>
      <c r="AEH8" s="122"/>
      <c r="AEI8" s="122"/>
      <c r="AEJ8" s="122"/>
      <c r="AEK8" s="122"/>
      <c r="AEL8" s="122"/>
      <c r="AEM8" s="122"/>
      <c r="AEN8" s="122"/>
      <c r="AEO8" s="122"/>
      <c r="AEP8" s="122"/>
      <c r="AEQ8" s="122"/>
      <c r="AER8" s="122"/>
      <c r="AES8" s="122"/>
      <c r="AET8" s="122"/>
      <c r="AEU8" s="122"/>
      <c r="AEV8" s="122"/>
      <c r="AEW8" s="122"/>
      <c r="AEX8" s="122"/>
      <c r="AEY8" s="122"/>
      <c r="AEZ8" s="122"/>
      <c r="AFA8" s="122"/>
      <c r="AFB8" s="122"/>
      <c r="AFC8" s="122"/>
      <c r="AFD8" s="122"/>
      <c r="AFE8" s="122"/>
      <c r="AFF8" s="122"/>
      <c r="AFG8" s="122"/>
      <c r="AFH8" s="122"/>
      <c r="AFI8" s="122"/>
      <c r="AFJ8" s="122"/>
      <c r="AFK8" s="122"/>
      <c r="AFL8" s="122"/>
      <c r="AFM8" s="122"/>
      <c r="AFN8" s="122"/>
      <c r="AFO8" s="122"/>
      <c r="AFP8" s="122"/>
      <c r="AFQ8" s="122"/>
      <c r="AFR8" s="122"/>
      <c r="AFS8" s="122"/>
      <c r="AFT8" s="122"/>
      <c r="AFU8" s="122"/>
      <c r="AFV8" s="122"/>
      <c r="AFW8" s="122"/>
      <c r="AFX8" s="122"/>
      <c r="AFY8" s="122"/>
      <c r="AFZ8" s="122"/>
      <c r="AGA8" s="122"/>
      <c r="AGB8" s="122"/>
      <c r="AGC8" s="122"/>
      <c r="AGD8" s="122"/>
      <c r="AGE8" s="122"/>
      <c r="AGF8" s="122"/>
      <c r="AGG8" s="122"/>
      <c r="AGH8" s="122"/>
      <c r="AGI8" s="122"/>
      <c r="AGJ8" s="122"/>
      <c r="AGK8" s="122"/>
      <c r="AGL8" s="122"/>
      <c r="AGM8" s="122"/>
      <c r="AGN8" s="122"/>
      <c r="AGO8" s="122"/>
      <c r="AGP8" s="122"/>
      <c r="AGQ8" s="122"/>
      <c r="AGR8" s="122"/>
      <c r="AGS8" s="122"/>
      <c r="AGT8" s="122"/>
      <c r="AGU8" s="122"/>
      <c r="AGV8" s="122"/>
      <c r="AGW8" s="122"/>
      <c r="AGX8" s="122"/>
      <c r="AGY8" s="122"/>
      <c r="AGZ8" s="122"/>
      <c r="AHA8" s="122"/>
      <c r="AHB8" s="122"/>
      <c r="AHC8" s="122"/>
      <c r="AHD8" s="122"/>
      <c r="AHE8" s="122"/>
      <c r="AHF8" s="122"/>
      <c r="AHG8" s="122"/>
      <c r="AHH8" s="122"/>
      <c r="AHI8" s="122"/>
      <c r="AHJ8" s="122"/>
      <c r="AHK8" s="122"/>
      <c r="AHL8" s="122"/>
      <c r="AHM8" s="122"/>
      <c r="AHN8" s="122"/>
      <c r="AHO8" s="122"/>
      <c r="AHP8" s="122"/>
      <c r="AHQ8" s="122"/>
      <c r="AHR8" s="122"/>
      <c r="AHS8" s="122"/>
      <c r="AHT8" s="122"/>
      <c r="AHU8" s="122"/>
      <c r="AHV8" s="122"/>
      <c r="AHW8" s="122"/>
      <c r="AHX8" s="122"/>
      <c r="AHY8" s="122"/>
      <c r="AHZ8" s="122"/>
      <c r="AIA8" s="122"/>
      <c r="AIB8" s="122"/>
      <c r="AIC8" s="122"/>
      <c r="AID8" s="122"/>
      <c r="AIE8" s="122"/>
      <c r="AIF8" s="122"/>
      <c r="AIG8" s="122"/>
      <c r="AIH8" s="122"/>
      <c r="AII8" s="122"/>
      <c r="AIJ8" s="122"/>
      <c r="AIK8" s="122"/>
      <c r="AIL8" s="122"/>
      <c r="AIM8" s="122"/>
      <c r="AIN8" s="122"/>
      <c r="AIO8" s="122"/>
      <c r="AIP8" s="122"/>
      <c r="AIQ8" s="122"/>
      <c r="AIR8" s="122"/>
      <c r="AIS8" s="122"/>
      <c r="AIT8" s="122"/>
      <c r="AIU8" s="122"/>
      <c r="AIV8" s="122"/>
      <c r="AIW8" s="122"/>
      <c r="AIX8" s="122"/>
      <c r="AIY8" s="122"/>
      <c r="AIZ8" s="122"/>
      <c r="AJA8" s="122"/>
      <c r="AJB8" s="122"/>
      <c r="AJC8" s="122"/>
      <c r="AJD8" s="122"/>
      <c r="AJE8" s="122"/>
      <c r="AJF8" s="122"/>
      <c r="AJG8" s="122"/>
      <c r="AJH8" s="122"/>
      <c r="AJI8" s="122"/>
      <c r="AJJ8" s="122"/>
      <c r="AJK8" s="122"/>
      <c r="AJL8" s="122"/>
      <c r="AJM8" s="122"/>
      <c r="AJN8" s="122"/>
      <c r="AJO8" s="122"/>
      <c r="AJP8" s="122"/>
      <c r="AJQ8" s="122"/>
      <c r="AJR8" s="122"/>
      <c r="AJS8" s="122"/>
      <c r="AJT8" s="122"/>
      <c r="AJU8" s="122"/>
      <c r="AJV8" s="122"/>
      <c r="AJW8" s="122"/>
      <c r="AJX8" s="122"/>
      <c r="AJY8" s="122"/>
      <c r="AJZ8" s="122"/>
      <c r="AKA8" s="122"/>
      <c r="AKB8" s="122"/>
      <c r="AKC8" s="122"/>
      <c r="AKD8" s="122"/>
      <c r="AKE8" s="122"/>
      <c r="AKF8" s="122"/>
      <c r="AKG8" s="122"/>
      <c r="AKH8" s="122"/>
      <c r="AKI8" s="122"/>
      <c r="AKJ8" s="122"/>
      <c r="AKK8" s="122"/>
      <c r="AKL8" s="122"/>
      <c r="AKM8" s="122"/>
      <c r="AKN8" s="122"/>
      <c r="AKO8" s="122"/>
      <c r="AKP8" s="122"/>
      <c r="AKQ8" s="122"/>
      <c r="AKR8" s="122"/>
      <c r="AKS8" s="122"/>
      <c r="AKT8" s="122"/>
      <c r="AKU8" s="122"/>
      <c r="AKV8" s="122"/>
      <c r="AKW8" s="122"/>
      <c r="AKX8" s="122"/>
      <c r="AKY8" s="122"/>
      <c r="AKZ8" s="122"/>
      <c r="ALA8" s="122"/>
      <c r="ALB8" s="122"/>
      <c r="ALC8" s="122"/>
      <c r="ALD8" s="122"/>
      <c r="ALE8" s="122"/>
      <c r="ALF8" s="122"/>
      <c r="ALG8" s="122"/>
      <c r="ALH8" s="122"/>
      <c r="ALI8" s="122"/>
      <c r="ALJ8" s="122"/>
      <c r="ALK8" s="122"/>
      <c r="ALL8" s="122"/>
      <c r="ALM8" s="122"/>
      <c r="ALN8" s="122"/>
      <c r="ALO8" s="237"/>
      <c r="ALP8" s="237"/>
      <c r="ALQ8" s="237"/>
    </row>
    <row r="9" spans="1:1005" s="91" customFormat="1" ht="31.5" customHeight="1" x14ac:dyDescent="0.25">
      <c r="A9" s="114" t="s">
        <v>2748</v>
      </c>
      <c r="B9" s="123">
        <v>44986</v>
      </c>
      <c r="C9" s="124">
        <v>45023</v>
      </c>
      <c r="D9" s="125"/>
      <c r="E9" s="125"/>
      <c r="F9" s="126"/>
      <c r="G9" s="126"/>
      <c r="H9" s="125"/>
      <c r="I9" s="125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6"/>
      <c r="HS9" s="126"/>
      <c r="HT9" s="126"/>
      <c r="HU9" s="126"/>
      <c r="HV9" s="126"/>
      <c r="HW9" s="126"/>
      <c r="HX9" s="126"/>
      <c r="HY9" s="126"/>
      <c r="HZ9" s="126"/>
      <c r="IA9" s="126"/>
      <c r="IB9" s="126"/>
      <c r="IC9" s="126"/>
      <c r="ID9" s="126"/>
      <c r="IE9" s="126"/>
      <c r="IF9" s="126"/>
      <c r="IG9" s="126"/>
      <c r="IH9" s="126"/>
      <c r="II9" s="126"/>
      <c r="IJ9" s="126"/>
      <c r="IK9" s="126"/>
      <c r="IL9" s="126"/>
      <c r="IM9" s="126"/>
      <c r="IN9" s="126"/>
      <c r="IO9" s="126"/>
      <c r="IP9" s="126"/>
      <c r="IQ9" s="126"/>
      <c r="IR9" s="126"/>
      <c r="IS9" s="126"/>
      <c r="IT9" s="126"/>
      <c r="IU9" s="126"/>
      <c r="IV9" s="126"/>
      <c r="IW9" s="126"/>
      <c r="IX9" s="126"/>
      <c r="IY9" s="126"/>
      <c r="IZ9" s="126"/>
      <c r="JA9" s="126"/>
      <c r="JB9" s="126"/>
      <c r="JC9" s="126"/>
      <c r="JD9" s="126"/>
      <c r="JE9" s="126"/>
      <c r="JF9" s="126"/>
      <c r="JG9" s="126"/>
      <c r="JH9" s="126"/>
      <c r="JI9" s="126"/>
      <c r="JJ9" s="126"/>
      <c r="JK9" s="126"/>
      <c r="JL9" s="126"/>
      <c r="JM9" s="126"/>
      <c r="JN9" s="126"/>
      <c r="JO9" s="126"/>
      <c r="JP9" s="126"/>
      <c r="JQ9" s="126"/>
      <c r="JR9" s="126"/>
      <c r="JS9" s="126"/>
      <c r="JT9" s="126"/>
      <c r="JU9" s="126"/>
      <c r="JV9" s="126"/>
      <c r="JW9" s="126"/>
      <c r="JX9" s="126"/>
      <c r="JY9" s="126"/>
      <c r="JZ9" s="126"/>
      <c r="KA9" s="126"/>
      <c r="KB9" s="126"/>
      <c r="KC9" s="126"/>
      <c r="KD9" s="126"/>
      <c r="KE9" s="126"/>
      <c r="KF9" s="126"/>
      <c r="KG9" s="126"/>
      <c r="KH9" s="126"/>
      <c r="KI9" s="126"/>
      <c r="KJ9" s="126"/>
      <c r="KK9" s="126"/>
      <c r="KL9" s="126"/>
      <c r="KM9" s="126"/>
      <c r="KN9" s="126"/>
      <c r="KO9" s="126"/>
      <c r="KP9" s="126"/>
      <c r="KQ9" s="126"/>
      <c r="KR9" s="126"/>
      <c r="KS9" s="126"/>
      <c r="KT9" s="126"/>
      <c r="KU9" s="126"/>
      <c r="KV9" s="126"/>
      <c r="KW9" s="126"/>
      <c r="KX9" s="126"/>
      <c r="KY9" s="126"/>
      <c r="KZ9" s="126"/>
      <c r="LA9" s="126"/>
      <c r="LB9" s="126"/>
      <c r="LC9" s="126"/>
      <c r="LD9" s="126"/>
      <c r="LE9" s="126"/>
      <c r="LF9" s="126"/>
      <c r="LG9" s="126"/>
      <c r="LH9" s="126"/>
      <c r="LI9" s="126"/>
      <c r="LJ9" s="126"/>
      <c r="LK9" s="126"/>
      <c r="LL9" s="126"/>
      <c r="LM9" s="126"/>
      <c r="LN9" s="126"/>
      <c r="LO9" s="126"/>
      <c r="LP9" s="126"/>
      <c r="LQ9" s="126"/>
      <c r="LR9" s="126"/>
      <c r="LS9" s="126"/>
      <c r="LT9" s="126"/>
      <c r="LU9" s="126"/>
      <c r="LV9" s="126"/>
      <c r="LW9" s="126"/>
      <c r="LX9" s="126"/>
      <c r="LY9" s="126"/>
      <c r="LZ9" s="126"/>
      <c r="MA9" s="126"/>
      <c r="MB9" s="126"/>
      <c r="MC9" s="126"/>
      <c r="MD9" s="126"/>
      <c r="ME9" s="126"/>
      <c r="MF9" s="126"/>
      <c r="MG9" s="126"/>
      <c r="MH9" s="126"/>
      <c r="MI9" s="126"/>
      <c r="MJ9" s="126"/>
      <c r="MK9" s="126"/>
      <c r="ML9" s="126"/>
      <c r="MM9" s="126"/>
      <c r="MN9" s="126"/>
      <c r="MO9" s="126"/>
      <c r="MP9" s="126"/>
      <c r="MQ9" s="126"/>
      <c r="MR9" s="126"/>
      <c r="MS9" s="126"/>
      <c r="MT9" s="126"/>
      <c r="MU9" s="126"/>
      <c r="MV9" s="126"/>
      <c r="MW9" s="126"/>
      <c r="MX9" s="126"/>
      <c r="MY9" s="126"/>
      <c r="MZ9" s="126"/>
      <c r="NA9" s="126"/>
      <c r="NB9" s="126"/>
      <c r="NC9" s="126"/>
      <c r="ND9" s="126"/>
      <c r="NE9" s="126"/>
      <c r="NF9" s="126"/>
      <c r="NG9" s="126"/>
      <c r="NH9" s="126"/>
      <c r="NI9" s="126"/>
      <c r="NJ9" s="126"/>
      <c r="NK9" s="126"/>
      <c r="NL9" s="126"/>
      <c r="NM9" s="126"/>
      <c r="NN9" s="126"/>
      <c r="NO9" s="126"/>
      <c r="NP9" s="126"/>
      <c r="NQ9" s="126"/>
      <c r="NR9" s="126"/>
      <c r="NS9" s="126"/>
      <c r="NT9" s="126"/>
      <c r="NU9" s="126"/>
      <c r="NV9" s="126"/>
      <c r="NW9" s="126"/>
      <c r="NX9" s="126"/>
      <c r="NY9" s="126"/>
      <c r="NZ9" s="126"/>
      <c r="OA9" s="126"/>
      <c r="OB9" s="126"/>
      <c r="OC9" s="126"/>
      <c r="OD9" s="126"/>
      <c r="OE9" s="126"/>
      <c r="OF9" s="126"/>
      <c r="OG9" s="126"/>
      <c r="OH9" s="126"/>
      <c r="OI9" s="126"/>
      <c r="OJ9" s="126"/>
      <c r="OK9" s="126"/>
      <c r="OL9" s="126"/>
      <c r="OM9" s="126"/>
      <c r="ON9" s="126"/>
      <c r="OO9" s="126"/>
      <c r="OP9" s="126"/>
      <c r="OQ9" s="126"/>
      <c r="OR9" s="126"/>
      <c r="OS9" s="126"/>
      <c r="OT9" s="126"/>
      <c r="OU9" s="126"/>
      <c r="OV9" s="126"/>
      <c r="OW9" s="126"/>
      <c r="OX9" s="126"/>
      <c r="OY9" s="126"/>
      <c r="OZ9" s="126"/>
      <c r="PA9" s="126"/>
      <c r="PB9" s="126"/>
      <c r="PC9" s="126"/>
      <c r="PD9" s="126"/>
      <c r="PE9" s="126"/>
      <c r="PF9" s="126"/>
      <c r="PG9" s="126"/>
      <c r="PH9" s="126"/>
      <c r="PI9" s="126"/>
      <c r="PJ9" s="126"/>
      <c r="PK9" s="126"/>
      <c r="PL9" s="126"/>
      <c r="PM9" s="126"/>
      <c r="PN9" s="126"/>
      <c r="PO9" s="126"/>
      <c r="PP9" s="126"/>
      <c r="PQ9" s="126"/>
      <c r="PR9" s="126"/>
      <c r="PS9" s="126"/>
      <c r="PT9" s="126"/>
      <c r="PU9" s="126"/>
      <c r="PV9" s="126"/>
      <c r="PW9" s="126"/>
      <c r="PX9" s="126"/>
      <c r="PY9" s="126"/>
      <c r="PZ9" s="126"/>
      <c r="QA9" s="126"/>
      <c r="QB9" s="126"/>
      <c r="QC9" s="126"/>
      <c r="QD9" s="126"/>
      <c r="QE9" s="126"/>
      <c r="QF9" s="126"/>
      <c r="QG9" s="126"/>
      <c r="QH9" s="126"/>
      <c r="QI9" s="126"/>
      <c r="QJ9" s="126"/>
      <c r="QK9" s="126"/>
      <c r="QL9" s="126"/>
      <c r="QM9" s="126"/>
      <c r="QN9" s="126"/>
      <c r="QO9" s="126"/>
      <c r="QP9" s="126"/>
      <c r="QQ9" s="126"/>
      <c r="QR9" s="126"/>
      <c r="QS9" s="126"/>
      <c r="QT9" s="126"/>
      <c r="QU9" s="126"/>
      <c r="QV9" s="126"/>
      <c r="QW9" s="126"/>
      <c r="QX9" s="126"/>
      <c r="QY9" s="126"/>
      <c r="QZ9" s="126"/>
      <c r="RA9" s="126"/>
      <c r="RB9" s="126"/>
      <c r="RC9" s="126"/>
      <c r="RD9" s="126"/>
      <c r="RE9" s="126"/>
      <c r="RF9" s="126"/>
      <c r="RG9" s="126"/>
      <c r="RH9" s="126"/>
      <c r="RI9" s="126"/>
      <c r="RJ9" s="126"/>
      <c r="RK9" s="126"/>
      <c r="RL9" s="126"/>
      <c r="RM9" s="126"/>
      <c r="RN9" s="126"/>
      <c r="RO9" s="126"/>
      <c r="RP9" s="126"/>
      <c r="RQ9" s="126"/>
      <c r="RR9" s="126"/>
      <c r="RS9" s="126"/>
      <c r="RT9" s="126"/>
      <c r="RU9" s="126"/>
      <c r="RV9" s="126"/>
      <c r="RW9" s="126"/>
      <c r="RX9" s="126"/>
      <c r="RY9" s="126"/>
      <c r="RZ9" s="126"/>
      <c r="SA9" s="126"/>
      <c r="SB9" s="126"/>
      <c r="SC9" s="126"/>
      <c r="SD9" s="126"/>
      <c r="SE9" s="126"/>
      <c r="SF9" s="126"/>
      <c r="SG9" s="126"/>
      <c r="SH9" s="126"/>
      <c r="SI9" s="126"/>
      <c r="SJ9" s="126"/>
      <c r="SK9" s="126"/>
      <c r="SL9" s="126"/>
      <c r="SM9" s="126"/>
      <c r="SN9" s="126"/>
      <c r="SO9" s="126"/>
      <c r="SP9" s="126"/>
      <c r="SQ9" s="126"/>
      <c r="SR9" s="126"/>
      <c r="SS9" s="126"/>
      <c r="ST9" s="126"/>
      <c r="SU9" s="126"/>
      <c r="SV9" s="126"/>
      <c r="SW9" s="126"/>
      <c r="SX9" s="126"/>
      <c r="SY9" s="126"/>
      <c r="SZ9" s="126"/>
      <c r="TA9" s="126"/>
      <c r="TB9" s="126"/>
      <c r="TC9" s="126"/>
      <c r="TD9" s="126"/>
      <c r="TE9" s="126"/>
      <c r="TF9" s="126"/>
      <c r="TG9" s="126"/>
      <c r="TH9" s="126"/>
      <c r="TI9" s="126"/>
      <c r="TJ9" s="126"/>
      <c r="TK9" s="126"/>
      <c r="TL9" s="126"/>
      <c r="TM9" s="126"/>
      <c r="TN9" s="126"/>
      <c r="TO9" s="126"/>
      <c r="TP9" s="126"/>
      <c r="TQ9" s="126"/>
      <c r="TR9" s="126"/>
      <c r="TS9" s="126"/>
      <c r="TT9" s="126"/>
      <c r="TU9" s="126"/>
      <c r="TV9" s="126"/>
      <c r="TW9" s="126"/>
      <c r="TX9" s="126"/>
      <c r="TY9" s="126"/>
      <c r="TZ9" s="126"/>
      <c r="UA9" s="126"/>
      <c r="UB9" s="126"/>
      <c r="UC9" s="126"/>
      <c r="UD9" s="126"/>
      <c r="UE9" s="126"/>
      <c r="UF9" s="126"/>
      <c r="UG9" s="126"/>
      <c r="UH9" s="126"/>
      <c r="UI9" s="126"/>
      <c r="UJ9" s="126"/>
      <c r="UK9" s="126"/>
      <c r="UL9" s="126"/>
      <c r="UM9" s="126"/>
      <c r="UN9" s="126"/>
      <c r="UO9" s="126"/>
      <c r="UP9" s="126"/>
      <c r="UQ9" s="126"/>
      <c r="UR9" s="126"/>
      <c r="US9" s="126"/>
      <c r="UT9" s="126"/>
      <c r="UU9" s="126"/>
      <c r="UV9" s="126"/>
      <c r="UW9" s="126"/>
      <c r="UX9" s="126"/>
      <c r="UY9" s="126"/>
      <c r="UZ9" s="126"/>
      <c r="VA9" s="126"/>
      <c r="VB9" s="126"/>
      <c r="VC9" s="126"/>
      <c r="VD9" s="126"/>
      <c r="VE9" s="126"/>
      <c r="VF9" s="126"/>
      <c r="VG9" s="126"/>
      <c r="VH9" s="126"/>
      <c r="VI9" s="126"/>
      <c r="VJ9" s="126"/>
      <c r="VK9" s="126"/>
      <c r="VL9" s="126"/>
      <c r="VM9" s="126"/>
      <c r="VN9" s="126"/>
      <c r="VO9" s="126"/>
      <c r="VP9" s="126"/>
      <c r="VQ9" s="126"/>
      <c r="VR9" s="126"/>
      <c r="VS9" s="126"/>
      <c r="VT9" s="126"/>
      <c r="VU9" s="126"/>
      <c r="VV9" s="126"/>
      <c r="VW9" s="126"/>
      <c r="VX9" s="126"/>
      <c r="VY9" s="126"/>
      <c r="VZ9" s="126"/>
      <c r="WA9" s="126"/>
      <c r="WB9" s="126"/>
      <c r="WC9" s="126"/>
      <c r="WD9" s="126"/>
      <c r="WE9" s="126"/>
      <c r="WF9" s="126"/>
      <c r="WG9" s="126"/>
      <c r="WH9" s="126"/>
      <c r="WI9" s="126"/>
      <c r="WJ9" s="126"/>
      <c r="WK9" s="126"/>
      <c r="WL9" s="126"/>
      <c r="WM9" s="126"/>
      <c r="WN9" s="126"/>
      <c r="WO9" s="126"/>
      <c r="WP9" s="126"/>
      <c r="WQ9" s="126"/>
      <c r="WR9" s="126"/>
      <c r="WS9" s="126"/>
      <c r="WT9" s="126"/>
      <c r="WU9" s="126"/>
      <c r="WV9" s="126"/>
      <c r="WW9" s="126"/>
      <c r="WX9" s="126"/>
      <c r="WY9" s="126"/>
      <c r="WZ9" s="126"/>
      <c r="XA9" s="126"/>
      <c r="XB9" s="126"/>
      <c r="XC9" s="126"/>
      <c r="XD9" s="126"/>
      <c r="XE9" s="126"/>
      <c r="XF9" s="126"/>
      <c r="XG9" s="126"/>
      <c r="XH9" s="126"/>
      <c r="XI9" s="126"/>
      <c r="XJ9" s="126"/>
      <c r="XK9" s="126"/>
      <c r="XL9" s="126"/>
      <c r="XM9" s="126"/>
      <c r="XN9" s="126"/>
      <c r="XO9" s="126"/>
      <c r="XP9" s="126"/>
      <c r="XQ9" s="126"/>
      <c r="XR9" s="126"/>
      <c r="XS9" s="126"/>
      <c r="XT9" s="126"/>
      <c r="XU9" s="126"/>
      <c r="XV9" s="126"/>
      <c r="XW9" s="126"/>
      <c r="XX9" s="126"/>
      <c r="XY9" s="126"/>
      <c r="XZ9" s="126"/>
      <c r="YA9" s="126"/>
      <c r="YB9" s="126"/>
      <c r="YC9" s="126"/>
      <c r="YD9" s="126"/>
      <c r="YE9" s="126"/>
      <c r="YF9" s="126"/>
      <c r="YG9" s="126"/>
      <c r="YH9" s="126"/>
      <c r="YI9" s="126"/>
      <c r="YJ9" s="126"/>
      <c r="YK9" s="126"/>
      <c r="YL9" s="126"/>
      <c r="YM9" s="126"/>
      <c r="YN9" s="126"/>
      <c r="YO9" s="126"/>
      <c r="YP9" s="126"/>
      <c r="YQ9" s="126"/>
      <c r="YR9" s="126"/>
      <c r="YS9" s="126"/>
      <c r="YT9" s="126"/>
      <c r="YU9" s="126"/>
      <c r="YV9" s="126"/>
      <c r="YW9" s="126"/>
      <c r="YX9" s="126"/>
      <c r="YY9" s="126"/>
      <c r="YZ9" s="126"/>
      <c r="ZA9" s="126"/>
      <c r="ZB9" s="126"/>
      <c r="ZC9" s="126"/>
      <c r="ZD9" s="126"/>
      <c r="ZE9" s="126"/>
      <c r="ZF9" s="126"/>
      <c r="ZG9" s="126"/>
      <c r="ZH9" s="126"/>
      <c r="ZI9" s="126"/>
      <c r="ZJ9" s="126"/>
      <c r="ZK9" s="126"/>
      <c r="ZL9" s="126"/>
      <c r="ZM9" s="126"/>
      <c r="ZN9" s="126"/>
      <c r="ZO9" s="126"/>
      <c r="ZP9" s="126"/>
      <c r="ZQ9" s="126"/>
      <c r="ZR9" s="126"/>
      <c r="ZS9" s="126"/>
      <c r="ZT9" s="126"/>
      <c r="ZU9" s="126"/>
      <c r="ZV9" s="126"/>
      <c r="ZW9" s="126"/>
      <c r="ZX9" s="126"/>
      <c r="ZY9" s="126"/>
      <c r="ZZ9" s="126"/>
      <c r="AAA9" s="126"/>
      <c r="AAB9" s="126"/>
      <c r="AAC9" s="126"/>
      <c r="AAD9" s="126"/>
      <c r="AAE9" s="126"/>
      <c r="AAF9" s="126"/>
      <c r="AAG9" s="126"/>
      <c r="AAH9" s="126"/>
      <c r="AAI9" s="126"/>
      <c r="AAJ9" s="126"/>
      <c r="AAK9" s="126"/>
      <c r="AAL9" s="126"/>
      <c r="AAM9" s="126"/>
      <c r="AAN9" s="126"/>
      <c r="AAO9" s="126"/>
      <c r="AAP9" s="126"/>
      <c r="AAQ9" s="126"/>
      <c r="AAR9" s="126"/>
      <c r="AAS9" s="126"/>
      <c r="AAT9" s="126"/>
      <c r="AAU9" s="126"/>
      <c r="AAV9" s="126"/>
      <c r="AAW9" s="126"/>
      <c r="AAX9" s="126"/>
      <c r="AAY9" s="126"/>
      <c r="AAZ9" s="126"/>
      <c r="ABA9" s="126"/>
      <c r="ABB9" s="126"/>
      <c r="ABC9" s="126"/>
      <c r="ABD9" s="126"/>
      <c r="ABE9" s="126"/>
      <c r="ABF9" s="126"/>
      <c r="ABG9" s="126"/>
      <c r="ABH9" s="126"/>
      <c r="ABI9" s="126"/>
      <c r="ABJ9" s="126"/>
      <c r="ABK9" s="126"/>
      <c r="ABL9" s="126"/>
      <c r="ABM9" s="126"/>
      <c r="ABN9" s="126"/>
      <c r="ABO9" s="126"/>
      <c r="ABP9" s="126"/>
      <c r="ABQ9" s="126"/>
      <c r="ABR9" s="126"/>
      <c r="ABS9" s="126"/>
      <c r="ABT9" s="126"/>
      <c r="ABU9" s="126"/>
      <c r="ABV9" s="126"/>
      <c r="ABW9" s="126"/>
      <c r="ABX9" s="126"/>
      <c r="ABY9" s="126"/>
      <c r="ABZ9" s="126"/>
      <c r="ACA9" s="126"/>
      <c r="ACB9" s="126"/>
      <c r="ACC9" s="126"/>
      <c r="ACD9" s="126"/>
      <c r="ACE9" s="126"/>
      <c r="ACF9" s="126"/>
      <c r="ACG9" s="126"/>
      <c r="ACH9" s="126"/>
      <c r="ACI9" s="126"/>
      <c r="ACJ9" s="126"/>
      <c r="ACK9" s="126"/>
      <c r="ACL9" s="126"/>
      <c r="ACM9" s="126"/>
      <c r="ACN9" s="126"/>
      <c r="ACO9" s="126"/>
      <c r="ACP9" s="126"/>
      <c r="ACQ9" s="126"/>
      <c r="ACR9" s="126"/>
      <c r="ACS9" s="126"/>
      <c r="ACT9" s="126"/>
      <c r="ACU9" s="126"/>
      <c r="ACV9" s="126"/>
      <c r="ACW9" s="126"/>
      <c r="ACX9" s="126"/>
      <c r="ACY9" s="126"/>
      <c r="ACZ9" s="126"/>
      <c r="ADA9" s="126"/>
      <c r="ADB9" s="126"/>
      <c r="ADC9" s="126"/>
      <c r="ADD9" s="126"/>
      <c r="ADE9" s="126"/>
      <c r="ADF9" s="126"/>
      <c r="ADG9" s="126"/>
      <c r="ADH9" s="126"/>
      <c r="ADI9" s="126"/>
      <c r="ADJ9" s="126"/>
      <c r="ADK9" s="126"/>
      <c r="ADL9" s="126"/>
      <c r="ADM9" s="126"/>
      <c r="ADN9" s="126"/>
      <c r="ADO9" s="126"/>
      <c r="ADP9" s="126"/>
      <c r="ADQ9" s="126"/>
      <c r="ADR9" s="126"/>
      <c r="ADS9" s="126"/>
      <c r="ADT9" s="126"/>
      <c r="ADU9" s="126"/>
      <c r="ADV9" s="126"/>
      <c r="ADW9" s="126"/>
      <c r="ADX9" s="126"/>
      <c r="ADY9" s="126"/>
      <c r="ADZ9" s="126"/>
      <c r="AEA9" s="126"/>
      <c r="AEB9" s="126"/>
      <c r="AEC9" s="126"/>
      <c r="AED9" s="126"/>
      <c r="AEE9" s="126"/>
      <c r="AEF9" s="126"/>
      <c r="AEG9" s="126"/>
      <c r="AEH9" s="126"/>
      <c r="AEI9" s="126"/>
      <c r="AEJ9" s="126"/>
      <c r="AEK9" s="126"/>
      <c r="AEL9" s="126"/>
      <c r="AEM9" s="126"/>
      <c r="AEN9" s="126"/>
      <c r="AEO9" s="126"/>
      <c r="AEP9" s="126"/>
      <c r="AEQ9" s="126"/>
      <c r="AER9" s="126"/>
      <c r="AES9" s="126"/>
      <c r="AET9" s="126"/>
      <c r="AEU9" s="126"/>
      <c r="AEV9" s="126"/>
      <c r="AEW9" s="126"/>
      <c r="AEX9" s="126"/>
      <c r="AEY9" s="126"/>
      <c r="AEZ9" s="126"/>
      <c r="AFA9" s="126"/>
      <c r="AFB9" s="126"/>
      <c r="AFC9" s="126"/>
      <c r="AFD9" s="126"/>
      <c r="AFE9" s="126"/>
      <c r="AFF9" s="126"/>
      <c r="AFG9" s="126"/>
      <c r="AFH9" s="126"/>
      <c r="AFI9" s="126"/>
      <c r="AFJ9" s="126"/>
      <c r="AFK9" s="126"/>
      <c r="AFL9" s="126"/>
      <c r="AFM9" s="126"/>
      <c r="AFN9" s="126"/>
      <c r="AFO9" s="126"/>
      <c r="AFP9" s="126"/>
      <c r="AFQ9" s="126"/>
      <c r="AFR9" s="126"/>
      <c r="AFS9" s="126"/>
      <c r="AFT9" s="126"/>
      <c r="AFU9" s="126"/>
      <c r="AFV9" s="126"/>
      <c r="AFW9" s="126"/>
      <c r="AFX9" s="126"/>
      <c r="AFY9" s="126"/>
      <c r="AFZ9" s="126"/>
      <c r="AGA9" s="126"/>
      <c r="AGB9" s="126"/>
      <c r="AGC9" s="126"/>
      <c r="AGD9" s="126"/>
      <c r="AGE9" s="126"/>
      <c r="AGF9" s="126"/>
      <c r="AGG9" s="126"/>
      <c r="AGH9" s="126"/>
      <c r="AGI9" s="126"/>
      <c r="AGJ9" s="126"/>
      <c r="AGK9" s="126"/>
      <c r="AGL9" s="126"/>
      <c r="AGM9" s="126"/>
      <c r="AGN9" s="126"/>
      <c r="AGO9" s="126"/>
      <c r="AGP9" s="126"/>
      <c r="AGQ9" s="126"/>
      <c r="AGR9" s="126"/>
      <c r="AGS9" s="126"/>
      <c r="AGT9" s="126"/>
      <c r="AGU9" s="126"/>
      <c r="AGV9" s="126"/>
      <c r="AGW9" s="126"/>
      <c r="AGX9" s="126"/>
      <c r="AGY9" s="126"/>
      <c r="AGZ9" s="126"/>
      <c r="AHA9" s="126"/>
      <c r="AHB9" s="126"/>
      <c r="AHC9" s="126"/>
      <c r="AHD9" s="126"/>
      <c r="AHE9" s="126"/>
      <c r="AHF9" s="126"/>
      <c r="AHG9" s="126"/>
      <c r="AHH9" s="126"/>
      <c r="AHI9" s="126"/>
      <c r="AHJ9" s="126"/>
      <c r="AHK9" s="126"/>
      <c r="AHL9" s="126"/>
      <c r="AHM9" s="126"/>
      <c r="AHN9" s="126"/>
      <c r="AHO9" s="126"/>
      <c r="AHP9" s="126"/>
      <c r="AHQ9" s="126"/>
      <c r="AHR9" s="126"/>
      <c r="AHS9" s="126"/>
      <c r="AHT9" s="126"/>
      <c r="AHU9" s="126"/>
      <c r="AHV9" s="126"/>
      <c r="AHW9" s="126"/>
      <c r="AHX9" s="126"/>
      <c r="AHY9" s="126"/>
      <c r="AHZ9" s="126"/>
      <c r="AIA9" s="126"/>
      <c r="AIB9" s="126"/>
      <c r="AIC9" s="126"/>
      <c r="AID9" s="126"/>
      <c r="AIE9" s="126"/>
      <c r="AIF9" s="126"/>
      <c r="AIG9" s="126"/>
      <c r="AIH9" s="126"/>
      <c r="AII9" s="126"/>
      <c r="AIJ9" s="126"/>
      <c r="AIK9" s="126"/>
      <c r="AIL9" s="126"/>
      <c r="AIM9" s="126"/>
      <c r="AIN9" s="126"/>
      <c r="AIO9" s="126"/>
      <c r="AIP9" s="126"/>
      <c r="AIQ9" s="126"/>
      <c r="AIR9" s="126"/>
      <c r="AIS9" s="126"/>
      <c r="AIT9" s="126"/>
      <c r="AIU9" s="126"/>
      <c r="AIV9" s="126"/>
      <c r="AIW9" s="126"/>
      <c r="AIX9" s="126"/>
      <c r="AIY9" s="126"/>
      <c r="AIZ9" s="126"/>
      <c r="AJA9" s="126"/>
      <c r="AJB9" s="126"/>
      <c r="AJC9" s="126"/>
      <c r="AJD9" s="126"/>
      <c r="AJE9" s="126"/>
      <c r="AJF9" s="126"/>
      <c r="AJG9" s="126"/>
      <c r="AJH9" s="126"/>
      <c r="AJI9" s="126"/>
      <c r="AJJ9" s="126"/>
      <c r="AJK9" s="126"/>
      <c r="AJL9" s="126"/>
      <c r="AJM9" s="126"/>
      <c r="AJN9" s="126"/>
      <c r="AJO9" s="126"/>
      <c r="AJP9" s="126"/>
      <c r="AJQ9" s="126"/>
      <c r="AJR9" s="126"/>
      <c r="AJS9" s="126"/>
      <c r="AJT9" s="126"/>
      <c r="AJU9" s="126"/>
      <c r="AJV9" s="126"/>
      <c r="AJW9" s="126"/>
      <c r="AJX9" s="126"/>
      <c r="AJY9" s="126"/>
      <c r="AJZ9" s="126"/>
      <c r="AKA9" s="126"/>
      <c r="AKB9" s="126"/>
      <c r="AKC9" s="126"/>
      <c r="AKD9" s="126"/>
      <c r="AKE9" s="126"/>
      <c r="AKF9" s="126"/>
      <c r="AKG9" s="126"/>
      <c r="AKH9" s="126"/>
      <c r="AKI9" s="126"/>
      <c r="AKJ9" s="126"/>
      <c r="AKK9" s="126"/>
      <c r="AKL9" s="126"/>
      <c r="AKM9" s="126"/>
      <c r="AKN9" s="126"/>
      <c r="AKO9" s="126"/>
      <c r="AKP9" s="126"/>
      <c r="AKQ9" s="126"/>
      <c r="AKR9" s="126"/>
      <c r="AKS9" s="126"/>
      <c r="AKT9" s="126"/>
      <c r="AKU9" s="126"/>
      <c r="AKV9" s="126"/>
      <c r="AKW9" s="126"/>
      <c r="AKX9" s="126"/>
      <c r="AKY9" s="126"/>
      <c r="AKZ9" s="126"/>
      <c r="ALA9" s="126"/>
      <c r="ALB9" s="126"/>
      <c r="ALC9" s="126"/>
      <c r="ALD9" s="126"/>
      <c r="ALE9" s="126"/>
      <c r="ALF9" s="126"/>
      <c r="ALG9" s="126"/>
      <c r="ALH9" s="126"/>
      <c r="ALI9" s="126"/>
      <c r="ALJ9" s="125"/>
      <c r="ALK9" s="126"/>
      <c r="ALL9" s="126"/>
      <c r="ALM9" s="126"/>
      <c r="ALN9" s="126"/>
      <c r="ALO9" s="238"/>
      <c r="ALP9" s="238"/>
      <c r="ALQ9" s="238"/>
    </row>
    <row r="10" spans="1:1005" s="91" customFormat="1" ht="31.5" customHeight="1" x14ac:dyDescent="0.25">
      <c r="A10" s="114" t="s">
        <v>2722</v>
      </c>
      <c r="B10" s="249"/>
      <c r="C10" s="124">
        <v>45046</v>
      </c>
      <c r="D10" s="125"/>
      <c r="E10" s="126"/>
      <c r="F10" s="126"/>
      <c r="G10" s="126"/>
      <c r="H10" s="125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6"/>
      <c r="HS10" s="126"/>
      <c r="HT10" s="126"/>
      <c r="HU10" s="126"/>
      <c r="HV10" s="126"/>
      <c r="HW10" s="126"/>
      <c r="HX10" s="126"/>
      <c r="HY10" s="126"/>
      <c r="HZ10" s="126"/>
      <c r="IA10" s="126"/>
      <c r="IB10" s="126"/>
      <c r="IC10" s="126"/>
      <c r="ID10" s="126"/>
      <c r="IE10" s="126"/>
      <c r="IF10" s="126"/>
      <c r="IG10" s="126"/>
      <c r="IH10" s="126"/>
      <c r="II10" s="126"/>
      <c r="IJ10" s="126"/>
      <c r="IK10" s="126"/>
      <c r="IL10" s="126"/>
      <c r="IM10" s="126"/>
      <c r="IN10" s="126"/>
      <c r="IO10" s="126"/>
      <c r="IP10" s="126"/>
      <c r="IQ10" s="126"/>
      <c r="IR10" s="126"/>
      <c r="IS10" s="126"/>
      <c r="IT10" s="126"/>
      <c r="IU10" s="126"/>
      <c r="IV10" s="126"/>
      <c r="IW10" s="126"/>
      <c r="IX10" s="126"/>
      <c r="IY10" s="126"/>
      <c r="IZ10" s="126"/>
      <c r="JA10" s="126"/>
      <c r="JB10" s="126"/>
      <c r="JC10" s="126"/>
      <c r="JD10" s="126"/>
      <c r="JE10" s="126"/>
      <c r="JF10" s="126"/>
      <c r="JG10" s="126"/>
      <c r="JH10" s="126"/>
      <c r="JI10" s="126"/>
      <c r="JJ10" s="126"/>
      <c r="JK10" s="126"/>
      <c r="JL10" s="126"/>
      <c r="JM10" s="126"/>
      <c r="JN10" s="126"/>
      <c r="JO10" s="126"/>
      <c r="JP10" s="126"/>
      <c r="JQ10" s="126"/>
      <c r="JR10" s="126"/>
      <c r="JS10" s="126"/>
      <c r="JT10" s="126"/>
      <c r="JU10" s="126"/>
      <c r="JV10" s="126"/>
      <c r="JW10" s="126"/>
      <c r="JX10" s="126"/>
      <c r="JY10" s="126"/>
      <c r="JZ10" s="126"/>
      <c r="KA10" s="126"/>
      <c r="KB10" s="126"/>
      <c r="KC10" s="126"/>
      <c r="KD10" s="126"/>
      <c r="KE10" s="126"/>
      <c r="KF10" s="126"/>
      <c r="KG10" s="126"/>
      <c r="KH10" s="126"/>
      <c r="KI10" s="126"/>
      <c r="KJ10" s="126"/>
      <c r="KK10" s="126"/>
      <c r="KL10" s="126"/>
      <c r="KM10" s="126"/>
      <c r="KN10" s="126"/>
      <c r="KO10" s="126"/>
      <c r="KP10" s="126"/>
      <c r="KQ10" s="126"/>
      <c r="KR10" s="126"/>
      <c r="KS10" s="126"/>
      <c r="KT10" s="126"/>
      <c r="KU10" s="126"/>
      <c r="KV10" s="126"/>
      <c r="KW10" s="126"/>
      <c r="KX10" s="126"/>
      <c r="KY10" s="126"/>
      <c r="KZ10" s="126"/>
      <c r="LA10" s="126"/>
      <c r="LB10" s="126"/>
      <c r="LC10" s="126"/>
      <c r="LD10" s="126"/>
      <c r="LE10" s="126"/>
      <c r="LF10" s="126"/>
      <c r="LG10" s="126"/>
      <c r="LH10" s="126"/>
      <c r="LI10" s="126"/>
      <c r="LJ10" s="126"/>
      <c r="LK10" s="126"/>
      <c r="LL10" s="126"/>
      <c r="LM10" s="126"/>
      <c r="LN10" s="126"/>
      <c r="LO10" s="126"/>
      <c r="LP10" s="126"/>
      <c r="LQ10" s="126"/>
      <c r="LR10" s="126"/>
      <c r="LS10" s="126"/>
      <c r="LT10" s="126"/>
      <c r="LU10" s="126"/>
      <c r="LV10" s="126"/>
      <c r="LW10" s="126"/>
      <c r="LX10" s="126"/>
      <c r="LY10" s="126"/>
      <c r="LZ10" s="126"/>
      <c r="MA10" s="126"/>
      <c r="MB10" s="126"/>
      <c r="MC10" s="126"/>
      <c r="MD10" s="126"/>
      <c r="ME10" s="126"/>
      <c r="MF10" s="126"/>
      <c r="MG10" s="126"/>
      <c r="MH10" s="126"/>
      <c r="MI10" s="126"/>
      <c r="MJ10" s="126"/>
      <c r="MK10" s="126"/>
      <c r="ML10" s="126"/>
      <c r="MM10" s="126"/>
      <c r="MN10" s="126"/>
      <c r="MO10" s="126"/>
      <c r="MP10" s="126"/>
      <c r="MQ10" s="126"/>
      <c r="MR10" s="126"/>
      <c r="MS10" s="126"/>
      <c r="MT10" s="126"/>
      <c r="MU10" s="126"/>
      <c r="MV10" s="126"/>
      <c r="MW10" s="126"/>
      <c r="MX10" s="126"/>
      <c r="MY10" s="126"/>
      <c r="MZ10" s="126"/>
      <c r="NA10" s="126"/>
      <c r="NB10" s="126"/>
      <c r="NC10" s="126"/>
      <c r="ND10" s="126"/>
      <c r="NE10" s="126"/>
      <c r="NF10" s="126"/>
      <c r="NG10" s="126"/>
      <c r="NH10" s="126"/>
      <c r="NI10" s="126"/>
      <c r="NJ10" s="126"/>
      <c r="NK10" s="126"/>
      <c r="NL10" s="126"/>
      <c r="NM10" s="126"/>
      <c r="NN10" s="126"/>
      <c r="NO10" s="126"/>
      <c r="NP10" s="126"/>
      <c r="NQ10" s="126"/>
      <c r="NR10" s="126"/>
      <c r="NS10" s="126"/>
      <c r="NT10" s="126"/>
      <c r="NU10" s="126"/>
      <c r="NV10" s="126"/>
      <c r="NW10" s="126"/>
      <c r="NX10" s="126"/>
      <c r="NY10" s="126"/>
      <c r="NZ10" s="126"/>
      <c r="OA10" s="126"/>
      <c r="OB10" s="126"/>
      <c r="OC10" s="126"/>
      <c r="OD10" s="126"/>
      <c r="OE10" s="126"/>
      <c r="OF10" s="126"/>
      <c r="OG10" s="126"/>
      <c r="OH10" s="126"/>
      <c r="OI10" s="126"/>
      <c r="OJ10" s="126"/>
      <c r="OK10" s="126"/>
      <c r="OL10" s="126"/>
      <c r="OM10" s="126"/>
      <c r="ON10" s="126"/>
      <c r="OO10" s="126"/>
      <c r="OP10" s="126"/>
      <c r="OQ10" s="126"/>
      <c r="OR10" s="126"/>
      <c r="OS10" s="126"/>
      <c r="OT10" s="126"/>
      <c r="OU10" s="126"/>
      <c r="OV10" s="126"/>
      <c r="OW10" s="126"/>
      <c r="OX10" s="126"/>
      <c r="OY10" s="126"/>
      <c r="OZ10" s="126"/>
      <c r="PA10" s="126"/>
      <c r="PB10" s="126"/>
      <c r="PC10" s="126"/>
      <c r="PD10" s="126"/>
      <c r="PE10" s="126"/>
      <c r="PF10" s="126"/>
      <c r="PG10" s="126"/>
      <c r="PH10" s="126"/>
      <c r="PI10" s="126"/>
      <c r="PJ10" s="126"/>
      <c r="PK10" s="126"/>
      <c r="PL10" s="126"/>
      <c r="PM10" s="126"/>
      <c r="PN10" s="126"/>
      <c r="PO10" s="126"/>
      <c r="PP10" s="126"/>
      <c r="PQ10" s="126"/>
      <c r="PR10" s="126"/>
      <c r="PS10" s="126"/>
      <c r="PT10" s="126"/>
      <c r="PU10" s="126"/>
      <c r="PV10" s="126"/>
      <c r="PW10" s="126"/>
      <c r="PX10" s="126"/>
      <c r="PY10" s="126"/>
      <c r="PZ10" s="126"/>
      <c r="QA10" s="126"/>
      <c r="QB10" s="126"/>
      <c r="QC10" s="126"/>
      <c r="QD10" s="126"/>
      <c r="QE10" s="126"/>
      <c r="QF10" s="126"/>
      <c r="QG10" s="126"/>
      <c r="QH10" s="126"/>
      <c r="QI10" s="126"/>
      <c r="QJ10" s="126"/>
      <c r="QK10" s="126"/>
      <c r="QL10" s="126"/>
      <c r="QM10" s="126"/>
      <c r="QN10" s="126"/>
      <c r="QO10" s="126"/>
      <c r="QP10" s="126"/>
      <c r="QQ10" s="126"/>
      <c r="QR10" s="126"/>
      <c r="QS10" s="126"/>
      <c r="QT10" s="126"/>
      <c r="QU10" s="126"/>
      <c r="QV10" s="126"/>
      <c r="QW10" s="126"/>
      <c r="QX10" s="126"/>
      <c r="QY10" s="126"/>
      <c r="QZ10" s="126"/>
      <c r="RA10" s="126"/>
      <c r="RB10" s="126"/>
      <c r="RC10" s="126"/>
      <c r="RD10" s="126"/>
      <c r="RE10" s="126"/>
      <c r="RF10" s="126"/>
      <c r="RG10" s="126"/>
      <c r="RH10" s="126"/>
      <c r="RI10" s="126"/>
      <c r="RJ10" s="126"/>
      <c r="RK10" s="126"/>
      <c r="RL10" s="126"/>
      <c r="RM10" s="126"/>
      <c r="RN10" s="126"/>
      <c r="RO10" s="126"/>
      <c r="RP10" s="126"/>
      <c r="RQ10" s="126"/>
      <c r="RR10" s="126"/>
      <c r="RS10" s="126"/>
      <c r="RT10" s="126"/>
      <c r="RU10" s="126"/>
      <c r="RV10" s="126"/>
      <c r="RW10" s="126"/>
      <c r="RX10" s="126"/>
      <c r="RY10" s="126"/>
      <c r="RZ10" s="126"/>
      <c r="SA10" s="126"/>
      <c r="SB10" s="126"/>
      <c r="SC10" s="126"/>
      <c r="SD10" s="126"/>
      <c r="SE10" s="126"/>
      <c r="SF10" s="126"/>
      <c r="SG10" s="126"/>
      <c r="SH10" s="126"/>
      <c r="SI10" s="126"/>
      <c r="SJ10" s="126"/>
      <c r="SK10" s="126"/>
      <c r="SL10" s="126"/>
      <c r="SM10" s="126"/>
      <c r="SN10" s="126"/>
      <c r="SO10" s="126"/>
      <c r="SP10" s="126"/>
      <c r="SQ10" s="126"/>
      <c r="SR10" s="126"/>
      <c r="SS10" s="126"/>
      <c r="ST10" s="126"/>
      <c r="SU10" s="126"/>
      <c r="SV10" s="126"/>
      <c r="SW10" s="126"/>
      <c r="SX10" s="126"/>
      <c r="SY10" s="126"/>
      <c r="SZ10" s="126"/>
      <c r="TA10" s="126"/>
      <c r="TB10" s="126"/>
      <c r="TC10" s="126"/>
      <c r="TD10" s="126"/>
      <c r="TE10" s="126"/>
      <c r="TF10" s="126"/>
      <c r="TG10" s="126"/>
      <c r="TH10" s="126"/>
      <c r="TI10" s="126"/>
      <c r="TJ10" s="126"/>
      <c r="TK10" s="126"/>
      <c r="TL10" s="126"/>
      <c r="TM10" s="126"/>
      <c r="TN10" s="126"/>
      <c r="TO10" s="126"/>
      <c r="TP10" s="126"/>
      <c r="TQ10" s="126"/>
      <c r="TR10" s="126"/>
      <c r="TS10" s="126"/>
      <c r="TT10" s="126"/>
      <c r="TU10" s="126"/>
      <c r="TV10" s="126"/>
      <c r="TW10" s="126"/>
      <c r="TX10" s="126"/>
      <c r="TY10" s="126"/>
      <c r="TZ10" s="126"/>
      <c r="UA10" s="126"/>
      <c r="UB10" s="126"/>
      <c r="UC10" s="126"/>
      <c r="UD10" s="126"/>
      <c r="UE10" s="126"/>
      <c r="UF10" s="126"/>
      <c r="UG10" s="126"/>
      <c r="UH10" s="126"/>
      <c r="UI10" s="126"/>
      <c r="UJ10" s="126"/>
      <c r="UK10" s="126"/>
      <c r="UL10" s="126"/>
      <c r="UM10" s="126"/>
      <c r="UN10" s="126"/>
      <c r="UO10" s="126"/>
      <c r="UP10" s="126"/>
      <c r="UQ10" s="126"/>
      <c r="UR10" s="126"/>
      <c r="US10" s="126"/>
      <c r="UT10" s="126"/>
      <c r="UU10" s="126"/>
      <c r="UV10" s="126"/>
      <c r="UW10" s="126"/>
      <c r="UX10" s="126"/>
      <c r="UY10" s="126"/>
      <c r="UZ10" s="126"/>
      <c r="VA10" s="126"/>
      <c r="VB10" s="126"/>
      <c r="VC10" s="126"/>
      <c r="VD10" s="126"/>
      <c r="VE10" s="126"/>
      <c r="VF10" s="126"/>
      <c r="VG10" s="126"/>
      <c r="VH10" s="126"/>
      <c r="VI10" s="126"/>
      <c r="VJ10" s="126"/>
      <c r="VK10" s="126"/>
      <c r="VL10" s="126"/>
      <c r="VM10" s="126"/>
      <c r="VN10" s="126"/>
      <c r="VO10" s="126"/>
      <c r="VP10" s="126"/>
      <c r="VQ10" s="126"/>
      <c r="VR10" s="126"/>
      <c r="VS10" s="126"/>
      <c r="VT10" s="126"/>
      <c r="VU10" s="126"/>
      <c r="VV10" s="126"/>
      <c r="VW10" s="126"/>
      <c r="VX10" s="126"/>
      <c r="VY10" s="126"/>
      <c r="VZ10" s="126"/>
      <c r="WA10" s="126"/>
      <c r="WB10" s="126"/>
      <c r="WC10" s="126"/>
      <c r="WD10" s="126"/>
      <c r="WE10" s="126"/>
      <c r="WF10" s="126"/>
      <c r="WG10" s="126"/>
      <c r="WH10" s="126"/>
      <c r="WI10" s="126"/>
      <c r="WJ10" s="126"/>
      <c r="WK10" s="126"/>
      <c r="WL10" s="126"/>
      <c r="WM10" s="126"/>
      <c r="WN10" s="126"/>
      <c r="WO10" s="126"/>
      <c r="WP10" s="126"/>
      <c r="WQ10" s="126"/>
      <c r="WR10" s="126"/>
      <c r="WS10" s="126"/>
      <c r="WT10" s="126"/>
      <c r="WU10" s="126"/>
      <c r="WV10" s="126"/>
      <c r="WW10" s="126"/>
      <c r="WX10" s="126"/>
      <c r="WY10" s="126"/>
      <c r="WZ10" s="126"/>
      <c r="XA10" s="126"/>
      <c r="XB10" s="126"/>
      <c r="XC10" s="126"/>
      <c r="XD10" s="126"/>
      <c r="XE10" s="126"/>
      <c r="XF10" s="126"/>
      <c r="XG10" s="126"/>
      <c r="XH10" s="126"/>
      <c r="XI10" s="126"/>
      <c r="XJ10" s="126"/>
      <c r="XK10" s="126"/>
      <c r="XL10" s="126"/>
      <c r="XM10" s="126"/>
      <c r="XN10" s="126"/>
      <c r="XO10" s="126"/>
      <c r="XP10" s="126"/>
      <c r="XQ10" s="126"/>
      <c r="XR10" s="126"/>
      <c r="XS10" s="126"/>
      <c r="XT10" s="126"/>
      <c r="XU10" s="126"/>
      <c r="XV10" s="126"/>
      <c r="XW10" s="126"/>
      <c r="XX10" s="126"/>
      <c r="XY10" s="126"/>
      <c r="XZ10" s="126"/>
      <c r="YA10" s="126"/>
      <c r="YB10" s="126"/>
      <c r="YC10" s="126"/>
      <c r="YD10" s="126"/>
      <c r="YE10" s="126"/>
      <c r="YF10" s="126"/>
      <c r="YG10" s="126"/>
      <c r="YH10" s="126"/>
      <c r="YI10" s="126"/>
      <c r="YJ10" s="126"/>
      <c r="YK10" s="126"/>
      <c r="YL10" s="126"/>
      <c r="YM10" s="126"/>
      <c r="YN10" s="126"/>
      <c r="YO10" s="126"/>
      <c r="YP10" s="126"/>
      <c r="YQ10" s="126"/>
      <c r="YR10" s="126"/>
      <c r="YS10" s="126"/>
      <c r="YT10" s="126"/>
      <c r="YU10" s="126"/>
      <c r="YV10" s="126"/>
      <c r="YW10" s="126"/>
      <c r="YX10" s="126"/>
      <c r="YY10" s="126"/>
      <c r="YZ10" s="126"/>
      <c r="ZA10" s="126"/>
      <c r="ZB10" s="126"/>
      <c r="ZC10" s="126"/>
      <c r="ZD10" s="126"/>
      <c r="ZE10" s="126"/>
      <c r="ZF10" s="126"/>
      <c r="ZG10" s="126"/>
      <c r="ZH10" s="126"/>
      <c r="ZI10" s="126"/>
      <c r="ZJ10" s="126"/>
      <c r="ZK10" s="126"/>
      <c r="ZL10" s="126"/>
      <c r="ZM10" s="126"/>
      <c r="ZN10" s="126"/>
      <c r="ZO10" s="126"/>
      <c r="ZP10" s="126"/>
      <c r="ZQ10" s="126"/>
      <c r="ZR10" s="126"/>
      <c r="ZS10" s="126"/>
      <c r="ZT10" s="126"/>
      <c r="ZU10" s="126"/>
      <c r="ZV10" s="126"/>
      <c r="ZW10" s="126"/>
      <c r="ZX10" s="126"/>
      <c r="ZY10" s="126"/>
      <c r="ZZ10" s="126"/>
      <c r="AAA10" s="126"/>
      <c r="AAB10" s="126"/>
      <c r="AAC10" s="126"/>
      <c r="AAD10" s="126"/>
      <c r="AAE10" s="126"/>
      <c r="AAF10" s="126"/>
      <c r="AAG10" s="126"/>
      <c r="AAH10" s="126"/>
      <c r="AAI10" s="126"/>
      <c r="AAJ10" s="126"/>
      <c r="AAK10" s="126"/>
      <c r="AAL10" s="126"/>
      <c r="AAM10" s="126"/>
      <c r="AAN10" s="126"/>
      <c r="AAO10" s="126"/>
      <c r="AAP10" s="126"/>
      <c r="AAQ10" s="126"/>
      <c r="AAR10" s="126"/>
      <c r="AAS10" s="126"/>
      <c r="AAT10" s="126"/>
      <c r="AAU10" s="126"/>
      <c r="AAV10" s="126"/>
      <c r="AAW10" s="126"/>
      <c r="AAX10" s="126"/>
      <c r="AAY10" s="126"/>
      <c r="AAZ10" s="126"/>
      <c r="ABA10" s="126"/>
      <c r="ABB10" s="126"/>
      <c r="ABC10" s="126"/>
      <c r="ABD10" s="126"/>
      <c r="ABE10" s="126"/>
      <c r="ABF10" s="126"/>
      <c r="ABG10" s="126"/>
      <c r="ABH10" s="126"/>
      <c r="ABI10" s="126"/>
      <c r="ABJ10" s="126"/>
      <c r="ABK10" s="126"/>
      <c r="ABL10" s="126"/>
      <c r="ABM10" s="126"/>
      <c r="ABN10" s="126"/>
      <c r="ABO10" s="126"/>
      <c r="ABP10" s="126"/>
      <c r="ABQ10" s="126"/>
      <c r="ABR10" s="126"/>
      <c r="ABS10" s="126"/>
      <c r="ABT10" s="126"/>
      <c r="ABU10" s="126"/>
      <c r="ABV10" s="126"/>
      <c r="ABW10" s="126"/>
      <c r="ABX10" s="126"/>
      <c r="ABY10" s="126"/>
      <c r="ABZ10" s="126"/>
      <c r="ACA10" s="126"/>
      <c r="ACB10" s="126"/>
      <c r="ACC10" s="126"/>
      <c r="ACD10" s="126"/>
      <c r="ACE10" s="126"/>
      <c r="ACF10" s="126"/>
      <c r="ACG10" s="126"/>
      <c r="ACH10" s="126"/>
      <c r="ACI10" s="126"/>
      <c r="ACJ10" s="126"/>
      <c r="ACK10" s="126"/>
      <c r="ACL10" s="126"/>
      <c r="ACM10" s="126"/>
      <c r="ACN10" s="126"/>
      <c r="ACO10" s="126"/>
      <c r="ACP10" s="126"/>
      <c r="ACQ10" s="126"/>
      <c r="ACR10" s="126"/>
      <c r="ACS10" s="126"/>
      <c r="ACT10" s="126"/>
      <c r="ACU10" s="126"/>
      <c r="ACV10" s="126"/>
      <c r="ACW10" s="126"/>
      <c r="ACX10" s="126"/>
      <c r="ACY10" s="126"/>
      <c r="ACZ10" s="126"/>
      <c r="ADA10" s="126"/>
      <c r="ADB10" s="126"/>
      <c r="ADC10" s="126"/>
      <c r="ADD10" s="126"/>
      <c r="ADE10" s="126"/>
      <c r="ADF10" s="126"/>
      <c r="ADG10" s="126"/>
      <c r="ADH10" s="126"/>
      <c r="ADI10" s="126"/>
      <c r="ADJ10" s="126"/>
      <c r="ADK10" s="126"/>
      <c r="ADL10" s="126"/>
      <c r="ADM10" s="126"/>
      <c r="ADN10" s="126"/>
      <c r="ADO10" s="126"/>
      <c r="ADP10" s="126"/>
      <c r="ADQ10" s="126"/>
      <c r="ADR10" s="126"/>
      <c r="ADS10" s="126"/>
      <c r="ADT10" s="126"/>
      <c r="ADU10" s="126"/>
      <c r="ADV10" s="126"/>
      <c r="ADW10" s="126"/>
      <c r="ADX10" s="126"/>
      <c r="ADY10" s="126"/>
      <c r="ADZ10" s="126"/>
      <c r="AEA10" s="126"/>
      <c r="AEB10" s="126"/>
      <c r="AEC10" s="126"/>
      <c r="AED10" s="126"/>
      <c r="AEE10" s="126"/>
      <c r="AEF10" s="126"/>
      <c r="AEG10" s="126"/>
      <c r="AEH10" s="126"/>
      <c r="AEI10" s="126"/>
      <c r="AEJ10" s="126"/>
      <c r="AEK10" s="126"/>
      <c r="AEL10" s="126"/>
      <c r="AEM10" s="126"/>
      <c r="AEN10" s="126"/>
      <c r="AEO10" s="126"/>
      <c r="AEP10" s="126"/>
      <c r="AEQ10" s="126"/>
      <c r="AER10" s="126"/>
      <c r="AES10" s="126"/>
      <c r="AET10" s="126"/>
      <c r="AEU10" s="126"/>
      <c r="AEV10" s="126"/>
      <c r="AEW10" s="126"/>
      <c r="AEX10" s="126"/>
      <c r="AEY10" s="126"/>
      <c r="AEZ10" s="126"/>
      <c r="AFA10" s="126"/>
      <c r="AFB10" s="126"/>
      <c r="AFC10" s="126"/>
      <c r="AFD10" s="126"/>
      <c r="AFE10" s="126"/>
      <c r="AFF10" s="126"/>
      <c r="AFG10" s="126"/>
      <c r="AFH10" s="126"/>
      <c r="AFI10" s="126"/>
      <c r="AFJ10" s="126"/>
      <c r="AFK10" s="126"/>
      <c r="AFL10" s="126"/>
      <c r="AFM10" s="126"/>
      <c r="AFN10" s="126"/>
      <c r="AFO10" s="126"/>
      <c r="AFP10" s="126"/>
      <c r="AFQ10" s="126"/>
      <c r="AFR10" s="126"/>
      <c r="AFS10" s="126"/>
      <c r="AFT10" s="126"/>
      <c r="AFU10" s="126"/>
      <c r="AFV10" s="126"/>
      <c r="AFW10" s="126"/>
      <c r="AFX10" s="126"/>
      <c r="AFY10" s="126"/>
      <c r="AFZ10" s="126"/>
      <c r="AGA10" s="126"/>
      <c r="AGB10" s="126"/>
      <c r="AGC10" s="126"/>
      <c r="AGD10" s="126"/>
      <c r="AGE10" s="126"/>
      <c r="AGF10" s="126"/>
      <c r="AGG10" s="126"/>
      <c r="AGH10" s="126"/>
      <c r="AGI10" s="126"/>
      <c r="AGJ10" s="126"/>
      <c r="AGK10" s="126"/>
      <c r="AGL10" s="126"/>
      <c r="AGM10" s="126"/>
      <c r="AGN10" s="126"/>
      <c r="AGO10" s="126"/>
      <c r="AGP10" s="126"/>
      <c r="AGQ10" s="126"/>
      <c r="AGR10" s="126"/>
      <c r="AGS10" s="126"/>
      <c r="AGT10" s="126"/>
      <c r="AGU10" s="126"/>
      <c r="AGV10" s="126"/>
      <c r="AGW10" s="126"/>
      <c r="AGX10" s="126"/>
      <c r="AGY10" s="126"/>
      <c r="AGZ10" s="126"/>
      <c r="AHA10" s="126"/>
      <c r="AHB10" s="126"/>
      <c r="AHC10" s="126"/>
      <c r="AHD10" s="126"/>
      <c r="AHE10" s="126"/>
      <c r="AHF10" s="126"/>
      <c r="AHG10" s="126"/>
      <c r="AHH10" s="126"/>
      <c r="AHI10" s="126"/>
      <c r="AHJ10" s="126"/>
      <c r="AHK10" s="126"/>
      <c r="AHL10" s="126"/>
      <c r="AHM10" s="126"/>
      <c r="AHN10" s="126"/>
      <c r="AHO10" s="126"/>
      <c r="AHP10" s="126"/>
      <c r="AHQ10" s="126"/>
      <c r="AHR10" s="126"/>
      <c r="AHS10" s="126"/>
      <c r="AHT10" s="126"/>
      <c r="AHU10" s="126"/>
      <c r="AHV10" s="126"/>
      <c r="AHW10" s="126"/>
      <c r="AHX10" s="126"/>
      <c r="AHY10" s="126"/>
      <c r="AHZ10" s="126"/>
      <c r="AIA10" s="126"/>
      <c r="AIB10" s="126"/>
      <c r="AIC10" s="126"/>
      <c r="AID10" s="126"/>
      <c r="AIE10" s="126"/>
      <c r="AIF10" s="126"/>
      <c r="AIG10" s="126"/>
      <c r="AIH10" s="126"/>
      <c r="AII10" s="126"/>
      <c r="AIJ10" s="126"/>
      <c r="AIK10" s="126"/>
      <c r="AIL10" s="126"/>
      <c r="AIM10" s="126"/>
      <c r="AIN10" s="126"/>
      <c r="AIO10" s="126"/>
      <c r="AIP10" s="126"/>
      <c r="AIQ10" s="126"/>
      <c r="AIR10" s="126"/>
      <c r="AIS10" s="126"/>
      <c r="AIT10" s="126"/>
      <c r="AIU10" s="126"/>
      <c r="AIV10" s="126"/>
      <c r="AIW10" s="126"/>
      <c r="AIX10" s="126"/>
      <c r="AIY10" s="126"/>
      <c r="AIZ10" s="126"/>
      <c r="AJA10" s="126"/>
      <c r="AJB10" s="126"/>
      <c r="AJC10" s="126"/>
      <c r="AJD10" s="126"/>
      <c r="AJE10" s="126"/>
      <c r="AJF10" s="126"/>
      <c r="AJG10" s="126"/>
      <c r="AJH10" s="126"/>
      <c r="AJI10" s="126"/>
      <c r="AJJ10" s="126"/>
      <c r="AJK10" s="126"/>
      <c r="AJL10" s="126"/>
      <c r="AJM10" s="126"/>
      <c r="AJN10" s="126"/>
      <c r="AJO10" s="126"/>
      <c r="AJP10" s="126"/>
      <c r="AJQ10" s="126"/>
      <c r="AJR10" s="126"/>
      <c r="AJS10" s="126"/>
      <c r="AJT10" s="126"/>
      <c r="AJU10" s="126"/>
      <c r="AJV10" s="126"/>
      <c r="AJW10" s="126"/>
      <c r="AJX10" s="126"/>
      <c r="AJY10" s="126"/>
      <c r="AJZ10" s="126"/>
      <c r="AKA10" s="126"/>
      <c r="AKB10" s="126"/>
      <c r="AKC10" s="126"/>
      <c r="AKD10" s="126"/>
      <c r="AKE10" s="126"/>
      <c r="AKF10" s="126"/>
      <c r="AKG10" s="126"/>
      <c r="AKH10" s="126"/>
      <c r="AKI10" s="126"/>
      <c r="AKJ10" s="126"/>
      <c r="AKK10" s="126"/>
      <c r="AKL10" s="126"/>
      <c r="AKM10" s="126"/>
      <c r="AKN10" s="126"/>
      <c r="AKO10" s="126"/>
      <c r="AKP10" s="126"/>
      <c r="AKQ10" s="126"/>
      <c r="AKR10" s="126"/>
      <c r="AKS10" s="126"/>
      <c r="AKT10" s="126"/>
      <c r="AKU10" s="126"/>
      <c r="AKV10" s="126"/>
      <c r="AKW10" s="126"/>
      <c r="AKX10" s="126"/>
      <c r="AKY10" s="126"/>
      <c r="AKZ10" s="126"/>
      <c r="ALA10" s="126"/>
      <c r="ALB10" s="126"/>
      <c r="ALC10" s="126"/>
      <c r="ALD10" s="126"/>
      <c r="ALE10" s="126"/>
      <c r="ALF10" s="126"/>
      <c r="ALG10" s="126"/>
      <c r="ALH10" s="126"/>
      <c r="ALI10" s="126"/>
      <c r="ALJ10" s="125"/>
      <c r="ALK10" s="126"/>
      <c r="ALL10" s="126"/>
      <c r="ALM10" s="126"/>
      <c r="ALN10" s="126"/>
      <c r="ALO10" s="238"/>
      <c r="ALP10" s="238"/>
      <c r="ALQ10" s="238"/>
    </row>
    <row r="11" spans="1:1005" s="91" customFormat="1" ht="31.5" customHeight="1" x14ac:dyDescent="0.25">
      <c r="A11" s="210" t="s">
        <v>3838</v>
      </c>
      <c r="B11" s="127"/>
      <c r="C11" s="152">
        <v>0.2</v>
      </c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  <c r="IF11" s="128"/>
      <c r="IG11" s="128"/>
      <c r="IH11" s="128"/>
      <c r="II11" s="128"/>
      <c r="IJ11" s="128"/>
      <c r="IK11" s="128"/>
      <c r="IL11" s="128"/>
      <c r="IM11" s="128"/>
      <c r="IN11" s="128"/>
      <c r="IO11" s="128"/>
      <c r="IP11" s="128"/>
      <c r="IQ11" s="128"/>
      <c r="IR11" s="128"/>
      <c r="IS11" s="128"/>
      <c r="IT11" s="128"/>
      <c r="IU11" s="128"/>
      <c r="IV11" s="128"/>
      <c r="IW11" s="128"/>
      <c r="IX11" s="128"/>
      <c r="IY11" s="128"/>
      <c r="IZ11" s="128"/>
      <c r="JA11" s="128"/>
      <c r="JB11" s="128"/>
      <c r="JC11" s="128"/>
      <c r="JD11" s="128"/>
      <c r="JE11" s="128"/>
      <c r="JF11" s="128"/>
      <c r="JG11" s="128"/>
      <c r="JH11" s="128"/>
      <c r="JI11" s="128"/>
      <c r="JJ11" s="128"/>
      <c r="JK11" s="128"/>
      <c r="JL11" s="128"/>
      <c r="JM11" s="128"/>
      <c r="JN11" s="128"/>
      <c r="JO11" s="128"/>
      <c r="JP11" s="128"/>
      <c r="JQ11" s="128"/>
      <c r="JR11" s="128"/>
      <c r="JS11" s="128"/>
      <c r="JT11" s="128"/>
      <c r="JU11" s="128"/>
      <c r="JV11" s="128"/>
      <c r="JW11" s="128"/>
      <c r="JX11" s="128"/>
      <c r="JY11" s="128"/>
      <c r="JZ11" s="128"/>
      <c r="KA11" s="128"/>
      <c r="KB11" s="128"/>
      <c r="KC11" s="128"/>
      <c r="KD11" s="128"/>
      <c r="KE11" s="128"/>
      <c r="KF11" s="128"/>
      <c r="KG11" s="128"/>
      <c r="KH11" s="128"/>
      <c r="KI11" s="128"/>
      <c r="KJ11" s="128"/>
      <c r="KK11" s="128"/>
      <c r="KL11" s="128"/>
      <c r="KM11" s="128"/>
      <c r="KN11" s="128"/>
      <c r="KO11" s="128"/>
      <c r="KP11" s="128"/>
      <c r="KQ11" s="128"/>
      <c r="KR11" s="128"/>
      <c r="KS11" s="128"/>
      <c r="KT11" s="128"/>
      <c r="KU11" s="128"/>
      <c r="KV11" s="128"/>
      <c r="KW11" s="128"/>
      <c r="KX11" s="128"/>
      <c r="KY11" s="128"/>
      <c r="KZ11" s="128"/>
      <c r="LA11" s="128"/>
      <c r="LB11" s="128"/>
      <c r="LC11" s="128"/>
      <c r="LD11" s="128"/>
      <c r="LE11" s="128"/>
      <c r="LF11" s="128"/>
      <c r="LG11" s="128"/>
      <c r="LH11" s="128"/>
      <c r="LI11" s="128"/>
      <c r="LJ11" s="128"/>
      <c r="LK11" s="128"/>
      <c r="LL11" s="128"/>
      <c r="LM11" s="128"/>
      <c r="LN11" s="128"/>
      <c r="LO11" s="128"/>
      <c r="LP11" s="128"/>
      <c r="LQ11" s="128"/>
      <c r="LR11" s="128"/>
      <c r="LS11" s="128"/>
      <c r="LT11" s="128"/>
      <c r="LU11" s="128"/>
      <c r="LV11" s="128"/>
      <c r="LW11" s="128"/>
      <c r="LX11" s="128"/>
      <c r="LY11" s="128"/>
      <c r="LZ11" s="128"/>
      <c r="MA11" s="128"/>
      <c r="MB11" s="128"/>
      <c r="MC11" s="128"/>
      <c r="MD11" s="128"/>
      <c r="ME11" s="128"/>
      <c r="MF11" s="128"/>
      <c r="MG11" s="128"/>
      <c r="MH11" s="128"/>
      <c r="MI11" s="128"/>
      <c r="MJ11" s="128"/>
      <c r="MK11" s="128"/>
      <c r="ML11" s="128"/>
      <c r="MM11" s="128"/>
      <c r="MN11" s="128"/>
      <c r="MO11" s="128"/>
      <c r="MP11" s="128"/>
      <c r="MQ11" s="128"/>
      <c r="MR11" s="128"/>
      <c r="MS11" s="128"/>
      <c r="MT11" s="128"/>
      <c r="MU11" s="128"/>
      <c r="MV11" s="128"/>
      <c r="MW11" s="128"/>
      <c r="MX11" s="128"/>
      <c r="MY11" s="128"/>
      <c r="MZ11" s="128"/>
      <c r="NA11" s="128"/>
      <c r="NB11" s="128"/>
      <c r="NC11" s="128"/>
      <c r="ND11" s="128"/>
      <c r="NE11" s="128"/>
      <c r="NF11" s="128"/>
      <c r="NG11" s="128"/>
      <c r="NH11" s="128"/>
      <c r="NI11" s="128"/>
      <c r="NJ11" s="128"/>
      <c r="NK11" s="128"/>
      <c r="NL11" s="128"/>
      <c r="NM11" s="128"/>
      <c r="NN11" s="128"/>
      <c r="NO11" s="128"/>
      <c r="NP11" s="128"/>
      <c r="NQ11" s="128"/>
      <c r="NR11" s="128"/>
      <c r="NS11" s="128"/>
      <c r="NT11" s="128"/>
      <c r="NU11" s="128"/>
      <c r="NV11" s="128"/>
      <c r="NW11" s="128"/>
      <c r="NX11" s="128"/>
      <c r="NY11" s="128"/>
      <c r="NZ11" s="128"/>
      <c r="OA11" s="128"/>
      <c r="OB11" s="128"/>
      <c r="OC11" s="128"/>
      <c r="OD11" s="128"/>
      <c r="OE11" s="128"/>
      <c r="OF11" s="128"/>
      <c r="OG11" s="128"/>
      <c r="OH11" s="128"/>
      <c r="OI11" s="128"/>
      <c r="OJ11" s="128"/>
      <c r="OK11" s="128"/>
      <c r="OL11" s="128"/>
      <c r="OM11" s="128"/>
      <c r="ON11" s="128"/>
      <c r="OO11" s="128"/>
      <c r="OP11" s="128"/>
      <c r="OQ11" s="128"/>
      <c r="OR11" s="128"/>
      <c r="OS11" s="128"/>
      <c r="OT11" s="128"/>
      <c r="OU11" s="128"/>
      <c r="OV11" s="128"/>
      <c r="OW11" s="128"/>
      <c r="OX11" s="128"/>
      <c r="OY11" s="128"/>
      <c r="OZ11" s="128"/>
      <c r="PA11" s="128"/>
      <c r="PB11" s="128"/>
      <c r="PC11" s="128"/>
      <c r="PD11" s="128"/>
      <c r="PE11" s="128"/>
      <c r="PF11" s="128"/>
      <c r="PG11" s="128"/>
      <c r="PH11" s="128"/>
      <c r="PI11" s="128"/>
      <c r="PJ11" s="128"/>
      <c r="PK11" s="128"/>
      <c r="PL11" s="128"/>
      <c r="PM11" s="128"/>
      <c r="PN11" s="128"/>
      <c r="PO11" s="128"/>
      <c r="PP11" s="128"/>
      <c r="PQ11" s="128"/>
      <c r="PR11" s="128"/>
      <c r="PS11" s="128"/>
      <c r="PT11" s="128"/>
      <c r="PU11" s="128"/>
      <c r="PV11" s="128"/>
      <c r="PW11" s="128"/>
      <c r="PX11" s="128"/>
      <c r="PY11" s="128"/>
      <c r="PZ11" s="128"/>
      <c r="QA11" s="128"/>
      <c r="QB11" s="128"/>
      <c r="QC11" s="128"/>
      <c r="QD11" s="128"/>
      <c r="QE11" s="128"/>
      <c r="QF11" s="128"/>
      <c r="QG11" s="128"/>
      <c r="QH11" s="128"/>
      <c r="QI11" s="128"/>
      <c r="QJ11" s="128"/>
      <c r="QK11" s="128"/>
      <c r="QL11" s="128"/>
      <c r="QM11" s="128"/>
      <c r="QN11" s="128"/>
      <c r="QO11" s="128"/>
      <c r="QP11" s="128"/>
      <c r="QQ11" s="128"/>
      <c r="QR11" s="128"/>
      <c r="QS11" s="128"/>
      <c r="QT11" s="128"/>
      <c r="QU11" s="128"/>
      <c r="QV11" s="128"/>
      <c r="QW11" s="128"/>
      <c r="QX11" s="128"/>
      <c r="QY11" s="128"/>
      <c r="QZ11" s="128"/>
      <c r="RA11" s="128"/>
      <c r="RB11" s="128"/>
      <c r="RC11" s="128"/>
      <c r="RD11" s="128"/>
      <c r="RE11" s="128"/>
      <c r="RF11" s="128"/>
      <c r="RG11" s="128"/>
      <c r="RH11" s="128"/>
      <c r="RI11" s="128"/>
      <c r="RJ11" s="128"/>
      <c r="RK11" s="128"/>
      <c r="RL11" s="128"/>
      <c r="RM11" s="128"/>
      <c r="RN11" s="128"/>
      <c r="RO11" s="128"/>
      <c r="RP11" s="128"/>
      <c r="RQ11" s="128"/>
      <c r="RR11" s="128"/>
      <c r="RS11" s="128"/>
      <c r="RT11" s="128"/>
      <c r="RU11" s="128"/>
      <c r="RV11" s="128"/>
      <c r="RW11" s="128"/>
      <c r="RX11" s="128"/>
      <c r="RY11" s="128"/>
      <c r="RZ11" s="128"/>
      <c r="SA11" s="128"/>
      <c r="SB11" s="128"/>
      <c r="SC11" s="128"/>
      <c r="SD11" s="128"/>
      <c r="SE11" s="128"/>
      <c r="SF11" s="128"/>
      <c r="SG11" s="128"/>
      <c r="SH11" s="128"/>
      <c r="SI11" s="128"/>
      <c r="SJ11" s="128"/>
      <c r="SK11" s="128"/>
      <c r="SL11" s="128"/>
      <c r="SM11" s="128"/>
      <c r="SN11" s="128"/>
      <c r="SO11" s="128"/>
      <c r="SP11" s="128"/>
      <c r="SQ11" s="128"/>
      <c r="SR11" s="128"/>
      <c r="SS11" s="128"/>
      <c r="ST11" s="128"/>
      <c r="SU11" s="128"/>
      <c r="SV11" s="128"/>
      <c r="SW11" s="128"/>
      <c r="SX11" s="128"/>
      <c r="SY11" s="128"/>
      <c r="SZ11" s="128"/>
      <c r="TA11" s="128"/>
      <c r="TB11" s="128"/>
      <c r="TC11" s="128"/>
      <c r="TD11" s="128"/>
      <c r="TE11" s="128"/>
      <c r="TF11" s="128"/>
      <c r="TG11" s="128"/>
      <c r="TH11" s="128"/>
      <c r="TI11" s="128"/>
      <c r="TJ11" s="128"/>
      <c r="TK11" s="128"/>
      <c r="TL11" s="128"/>
      <c r="TM11" s="128"/>
      <c r="TN11" s="128"/>
      <c r="TO11" s="128"/>
      <c r="TP11" s="128"/>
      <c r="TQ11" s="128"/>
      <c r="TR11" s="128"/>
      <c r="TS11" s="128"/>
      <c r="TT11" s="128"/>
      <c r="TU11" s="128"/>
      <c r="TV11" s="128"/>
      <c r="TW11" s="128"/>
      <c r="TX11" s="128"/>
      <c r="TY11" s="128"/>
      <c r="TZ11" s="128"/>
      <c r="UA11" s="128"/>
      <c r="UB11" s="128"/>
      <c r="UC11" s="128"/>
      <c r="UD11" s="128"/>
      <c r="UE11" s="128"/>
      <c r="UF11" s="128"/>
      <c r="UG11" s="128"/>
      <c r="UH11" s="128"/>
      <c r="UI11" s="128"/>
      <c r="UJ11" s="128"/>
      <c r="UK11" s="128"/>
      <c r="UL11" s="128"/>
      <c r="UM11" s="128"/>
      <c r="UN11" s="128"/>
      <c r="UO11" s="128"/>
      <c r="UP11" s="128"/>
      <c r="UQ11" s="128"/>
      <c r="UR11" s="128"/>
      <c r="US11" s="128"/>
      <c r="UT11" s="128"/>
      <c r="UU11" s="128"/>
      <c r="UV11" s="128"/>
      <c r="UW11" s="128"/>
      <c r="UX11" s="128"/>
      <c r="UY11" s="128"/>
      <c r="UZ11" s="128"/>
      <c r="VA11" s="128"/>
      <c r="VB11" s="128"/>
      <c r="VC11" s="128"/>
      <c r="VD11" s="128"/>
      <c r="VE11" s="128"/>
      <c r="VF11" s="128"/>
      <c r="VG11" s="128"/>
      <c r="VH11" s="128"/>
      <c r="VI11" s="128"/>
      <c r="VJ11" s="128"/>
      <c r="VK11" s="128"/>
      <c r="VL11" s="128"/>
      <c r="VM11" s="128"/>
      <c r="VN11" s="128"/>
      <c r="VO11" s="128"/>
      <c r="VP11" s="128"/>
      <c r="VQ11" s="128"/>
      <c r="VR11" s="128"/>
      <c r="VS11" s="128"/>
      <c r="VT11" s="128"/>
      <c r="VU11" s="128"/>
      <c r="VV11" s="128"/>
      <c r="VW11" s="128"/>
      <c r="VX11" s="128"/>
      <c r="VY11" s="128"/>
      <c r="VZ11" s="128"/>
      <c r="WA11" s="128"/>
      <c r="WB11" s="128"/>
      <c r="WC11" s="128"/>
      <c r="WD11" s="128"/>
      <c r="WE11" s="128"/>
      <c r="WF11" s="128"/>
      <c r="WG11" s="128"/>
      <c r="WH11" s="128"/>
      <c r="WI11" s="128"/>
      <c r="WJ11" s="128"/>
      <c r="WK11" s="128"/>
      <c r="WL11" s="128"/>
      <c r="WM11" s="128"/>
      <c r="WN11" s="128"/>
      <c r="WO11" s="128"/>
      <c r="WP11" s="128"/>
      <c r="WQ11" s="128"/>
      <c r="WR11" s="128"/>
      <c r="WS11" s="128"/>
      <c r="WT11" s="128"/>
      <c r="WU11" s="128"/>
      <c r="WV11" s="128"/>
      <c r="WW11" s="128"/>
      <c r="WX11" s="128"/>
      <c r="WY11" s="128"/>
      <c r="WZ11" s="128"/>
      <c r="XA11" s="128"/>
      <c r="XB11" s="128"/>
      <c r="XC11" s="128"/>
      <c r="XD11" s="128"/>
      <c r="XE11" s="128"/>
      <c r="XF11" s="128"/>
      <c r="XG11" s="128"/>
      <c r="XH11" s="128"/>
      <c r="XI11" s="128"/>
      <c r="XJ11" s="128"/>
      <c r="XK11" s="128"/>
      <c r="XL11" s="128"/>
      <c r="XM11" s="128"/>
      <c r="XN11" s="128"/>
      <c r="XO11" s="128"/>
      <c r="XP11" s="128"/>
      <c r="XQ11" s="128"/>
      <c r="XR11" s="128"/>
      <c r="XS11" s="128"/>
      <c r="XT11" s="128"/>
      <c r="XU11" s="128"/>
      <c r="XV11" s="128"/>
      <c r="XW11" s="128"/>
      <c r="XX11" s="128"/>
      <c r="XY11" s="128"/>
      <c r="XZ11" s="128"/>
      <c r="YA11" s="128"/>
      <c r="YB11" s="128"/>
      <c r="YC11" s="128"/>
      <c r="YD11" s="128"/>
      <c r="YE11" s="128"/>
      <c r="YF11" s="128"/>
      <c r="YG11" s="128"/>
      <c r="YH11" s="128"/>
      <c r="YI11" s="128"/>
      <c r="YJ11" s="128"/>
      <c r="YK11" s="128"/>
      <c r="YL11" s="128"/>
      <c r="YM11" s="128"/>
      <c r="YN11" s="128"/>
      <c r="YO11" s="128"/>
      <c r="YP11" s="128"/>
      <c r="YQ11" s="128"/>
      <c r="YR11" s="128"/>
      <c r="YS11" s="128"/>
      <c r="YT11" s="128"/>
      <c r="YU11" s="128"/>
      <c r="YV11" s="128"/>
      <c r="YW11" s="128"/>
      <c r="YX11" s="128"/>
      <c r="YY11" s="128"/>
      <c r="YZ11" s="128"/>
      <c r="ZA11" s="128"/>
      <c r="ZB11" s="128"/>
      <c r="ZC11" s="128"/>
      <c r="ZD11" s="128"/>
      <c r="ZE11" s="128"/>
      <c r="ZF11" s="128"/>
      <c r="ZG11" s="128"/>
      <c r="ZH11" s="128"/>
      <c r="ZI11" s="128"/>
      <c r="ZJ11" s="128"/>
      <c r="ZK11" s="128"/>
      <c r="ZL11" s="128"/>
      <c r="ZM11" s="128"/>
      <c r="ZN11" s="128"/>
      <c r="ZO11" s="128"/>
      <c r="ZP11" s="128"/>
      <c r="ZQ11" s="128"/>
      <c r="ZR11" s="128"/>
      <c r="ZS11" s="128"/>
      <c r="ZT11" s="128"/>
      <c r="ZU11" s="128"/>
      <c r="ZV11" s="128"/>
      <c r="ZW11" s="128"/>
      <c r="ZX11" s="128"/>
      <c r="ZY11" s="128"/>
      <c r="ZZ11" s="128"/>
      <c r="AAA11" s="128"/>
      <c r="AAB11" s="128"/>
      <c r="AAC11" s="128"/>
      <c r="AAD11" s="128"/>
      <c r="AAE11" s="128"/>
      <c r="AAF11" s="128"/>
      <c r="AAG11" s="128"/>
      <c r="AAH11" s="128"/>
      <c r="AAI11" s="128"/>
      <c r="AAJ11" s="128"/>
      <c r="AAK11" s="128"/>
      <c r="AAL11" s="128"/>
      <c r="AAM11" s="128"/>
      <c r="AAN11" s="128"/>
      <c r="AAO11" s="128"/>
      <c r="AAP11" s="128"/>
      <c r="AAQ11" s="128"/>
      <c r="AAR11" s="128"/>
      <c r="AAS11" s="128"/>
      <c r="AAT11" s="128"/>
      <c r="AAU11" s="128"/>
      <c r="AAV11" s="128"/>
      <c r="AAW11" s="128"/>
      <c r="AAX11" s="128"/>
      <c r="AAY11" s="128"/>
      <c r="AAZ11" s="128"/>
      <c r="ABA11" s="128"/>
      <c r="ABB11" s="128"/>
      <c r="ABC11" s="128"/>
      <c r="ABD11" s="128"/>
      <c r="ABE11" s="128"/>
      <c r="ABF11" s="128"/>
      <c r="ABG11" s="128"/>
      <c r="ABH11" s="128"/>
      <c r="ABI11" s="128"/>
      <c r="ABJ11" s="128"/>
      <c r="ABK11" s="128"/>
      <c r="ABL11" s="128"/>
      <c r="ABM11" s="128"/>
      <c r="ABN11" s="128"/>
      <c r="ABO11" s="128"/>
      <c r="ABP11" s="128"/>
      <c r="ABQ11" s="128"/>
      <c r="ABR11" s="128"/>
      <c r="ABS11" s="128"/>
      <c r="ABT11" s="128"/>
      <c r="ABU11" s="128"/>
      <c r="ABV11" s="128"/>
      <c r="ABW11" s="128"/>
      <c r="ABX11" s="128"/>
      <c r="ABY11" s="128"/>
      <c r="ABZ11" s="128"/>
      <c r="ACA11" s="128"/>
      <c r="ACB11" s="128"/>
      <c r="ACC11" s="128"/>
      <c r="ACD11" s="128"/>
      <c r="ACE11" s="128"/>
      <c r="ACF11" s="128"/>
      <c r="ACG11" s="128"/>
      <c r="ACH11" s="128"/>
      <c r="ACI11" s="128"/>
      <c r="ACJ11" s="128"/>
      <c r="ACK11" s="128"/>
      <c r="ACL11" s="128"/>
      <c r="ACM11" s="128"/>
      <c r="ACN11" s="128"/>
      <c r="ACO11" s="128"/>
      <c r="ACP11" s="128"/>
      <c r="ACQ11" s="128"/>
      <c r="ACR11" s="128"/>
      <c r="ACS11" s="128"/>
      <c r="ACT11" s="128"/>
      <c r="ACU11" s="128"/>
      <c r="ACV11" s="128"/>
      <c r="ACW11" s="128"/>
      <c r="ACX11" s="128"/>
      <c r="ACY11" s="128"/>
      <c r="ACZ11" s="128"/>
      <c r="ADA11" s="128"/>
      <c r="ADB11" s="128"/>
      <c r="ADC11" s="128"/>
      <c r="ADD11" s="128"/>
      <c r="ADE11" s="128"/>
      <c r="ADF11" s="128"/>
      <c r="ADG11" s="128"/>
      <c r="ADH11" s="128"/>
      <c r="ADI11" s="128"/>
      <c r="ADJ11" s="128"/>
      <c r="ADK11" s="128"/>
      <c r="ADL11" s="128"/>
      <c r="ADM11" s="128"/>
      <c r="ADN11" s="128"/>
      <c r="ADO11" s="128"/>
      <c r="ADP11" s="128"/>
      <c r="ADQ11" s="128"/>
      <c r="ADR11" s="128"/>
      <c r="ADS11" s="128"/>
      <c r="ADT11" s="128"/>
      <c r="ADU11" s="128"/>
      <c r="ADV11" s="128"/>
      <c r="ADW11" s="128"/>
      <c r="ADX11" s="128"/>
      <c r="ADY11" s="128"/>
      <c r="ADZ11" s="128"/>
      <c r="AEA11" s="128"/>
      <c r="AEB11" s="128"/>
      <c r="AEC11" s="128"/>
      <c r="AED11" s="128"/>
      <c r="AEE11" s="128"/>
      <c r="AEF11" s="128"/>
      <c r="AEG11" s="128"/>
      <c r="AEH11" s="128"/>
      <c r="AEI11" s="128"/>
      <c r="AEJ11" s="128"/>
      <c r="AEK11" s="128"/>
      <c r="AEL11" s="128"/>
      <c r="AEM11" s="128"/>
      <c r="AEN11" s="128"/>
      <c r="AEO11" s="128"/>
      <c r="AEP11" s="128"/>
      <c r="AEQ11" s="128"/>
      <c r="AER11" s="128"/>
      <c r="AES11" s="128"/>
      <c r="AET11" s="128"/>
      <c r="AEU11" s="128"/>
      <c r="AEV11" s="128"/>
      <c r="AEW11" s="128"/>
      <c r="AEX11" s="128"/>
      <c r="AEY11" s="128"/>
      <c r="AEZ11" s="128"/>
      <c r="AFA11" s="128"/>
      <c r="AFB11" s="128"/>
      <c r="AFC11" s="128"/>
      <c r="AFD11" s="128"/>
      <c r="AFE11" s="128"/>
      <c r="AFF11" s="128"/>
      <c r="AFG11" s="128"/>
      <c r="AFH11" s="128"/>
      <c r="AFI11" s="128"/>
      <c r="AFJ11" s="128"/>
      <c r="AFK11" s="128"/>
      <c r="AFL11" s="128"/>
      <c r="AFM11" s="128"/>
      <c r="AFN11" s="128"/>
      <c r="AFO11" s="128"/>
      <c r="AFP11" s="128"/>
      <c r="AFQ11" s="128"/>
      <c r="AFR11" s="128"/>
      <c r="AFS11" s="128"/>
      <c r="AFT11" s="128"/>
      <c r="AFU11" s="128"/>
      <c r="AFV11" s="128"/>
      <c r="AFW11" s="128"/>
      <c r="AFX11" s="128"/>
      <c r="AFY11" s="128"/>
      <c r="AFZ11" s="128"/>
      <c r="AGA11" s="128"/>
      <c r="AGB11" s="128"/>
      <c r="AGC11" s="128"/>
      <c r="AGD11" s="128"/>
      <c r="AGE11" s="128"/>
      <c r="AGF11" s="128"/>
      <c r="AGG11" s="128"/>
      <c r="AGH11" s="128"/>
      <c r="AGI11" s="128"/>
      <c r="AGJ11" s="128"/>
      <c r="AGK11" s="128"/>
      <c r="AGL11" s="128"/>
      <c r="AGM11" s="128"/>
      <c r="AGN11" s="128"/>
      <c r="AGO11" s="128"/>
      <c r="AGP11" s="128"/>
      <c r="AGQ11" s="128"/>
      <c r="AGR11" s="128"/>
      <c r="AGS11" s="128"/>
      <c r="AGT11" s="128"/>
      <c r="AGU11" s="128"/>
      <c r="AGV11" s="128"/>
      <c r="AGW11" s="128"/>
      <c r="AGX11" s="128"/>
      <c r="AGY11" s="128"/>
      <c r="AGZ11" s="128"/>
      <c r="AHA11" s="128"/>
      <c r="AHB11" s="128"/>
      <c r="AHC11" s="128"/>
      <c r="AHD11" s="128"/>
      <c r="AHE11" s="128"/>
      <c r="AHF11" s="128"/>
      <c r="AHG11" s="128"/>
      <c r="AHH11" s="128"/>
      <c r="AHI11" s="128"/>
      <c r="AHJ11" s="128"/>
      <c r="AHK11" s="128"/>
      <c r="AHL11" s="128"/>
      <c r="AHM11" s="128"/>
      <c r="AHN11" s="128"/>
      <c r="AHO11" s="128"/>
      <c r="AHP11" s="128"/>
      <c r="AHQ11" s="128"/>
      <c r="AHR11" s="128"/>
      <c r="AHS11" s="128"/>
      <c r="AHT11" s="128"/>
      <c r="AHU11" s="128"/>
      <c r="AHV11" s="128"/>
      <c r="AHW11" s="128"/>
      <c r="AHX11" s="128"/>
      <c r="AHY11" s="128"/>
      <c r="AHZ11" s="128"/>
      <c r="AIA11" s="128"/>
      <c r="AIB11" s="128"/>
      <c r="AIC11" s="128"/>
      <c r="AID11" s="128"/>
      <c r="AIE11" s="128"/>
      <c r="AIF11" s="128"/>
      <c r="AIG11" s="128"/>
      <c r="AIH11" s="128"/>
      <c r="AII11" s="128"/>
      <c r="AIJ11" s="128"/>
      <c r="AIK11" s="128"/>
      <c r="AIL11" s="128"/>
      <c r="AIM11" s="128"/>
      <c r="AIN11" s="128"/>
      <c r="AIO11" s="128"/>
      <c r="AIP11" s="128"/>
      <c r="AIQ11" s="128"/>
      <c r="AIR11" s="128"/>
      <c r="AIS11" s="128"/>
      <c r="AIT11" s="128"/>
      <c r="AIU11" s="128"/>
      <c r="AIV11" s="128"/>
      <c r="AIW11" s="128"/>
      <c r="AIX11" s="128"/>
      <c r="AIY11" s="128"/>
      <c r="AIZ11" s="128"/>
      <c r="AJA11" s="128"/>
      <c r="AJB11" s="128"/>
      <c r="AJC11" s="128"/>
      <c r="AJD11" s="128"/>
      <c r="AJE11" s="128"/>
      <c r="AJF11" s="128"/>
      <c r="AJG11" s="128"/>
      <c r="AJH11" s="128"/>
      <c r="AJI11" s="128"/>
      <c r="AJJ11" s="128"/>
      <c r="AJK11" s="128"/>
      <c r="AJL11" s="128"/>
      <c r="AJM11" s="128"/>
      <c r="AJN11" s="128"/>
      <c r="AJO11" s="128"/>
      <c r="AJP11" s="128"/>
      <c r="AJQ11" s="128"/>
      <c r="AJR11" s="128"/>
      <c r="AJS11" s="128"/>
      <c r="AJT11" s="128"/>
      <c r="AJU11" s="128"/>
      <c r="AJV11" s="128"/>
      <c r="AJW11" s="128"/>
      <c r="AJX11" s="128"/>
      <c r="AJY11" s="128"/>
      <c r="AJZ11" s="128"/>
      <c r="AKA11" s="128"/>
      <c r="AKB11" s="128"/>
      <c r="AKC11" s="128"/>
      <c r="AKD11" s="128"/>
      <c r="AKE11" s="128"/>
      <c r="AKF11" s="128"/>
      <c r="AKG11" s="128"/>
      <c r="AKH11" s="128"/>
      <c r="AKI11" s="128"/>
      <c r="AKJ11" s="128"/>
      <c r="AKK11" s="128"/>
      <c r="AKL11" s="128"/>
      <c r="AKM11" s="128"/>
      <c r="AKN11" s="128"/>
      <c r="AKO11" s="128"/>
      <c r="AKP11" s="128"/>
      <c r="AKQ11" s="128"/>
      <c r="AKR11" s="128"/>
      <c r="AKS11" s="128"/>
      <c r="AKT11" s="128"/>
      <c r="AKU11" s="128"/>
      <c r="AKV11" s="128"/>
      <c r="AKW11" s="128"/>
      <c r="AKX11" s="128"/>
      <c r="AKY11" s="128"/>
      <c r="AKZ11" s="128"/>
      <c r="ALA11" s="128"/>
      <c r="ALB11" s="128"/>
      <c r="ALC11" s="128"/>
      <c r="ALD11" s="128"/>
      <c r="ALE11" s="128"/>
      <c r="ALF11" s="128"/>
      <c r="ALG11" s="128"/>
      <c r="ALH11" s="128"/>
      <c r="ALI11" s="128"/>
      <c r="ALJ11" s="128"/>
      <c r="ALK11" s="128"/>
      <c r="ALL11" s="128"/>
      <c r="ALM11" s="128"/>
      <c r="ALN11" s="128"/>
      <c r="ALO11" s="238"/>
      <c r="ALP11" s="238"/>
      <c r="ALQ11" s="238"/>
    </row>
    <row r="12" spans="1:1005" s="241" customFormat="1" ht="31.5" customHeight="1" x14ac:dyDescent="0.25">
      <c r="A12" s="215" t="s">
        <v>2750</v>
      </c>
      <c r="B12" s="218" t="s">
        <v>3839</v>
      </c>
      <c r="C12" s="219" t="s">
        <v>2765</v>
      </c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/>
      <c r="BX12" s="220"/>
      <c r="BY12" s="220"/>
      <c r="BZ12" s="220"/>
      <c r="CA12" s="220"/>
      <c r="CB12" s="220"/>
      <c r="CC12" s="220"/>
      <c r="CD12" s="220"/>
      <c r="CE12" s="220"/>
      <c r="CF12" s="220"/>
      <c r="CG12" s="220"/>
      <c r="CH12" s="220"/>
      <c r="CI12" s="220"/>
      <c r="CJ12" s="220"/>
      <c r="CK12" s="220"/>
      <c r="CL12" s="220"/>
      <c r="CM12" s="220"/>
      <c r="CN12" s="220"/>
      <c r="CO12" s="220"/>
      <c r="CP12" s="220"/>
      <c r="CQ12" s="220"/>
      <c r="CR12" s="220"/>
      <c r="CS12" s="220"/>
      <c r="CT12" s="220"/>
      <c r="CU12" s="220"/>
      <c r="CV12" s="220"/>
      <c r="CW12" s="220"/>
      <c r="CX12" s="220"/>
      <c r="CY12" s="220"/>
      <c r="CZ12" s="220"/>
      <c r="DA12" s="220"/>
      <c r="DB12" s="220"/>
      <c r="DC12" s="220"/>
      <c r="DD12" s="220"/>
      <c r="DE12" s="220"/>
      <c r="DF12" s="220"/>
      <c r="DG12" s="220"/>
      <c r="DH12" s="220"/>
      <c r="DI12" s="220"/>
      <c r="DJ12" s="220"/>
      <c r="DK12" s="220"/>
      <c r="DL12" s="220"/>
      <c r="DM12" s="220"/>
      <c r="DN12" s="220"/>
      <c r="DO12" s="220"/>
      <c r="DP12" s="220"/>
      <c r="DQ12" s="220"/>
      <c r="DR12" s="220"/>
      <c r="DS12" s="220"/>
      <c r="DT12" s="220"/>
      <c r="DU12" s="220"/>
      <c r="DV12" s="220"/>
      <c r="DW12" s="220"/>
      <c r="DX12" s="220"/>
      <c r="DY12" s="220"/>
      <c r="DZ12" s="220"/>
      <c r="EA12" s="220"/>
      <c r="EB12" s="220"/>
      <c r="EC12" s="220"/>
      <c r="ED12" s="220"/>
      <c r="EE12" s="220"/>
      <c r="EF12" s="220"/>
      <c r="EG12" s="220"/>
      <c r="EH12" s="220"/>
      <c r="EI12" s="220"/>
      <c r="EJ12" s="220"/>
      <c r="EK12" s="220"/>
      <c r="EL12" s="220"/>
      <c r="EM12" s="220"/>
      <c r="EN12" s="220"/>
      <c r="EO12" s="220"/>
      <c r="EP12" s="220"/>
      <c r="EQ12" s="220"/>
      <c r="ER12" s="220"/>
      <c r="ES12" s="220"/>
      <c r="ET12" s="220"/>
      <c r="EU12" s="220"/>
      <c r="EV12" s="220"/>
      <c r="EW12" s="220"/>
      <c r="EX12" s="220"/>
      <c r="EY12" s="220"/>
      <c r="EZ12" s="220"/>
      <c r="FA12" s="220"/>
      <c r="FB12" s="220"/>
      <c r="FC12" s="220"/>
      <c r="FD12" s="220"/>
      <c r="FE12" s="220"/>
      <c r="FF12" s="220"/>
      <c r="FG12" s="220"/>
      <c r="FH12" s="220"/>
      <c r="FI12" s="220"/>
      <c r="FJ12" s="220"/>
      <c r="FK12" s="220"/>
      <c r="FL12" s="220"/>
      <c r="FM12" s="220"/>
      <c r="FN12" s="220"/>
      <c r="FO12" s="220"/>
      <c r="FP12" s="220"/>
      <c r="FQ12" s="220"/>
      <c r="FR12" s="220"/>
      <c r="FS12" s="220"/>
      <c r="FT12" s="220"/>
      <c r="FU12" s="220"/>
      <c r="FV12" s="220"/>
      <c r="FW12" s="220"/>
      <c r="FX12" s="220"/>
      <c r="FY12" s="220"/>
      <c r="FZ12" s="220"/>
      <c r="GA12" s="220"/>
      <c r="GB12" s="220"/>
      <c r="GC12" s="220"/>
      <c r="GD12" s="220"/>
      <c r="GE12" s="220"/>
      <c r="GF12" s="220"/>
      <c r="GG12" s="220"/>
      <c r="GH12" s="220"/>
      <c r="GI12" s="220"/>
      <c r="GJ12" s="220"/>
      <c r="GK12" s="220"/>
      <c r="GL12" s="220"/>
      <c r="GM12" s="220"/>
      <c r="GN12" s="220"/>
      <c r="GO12" s="220"/>
      <c r="GP12" s="220"/>
      <c r="GQ12" s="220"/>
      <c r="GR12" s="220"/>
      <c r="GS12" s="220"/>
      <c r="GT12" s="220"/>
      <c r="GU12" s="220"/>
      <c r="GV12" s="220"/>
      <c r="GW12" s="220"/>
      <c r="GX12" s="220"/>
      <c r="GY12" s="220"/>
      <c r="GZ12" s="220"/>
      <c r="HA12" s="220"/>
      <c r="HB12" s="220"/>
      <c r="HC12" s="220"/>
      <c r="HD12" s="220"/>
      <c r="HE12" s="220"/>
      <c r="HF12" s="220"/>
      <c r="HG12" s="220"/>
      <c r="HH12" s="220"/>
      <c r="HI12" s="220"/>
      <c r="HJ12" s="220"/>
      <c r="HK12" s="220"/>
      <c r="HL12" s="220"/>
      <c r="HM12" s="220"/>
      <c r="HN12" s="220"/>
      <c r="HO12" s="220"/>
      <c r="HP12" s="220"/>
      <c r="HQ12" s="220"/>
      <c r="HR12" s="220"/>
      <c r="HS12" s="220"/>
      <c r="HT12" s="220"/>
      <c r="HU12" s="220"/>
      <c r="HV12" s="220"/>
      <c r="HW12" s="220"/>
      <c r="HX12" s="220"/>
      <c r="HY12" s="220"/>
      <c r="HZ12" s="220"/>
      <c r="IA12" s="220"/>
      <c r="IB12" s="220"/>
      <c r="IC12" s="220"/>
      <c r="ID12" s="220"/>
      <c r="IE12" s="220"/>
      <c r="IF12" s="220"/>
      <c r="IG12" s="220"/>
      <c r="IH12" s="220"/>
      <c r="II12" s="220"/>
      <c r="IJ12" s="220"/>
      <c r="IK12" s="220"/>
      <c r="IL12" s="220"/>
      <c r="IM12" s="220"/>
      <c r="IN12" s="220"/>
      <c r="IO12" s="220"/>
      <c r="IP12" s="220"/>
      <c r="IQ12" s="220"/>
      <c r="IR12" s="220"/>
      <c r="IS12" s="220"/>
      <c r="IT12" s="220"/>
      <c r="IU12" s="220"/>
      <c r="IV12" s="220"/>
      <c r="IW12" s="220"/>
      <c r="IX12" s="220"/>
      <c r="IY12" s="220"/>
      <c r="IZ12" s="220"/>
      <c r="JA12" s="220"/>
      <c r="JB12" s="220"/>
      <c r="JC12" s="220"/>
      <c r="JD12" s="220"/>
      <c r="JE12" s="220"/>
      <c r="JF12" s="220"/>
      <c r="JG12" s="220"/>
      <c r="JH12" s="220"/>
      <c r="JI12" s="220"/>
      <c r="JJ12" s="220"/>
      <c r="JK12" s="220"/>
      <c r="JL12" s="220"/>
      <c r="JM12" s="220"/>
      <c r="JN12" s="220"/>
      <c r="JO12" s="220"/>
      <c r="JP12" s="220"/>
      <c r="JQ12" s="220"/>
      <c r="JR12" s="220"/>
      <c r="JS12" s="220"/>
      <c r="JT12" s="220"/>
      <c r="JU12" s="220"/>
      <c r="JV12" s="220"/>
      <c r="JW12" s="220"/>
      <c r="JX12" s="220"/>
      <c r="JY12" s="220"/>
      <c r="JZ12" s="220"/>
      <c r="KA12" s="220"/>
      <c r="KB12" s="220"/>
      <c r="KC12" s="220"/>
      <c r="KD12" s="220"/>
      <c r="KE12" s="220"/>
      <c r="KF12" s="220"/>
      <c r="KG12" s="220"/>
      <c r="KH12" s="220"/>
      <c r="KI12" s="220"/>
      <c r="KJ12" s="220"/>
      <c r="KK12" s="220"/>
      <c r="KL12" s="220"/>
      <c r="KM12" s="220"/>
      <c r="KN12" s="220"/>
      <c r="KO12" s="220"/>
      <c r="KP12" s="220"/>
      <c r="KQ12" s="220"/>
      <c r="KR12" s="220"/>
      <c r="KS12" s="220"/>
      <c r="KT12" s="220"/>
      <c r="KU12" s="220"/>
      <c r="KV12" s="220"/>
      <c r="KW12" s="220"/>
      <c r="KX12" s="220"/>
      <c r="KY12" s="220"/>
      <c r="KZ12" s="220"/>
      <c r="LA12" s="220"/>
      <c r="LB12" s="220"/>
      <c r="LC12" s="220"/>
      <c r="LD12" s="220"/>
      <c r="LE12" s="220"/>
      <c r="LF12" s="220"/>
      <c r="LG12" s="220"/>
      <c r="LH12" s="220"/>
      <c r="LI12" s="220"/>
      <c r="LJ12" s="220"/>
      <c r="LK12" s="220"/>
      <c r="LL12" s="220"/>
      <c r="LM12" s="220"/>
      <c r="LN12" s="220"/>
      <c r="LO12" s="220"/>
      <c r="LP12" s="220"/>
      <c r="LQ12" s="220"/>
      <c r="LR12" s="220"/>
      <c r="LS12" s="220"/>
      <c r="LT12" s="220"/>
      <c r="LU12" s="220"/>
      <c r="LV12" s="220"/>
      <c r="LW12" s="220"/>
      <c r="LX12" s="220"/>
      <c r="LY12" s="220"/>
      <c r="LZ12" s="220"/>
      <c r="MA12" s="220"/>
      <c r="MB12" s="220"/>
      <c r="MC12" s="220"/>
      <c r="MD12" s="220"/>
      <c r="ME12" s="220"/>
      <c r="MF12" s="220"/>
      <c r="MG12" s="220"/>
      <c r="MH12" s="220"/>
      <c r="MI12" s="220"/>
      <c r="MJ12" s="220"/>
      <c r="MK12" s="220"/>
      <c r="ML12" s="220"/>
      <c r="MM12" s="220"/>
      <c r="MN12" s="220"/>
      <c r="MO12" s="220"/>
      <c r="MP12" s="220"/>
      <c r="MQ12" s="220"/>
      <c r="MR12" s="220"/>
      <c r="MS12" s="220"/>
      <c r="MT12" s="220"/>
      <c r="MU12" s="220"/>
      <c r="MV12" s="220"/>
      <c r="MW12" s="220"/>
      <c r="MX12" s="220"/>
      <c r="MY12" s="220"/>
      <c r="MZ12" s="220"/>
      <c r="NA12" s="220"/>
      <c r="NB12" s="220"/>
      <c r="NC12" s="220"/>
      <c r="ND12" s="220"/>
      <c r="NE12" s="220"/>
      <c r="NF12" s="220"/>
      <c r="NG12" s="220"/>
      <c r="NH12" s="220"/>
      <c r="NI12" s="220"/>
      <c r="NJ12" s="220"/>
      <c r="NK12" s="220"/>
      <c r="NL12" s="220"/>
      <c r="NM12" s="220"/>
      <c r="NN12" s="220"/>
      <c r="NO12" s="220"/>
      <c r="NP12" s="220"/>
      <c r="NQ12" s="220"/>
      <c r="NR12" s="220"/>
      <c r="NS12" s="220"/>
      <c r="NT12" s="220"/>
      <c r="NU12" s="220"/>
      <c r="NV12" s="220"/>
      <c r="NW12" s="220"/>
      <c r="NX12" s="220"/>
      <c r="NY12" s="220"/>
      <c r="NZ12" s="220"/>
      <c r="OA12" s="220"/>
      <c r="OB12" s="220"/>
      <c r="OC12" s="220"/>
      <c r="OD12" s="220"/>
      <c r="OE12" s="220"/>
      <c r="OF12" s="220"/>
      <c r="OG12" s="220"/>
      <c r="OH12" s="220"/>
      <c r="OI12" s="220"/>
      <c r="OJ12" s="220"/>
      <c r="OK12" s="220"/>
      <c r="OL12" s="220"/>
      <c r="OM12" s="220"/>
      <c r="ON12" s="220"/>
      <c r="OO12" s="220"/>
      <c r="OP12" s="220"/>
      <c r="OQ12" s="220"/>
      <c r="OR12" s="220"/>
      <c r="OS12" s="220"/>
      <c r="OT12" s="220"/>
      <c r="OU12" s="220"/>
      <c r="OV12" s="220"/>
      <c r="OW12" s="220"/>
      <c r="OX12" s="220"/>
      <c r="OY12" s="220"/>
      <c r="OZ12" s="220"/>
      <c r="PA12" s="220"/>
      <c r="PB12" s="220"/>
      <c r="PC12" s="220"/>
      <c r="PD12" s="220"/>
      <c r="PE12" s="220"/>
      <c r="PF12" s="220"/>
      <c r="PG12" s="220"/>
      <c r="PH12" s="220"/>
      <c r="PI12" s="220"/>
      <c r="PJ12" s="220"/>
      <c r="PK12" s="220"/>
      <c r="PL12" s="220"/>
      <c r="PM12" s="220"/>
      <c r="PN12" s="220"/>
      <c r="PO12" s="220"/>
      <c r="PP12" s="220"/>
      <c r="PQ12" s="220"/>
      <c r="PR12" s="220"/>
      <c r="PS12" s="220"/>
      <c r="PT12" s="220"/>
      <c r="PU12" s="220"/>
      <c r="PV12" s="220"/>
      <c r="PW12" s="220"/>
      <c r="PX12" s="220"/>
      <c r="PY12" s="220"/>
      <c r="PZ12" s="220"/>
      <c r="QA12" s="220"/>
      <c r="QB12" s="220"/>
      <c r="QC12" s="220"/>
      <c r="QD12" s="220"/>
      <c r="QE12" s="220"/>
      <c r="QF12" s="220"/>
      <c r="QG12" s="220"/>
      <c r="QH12" s="220"/>
      <c r="QI12" s="220"/>
      <c r="QJ12" s="220"/>
      <c r="QK12" s="220"/>
      <c r="QL12" s="220"/>
      <c r="QM12" s="220"/>
      <c r="QN12" s="220"/>
      <c r="QO12" s="220"/>
      <c r="QP12" s="220"/>
      <c r="QQ12" s="220"/>
      <c r="QR12" s="220"/>
      <c r="QS12" s="220"/>
      <c r="QT12" s="220"/>
      <c r="QU12" s="220"/>
      <c r="QV12" s="220"/>
      <c r="QW12" s="220"/>
      <c r="QX12" s="220"/>
      <c r="QY12" s="220"/>
      <c r="QZ12" s="220"/>
      <c r="RA12" s="220"/>
      <c r="RB12" s="220"/>
      <c r="RC12" s="220"/>
      <c r="RD12" s="220"/>
      <c r="RE12" s="220"/>
      <c r="RF12" s="220"/>
      <c r="RG12" s="220"/>
      <c r="RH12" s="220"/>
      <c r="RI12" s="220"/>
      <c r="RJ12" s="220"/>
      <c r="RK12" s="220"/>
      <c r="RL12" s="220"/>
      <c r="RM12" s="220"/>
      <c r="RN12" s="220"/>
      <c r="RO12" s="220"/>
      <c r="RP12" s="220"/>
      <c r="RQ12" s="220"/>
      <c r="RR12" s="220"/>
      <c r="RS12" s="220"/>
      <c r="RT12" s="220"/>
      <c r="RU12" s="220"/>
      <c r="RV12" s="220"/>
      <c r="RW12" s="220"/>
      <c r="RX12" s="220"/>
      <c r="RY12" s="220"/>
      <c r="RZ12" s="220"/>
      <c r="SA12" s="220"/>
      <c r="SB12" s="220"/>
      <c r="SC12" s="220"/>
      <c r="SD12" s="220"/>
      <c r="SE12" s="220"/>
      <c r="SF12" s="220"/>
      <c r="SG12" s="220"/>
      <c r="SH12" s="220"/>
      <c r="SI12" s="220"/>
      <c r="SJ12" s="220"/>
      <c r="SK12" s="220"/>
      <c r="SL12" s="220"/>
      <c r="SM12" s="220"/>
      <c r="SN12" s="220"/>
      <c r="SO12" s="220"/>
      <c r="SP12" s="220"/>
      <c r="SQ12" s="220"/>
      <c r="SR12" s="220"/>
      <c r="SS12" s="220"/>
      <c r="ST12" s="220"/>
      <c r="SU12" s="220"/>
      <c r="SV12" s="220"/>
      <c r="SW12" s="220"/>
      <c r="SX12" s="220"/>
      <c r="SY12" s="220"/>
      <c r="SZ12" s="220"/>
      <c r="TA12" s="220"/>
      <c r="TB12" s="220"/>
      <c r="TC12" s="220"/>
      <c r="TD12" s="220"/>
      <c r="TE12" s="220"/>
      <c r="TF12" s="220"/>
      <c r="TG12" s="220"/>
      <c r="TH12" s="220"/>
      <c r="TI12" s="220"/>
      <c r="TJ12" s="220"/>
      <c r="TK12" s="220"/>
      <c r="TL12" s="220"/>
      <c r="TM12" s="220"/>
      <c r="TN12" s="220"/>
      <c r="TO12" s="220"/>
      <c r="TP12" s="220"/>
      <c r="TQ12" s="220"/>
      <c r="TR12" s="220"/>
      <c r="TS12" s="220"/>
      <c r="TT12" s="220"/>
      <c r="TU12" s="220"/>
      <c r="TV12" s="220"/>
      <c r="TW12" s="220"/>
      <c r="TX12" s="220"/>
      <c r="TY12" s="220"/>
      <c r="TZ12" s="220"/>
      <c r="UA12" s="220"/>
      <c r="UB12" s="220"/>
      <c r="UC12" s="220"/>
      <c r="UD12" s="220"/>
      <c r="UE12" s="220"/>
      <c r="UF12" s="220"/>
      <c r="UG12" s="220"/>
      <c r="UH12" s="220"/>
      <c r="UI12" s="220"/>
      <c r="UJ12" s="220"/>
      <c r="UK12" s="220"/>
      <c r="UL12" s="220"/>
      <c r="UM12" s="220"/>
      <c r="UN12" s="220"/>
      <c r="UO12" s="220"/>
      <c r="UP12" s="220"/>
      <c r="UQ12" s="220"/>
      <c r="UR12" s="220"/>
      <c r="US12" s="220"/>
      <c r="UT12" s="220"/>
      <c r="UU12" s="220"/>
      <c r="UV12" s="220"/>
      <c r="UW12" s="220"/>
      <c r="UX12" s="220"/>
      <c r="UY12" s="220"/>
      <c r="UZ12" s="220"/>
      <c r="VA12" s="220"/>
      <c r="VB12" s="220"/>
      <c r="VC12" s="220"/>
      <c r="VD12" s="220"/>
      <c r="VE12" s="220"/>
      <c r="VF12" s="220"/>
      <c r="VG12" s="220"/>
      <c r="VH12" s="220"/>
      <c r="VI12" s="220"/>
      <c r="VJ12" s="220"/>
      <c r="VK12" s="220"/>
      <c r="VL12" s="220"/>
      <c r="VM12" s="220"/>
      <c r="VN12" s="220"/>
      <c r="VO12" s="220"/>
      <c r="VP12" s="220"/>
      <c r="VQ12" s="220"/>
      <c r="VR12" s="220"/>
      <c r="VS12" s="220"/>
      <c r="VT12" s="220"/>
      <c r="VU12" s="220"/>
      <c r="VV12" s="220"/>
      <c r="VW12" s="220"/>
      <c r="VX12" s="220"/>
      <c r="VY12" s="220"/>
      <c r="VZ12" s="220"/>
      <c r="WA12" s="220"/>
      <c r="WB12" s="220"/>
      <c r="WC12" s="220"/>
      <c r="WD12" s="220"/>
      <c r="WE12" s="220"/>
      <c r="WF12" s="220"/>
      <c r="WG12" s="220"/>
      <c r="WH12" s="220"/>
      <c r="WI12" s="220"/>
      <c r="WJ12" s="220"/>
      <c r="WK12" s="220"/>
      <c r="WL12" s="220"/>
      <c r="WM12" s="220"/>
      <c r="WN12" s="220"/>
      <c r="WO12" s="220"/>
      <c r="WP12" s="220"/>
      <c r="WQ12" s="220"/>
      <c r="WR12" s="220"/>
      <c r="WS12" s="220"/>
      <c r="WT12" s="220"/>
      <c r="WU12" s="220"/>
      <c r="WV12" s="220"/>
      <c r="WW12" s="220"/>
      <c r="WX12" s="220"/>
      <c r="WY12" s="220"/>
      <c r="WZ12" s="220"/>
      <c r="XA12" s="220"/>
      <c r="XB12" s="220"/>
      <c r="XC12" s="220"/>
      <c r="XD12" s="220"/>
      <c r="XE12" s="220"/>
      <c r="XF12" s="220"/>
      <c r="XG12" s="220"/>
      <c r="XH12" s="220"/>
      <c r="XI12" s="220"/>
      <c r="XJ12" s="220"/>
      <c r="XK12" s="220"/>
      <c r="XL12" s="220"/>
      <c r="XM12" s="220"/>
      <c r="XN12" s="220"/>
      <c r="XO12" s="220"/>
      <c r="XP12" s="220"/>
      <c r="XQ12" s="220"/>
      <c r="XR12" s="220"/>
      <c r="XS12" s="220"/>
      <c r="XT12" s="220"/>
      <c r="XU12" s="220"/>
      <c r="XV12" s="220"/>
      <c r="XW12" s="220"/>
      <c r="XX12" s="220"/>
      <c r="XY12" s="220"/>
      <c r="XZ12" s="220"/>
      <c r="YA12" s="220"/>
      <c r="YB12" s="220"/>
      <c r="YC12" s="220"/>
      <c r="YD12" s="220"/>
      <c r="YE12" s="220"/>
      <c r="YF12" s="220"/>
      <c r="YG12" s="220"/>
      <c r="YH12" s="220"/>
      <c r="YI12" s="220"/>
      <c r="YJ12" s="220"/>
      <c r="YK12" s="220"/>
      <c r="YL12" s="220"/>
      <c r="YM12" s="220"/>
      <c r="YN12" s="220"/>
      <c r="YO12" s="220"/>
      <c r="YP12" s="220"/>
      <c r="YQ12" s="220"/>
      <c r="YR12" s="220"/>
      <c r="YS12" s="220"/>
      <c r="YT12" s="220"/>
      <c r="YU12" s="220"/>
      <c r="YV12" s="220"/>
      <c r="YW12" s="220"/>
      <c r="YX12" s="220"/>
      <c r="YY12" s="220"/>
      <c r="YZ12" s="220"/>
      <c r="ZA12" s="220"/>
      <c r="ZB12" s="220"/>
      <c r="ZC12" s="220"/>
      <c r="ZD12" s="220"/>
      <c r="ZE12" s="220"/>
      <c r="ZF12" s="220"/>
      <c r="ZG12" s="220"/>
      <c r="ZH12" s="220"/>
      <c r="ZI12" s="220"/>
      <c r="ZJ12" s="220"/>
      <c r="ZK12" s="220"/>
      <c r="ZL12" s="220"/>
      <c r="ZM12" s="220"/>
      <c r="ZN12" s="220"/>
      <c r="ZO12" s="220"/>
      <c r="ZP12" s="220"/>
      <c r="ZQ12" s="220"/>
      <c r="ZR12" s="220"/>
      <c r="ZS12" s="220"/>
      <c r="ZT12" s="220"/>
      <c r="ZU12" s="220"/>
      <c r="ZV12" s="220"/>
      <c r="ZW12" s="220"/>
      <c r="ZX12" s="220"/>
      <c r="ZY12" s="220"/>
      <c r="ZZ12" s="220"/>
      <c r="AAA12" s="220"/>
      <c r="AAB12" s="220"/>
      <c r="AAC12" s="220"/>
      <c r="AAD12" s="220"/>
      <c r="AAE12" s="220"/>
      <c r="AAF12" s="220"/>
      <c r="AAG12" s="220"/>
      <c r="AAH12" s="220"/>
      <c r="AAI12" s="220"/>
      <c r="AAJ12" s="220"/>
      <c r="AAK12" s="220"/>
      <c r="AAL12" s="220"/>
      <c r="AAM12" s="220"/>
      <c r="AAN12" s="220"/>
      <c r="AAO12" s="220"/>
      <c r="AAP12" s="220"/>
      <c r="AAQ12" s="220"/>
      <c r="AAR12" s="220"/>
      <c r="AAS12" s="220"/>
      <c r="AAT12" s="220"/>
      <c r="AAU12" s="220"/>
      <c r="AAV12" s="220"/>
      <c r="AAW12" s="220"/>
      <c r="AAX12" s="220"/>
      <c r="AAY12" s="220"/>
      <c r="AAZ12" s="220"/>
      <c r="ABA12" s="220"/>
      <c r="ABB12" s="220"/>
      <c r="ABC12" s="220"/>
      <c r="ABD12" s="220"/>
      <c r="ABE12" s="220"/>
      <c r="ABF12" s="220"/>
      <c r="ABG12" s="220"/>
      <c r="ABH12" s="220"/>
      <c r="ABI12" s="220"/>
      <c r="ABJ12" s="220"/>
      <c r="ABK12" s="220"/>
      <c r="ABL12" s="220"/>
      <c r="ABM12" s="220"/>
      <c r="ABN12" s="220"/>
      <c r="ABO12" s="220"/>
      <c r="ABP12" s="220"/>
      <c r="ABQ12" s="220"/>
      <c r="ABR12" s="220"/>
      <c r="ABS12" s="220"/>
      <c r="ABT12" s="220"/>
      <c r="ABU12" s="220"/>
      <c r="ABV12" s="220"/>
      <c r="ABW12" s="220"/>
      <c r="ABX12" s="220"/>
      <c r="ABY12" s="220"/>
      <c r="ABZ12" s="220"/>
      <c r="ACA12" s="220"/>
      <c r="ACB12" s="220"/>
      <c r="ACC12" s="220"/>
      <c r="ACD12" s="220"/>
      <c r="ACE12" s="220"/>
      <c r="ACF12" s="220"/>
      <c r="ACG12" s="220"/>
      <c r="ACH12" s="220"/>
      <c r="ACI12" s="220"/>
      <c r="ACJ12" s="220"/>
      <c r="ACK12" s="220"/>
      <c r="ACL12" s="220"/>
      <c r="ACM12" s="220"/>
      <c r="ACN12" s="220"/>
      <c r="ACO12" s="220"/>
      <c r="ACP12" s="220"/>
      <c r="ACQ12" s="220"/>
      <c r="ACR12" s="220"/>
      <c r="ACS12" s="220"/>
      <c r="ACT12" s="220"/>
      <c r="ACU12" s="220"/>
      <c r="ACV12" s="220"/>
      <c r="ACW12" s="220"/>
      <c r="ACX12" s="220"/>
      <c r="ACY12" s="220"/>
      <c r="ACZ12" s="220"/>
      <c r="ADA12" s="220"/>
      <c r="ADB12" s="220"/>
      <c r="ADC12" s="220"/>
      <c r="ADD12" s="220"/>
      <c r="ADE12" s="220"/>
      <c r="ADF12" s="220"/>
      <c r="ADG12" s="220"/>
      <c r="ADH12" s="220"/>
      <c r="ADI12" s="220"/>
      <c r="ADJ12" s="220"/>
      <c r="ADK12" s="220"/>
      <c r="ADL12" s="220"/>
      <c r="ADM12" s="220"/>
      <c r="ADN12" s="220"/>
      <c r="ADO12" s="220"/>
      <c r="ADP12" s="220"/>
      <c r="ADQ12" s="220"/>
      <c r="ADR12" s="220"/>
      <c r="ADS12" s="220"/>
      <c r="ADT12" s="220"/>
      <c r="ADU12" s="220"/>
      <c r="ADV12" s="220"/>
      <c r="ADW12" s="220"/>
      <c r="ADX12" s="220"/>
      <c r="ADY12" s="220"/>
      <c r="ADZ12" s="220"/>
      <c r="AEA12" s="220"/>
      <c r="AEB12" s="220"/>
      <c r="AEC12" s="220"/>
      <c r="AED12" s="220"/>
      <c r="AEE12" s="220"/>
      <c r="AEF12" s="220"/>
      <c r="AEG12" s="220"/>
      <c r="AEH12" s="220"/>
      <c r="AEI12" s="220"/>
      <c r="AEJ12" s="220"/>
      <c r="AEK12" s="220"/>
      <c r="AEL12" s="220"/>
      <c r="AEM12" s="220"/>
      <c r="AEN12" s="220"/>
      <c r="AEO12" s="220"/>
      <c r="AEP12" s="220"/>
      <c r="AEQ12" s="220"/>
      <c r="AER12" s="220"/>
      <c r="AES12" s="220"/>
      <c r="AET12" s="220"/>
      <c r="AEU12" s="220"/>
      <c r="AEV12" s="220"/>
      <c r="AEW12" s="220"/>
      <c r="AEX12" s="220"/>
      <c r="AEY12" s="220"/>
      <c r="AEZ12" s="220"/>
      <c r="AFA12" s="220"/>
      <c r="AFB12" s="220"/>
      <c r="AFC12" s="220"/>
      <c r="AFD12" s="220"/>
      <c r="AFE12" s="220"/>
      <c r="AFF12" s="220"/>
      <c r="AFG12" s="220"/>
      <c r="AFH12" s="220"/>
      <c r="AFI12" s="220"/>
      <c r="AFJ12" s="220"/>
      <c r="AFK12" s="220"/>
      <c r="AFL12" s="220"/>
      <c r="AFM12" s="220"/>
      <c r="AFN12" s="220"/>
      <c r="AFO12" s="220"/>
      <c r="AFP12" s="220"/>
      <c r="AFQ12" s="220"/>
      <c r="AFR12" s="220"/>
      <c r="AFS12" s="220"/>
      <c r="AFT12" s="220"/>
      <c r="AFU12" s="220"/>
      <c r="AFV12" s="220"/>
      <c r="AFW12" s="220"/>
      <c r="AFX12" s="220"/>
      <c r="AFY12" s="220"/>
      <c r="AFZ12" s="220"/>
      <c r="AGA12" s="220"/>
      <c r="AGB12" s="220"/>
      <c r="AGC12" s="220"/>
      <c r="AGD12" s="220"/>
      <c r="AGE12" s="220"/>
      <c r="AGF12" s="220"/>
      <c r="AGG12" s="220"/>
      <c r="AGH12" s="220"/>
      <c r="AGI12" s="220"/>
      <c r="AGJ12" s="220"/>
      <c r="AGK12" s="220"/>
      <c r="AGL12" s="220"/>
      <c r="AGM12" s="220"/>
      <c r="AGN12" s="220"/>
      <c r="AGO12" s="220"/>
      <c r="AGP12" s="220"/>
      <c r="AGQ12" s="220"/>
      <c r="AGR12" s="220"/>
      <c r="AGS12" s="220"/>
      <c r="AGT12" s="220"/>
      <c r="AGU12" s="220"/>
      <c r="AGV12" s="220"/>
      <c r="AGW12" s="220"/>
      <c r="AGX12" s="220"/>
      <c r="AGY12" s="220"/>
      <c r="AGZ12" s="220"/>
      <c r="AHA12" s="220"/>
      <c r="AHB12" s="220"/>
      <c r="AHC12" s="220"/>
      <c r="AHD12" s="220"/>
      <c r="AHE12" s="220"/>
      <c r="AHF12" s="220"/>
      <c r="AHG12" s="220"/>
      <c r="AHH12" s="220"/>
      <c r="AHI12" s="220"/>
      <c r="AHJ12" s="220"/>
      <c r="AHK12" s="220"/>
      <c r="AHL12" s="220"/>
      <c r="AHM12" s="220"/>
      <c r="AHN12" s="220"/>
      <c r="AHO12" s="220"/>
      <c r="AHP12" s="220"/>
      <c r="AHQ12" s="220"/>
      <c r="AHR12" s="220"/>
      <c r="AHS12" s="220"/>
      <c r="AHT12" s="220"/>
      <c r="AHU12" s="220"/>
      <c r="AHV12" s="220"/>
      <c r="AHW12" s="220"/>
      <c r="AHX12" s="220"/>
      <c r="AHY12" s="220"/>
      <c r="AHZ12" s="220"/>
      <c r="AIA12" s="220"/>
      <c r="AIB12" s="220"/>
      <c r="AIC12" s="220"/>
      <c r="AID12" s="220"/>
      <c r="AIE12" s="220"/>
      <c r="AIF12" s="220"/>
      <c r="AIG12" s="220"/>
      <c r="AIH12" s="220"/>
      <c r="AII12" s="220"/>
      <c r="AIJ12" s="220"/>
      <c r="AIK12" s="220"/>
      <c r="AIL12" s="220"/>
      <c r="AIM12" s="220"/>
      <c r="AIN12" s="220"/>
      <c r="AIO12" s="220"/>
      <c r="AIP12" s="220"/>
      <c r="AIQ12" s="220"/>
      <c r="AIR12" s="220"/>
      <c r="AIS12" s="220"/>
      <c r="AIT12" s="220"/>
      <c r="AIU12" s="220"/>
      <c r="AIV12" s="220"/>
      <c r="AIW12" s="220"/>
      <c r="AIX12" s="220"/>
      <c r="AIY12" s="220"/>
      <c r="AIZ12" s="220"/>
      <c r="AJA12" s="220"/>
      <c r="AJB12" s="220"/>
      <c r="AJC12" s="220"/>
      <c r="AJD12" s="220"/>
      <c r="AJE12" s="220"/>
      <c r="AJF12" s="220"/>
      <c r="AJG12" s="220"/>
      <c r="AJH12" s="220"/>
      <c r="AJI12" s="220"/>
      <c r="AJJ12" s="220"/>
      <c r="AJK12" s="220"/>
      <c r="AJL12" s="220"/>
      <c r="AJM12" s="220"/>
      <c r="AJN12" s="220"/>
      <c r="AJO12" s="220"/>
      <c r="AJP12" s="220"/>
      <c r="AJQ12" s="220"/>
      <c r="AJR12" s="220"/>
      <c r="AJS12" s="220"/>
      <c r="AJT12" s="220"/>
      <c r="AJU12" s="220"/>
      <c r="AJV12" s="220"/>
      <c r="AJW12" s="220"/>
      <c r="AJX12" s="220"/>
      <c r="AJY12" s="220"/>
      <c r="AJZ12" s="220"/>
      <c r="AKA12" s="220"/>
      <c r="AKB12" s="220"/>
      <c r="AKC12" s="220"/>
      <c r="AKD12" s="220"/>
      <c r="AKE12" s="220"/>
      <c r="AKF12" s="220"/>
      <c r="AKG12" s="220"/>
      <c r="AKH12" s="220"/>
      <c r="AKI12" s="220"/>
      <c r="AKJ12" s="220"/>
      <c r="AKK12" s="220"/>
      <c r="AKL12" s="220"/>
      <c r="AKM12" s="220"/>
      <c r="AKN12" s="220"/>
      <c r="AKO12" s="220"/>
      <c r="AKP12" s="220"/>
      <c r="AKQ12" s="220"/>
      <c r="AKR12" s="220"/>
      <c r="AKS12" s="220"/>
      <c r="AKT12" s="220"/>
      <c r="AKU12" s="220"/>
      <c r="AKV12" s="220"/>
      <c r="AKW12" s="220"/>
      <c r="AKX12" s="220"/>
      <c r="AKY12" s="220"/>
      <c r="AKZ12" s="220"/>
      <c r="ALA12" s="220"/>
      <c r="ALB12" s="220"/>
      <c r="ALC12" s="220"/>
      <c r="ALD12" s="220"/>
      <c r="ALE12" s="220"/>
      <c r="ALF12" s="220"/>
      <c r="ALG12" s="220"/>
      <c r="ALH12" s="220"/>
      <c r="ALI12" s="220"/>
      <c r="ALJ12" s="220"/>
      <c r="ALK12" s="220"/>
      <c r="ALL12" s="220"/>
      <c r="ALM12" s="220"/>
      <c r="ALN12" s="220"/>
      <c r="ALO12" s="239"/>
      <c r="ALP12" s="239"/>
      <c r="ALQ12" s="239"/>
    </row>
    <row r="13" spans="1:1005" s="86" customFormat="1" ht="31.5" customHeight="1" x14ac:dyDescent="0.25">
      <c r="A13" s="216" t="s">
        <v>2767</v>
      </c>
      <c r="B13" s="221">
        <v>200</v>
      </c>
      <c r="C13" s="222">
        <v>200</v>
      </c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3"/>
      <c r="DA13" s="223"/>
      <c r="DB13" s="223"/>
      <c r="DC13" s="223"/>
      <c r="DD13" s="223"/>
      <c r="DE13" s="223"/>
      <c r="DF13" s="223"/>
      <c r="DG13" s="223"/>
      <c r="DH13" s="223"/>
      <c r="DI13" s="223"/>
      <c r="DJ13" s="223"/>
      <c r="DK13" s="223"/>
      <c r="DL13" s="223"/>
      <c r="DM13" s="223"/>
      <c r="DN13" s="223"/>
      <c r="DO13" s="223"/>
      <c r="DP13" s="223"/>
      <c r="DQ13" s="223"/>
      <c r="DR13" s="223"/>
      <c r="DS13" s="223"/>
      <c r="DT13" s="223"/>
      <c r="DU13" s="223"/>
      <c r="DV13" s="223"/>
      <c r="DW13" s="223"/>
      <c r="DX13" s="223"/>
      <c r="DY13" s="223"/>
      <c r="DZ13" s="223"/>
      <c r="EA13" s="223"/>
      <c r="EB13" s="223"/>
      <c r="EC13" s="223"/>
      <c r="ED13" s="223"/>
      <c r="EE13" s="223"/>
      <c r="EF13" s="223"/>
      <c r="EG13" s="223"/>
      <c r="EH13" s="223"/>
      <c r="EI13" s="223"/>
      <c r="EJ13" s="223"/>
      <c r="EK13" s="223"/>
      <c r="EL13" s="223"/>
      <c r="EM13" s="223"/>
      <c r="EN13" s="223"/>
      <c r="EO13" s="223"/>
      <c r="EP13" s="223"/>
      <c r="EQ13" s="223"/>
      <c r="ER13" s="223"/>
      <c r="ES13" s="223"/>
      <c r="ET13" s="223"/>
      <c r="EU13" s="223"/>
      <c r="EV13" s="223"/>
      <c r="EW13" s="223"/>
      <c r="EX13" s="223"/>
      <c r="EY13" s="223"/>
      <c r="EZ13" s="223"/>
      <c r="FA13" s="223"/>
      <c r="FB13" s="223"/>
      <c r="FC13" s="223"/>
      <c r="FD13" s="223"/>
      <c r="FE13" s="223"/>
      <c r="FF13" s="223"/>
      <c r="FG13" s="223"/>
      <c r="FH13" s="223"/>
      <c r="FI13" s="223"/>
      <c r="FJ13" s="223"/>
      <c r="FK13" s="223"/>
      <c r="FL13" s="223"/>
      <c r="FM13" s="223"/>
      <c r="FN13" s="223"/>
      <c r="FO13" s="223"/>
      <c r="FP13" s="223"/>
      <c r="FQ13" s="223"/>
      <c r="FR13" s="223"/>
      <c r="FS13" s="223"/>
      <c r="FT13" s="223"/>
      <c r="FU13" s="223"/>
      <c r="FV13" s="223"/>
      <c r="FW13" s="223"/>
      <c r="FX13" s="223"/>
      <c r="FY13" s="223"/>
      <c r="FZ13" s="223"/>
      <c r="GA13" s="223"/>
      <c r="GB13" s="223"/>
      <c r="GC13" s="223"/>
      <c r="GD13" s="223"/>
      <c r="GE13" s="223"/>
      <c r="GF13" s="223"/>
      <c r="GG13" s="223"/>
      <c r="GH13" s="223"/>
      <c r="GI13" s="223"/>
      <c r="GJ13" s="223"/>
      <c r="GK13" s="223"/>
      <c r="GL13" s="223"/>
      <c r="GM13" s="223"/>
      <c r="GN13" s="223"/>
      <c r="GO13" s="223"/>
      <c r="GP13" s="223"/>
      <c r="GQ13" s="223"/>
      <c r="GR13" s="223"/>
      <c r="GS13" s="223"/>
      <c r="GT13" s="223"/>
      <c r="GU13" s="223"/>
      <c r="GV13" s="223"/>
      <c r="GW13" s="223"/>
      <c r="GX13" s="223"/>
      <c r="GY13" s="223"/>
      <c r="GZ13" s="223"/>
      <c r="HA13" s="223"/>
      <c r="HB13" s="223"/>
      <c r="HC13" s="223"/>
      <c r="HD13" s="223"/>
      <c r="HE13" s="223"/>
      <c r="HF13" s="223"/>
      <c r="HG13" s="223"/>
      <c r="HH13" s="223"/>
      <c r="HI13" s="223"/>
      <c r="HJ13" s="223"/>
      <c r="HK13" s="223"/>
      <c r="HL13" s="223"/>
      <c r="HM13" s="223"/>
      <c r="HN13" s="223"/>
      <c r="HO13" s="223"/>
      <c r="HP13" s="223"/>
      <c r="HQ13" s="223"/>
      <c r="HR13" s="223"/>
      <c r="HS13" s="223"/>
      <c r="HT13" s="223"/>
      <c r="HU13" s="223"/>
      <c r="HV13" s="223"/>
      <c r="HW13" s="223"/>
      <c r="HX13" s="223"/>
      <c r="HY13" s="223"/>
      <c r="HZ13" s="223"/>
      <c r="IA13" s="223"/>
      <c r="IB13" s="223"/>
      <c r="IC13" s="223"/>
      <c r="ID13" s="223"/>
      <c r="IE13" s="223"/>
      <c r="IF13" s="223"/>
      <c r="IG13" s="223"/>
      <c r="IH13" s="223"/>
      <c r="II13" s="223"/>
      <c r="IJ13" s="223"/>
      <c r="IK13" s="223"/>
      <c r="IL13" s="223"/>
      <c r="IM13" s="223"/>
      <c r="IN13" s="223"/>
      <c r="IO13" s="223"/>
      <c r="IP13" s="223"/>
      <c r="IQ13" s="223"/>
      <c r="IR13" s="223"/>
      <c r="IS13" s="223"/>
      <c r="IT13" s="223"/>
      <c r="IU13" s="223"/>
      <c r="IV13" s="223"/>
      <c r="IW13" s="223"/>
      <c r="IX13" s="223"/>
      <c r="IY13" s="223"/>
      <c r="IZ13" s="223"/>
      <c r="JA13" s="223"/>
      <c r="JB13" s="223"/>
      <c r="JC13" s="223"/>
      <c r="JD13" s="223"/>
      <c r="JE13" s="223"/>
      <c r="JF13" s="223"/>
      <c r="JG13" s="223"/>
      <c r="JH13" s="223"/>
      <c r="JI13" s="223"/>
      <c r="JJ13" s="223"/>
      <c r="JK13" s="223"/>
      <c r="JL13" s="223"/>
      <c r="JM13" s="223"/>
      <c r="JN13" s="223"/>
      <c r="JO13" s="223"/>
      <c r="JP13" s="223"/>
      <c r="JQ13" s="223"/>
      <c r="JR13" s="223"/>
      <c r="JS13" s="223"/>
      <c r="JT13" s="223"/>
      <c r="JU13" s="223"/>
      <c r="JV13" s="223"/>
      <c r="JW13" s="223"/>
      <c r="JX13" s="223"/>
      <c r="JY13" s="223"/>
      <c r="JZ13" s="223"/>
      <c r="KA13" s="223"/>
      <c r="KB13" s="223"/>
      <c r="KC13" s="223"/>
      <c r="KD13" s="223"/>
      <c r="KE13" s="223"/>
      <c r="KF13" s="223"/>
      <c r="KG13" s="223"/>
      <c r="KH13" s="223"/>
      <c r="KI13" s="223"/>
      <c r="KJ13" s="223"/>
      <c r="KK13" s="223"/>
      <c r="KL13" s="223"/>
      <c r="KM13" s="223"/>
      <c r="KN13" s="223"/>
      <c r="KO13" s="223"/>
      <c r="KP13" s="223"/>
      <c r="KQ13" s="223"/>
      <c r="KR13" s="223"/>
      <c r="KS13" s="223"/>
      <c r="KT13" s="223"/>
      <c r="KU13" s="223"/>
      <c r="KV13" s="223"/>
      <c r="KW13" s="223"/>
      <c r="KX13" s="223"/>
      <c r="KY13" s="223"/>
      <c r="KZ13" s="223"/>
      <c r="LA13" s="223"/>
      <c r="LB13" s="223"/>
      <c r="LC13" s="223"/>
      <c r="LD13" s="223"/>
      <c r="LE13" s="223"/>
      <c r="LF13" s="223"/>
      <c r="LG13" s="223"/>
      <c r="LH13" s="223"/>
      <c r="LI13" s="223"/>
      <c r="LJ13" s="223"/>
      <c r="LK13" s="223"/>
      <c r="LL13" s="223"/>
      <c r="LM13" s="223"/>
      <c r="LN13" s="223"/>
      <c r="LO13" s="223"/>
      <c r="LP13" s="223"/>
      <c r="LQ13" s="223"/>
      <c r="LR13" s="223"/>
      <c r="LS13" s="223"/>
      <c r="LT13" s="223"/>
      <c r="LU13" s="223"/>
      <c r="LV13" s="223"/>
      <c r="LW13" s="223"/>
      <c r="LX13" s="223"/>
      <c r="LY13" s="223"/>
      <c r="LZ13" s="223"/>
      <c r="MA13" s="223"/>
      <c r="MB13" s="223"/>
      <c r="MC13" s="223"/>
      <c r="MD13" s="223"/>
      <c r="ME13" s="223"/>
      <c r="MF13" s="223"/>
      <c r="MG13" s="223"/>
      <c r="MH13" s="223"/>
      <c r="MI13" s="223"/>
      <c r="MJ13" s="223"/>
      <c r="MK13" s="223"/>
      <c r="ML13" s="223"/>
      <c r="MM13" s="223"/>
      <c r="MN13" s="223"/>
      <c r="MO13" s="223"/>
      <c r="MP13" s="223"/>
      <c r="MQ13" s="223"/>
      <c r="MR13" s="223"/>
      <c r="MS13" s="223"/>
      <c r="MT13" s="223"/>
      <c r="MU13" s="223"/>
      <c r="MV13" s="223"/>
      <c r="MW13" s="223"/>
      <c r="MX13" s="223"/>
      <c r="MY13" s="223"/>
      <c r="MZ13" s="223"/>
      <c r="NA13" s="223"/>
      <c r="NB13" s="223"/>
      <c r="NC13" s="223"/>
      <c r="ND13" s="223"/>
      <c r="NE13" s="223"/>
      <c r="NF13" s="223"/>
      <c r="NG13" s="223"/>
      <c r="NH13" s="223"/>
      <c r="NI13" s="223"/>
      <c r="NJ13" s="223"/>
      <c r="NK13" s="223"/>
      <c r="NL13" s="223"/>
      <c r="NM13" s="223"/>
      <c r="NN13" s="223"/>
      <c r="NO13" s="223"/>
      <c r="NP13" s="223"/>
      <c r="NQ13" s="223"/>
      <c r="NR13" s="223"/>
      <c r="NS13" s="223"/>
      <c r="NT13" s="223"/>
      <c r="NU13" s="223"/>
      <c r="NV13" s="223"/>
      <c r="NW13" s="223"/>
      <c r="NX13" s="223"/>
      <c r="NY13" s="223"/>
      <c r="NZ13" s="223"/>
      <c r="OA13" s="223"/>
      <c r="OB13" s="223"/>
      <c r="OC13" s="223"/>
      <c r="OD13" s="223"/>
      <c r="OE13" s="223"/>
      <c r="OF13" s="223"/>
      <c r="OG13" s="223"/>
      <c r="OH13" s="223"/>
      <c r="OI13" s="223"/>
      <c r="OJ13" s="223"/>
      <c r="OK13" s="223"/>
      <c r="OL13" s="223"/>
      <c r="OM13" s="223"/>
      <c r="ON13" s="223"/>
      <c r="OO13" s="223"/>
      <c r="OP13" s="223"/>
      <c r="OQ13" s="223"/>
      <c r="OR13" s="223"/>
      <c r="OS13" s="223"/>
      <c r="OT13" s="223"/>
      <c r="OU13" s="223"/>
      <c r="OV13" s="223"/>
      <c r="OW13" s="223"/>
      <c r="OX13" s="223"/>
      <c r="OY13" s="223"/>
      <c r="OZ13" s="223"/>
      <c r="PA13" s="223"/>
      <c r="PB13" s="223"/>
      <c r="PC13" s="223"/>
      <c r="PD13" s="223"/>
      <c r="PE13" s="223"/>
      <c r="PF13" s="223"/>
      <c r="PG13" s="223"/>
      <c r="PH13" s="223"/>
      <c r="PI13" s="223"/>
      <c r="PJ13" s="223"/>
      <c r="PK13" s="223"/>
      <c r="PL13" s="223"/>
      <c r="PM13" s="223"/>
      <c r="PN13" s="223"/>
      <c r="PO13" s="223"/>
      <c r="PP13" s="223"/>
      <c r="PQ13" s="223"/>
      <c r="PR13" s="223"/>
      <c r="PS13" s="223"/>
      <c r="PT13" s="223"/>
      <c r="PU13" s="223"/>
      <c r="PV13" s="223"/>
      <c r="PW13" s="223"/>
      <c r="PX13" s="223"/>
      <c r="PY13" s="223"/>
      <c r="PZ13" s="223"/>
      <c r="QA13" s="223"/>
      <c r="QB13" s="223"/>
      <c r="QC13" s="223"/>
      <c r="QD13" s="223"/>
      <c r="QE13" s="223"/>
      <c r="QF13" s="223"/>
      <c r="QG13" s="223"/>
      <c r="QH13" s="223"/>
      <c r="QI13" s="223"/>
      <c r="QJ13" s="223"/>
      <c r="QK13" s="223"/>
      <c r="QL13" s="223"/>
      <c r="QM13" s="223"/>
      <c r="QN13" s="223"/>
      <c r="QO13" s="223"/>
      <c r="QP13" s="223"/>
      <c r="QQ13" s="223"/>
      <c r="QR13" s="223"/>
      <c r="QS13" s="223"/>
      <c r="QT13" s="223"/>
      <c r="QU13" s="223"/>
      <c r="QV13" s="223"/>
      <c r="QW13" s="223"/>
      <c r="QX13" s="223"/>
      <c r="QY13" s="223"/>
      <c r="QZ13" s="223"/>
      <c r="RA13" s="223"/>
      <c r="RB13" s="223"/>
      <c r="RC13" s="223"/>
      <c r="RD13" s="223"/>
      <c r="RE13" s="223"/>
      <c r="RF13" s="223"/>
      <c r="RG13" s="223"/>
      <c r="RH13" s="223"/>
      <c r="RI13" s="223"/>
      <c r="RJ13" s="223"/>
      <c r="RK13" s="223"/>
      <c r="RL13" s="223"/>
      <c r="RM13" s="223"/>
      <c r="RN13" s="223"/>
      <c r="RO13" s="223"/>
      <c r="RP13" s="223"/>
      <c r="RQ13" s="223"/>
      <c r="RR13" s="223"/>
      <c r="RS13" s="223"/>
      <c r="RT13" s="223"/>
      <c r="RU13" s="223"/>
      <c r="RV13" s="223"/>
      <c r="RW13" s="223"/>
      <c r="RX13" s="223"/>
      <c r="RY13" s="223"/>
      <c r="RZ13" s="223"/>
      <c r="SA13" s="223"/>
      <c r="SB13" s="223"/>
      <c r="SC13" s="223"/>
      <c r="SD13" s="223"/>
      <c r="SE13" s="223"/>
      <c r="SF13" s="223"/>
      <c r="SG13" s="223"/>
      <c r="SH13" s="223"/>
      <c r="SI13" s="223"/>
      <c r="SJ13" s="223"/>
      <c r="SK13" s="223"/>
      <c r="SL13" s="223"/>
      <c r="SM13" s="223"/>
      <c r="SN13" s="223"/>
      <c r="SO13" s="223"/>
      <c r="SP13" s="223"/>
      <c r="SQ13" s="223"/>
      <c r="SR13" s="223"/>
      <c r="SS13" s="223"/>
      <c r="ST13" s="223"/>
      <c r="SU13" s="223"/>
      <c r="SV13" s="223"/>
      <c r="SW13" s="223"/>
      <c r="SX13" s="223"/>
      <c r="SY13" s="223"/>
      <c r="SZ13" s="223"/>
      <c r="TA13" s="223"/>
      <c r="TB13" s="223"/>
      <c r="TC13" s="223"/>
      <c r="TD13" s="223"/>
      <c r="TE13" s="223"/>
      <c r="TF13" s="223"/>
      <c r="TG13" s="223"/>
      <c r="TH13" s="223"/>
      <c r="TI13" s="223"/>
      <c r="TJ13" s="223"/>
      <c r="TK13" s="223"/>
      <c r="TL13" s="223"/>
      <c r="TM13" s="223"/>
      <c r="TN13" s="223"/>
      <c r="TO13" s="223"/>
      <c r="TP13" s="223"/>
      <c r="TQ13" s="223"/>
      <c r="TR13" s="223"/>
      <c r="TS13" s="223"/>
      <c r="TT13" s="223"/>
      <c r="TU13" s="223"/>
      <c r="TV13" s="223"/>
      <c r="TW13" s="223"/>
      <c r="TX13" s="223"/>
      <c r="TY13" s="223"/>
      <c r="TZ13" s="223"/>
      <c r="UA13" s="223"/>
      <c r="UB13" s="223"/>
      <c r="UC13" s="223"/>
      <c r="UD13" s="223"/>
      <c r="UE13" s="223"/>
      <c r="UF13" s="223"/>
      <c r="UG13" s="223"/>
      <c r="UH13" s="223"/>
      <c r="UI13" s="223"/>
      <c r="UJ13" s="223"/>
      <c r="UK13" s="223"/>
      <c r="UL13" s="223"/>
      <c r="UM13" s="223"/>
      <c r="UN13" s="223"/>
      <c r="UO13" s="223"/>
      <c r="UP13" s="223"/>
      <c r="UQ13" s="223"/>
      <c r="UR13" s="223"/>
      <c r="US13" s="223"/>
      <c r="UT13" s="223"/>
      <c r="UU13" s="223"/>
      <c r="UV13" s="223"/>
      <c r="UW13" s="223"/>
      <c r="UX13" s="223"/>
      <c r="UY13" s="223"/>
      <c r="UZ13" s="223"/>
      <c r="VA13" s="223"/>
      <c r="VB13" s="223"/>
      <c r="VC13" s="223"/>
      <c r="VD13" s="223"/>
      <c r="VE13" s="223"/>
      <c r="VF13" s="223"/>
      <c r="VG13" s="223"/>
      <c r="VH13" s="223"/>
      <c r="VI13" s="223"/>
      <c r="VJ13" s="223"/>
      <c r="VK13" s="223"/>
      <c r="VL13" s="223"/>
      <c r="VM13" s="223"/>
      <c r="VN13" s="223"/>
      <c r="VO13" s="223"/>
      <c r="VP13" s="223"/>
      <c r="VQ13" s="223"/>
      <c r="VR13" s="223"/>
      <c r="VS13" s="223"/>
      <c r="VT13" s="223"/>
      <c r="VU13" s="223"/>
      <c r="VV13" s="223"/>
      <c r="VW13" s="223"/>
      <c r="VX13" s="223"/>
      <c r="VY13" s="223"/>
      <c r="VZ13" s="223"/>
      <c r="WA13" s="223"/>
      <c r="WB13" s="223"/>
      <c r="WC13" s="223"/>
      <c r="WD13" s="223"/>
      <c r="WE13" s="223"/>
      <c r="WF13" s="223"/>
      <c r="WG13" s="223"/>
      <c r="WH13" s="223"/>
      <c r="WI13" s="223"/>
      <c r="WJ13" s="223"/>
      <c r="WK13" s="223"/>
      <c r="WL13" s="223"/>
      <c r="WM13" s="223"/>
      <c r="WN13" s="223"/>
      <c r="WO13" s="223"/>
      <c r="WP13" s="223"/>
      <c r="WQ13" s="223"/>
      <c r="WR13" s="223"/>
      <c r="WS13" s="223"/>
      <c r="WT13" s="223"/>
      <c r="WU13" s="223"/>
      <c r="WV13" s="223"/>
      <c r="WW13" s="223"/>
      <c r="WX13" s="223"/>
      <c r="WY13" s="223"/>
      <c r="WZ13" s="223"/>
      <c r="XA13" s="223"/>
      <c r="XB13" s="223"/>
      <c r="XC13" s="223"/>
      <c r="XD13" s="223"/>
      <c r="XE13" s="223"/>
      <c r="XF13" s="223"/>
      <c r="XG13" s="223"/>
      <c r="XH13" s="223"/>
      <c r="XI13" s="223"/>
      <c r="XJ13" s="223"/>
      <c r="XK13" s="223"/>
      <c r="XL13" s="223"/>
      <c r="XM13" s="223"/>
      <c r="XN13" s="223"/>
      <c r="XO13" s="223"/>
      <c r="XP13" s="223"/>
      <c r="XQ13" s="223"/>
      <c r="XR13" s="223"/>
      <c r="XS13" s="223"/>
      <c r="XT13" s="223"/>
      <c r="XU13" s="223"/>
      <c r="XV13" s="223"/>
      <c r="XW13" s="223"/>
      <c r="XX13" s="223"/>
      <c r="XY13" s="223"/>
      <c r="XZ13" s="223"/>
      <c r="YA13" s="223"/>
      <c r="YB13" s="223"/>
      <c r="YC13" s="223"/>
      <c r="YD13" s="223"/>
      <c r="YE13" s="223"/>
      <c r="YF13" s="223"/>
      <c r="YG13" s="223"/>
      <c r="YH13" s="223"/>
      <c r="YI13" s="223"/>
      <c r="YJ13" s="223"/>
      <c r="YK13" s="223"/>
      <c r="YL13" s="223"/>
      <c r="YM13" s="223"/>
      <c r="YN13" s="223"/>
      <c r="YO13" s="223"/>
      <c r="YP13" s="223"/>
      <c r="YQ13" s="223"/>
      <c r="YR13" s="223"/>
      <c r="YS13" s="223"/>
      <c r="YT13" s="223"/>
      <c r="YU13" s="223"/>
      <c r="YV13" s="223"/>
      <c r="YW13" s="223"/>
      <c r="YX13" s="223"/>
      <c r="YY13" s="223"/>
      <c r="YZ13" s="223"/>
      <c r="ZA13" s="223"/>
      <c r="ZB13" s="223"/>
      <c r="ZC13" s="223"/>
      <c r="ZD13" s="223"/>
      <c r="ZE13" s="223"/>
      <c r="ZF13" s="223"/>
      <c r="ZG13" s="223"/>
      <c r="ZH13" s="223"/>
      <c r="ZI13" s="223"/>
      <c r="ZJ13" s="223"/>
      <c r="ZK13" s="223"/>
      <c r="ZL13" s="223"/>
      <c r="ZM13" s="223"/>
      <c r="ZN13" s="223"/>
      <c r="ZO13" s="223"/>
      <c r="ZP13" s="223"/>
      <c r="ZQ13" s="223"/>
      <c r="ZR13" s="223"/>
      <c r="ZS13" s="223"/>
      <c r="ZT13" s="223"/>
      <c r="ZU13" s="223"/>
      <c r="ZV13" s="223"/>
      <c r="ZW13" s="223"/>
      <c r="ZX13" s="223"/>
      <c r="ZY13" s="223"/>
      <c r="ZZ13" s="223"/>
      <c r="AAA13" s="223"/>
      <c r="AAB13" s="223"/>
      <c r="AAC13" s="223"/>
      <c r="AAD13" s="223"/>
      <c r="AAE13" s="223"/>
      <c r="AAF13" s="223"/>
      <c r="AAG13" s="223"/>
      <c r="AAH13" s="223"/>
      <c r="AAI13" s="223"/>
      <c r="AAJ13" s="223"/>
      <c r="AAK13" s="223"/>
      <c r="AAL13" s="223"/>
      <c r="AAM13" s="223"/>
      <c r="AAN13" s="223"/>
      <c r="AAO13" s="223"/>
      <c r="AAP13" s="223"/>
      <c r="AAQ13" s="223"/>
      <c r="AAR13" s="223"/>
      <c r="AAS13" s="223"/>
      <c r="AAT13" s="223"/>
      <c r="AAU13" s="223"/>
      <c r="AAV13" s="223"/>
      <c r="AAW13" s="223"/>
      <c r="AAX13" s="223"/>
      <c r="AAY13" s="223"/>
      <c r="AAZ13" s="223"/>
      <c r="ABA13" s="223"/>
      <c r="ABB13" s="223"/>
      <c r="ABC13" s="223"/>
      <c r="ABD13" s="223"/>
      <c r="ABE13" s="223"/>
      <c r="ABF13" s="223"/>
      <c r="ABG13" s="223"/>
      <c r="ABH13" s="223"/>
      <c r="ABI13" s="223"/>
      <c r="ABJ13" s="223"/>
      <c r="ABK13" s="223"/>
      <c r="ABL13" s="223"/>
      <c r="ABM13" s="223"/>
      <c r="ABN13" s="223"/>
      <c r="ABO13" s="223"/>
      <c r="ABP13" s="223"/>
      <c r="ABQ13" s="223"/>
      <c r="ABR13" s="223"/>
      <c r="ABS13" s="223"/>
      <c r="ABT13" s="223"/>
      <c r="ABU13" s="223"/>
      <c r="ABV13" s="223"/>
      <c r="ABW13" s="223"/>
      <c r="ABX13" s="223"/>
      <c r="ABY13" s="223"/>
      <c r="ABZ13" s="223"/>
      <c r="ACA13" s="223"/>
      <c r="ACB13" s="223"/>
      <c r="ACC13" s="223"/>
      <c r="ACD13" s="223"/>
      <c r="ACE13" s="223"/>
      <c r="ACF13" s="223"/>
      <c r="ACG13" s="223"/>
      <c r="ACH13" s="223"/>
      <c r="ACI13" s="223"/>
      <c r="ACJ13" s="223"/>
      <c r="ACK13" s="223"/>
      <c r="ACL13" s="223"/>
      <c r="ACM13" s="223"/>
      <c r="ACN13" s="223"/>
      <c r="ACO13" s="223"/>
      <c r="ACP13" s="223"/>
      <c r="ACQ13" s="223"/>
      <c r="ACR13" s="223"/>
      <c r="ACS13" s="223"/>
      <c r="ACT13" s="223"/>
      <c r="ACU13" s="223"/>
      <c r="ACV13" s="223"/>
      <c r="ACW13" s="223"/>
      <c r="ACX13" s="223"/>
      <c r="ACY13" s="223"/>
      <c r="ACZ13" s="223"/>
      <c r="ADA13" s="223"/>
      <c r="ADB13" s="223"/>
      <c r="ADC13" s="223"/>
      <c r="ADD13" s="223"/>
      <c r="ADE13" s="223"/>
      <c r="ADF13" s="223"/>
      <c r="ADG13" s="223"/>
      <c r="ADH13" s="223"/>
      <c r="ADI13" s="223"/>
      <c r="ADJ13" s="223"/>
      <c r="ADK13" s="223"/>
      <c r="ADL13" s="223"/>
      <c r="ADM13" s="223"/>
      <c r="ADN13" s="223"/>
      <c r="ADO13" s="223"/>
      <c r="ADP13" s="223"/>
      <c r="ADQ13" s="223"/>
      <c r="ADR13" s="223"/>
      <c r="ADS13" s="223"/>
      <c r="ADT13" s="223"/>
      <c r="ADU13" s="223"/>
      <c r="ADV13" s="223"/>
      <c r="ADW13" s="223"/>
      <c r="ADX13" s="223"/>
      <c r="ADY13" s="223"/>
      <c r="ADZ13" s="223"/>
      <c r="AEA13" s="223"/>
      <c r="AEB13" s="223"/>
      <c r="AEC13" s="223"/>
      <c r="AED13" s="223"/>
      <c r="AEE13" s="223"/>
      <c r="AEF13" s="223"/>
      <c r="AEG13" s="223"/>
      <c r="AEH13" s="223"/>
      <c r="AEI13" s="223"/>
      <c r="AEJ13" s="223"/>
      <c r="AEK13" s="223"/>
      <c r="AEL13" s="223"/>
      <c r="AEM13" s="223"/>
      <c r="AEN13" s="223"/>
      <c r="AEO13" s="223"/>
      <c r="AEP13" s="223"/>
      <c r="AEQ13" s="223"/>
      <c r="AER13" s="223"/>
      <c r="AES13" s="223"/>
      <c r="AET13" s="223"/>
      <c r="AEU13" s="223"/>
      <c r="AEV13" s="223"/>
      <c r="AEW13" s="223"/>
      <c r="AEX13" s="223"/>
      <c r="AEY13" s="223"/>
      <c r="AEZ13" s="223"/>
      <c r="AFA13" s="223"/>
      <c r="AFB13" s="223"/>
      <c r="AFC13" s="223"/>
      <c r="AFD13" s="223"/>
      <c r="AFE13" s="223"/>
      <c r="AFF13" s="223"/>
      <c r="AFG13" s="223"/>
      <c r="AFH13" s="223"/>
      <c r="AFI13" s="223"/>
      <c r="AFJ13" s="223"/>
      <c r="AFK13" s="223"/>
      <c r="AFL13" s="223"/>
      <c r="AFM13" s="223"/>
      <c r="AFN13" s="223"/>
      <c r="AFO13" s="223"/>
      <c r="AFP13" s="223"/>
      <c r="AFQ13" s="223"/>
      <c r="AFR13" s="223"/>
      <c r="AFS13" s="223"/>
      <c r="AFT13" s="223"/>
      <c r="AFU13" s="223"/>
      <c r="AFV13" s="223"/>
      <c r="AFW13" s="223"/>
      <c r="AFX13" s="223"/>
      <c r="AFY13" s="223"/>
      <c r="AFZ13" s="223"/>
      <c r="AGA13" s="223"/>
      <c r="AGB13" s="223"/>
      <c r="AGC13" s="223"/>
      <c r="AGD13" s="223"/>
      <c r="AGE13" s="223"/>
      <c r="AGF13" s="223"/>
      <c r="AGG13" s="223"/>
      <c r="AGH13" s="223"/>
      <c r="AGI13" s="223"/>
      <c r="AGJ13" s="223"/>
      <c r="AGK13" s="223"/>
      <c r="AGL13" s="223"/>
      <c r="AGM13" s="223"/>
      <c r="AGN13" s="223"/>
      <c r="AGO13" s="223"/>
      <c r="AGP13" s="223"/>
      <c r="AGQ13" s="223"/>
      <c r="AGR13" s="223"/>
      <c r="AGS13" s="223"/>
      <c r="AGT13" s="223"/>
      <c r="AGU13" s="223"/>
      <c r="AGV13" s="223"/>
      <c r="AGW13" s="223"/>
      <c r="AGX13" s="223"/>
      <c r="AGY13" s="223"/>
      <c r="AGZ13" s="223"/>
      <c r="AHA13" s="223"/>
      <c r="AHB13" s="223"/>
      <c r="AHC13" s="223"/>
      <c r="AHD13" s="223"/>
      <c r="AHE13" s="223"/>
      <c r="AHF13" s="223"/>
      <c r="AHG13" s="223"/>
      <c r="AHH13" s="223"/>
      <c r="AHI13" s="223"/>
      <c r="AHJ13" s="223"/>
      <c r="AHK13" s="223"/>
      <c r="AHL13" s="223"/>
      <c r="AHM13" s="223"/>
      <c r="AHN13" s="223"/>
      <c r="AHO13" s="223"/>
      <c r="AHP13" s="223"/>
      <c r="AHQ13" s="223"/>
      <c r="AHR13" s="223"/>
      <c r="AHS13" s="223"/>
      <c r="AHT13" s="223"/>
      <c r="AHU13" s="223"/>
      <c r="AHV13" s="223"/>
      <c r="AHW13" s="223"/>
      <c r="AHX13" s="223"/>
      <c r="AHY13" s="223"/>
      <c r="AHZ13" s="223"/>
      <c r="AIA13" s="223"/>
      <c r="AIB13" s="223"/>
      <c r="AIC13" s="223"/>
      <c r="AID13" s="223"/>
      <c r="AIE13" s="223"/>
      <c r="AIF13" s="223"/>
      <c r="AIG13" s="223"/>
      <c r="AIH13" s="223"/>
      <c r="AII13" s="223"/>
      <c r="AIJ13" s="223"/>
      <c r="AIK13" s="223"/>
      <c r="AIL13" s="223"/>
      <c r="AIM13" s="223"/>
      <c r="AIN13" s="223"/>
      <c r="AIO13" s="223"/>
      <c r="AIP13" s="223"/>
      <c r="AIQ13" s="223"/>
      <c r="AIR13" s="223"/>
      <c r="AIS13" s="223"/>
      <c r="AIT13" s="223"/>
      <c r="AIU13" s="223"/>
      <c r="AIV13" s="223"/>
      <c r="AIW13" s="223"/>
      <c r="AIX13" s="223"/>
      <c r="AIY13" s="223"/>
      <c r="AIZ13" s="223"/>
      <c r="AJA13" s="223"/>
      <c r="AJB13" s="223"/>
      <c r="AJC13" s="223"/>
      <c r="AJD13" s="223"/>
      <c r="AJE13" s="223"/>
      <c r="AJF13" s="223"/>
      <c r="AJG13" s="223"/>
      <c r="AJH13" s="223"/>
      <c r="AJI13" s="223"/>
      <c r="AJJ13" s="223"/>
      <c r="AJK13" s="223"/>
      <c r="AJL13" s="223"/>
      <c r="AJM13" s="223"/>
      <c r="AJN13" s="223"/>
      <c r="AJO13" s="223"/>
      <c r="AJP13" s="223"/>
      <c r="AJQ13" s="223"/>
      <c r="AJR13" s="223"/>
      <c r="AJS13" s="223"/>
      <c r="AJT13" s="223"/>
      <c r="AJU13" s="223"/>
      <c r="AJV13" s="223"/>
      <c r="AJW13" s="223"/>
      <c r="AJX13" s="223"/>
      <c r="AJY13" s="223"/>
      <c r="AJZ13" s="223"/>
      <c r="AKA13" s="223"/>
      <c r="AKB13" s="223"/>
      <c r="AKC13" s="223"/>
      <c r="AKD13" s="223"/>
      <c r="AKE13" s="223"/>
      <c r="AKF13" s="223"/>
      <c r="AKG13" s="223"/>
      <c r="AKH13" s="223"/>
      <c r="AKI13" s="223"/>
      <c r="AKJ13" s="223"/>
      <c r="AKK13" s="223"/>
      <c r="AKL13" s="223"/>
      <c r="AKM13" s="223"/>
      <c r="AKN13" s="223"/>
      <c r="AKO13" s="223"/>
      <c r="AKP13" s="223"/>
      <c r="AKQ13" s="223"/>
      <c r="AKR13" s="223"/>
      <c r="AKS13" s="223"/>
      <c r="AKT13" s="223"/>
      <c r="AKU13" s="223"/>
      <c r="AKV13" s="223"/>
      <c r="AKW13" s="223"/>
      <c r="AKX13" s="223"/>
      <c r="AKY13" s="223"/>
      <c r="AKZ13" s="223"/>
      <c r="ALA13" s="223"/>
      <c r="ALB13" s="223"/>
      <c r="ALC13" s="223"/>
      <c r="ALD13" s="223"/>
      <c r="ALE13" s="223"/>
      <c r="ALF13" s="223"/>
      <c r="ALG13" s="223"/>
      <c r="ALH13" s="223"/>
      <c r="ALI13" s="223"/>
      <c r="ALJ13" s="223"/>
      <c r="ALK13" s="223"/>
      <c r="ALL13" s="223"/>
      <c r="ALM13" s="223"/>
      <c r="ALN13" s="223"/>
      <c r="ALO13" s="105"/>
      <c r="ALP13" s="105"/>
      <c r="ALQ13" s="105"/>
    </row>
    <row r="14" spans="1:1005" s="86" customFormat="1" ht="31.5" customHeight="1" x14ac:dyDescent="0.25">
      <c r="A14" s="217" t="s">
        <v>2768</v>
      </c>
      <c r="B14" s="221">
        <v>4</v>
      </c>
      <c r="C14" s="222">
        <v>1</v>
      </c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  <c r="CV14" s="223"/>
      <c r="CW14" s="223"/>
      <c r="CX14" s="223"/>
      <c r="CY14" s="223"/>
      <c r="CZ14" s="223"/>
      <c r="DA14" s="223"/>
      <c r="DB14" s="223"/>
      <c r="DC14" s="223"/>
      <c r="DD14" s="223"/>
      <c r="DE14" s="223"/>
      <c r="DF14" s="223"/>
      <c r="DG14" s="223"/>
      <c r="DH14" s="223"/>
      <c r="DI14" s="223"/>
      <c r="DJ14" s="223"/>
      <c r="DK14" s="223"/>
      <c r="DL14" s="223"/>
      <c r="DM14" s="223"/>
      <c r="DN14" s="223"/>
      <c r="DO14" s="223"/>
      <c r="DP14" s="223"/>
      <c r="DQ14" s="223"/>
      <c r="DR14" s="223"/>
      <c r="DS14" s="223"/>
      <c r="DT14" s="223"/>
      <c r="DU14" s="223"/>
      <c r="DV14" s="223"/>
      <c r="DW14" s="223"/>
      <c r="DX14" s="223"/>
      <c r="DY14" s="223"/>
      <c r="DZ14" s="223"/>
      <c r="EA14" s="223"/>
      <c r="EB14" s="223"/>
      <c r="EC14" s="223"/>
      <c r="ED14" s="223"/>
      <c r="EE14" s="223"/>
      <c r="EF14" s="223"/>
      <c r="EG14" s="223"/>
      <c r="EH14" s="223"/>
      <c r="EI14" s="223"/>
      <c r="EJ14" s="223"/>
      <c r="EK14" s="223"/>
      <c r="EL14" s="223"/>
      <c r="EM14" s="223"/>
      <c r="EN14" s="223"/>
      <c r="EO14" s="223"/>
      <c r="EP14" s="223"/>
      <c r="EQ14" s="223"/>
      <c r="ER14" s="223"/>
      <c r="ES14" s="223"/>
      <c r="ET14" s="223"/>
      <c r="EU14" s="223"/>
      <c r="EV14" s="223"/>
      <c r="EW14" s="223"/>
      <c r="EX14" s="223"/>
      <c r="EY14" s="223"/>
      <c r="EZ14" s="223"/>
      <c r="FA14" s="223"/>
      <c r="FB14" s="223"/>
      <c r="FC14" s="223"/>
      <c r="FD14" s="223"/>
      <c r="FE14" s="223"/>
      <c r="FF14" s="223"/>
      <c r="FG14" s="223"/>
      <c r="FH14" s="223"/>
      <c r="FI14" s="223"/>
      <c r="FJ14" s="223"/>
      <c r="FK14" s="223"/>
      <c r="FL14" s="223"/>
      <c r="FM14" s="223"/>
      <c r="FN14" s="223"/>
      <c r="FO14" s="223"/>
      <c r="FP14" s="223"/>
      <c r="FQ14" s="223"/>
      <c r="FR14" s="223"/>
      <c r="FS14" s="223"/>
      <c r="FT14" s="223"/>
      <c r="FU14" s="223"/>
      <c r="FV14" s="223"/>
      <c r="FW14" s="223"/>
      <c r="FX14" s="223"/>
      <c r="FY14" s="223"/>
      <c r="FZ14" s="223"/>
      <c r="GA14" s="223"/>
      <c r="GB14" s="223"/>
      <c r="GC14" s="223"/>
      <c r="GD14" s="223"/>
      <c r="GE14" s="223"/>
      <c r="GF14" s="223"/>
      <c r="GG14" s="223"/>
      <c r="GH14" s="223"/>
      <c r="GI14" s="223"/>
      <c r="GJ14" s="223"/>
      <c r="GK14" s="223"/>
      <c r="GL14" s="223"/>
      <c r="GM14" s="223"/>
      <c r="GN14" s="223"/>
      <c r="GO14" s="223"/>
      <c r="GP14" s="223"/>
      <c r="GQ14" s="223"/>
      <c r="GR14" s="223"/>
      <c r="GS14" s="223"/>
      <c r="GT14" s="223"/>
      <c r="GU14" s="223"/>
      <c r="GV14" s="223"/>
      <c r="GW14" s="223"/>
      <c r="GX14" s="223"/>
      <c r="GY14" s="223"/>
      <c r="GZ14" s="223"/>
      <c r="HA14" s="223"/>
      <c r="HB14" s="223"/>
      <c r="HC14" s="223"/>
      <c r="HD14" s="223"/>
      <c r="HE14" s="223"/>
      <c r="HF14" s="223"/>
      <c r="HG14" s="223"/>
      <c r="HH14" s="223"/>
      <c r="HI14" s="223"/>
      <c r="HJ14" s="223"/>
      <c r="HK14" s="223"/>
      <c r="HL14" s="223"/>
      <c r="HM14" s="223"/>
      <c r="HN14" s="223"/>
      <c r="HO14" s="223"/>
      <c r="HP14" s="223"/>
      <c r="HQ14" s="223"/>
      <c r="HR14" s="223"/>
      <c r="HS14" s="223"/>
      <c r="HT14" s="223"/>
      <c r="HU14" s="223"/>
      <c r="HV14" s="223"/>
      <c r="HW14" s="223"/>
      <c r="HX14" s="223"/>
      <c r="HY14" s="223"/>
      <c r="HZ14" s="223"/>
      <c r="IA14" s="223"/>
      <c r="IB14" s="223"/>
      <c r="IC14" s="223"/>
      <c r="ID14" s="223"/>
      <c r="IE14" s="223"/>
      <c r="IF14" s="223"/>
      <c r="IG14" s="223"/>
      <c r="IH14" s="223"/>
      <c r="II14" s="223"/>
      <c r="IJ14" s="223"/>
      <c r="IK14" s="223"/>
      <c r="IL14" s="223"/>
      <c r="IM14" s="223"/>
      <c r="IN14" s="223"/>
      <c r="IO14" s="223"/>
      <c r="IP14" s="223"/>
      <c r="IQ14" s="223"/>
      <c r="IR14" s="223"/>
      <c r="IS14" s="223"/>
      <c r="IT14" s="223"/>
      <c r="IU14" s="223"/>
      <c r="IV14" s="223"/>
      <c r="IW14" s="223"/>
      <c r="IX14" s="223"/>
      <c r="IY14" s="223"/>
      <c r="IZ14" s="223"/>
      <c r="JA14" s="223"/>
      <c r="JB14" s="223"/>
      <c r="JC14" s="223"/>
      <c r="JD14" s="223"/>
      <c r="JE14" s="223"/>
      <c r="JF14" s="223"/>
      <c r="JG14" s="223"/>
      <c r="JH14" s="223"/>
      <c r="JI14" s="223"/>
      <c r="JJ14" s="223"/>
      <c r="JK14" s="223"/>
      <c r="JL14" s="223"/>
      <c r="JM14" s="223"/>
      <c r="JN14" s="223"/>
      <c r="JO14" s="223"/>
      <c r="JP14" s="223"/>
      <c r="JQ14" s="223"/>
      <c r="JR14" s="223"/>
      <c r="JS14" s="223"/>
      <c r="JT14" s="223"/>
      <c r="JU14" s="223"/>
      <c r="JV14" s="223"/>
      <c r="JW14" s="223"/>
      <c r="JX14" s="223"/>
      <c r="JY14" s="223"/>
      <c r="JZ14" s="223"/>
      <c r="KA14" s="223"/>
      <c r="KB14" s="223"/>
      <c r="KC14" s="223"/>
      <c r="KD14" s="223"/>
      <c r="KE14" s="223"/>
      <c r="KF14" s="223"/>
      <c r="KG14" s="223"/>
      <c r="KH14" s="223"/>
      <c r="KI14" s="223"/>
      <c r="KJ14" s="223"/>
      <c r="KK14" s="223"/>
      <c r="KL14" s="223"/>
      <c r="KM14" s="223"/>
      <c r="KN14" s="223"/>
      <c r="KO14" s="223"/>
      <c r="KP14" s="223"/>
      <c r="KQ14" s="223"/>
      <c r="KR14" s="223"/>
      <c r="KS14" s="223"/>
      <c r="KT14" s="223"/>
      <c r="KU14" s="223"/>
      <c r="KV14" s="223"/>
      <c r="KW14" s="223"/>
      <c r="KX14" s="223"/>
      <c r="KY14" s="223"/>
      <c r="KZ14" s="223"/>
      <c r="LA14" s="223"/>
      <c r="LB14" s="223"/>
      <c r="LC14" s="223"/>
      <c r="LD14" s="223"/>
      <c r="LE14" s="223"/>
      <c r="LF14" s="223"/>
      <c r="LG14" s="223"/>
      <c r="LH14" s="223"/>
      <c r="LI14" s="223"/>
      <c r="LJ14" s="223"/>
      <c r="LK14" s="223"/>
      <c r="LL14" s="223"/>
      <c r="LM14" s="223"/>
      <c r="LN14" s="223"/>
      <c r="LO14" s="223"/>
      <c r="LP14" s="223"/>
      <c r="LQ14" s="223"/>
      <c r="LR14" s="223"/>
      <c r="LS14" s="223"/>
      <c r="LT14" s="223"/>
      <c r="LU14" s="223"/>
      <c r="LV14" s="223"/>
      <c r="LW14" s="223"/>
      <c r="LX14" s="223"/>
      <c r="LY14" s="223"/>
      <c r="LZ14" s="223"/>
      <c r="MA14" s="223"/>
      <c r="MB14" s="223"/>
      <c r="MC14" s="223"/>
      <c r="MD14" s="223"/>
      <c r="ME14" s="223"/>
      <c r="MF14" s="223"/>
      <c r="MG14" s="223"/>
      <c r="MH14" s="223"/>
      <c r="MI14" s="223"/>
      <c r="MJ14" s="223"/>
      <c r="MK14" s="223"/>
      <c r="ML14" s="223"/>
      <c r="MM14" s="223"/>
      <c r="MN14" s="223"/>
      <c r="MO14" s="223"/>
      <c r="MP14" s="223"/>
      <c r="MQ14" s="223"/>
      <c r="MR14" s="223"/>
      <c r="MS14" s="223"/>
      <c r="MT14" s="223"/>
      <c r="MU14" s="223"/>
      <c r="MV14" s="223"/>
      <c r="MW14" s="223"/>
      <c r="MX14" s="223"/>
      <c r="MY14" s="223"/>
      <c r="MZ14" s="223"/>
      <c r="NA14" s="223"/>
      <c r="NB14" s="223"/>
      <c r="NC14" s="223"/>
      <c r="ND14" s="223"/>
      <c r="NE14" s="223"/>
      <c r="NF14" s="223"/>
      <c r="NG14" s="223"/>
      <c r="NH14" s="223"/>
      <c r="NI14" s="223"/>
      <c r="NJ14" s="223"/>
      <c r="NK14" s="223"/>
      <c r="NL14" s="223"/>
      <c r="NM14" s="223"/>
      <c r="NN14" s="223"/>
      <c r="NO14" s="223"/>
      <c r="NP14" s="223"/>
      <c r="NQ14" s="223"/>
      <c r="NR14" s="223"/>
      <c r="NS14" s="223"/>
      <c r="NT14" s="223"/>
      <c r="NU14" s="223"/>
      <c r="NV14" s="223"/>
      <c r="NW14" s="223"/>
      <c r="NX14" s="223"/>
      <c r="NY14" s="223"/>
      <c r="NZ14" s="223"/>
      <c r="OA14" s="223"/>
      <c r="OB14" s="223"/>
      <c r="OC14" s="223"/>
      <c r="OD14" s="223"/>
      <c r="OE14" s="223"/>
      <c r="OF14" s="223"/>
      <c r="OG14" s="223"/>
      <c r="OH14" s="223"/>
      <c r="OI14" s="223"/>
      <c r="OJ14" s="223"/>
      <c r="OK14" s="223"/>
      <c r="OL14" s="223"/>
      <c r="OM14" s="223"/>
      <c r="ON14" s="223"/>
      <c r="OO14" s="223"/>
      <c r="OP14" s="223"/>
      <c r="OQ14" s="223"/>
      <c r="OR14" s="223"/>
      <c r="OS14" s="223"/>
      <c r="OT14" s="223"/>
      <c r="OU14" s="223"/>
      <c r="OV14" s="223"/>
      <c r="OW14" s="223"/>
      <c r="OX14" s="223"/>
      <c r="OY14" s="223"/>
      <c r="OZ14" s="223"/>
      <c r="PA14" s="223"/>
      <c r="PB14" s="223"/>
      <c r="PC14" s="223"/>
      <c r="PD14" s="223"/>
      <c r="PE14" s="223"/>
      <c r="PF14" s="223"/>
      <c r="PG14" s="223"/>
      <c r="PH14" s="223"/>
      <c r="PI14" s="223"/>
      <c r="PJ14" s="223"/>
      <c r="PK14" s="223"/>
      <c r="PL14" s="223"/>
      <c r="PM14" s="223"/>
      <c r="PN14" s="223"/>
      <c r="PO14" s="223"/>
      <c r="PP14" s="223"/>
      <c r="PQ14" s="223"/>
      <c r="PR14" s="223"/>
      <c r="PS14" s="223"/>
      <c r="PT14" s="223"/>
      <c r="PU14" s="223"/>
      <c r="PV14" s="223"/>
      <c r="PW14" s="223"/>
      <c r="PX14" s="223"/>
      <c r="PY14" s="223"/>
      <c r="PZ14" s="223"/>
      <c r="QA14" s="223"/>
      <c r="QB14" s="223"/>
      <c r="QC14" s="223"/>
      <c r="QD14" s="223"/>
      <c r="QE14" s="223"/>
      <c r="QF14" s="223"/>
      <c r="QG14" s="223"/>
      <c r="QH14" s="223"/>
      <c r="QI14" s="223"/>
      <c r="QJ14" s="223"/>
      <c r="QK14" s="223"/>
      <c r="QL14" s="223"/>
      <c r="QM14" s="223"/>
      <c r="QN14" s="223"/>
      <c r="QO14" s="223"/>
      <c r="QP14" s="223"/>
      <c r="QQ14" s="223"/>
      <c r="QR14" s="223"/>
      <c r="QS14" s="223"/>
      <c r="QT14" s="223"/>
      <c r="QU14" s="223"/>
      <c r="QV14" s="223"/>
      <c r="QW14" s="223"/>
      <c r="QX14" s="223"/>
      <c r="QY14" s="223"/>
      <c r="QZ14" s="223"/>
      <c r="RA14" s="223"/>
      <c r="RB14" s="223"/>
      <c r="RC14" s="223"/>
      <c r="RD14" s="223"/>
      <c r="RE14" s="223"/>
      <c r="RF14" s="223"/>
      <c r="RG14" s="223"/>
      <c r="RH14" s="223"/>
      <c r="RI14" s="223"/>
      <c r="RJ14" s="223"/>
      <c r="RK14" s="223"/>
      <c r="RL14" s="223"/>
      <c r="RM14" s="223"/>
      <c r="RN14" s="223"/>
      <c r="RO14" s="223"/>
      <c r="RP14" s="223"/>
      <c r="RQ14" s="223"/>
      <c r="RR14" s="223"/>
      <c r="RS14" s="223"/>
      <c r="RT14" s="223"/>
      <c r="RU14" s="223"/>
      <c r="RV14" s="223"/>
      <c r="RW14" s="223"/>
      <c r="RX14" s="223"/>
      <c r="RY14" s="223"/>
      <c r="RZ14" s="223"/>
      <c r="SA14" s="223"/>
      <c r="SB14" s="223"/>
      <c r="SC14" s="223"/>
      <c r="SD14" s="223"/>
      <c r="SE14" s="223"/>
      <c r="SF14" s="223"/>
      <c r="SG14" s="223"/>
      <c r="SH14" s="223"/>
      <c r="SI14" s="223"/>
      <c r="SJ14" s="223"/>
      <c r="SK14" s="223"/>
      <c r="SL14" s="223"/>
      <c r="SM14" s="223"/>
      <c r="SN14" s="223"/>
      <c r="SO14" s="223"/>
      <c r="SP14" s="223"/>
      <c r="SQ14" s="223"/>
      <c r="SR14" s="223"/>
      <c r="SS14" s="223"/>
      <c r="ST14" s="223"/>
      <c r="SU14" s="223"/>
      <c r="SV14" s="223"/>
      <c r="SW14" s="223"/>
      <c r="SX14" s="223"/>
      <c r="SY14" s="223"/>
      <c r="SZ14" s="223"/>
      <c r="TA14" s="223"/>
      <c r="TB14" s="223"/>
      <c r="TC14" s="223"/>
      <c r="TD14" s="223"/>
      <c r="TE14" s="223"/>
      <c r="TF14" s="223"/>
      <c r="TG14" s="223"/>
      <c r="TH14" s="223"/>
      <c r="TI14" s="223"/>
      <c r="TJ14" s="223"/>
      <c r="TK14" s="223"/>
      <c r="TL14" s="223"/>
      <c r="TM14" s="223"/>
      <c r="TN14" s="223"/>
      <c r="TO14" s="223"/>
      <c r="TP14" s="223"/>
      <c r="TQ14" s="223"/>
      <c r="TR14" s="223"/>
      <c r="TS14" s="223"/>
      <c r="TT14" s="223"/>
      <c r="TU14" s="223"/>
      <c r="TV14" s="223"/>
      <c r="TW14" s="223"/>
      <c r="TX14" s="223"/>
      <c r="TY14" s="223"/>
      <c r="TZ14" s="223"/>
      <c r="UA14" s="223"/>
      <c r="UB14" s="223"/>
      <c r="UC14" s="223"/>
      <c r="UD14" s="223"/>
      <c r="UE14" s="223"/>
      <c r="UF14" s="223"/>
      <c r="UG14" s="223"/>
      <c r="UH14" s="223"/>
      <c r="UI14" s="223"/>
      <c r="UJ14" s="223"/>
      <c r="UK14" s="223"/>
      <c r="UL14" s="223"/>
      <c r="UM14" s="223"/>
      <c r="UN14" s="223"/>
      <c r="UO14" s="223"/>
      <c r="UP14" s="223"/>
      <c r="UQ14" s="223"/>
      <c r="UR14" s="223"/>
      <c r="US14" s="223"/>
      <c r="UT14" s="223"/>
      <c r="UU14" s="223"/>
      <c r="UV14" s="223"/>
      <c r="UW14" s="223"/>
      <c r="UX14" s="223"/>
      <c r="UY14" s="223"/>
      <c r="UZ14" s="223"/>
      <c r="VA14" s="223"/>
      <c r="VB14" s="223"/>
      <c r="VC14" s="223"/>
      <c r="VD14" s="223"/>
      <c r="VE14" s="223"/>
      <c r="VF14" s="223"/>
      <c r="VG14" s="223"/>
      <c r="VH14" s="223"/>
      <c r="VI14" s="223"/>
      <c r="VJ14" s="223"/>
      <c r="VK14" s="223"/>
      <c r="VL14" s="223"/>
      <c r="VM14" s="223"/>
      <c r="VN14" s="223"/>
      <c r="VO14" s="223"/>
      <c r="VP14" s="223"/>
      <c r="VQ14" s="223"/>
      <c r="VR14" s="223"/>
      <c r="VS14" s="223"/>
      <c r="VT14" s="223"/>
      <c r="VU14" s="223"/>
      <c r="VV14" s="223"/>
      <c r="VW14" s="223"/>
      <c r="VX14" s="223"/>
      <c r="VY14" s="223"/>
      <c r="VZ14" s="223"/>
      <c r="WA14" s="223"/>
      <c r="WB14" s="223"/>
      <c r="WC14" s="223"/>
      <c r="WD14" s="223"/>
      <c r="WE14" s="223"/>
      <c r="WF14" s="223"/>
      <c r="WG14" s="223"/>
      <c r="WH14" s="223"/>
      <c r="WI14" s="223"/>
      <c r="WJ14" s="223"/>
      <c r="WK14" s="223"/>
      <c r="WL14" s="223"/>
      <c r="WM14" s="223"/>
      <c r="WN14" s="223"/>
      <c r="WO14" s="223"/>
      <c r="WP14" s="223"/>
      <c r="WQ14" s="223"/>
      <c r="WR14" s="223"/>
      <c r="WS14" s="223"/>
      <c r="WT14" s="223"/>
      <c r="WU14" s="223"/>
      <c r="WV14" s="223"/>
      <c r="WW14" s="223"/>
      <c r="WX14" s="223"/>
      <c r="WY14" s="223"/>
      <c r="WZ14" s="223"/>
      <c r="XA14" s="223"/>
      <c r="XB14" s="223"/>
      <c r="XC14" s="223"/>
      <c r="XD14" s="223"/>
      <c r="XE14" s="223"/>
      <c r="XF14" s="223"/>
      <c r="XG14" s="223"/>
      <c r="XH14" s="223"/>
      <c r="XI14" s="223"/>
      <c r="XJ14" s="223"/>
      <c r="XK14" s="223"/>
      <c r="XL14" s="223"/>
      <c r="XM14" s="223"/>
      <c r="XN14" s="223"/>
      <c r="XO14" s="223"/>
      <c r="XP14" s="223"/>
      <c r="XQ14" s="223"/>
      <c r="XR14" s="223"/>
      <c r="XS14" s="223"/>
      <c r="XT14" s="223"/>
      <c r="XU14" s="223"/>
      <c r="XV14" s="223"/>
      <c r="XW14" s="223"/>
      <c r="XX14" s="223"/>
      <c r="XY14" s="223"/>
      <c r="XZ14" s="223"/>
      <c r="YA14" s="223"/>
      <c r="YB14" s="223"/>
      <c r="YC14" s="223"/>
      <c r="YD14" s="223"/>
      <c r="YE14" s="223"/>
      <c r="YF14" s="223"/>
      <c r="YG14" s="223"/>
      <c r="YH14" s="223"/>
      <c r="YI14" s="223"/>
      <c r="YJ14" s="223"/>
      <c r="YK14" s="223"/>
      <c r="YL14" s="223"/>
      <c r="YM14" s="223"/>
      <c r="YN14" s="223"/>
      <c r="YO14" s="223"/>
      <c r="YP14" s="223"/>
      <c r="YQ14" s="223"/>
      <c r="YR14" s="223"/>
      <c r="YS14" s="223"/>
      <c r="YT14" s="223"/>
      <c r="YU14" s="223"/>
      <c r="YV14" s="223"/>
      <c r="YW14" s="223"/>
      <c r="YX14" s="223"/>
      <c r="YY14" s="223"/>
      <c r="YZ14" s="223"/>
      <c r="ZA14" s="223"/>
      <c r="ZB14" s="223"/>
      <c r="ZC14" s="223"/>
      <c r="ZD14" s="223"/>
      <c r="ZE14" s="223"/>
      <c r="ZF14" s="223"/>
      <c r="ZG14" s="223"/>
      <c r="ZH14" s="223"/>
      <c r="ZI14" s="223"/>
      <c r="ZJ14" s="223"/>
      <c r="ZK14" s="223"/>
      <c r="ZL14" s="223"/>
      <c r="ZM14" s="223"/>
      <c r="ZN14" s="223"/>
      <c r="ZO14" s="223"/>
      <c r="ZP14" s="223"/>
      <c r="ZQ14" s="223"/>
      <c r="ZR14" s="223"/>
      <c r="ZS14" s="223"/>
      <c r="ZT14" s="223"/>
      <c r="ZU14" s="223"/>
      <c r="ZV14" s="223"/>
      <c r="ZW14" s="223"/>
      <c r="ZX14" s="223"/>
      <c r="ZY14" s="223"/>
      <c r="ZZ14" s="223"/>
      <c r="AAA14" s="223"/>
      <c r="AAB14" s="223"/>
      <c r="AAC14" s="223"/>
      <c r="AAD14" s="223"/>
      <c r="AAE14" s="223"/>
      <c r="AAF14" s="223"/>
      <c r="AAG14" s="223"/>
      <c r="AAH14" s="223"/>
      <c r="AAI14" s="223"/>
      <c r="AAJ14" s="223"/>
      <c r="AAK14" s="223"/>
      <c r="AAL14" s="223"/>
      <c r="AAM14" s="223"/>
      <c r="AAN14" s="223"/>
      <c r="AAO14" s="223"/>
      <c r="AAP14" s="223"/>
      <c r="AAQ14" s="223"/>
      <c r="AAR14" s="223"/>
      <c r="AAS14" s="223"/>
      <c r="AAT14" s="223"/>
      <c r="AAU14" s="223"/>
      <c r="AAV14" s="223"/>
      <c r="AAW14" s="223"/>
      <c r="AAX14" s="223"/>
      <c r="AAY14" s="223"/>
      <c r="AAZ14" s="223"/>
      <c r="ABA14" s="223"/>
      <c r="ABB14" s="223"/>
      <c r="ABC14" s="223"/>
      <c r="ABD14" s="223"/>
      <c r="ABE14" s="223"/>
      <c r="ABF14" s="223"/>
      <c r="ABG14" s="223"/>
      <c r="ABH14" s="223"/>
      <c r="ABI14" s="223"/>
      <c r="ABJ14" s="223"/>
      <c r="ABK14" s="223"/>
      <c r="ABL14" s="223"/>
      <c r="ABM14" s="223"/>
      <c r="ABN14" s="223"/>
      <c r="ABO14" s="223"/>
      <c r="ABP14" s="223"/>
      <c r="ABQ14" s="223"/>
      <c r="ABR14" s="223"/>
      <c r="ABS14" s="223"/>
      <c r="ABT14" s="223"/>
      <c r="ABU14" s="223"/>
      <c r="ABV14" s="223"/>
      <c r="ABW14" s="223"/>
      <c r="ABX14" s="223"/>
      <c r="ABY14" s="223"/>
      <c r="ABZ14" s="223"/>
      <c r="ACA14" s="223"/>
      <c r="ACB14" s="223"/>
      <c r="ACC14" s="223"/>
      <c r="ACD14" s="223"/>
      <c r="ACE14" s="223"/>
      <c r="ACF14" s="223"/>
      <c r="ACG14" s="223"/>
      <c r="ACH14" s="223"/>
      <c r="ACI14" s="223"/>
      <c r="ACJ14" s="223"/>
      <c r="ACK14" s="223"/>
      <c r="ACL14" s="223"/>
      <c r="ACM14" s="223"/>
      <c r="ACN14" s="223"/>
      <c r="ACO14" s="223"/>
      <c r="ACP14" s="223"/>
      <c r="ACQ14" s="223"/>
      <c r="ACR14" s="223"/>
      <c r="ACS14" s="223"/>
      <c r="ACT14" s="223"/>
      <c r="ACU14" s="223"/>
      <c r="ACV14" s="223"/>
      <c r="ACW14" s="223"/>
      <c r="ACX14" s="223"/>
      <c r="ACY14" s="223"/>
      <c r="ACZ14" s="223"/>
      <c r="ADA14" s="223"/>
      <c r="ADB14" s="223"/>
      <c r="ADC14" s="223"/>
      <c r="ADD14" s="223"/>
      <c r="ADE14" s="223"/>
      <c r="ADF14" s="223"/>
      <c r="ADG14" s="223"/>
      <c r="ADH14" s="223"/>
      <c r="ADI14" s="223"/>
      <c r="ADJ14" s="223"/>
      <c r="ADK14" s="223"/>
      <c r="ADL14" s="223"/>
      <c r="ADM14" s="223"/>
      <c r="ADN14" s="223"/>
      <c r="ADO14" s="223"/>
      <c r="ADP14" s="223"/>
      <c r="ADQ14" s="223"/>
      <c r="ADR14" s="223"/>
      <c r="ADS14" s="223"/>
      <c r="ADT14" s="223"/>
      <c r="ADU14" s="223"/>
      <c r="ADV14" s="223"/>
      <c r="ADW14" s="223"/>
      <c r="ADX14" s="223"/>
      <c r="ADY14" s="223"/>
      <c r="ADZ14" s="223"/>
      <c r="AEA14" s="223"/>
      <c r="AEB14" s="223"/>
      <c r="AEC14" s="223"/>
      <c r="AED14" s="223"/>
      <c r="AEE14" s="223"/>
      <c r="AEF14" s="223"/>
      <c r="AEG14" s="223"/>
      <c r="AEH14" s="223"/>
      <c r="AEI14" s="223"/>
      <c r="AEJ14" s="223"/>
      <c r="AEK14" s="223"/>
      <c r="AEL14" s="223"/>
      <c r="AEM14" s="223"/>
      <c r="AEN14" s="223"/>
      <c r="AEO14" s="223"/>
      <c r="AEP14" s="223"/>
      <c r="AEQ14" s="223"/>
      <c r="AER14" s="223"/>
      <c r="AES14" s="223"/>
      <c r="AET14" s="223"/>
      <c r="AEU14" s="223"/>
      <c r="AEV14" s="223"/>
      <c r="AEW14" s="223"/>
      <c r="AEX14" s="223"/>
      <c r="AEY14" s="223"/>
      <c r="AEZ14" s="223"/>
      <c r="AFA14" s="223"/>
      <c r="AFB14" s="223"/>
      <c r="AFC14" s="223"/>
      <c r="AFD14" s="223"/>
      <c r="AFE14" s="223"/>
      <c r="AFF14" s="223"/>
      <c r="AFG14" s="223"/>
      <c r="AFH14" s="223"/>
      <c r="AFI14" s="223"/>
      <c r="AFJ14" s="223"/>
      <c r="AFK14" s="223"/>
      <c r="AFL14" s="223"/>
      <c r="AFM14" s="223"/>
      <c r="AFN14" s="223"/>
      <c r="AFO14" s="223"/>
      <c r="AFP14" s="223"/>
      <c r="AFQ14" s="223"/>
      <c r="AFR14" s="223"/>
      <c r="AFS14" s="223"/>
      <c r="AFT14" s="223"/>
      <c r="AFU14" s="223"/>
      <c r="AFV14" s="223"/>
      <c r="AFW14" s="223"/>
      <c r="AFX14" s="223"/>
      <c r="AFY14" s="223"/>
      <c r="AFZ14" s="223"/>
      <c r="AGA14" s="223"/>
      <c r="AGB14" s="223"/>
      <c r="AGC14" s="223"/>
      <c r="AGD14" s="223"/>
      <c r="AGE14" s="223"/>
      <c r="AGF14" s="223"/>
      <c r="AGG14" s="223"/>
      <c r="AGH14" s="223"/>
      <c r="AGI14" s="223"/>
      <c r="AGJ14" s="223"/>
      <c r="AGK14" s="223"/>
      <c r="AGL14" s="223"/>
      <c r="AGM14" s="223"/>
      <c r="AGN14" s="223"/>
      <c r="AGO14" s="223"/>
      <c r="AGP14" s="223"/>
      <c r="AGQ14" s="223"/>
      <c r="AGR14" s="223"/>
      <c r="AGS14" s="223"/>
      <c r="AGT14" s="223"/>
      <c r="AGU14" s="223"/>
      <c r="AGV14" s="223"/>
      <c r="AGW14" s="223"/>
      <c r="AGX14" s="223"/>
      <c r="AGY14" s="223"/>
      <c r="AGZ14" s="223"/>
      <c r="AHA14" s="223"/>
      <c r="AHB14" s="223"/>
      <c r="AHC14" s="223"/>
      <c r="AHD14" s="223"/>
      <c r="AHE14" s="223"/>
      <c r="AHF14" s="223"/>
      <c r="AHG14" s="223"/>
      <c r="AHH14" s="223"/>
      <c r="AHI14" s="223"/>
      <c r="AHJ14" s="223"/>
      <c r="AHK14" s="223"/>
      <c r="AHL14" s="223"/>
      <c r="AHM14" s="223"/>
      <c r="AHN14" s="223"/>
      <c r="AHO14" s="223"/>
      <c r="AHP14" s="223"/>
      <c r="AHQ14" s="223"/>
      <c r="AHR14" s="223"/>
      <c r="AHS14" s="223"/>
      <c r="AHT14" s="223"/>
      <c r="AHU14" s="223"/>
      <c r="AHV14" s="223"/>
      <c r="AHW14" s="223"/>
      <c r="AHX14" s="223"/>
      <c r="AHY14" s="223"/>
      <c r="AHZ14" s="223"/>
      <c r="AIA14" s="223"/>
      <c r="AIB14" s="223"/>
      <c r="AIC14" s="223"/>
      <c r="AID14" s="223"/>
      <c r="AIE14" s="223"/>
      <c r="AIF14" s="223"/>
      <c r="AIG14" s="223"/>
      <c r="AIH14" s="223"/>
      <c r="AII14" s="223"/>
      <c r="AIJ14" s="223"/>
      <c r="AIK14" s="223"/>
      <c r="AIL14" s="223"/>
      <c r="AIM14" s="223"/>
      <c r="AIN14" s="223"/>
      <c r="AIO14" s="223"/>
      <c r="AIP14" s="223"/>
      <c r="AIQ14" s="223"/>
      <c r="AIR14" s="223"/>
      <c r="AIS14" s="223"/>
      <c r="AIT14" s="223"/>
      <c r="AIU14" s="223"/>
      <c r="AIV14" s="223"/>
      <c r="AIW14" s="223"/>
      <c r="AIX14" s="223"/>
      <c r="AIY14" s="223"/>
      <c r="AIZ14" s="223"/>
      <c r="AJA14" s="223"/>
      <c r="AJB14" s="223"/>
      <c r="AJC14" s="223"/>
      <c r="AJD14" s="223"/>
      <c r="AJE14" s="223"/>
      <c r="AJF14" s="223"/>
      <c r="AJG14" s="223"/>
      <c r="AJH14" s="223"/>
      <c r="AJI14" s="223"/>
      <c r="AJJ14" s="223"/>
      <c r="AJK14" s="223"/>
      <c r="AJL14" s="223"/>
      <c r="AJM14" s="223"/>
      <c r="AJN14" s="223"/>
      <c r="AJO14" s="223"/>
      <c r="AJP14" s="223"/>
      <c r="AJQ14" s="223"/>
      <c r="AJR14" s="223"/>
      <c r="AJS14" s="223"/>
      <c r="AJT14" s="223"/>
      <c r="AJU14" s="223"/>
      <c r="AJV14" s="223"/>
      <c r="AJW14" s="223"/>
      <c r="AJX14" s="223"/>
      <c r="AJY14" s="223"/>
      <c r="AJZ14" s="223"/>
      <c r="AKA14" s="223"/>
      <c r="AKB14" s="223"/>
      <c r="AKC14" s="223"/>
      <c r="AKD14" s="223"/>
      <c r="AKE14" s="223"/>
      <c r="AKF14" s="223"/>
      <c r="AKG14" s="223"/>
      <c r="AKH14" s="223"/>
      <c r="AKI14" s="223"/>
      <c r="AKJ14" s="223"/>
      <c r="AKK14" s="223"/>
      <c r="AKL14" s="223"/>
      <c r="AKM14" s="223"/>
      <c r="AKN14" s="223"/>
      <c r="AKO14" s="223"/>
      <c r="AKP14" s="223"/>
      <c r="AKQ14" s="223"/>
      <c r="AKR14" s="223"/>
      <c r="AKS14" s="223"/>
      <c r="AKT14" s="223"/>
      <c r="AKU14" s="223"/>
      <c r="AKV14" s="223"/>
      <c r="AKW14" s="223"/>
      <c r="AKX14" s="223"/>
      <c r="AKY14" s="223"/>
      <c r="AKZ14" s="223"/>
      <c r="ALA14" s="223"/>
      <c r="ALB14" s="223"/>
      <c r="ALC14" s="223"/>
      <c r="ALD14" s="223"/>
      <c r="ALE14" s="223"/>
      <c r="ALF14" s="223"/>
      <c r="ALG14" s="223"/>
      <c r="ALH14" s="223"/>
      <c r="ALI14" s="223"/>
      <c r="ALJ14" s="223"/>
      <c r="ALK14" s="223"/>
      <c r="ALL14" s="223"/>
      <c r="ALM14" s="223"/>
      <c r="ALN14" s="223"/>
      <c r="ALO14" s="105"/>
      <c r="ALP14" s="105"/>
      <c r="ALQ14" s="105"/>
    </row>
    <row r="15" spans="1:1005" s="241" customFormat="1" ht="31.5" customHeight="1" x14ac:dyDescent="0.25">
      <c r="A15" s="211" t="s">
        <v>2751</v>
      </c>
      <c r="B15" s="209" t="s">
        <v>3840</v>
      </c>
      <c r="C15" s="153" t="s">
        <v>2766</v>
      </c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  <c r="IF15" s="140"/>
      <c r="IG15" s="140"/>
      <c r="IH15" s="140"/>
      <c r="II15" s="140"/>
      <c r="IJ15" s="140"/>
      <c r="IK15" s="140"/>
      <c r="IL15" s="140"/>
      <c r="IM15" s="140"/>
      <c r="IN15" s="140"/>
      <c r="IO15" s="140"/>
      <c r="IP15" s="140"/>
      <c r="IQ15" s="140"/>
      <c r="IR15" s="140"/>
      <c r="IS15" s="140"/>
      <c r="IT15" s="140"/>
      <c r="IU15" s="140"/>
      <c r="IV15" s="140"/>
      <c r="IW15" s="140"/>
      <c r="IX15" s="140"/>
      <c r="IY15" s="140"/>
      <c r="IZ15" s="140"/>
      <c r="JA15" s="140"/>
      <c r="JB15" s="140"/>
      <c r="JC15" s="140"/>
      <c r="JD15" s="140"/>
      <c r="JE15" s="140"/>
      <c r="JF15" s="140"/>
      <c r="JG15" s="140"/>
      <c r="JH15" s="140"/>
      <c r="JI15" s="140"/>
      <c r="JJ15" s="140"/>
      <c r="JK15" s="140"/>
      <c r="JL15" s="140"/>
      <c r="JM15" s="140"/>
      <c r="JN15" s="140"/>
      <c r="JO15" s="140"/>
      <c r="JP15" s="140"/>
      <c r="JQ15" s="140"/>
      <c r="JR15" s="140"/>
      <c r="JS15" s="140"/>
      <c r="JT15" s="140"/>
      <c r="JU15" s="140"/>
      <c r="JV15" s="140"/>
      <c r="JW15" s="140"/>
      <c r="JX15" s="140"/>
      <c r="JY15" s="140"/>
      <c r="JZ15" s="140"/>
      <c r="KA15" s="140"/>
      <c r="KB15" s="140"/>
      <c r="KC15" s="140"/>
      <c r="KD15" s="140"/>
      <c r="KE15" s="140"/>
      <c r="KF15" s="140"/>
      <c r="KG15" s="140"/>
      <c r="KH15" s="140"/>
      <c r="KI15" s="140"/>
      <c r="KJ15" s="140"/>
      <c r="KK15" s="140"/>
      <c r="KL15" s="140"/>
      <c r="KM15" s="140"/>
      <c r="KN15" s="140"/>
      <c r="KO15" s="140"/>
      <c r="KP15" s="140"/>
      <c r="KQ15" s="140"/>
      <c r="KR15" s="140"/>
      <c r="KS15" s="140"/>
      <c r="KT15" s="140"/>
      <c r="KU15" s="140"/>
      <c r="KV15" s="140"/>
      <c r="KW15" s="140"/>
      <c r="KX15" s="140"/>
      <c r="KY15" s="140"/>
      <c r="KZ15" s="140"/>
      <c r="LA15" s="140"/>
      <c r="LB15" s="140"/>
      <c r="LC15" s="140"/>
      <c r="LD15" s="140"/>
      <c r="LE15" s="140"/>
      <c r="LF15" s="140"/>
      <c r="LG15" s="140"/>
      <c r="LH15" s="140"/>
      <c r="LI15" s="140"/>
      <c r="LJ15" s="140"/>
      <c r="LK15" s="140"/>
      <c r="LL15" s="140"/>
      <c r="LM15" s="140"/>
      <c r="LN15" s="140"/>
      <c r="LO15" s="140"/>
      <c r="LP15" s="140"/>
      <c r="LQ15" s="140"/>
      <c r="LR15" s="140"/>
      <c r="LS15" s="140"/>
      <c r="LT15" s="140"/>
      <c r="LU15" s="140"/>
      <c r="LV15" s="140"/>
      <c r="LW15" s="140"/>
      <c r="LX15" s="140"/>
      <c r="LY15" s="140"/>
      <c r="LZ15" s="140"/>
      <c r="MA15" s="140"/>
      <c r="MB15" s="140"/>
      <c r="MC15" s="140"/>
      <c r="MD15" s="140"/>
      <c r="ME15" s="140"/>
      <c r="MF15" s="140"/>
      <c r="MG15" s="140"/>
      <c r="MH15" s="140"/>
      <c r="MI15" s="140"/>
      <c r="MJ15" s="140"/>
      <c r="MK15" s="140"/>
      <c r="ML15" s="140"/>
      <c r="MM15" s="140"/>
      <c r="MN15" s="140"/>
      <c r="MO15" s="140"/>
      <c r="MP15" s="140"/>
      <c r="MQ15" s="140"/>
      <c r="MR15" s="140"/>
      <c r="MS15" s="140"/>
      <c r="MT15" s="140"/>
      <c r="MU15" s="140"/>
      <c r="MV15" s="140"/>
      <c r="MW15" s="140"/>
      <c r="MX15" s="140"/>
      <c r="MY15" s="140"/>
      <c r="MZ15" s="140"/>
      <c r="NA15" s="140"/>
      <c r="NB15" s="140"/>
      <c r="NC15" s="140"/>
      <c r="ND15" s="140"/>
      <c r="NE15" s="140"/>
      <c r="NF15" s="140"/>
      <c r="NG15" s="140"/>
      <c r="NH15" s="140"/>
      <c r="NI15" s="140"/>
      <c r="NJ15" s="140"/>
      <c r="NK15" s="140"/>
      <c r="NL15" s="140"/>
      <c r="NM15" s="140"/>
      <c r="NN15" s="140"/>
      <c r="NO15" s="140"/>
      <c r="NP15" s="140"/>
      <c r="NQ15" s="140"/>
      <c r="NR15" s="140"/>
      <c r="NS15" s="140"/>
      <c r="NT15" s="140"/>
      <c r="NU15" s="140"/>
      <c r="NV15" s="140"/>
      <c r="NW15" s="140"/>
      <c r="NX15" s="140"/>
      <c r="NY15" s="140"/>
      <c r="NZ15" s="140"/>
      <c r="OA15" s="140"/>
      <c r="OB15" s="140"/>
      <c r="OC15" s="140"/>
      <c r="OD15" s="140"/>
      <c r="OE15" s="140"/>
      <c r="OF15" s="140"/>
      <c r="OG15" s="140"/>
      <c r="OH15" s="140"/>
      <c r="OI15" s="140"/>
      <c r="OJ15" s="140"/>
      <c r="OK15" s="140"/>
      <c r="OL15" s="140"/>
      <c r="OM15" s="140"/>
      <c r="ON15" s="140"/>
      <c r="OO15" s="140"/>
      <c r="OP15" s="140"/>
      <c r="OQ15" s="140"/>
      <c r="OR15" s="140"/>
      <c r="OS15" s="140"/>
      <c r="OT15" s="140"/>
      <c r="OU15" s="140"/>
      <c r="OV15" s="140"/>
      <c r="OW15" s="140"/>
      <c r="OX15" s="140"/>
      <c r="OY15" s="140"/>
      <c r="OZ15" s="140"/>
      <c r="PA15" s="140"/>
      <c r="PB15" s="140"/>
      <c r="PC15" s="140"/>
      <c r="PD15" s="140"/>
      <c r="PE15" s="140"/>
      <c r="PF15" s="140"/>
      <c r="PG15" s="140"/>
      <c r="PH15" s="140"/>
      <c r="PI15" s="140"/>
      <c r="PJ15" s="140"/>
      <c r="PK15" s="140"/>
      <c r="PL15" s="140"/>
      <c r="PM15" s="140"/>
      <c r="PN15" s="140"/>
      <c r="PO15" s="140"/>
      <c r="PP15" s="140"/>
      <c r="PQ15" s="140"/>
      <c r="PR15" s="140"/>
      <c r="PS15" s="140"/>
      <c r="PT15" s="140"/>
      <c r="PU15" s="140"/>
      <c r="PV15" s="140"/>
      <c r="PW15" s="140"/>
      <c r="PX15" s="140"/>
      <c r="PY15" s="140"/>
      <c r="PZ15" s="140"/>
      <c r="QA15" s="140"/>
      <c r="QB15" s="140"/>
      <c r="QC15" s="140"/>
      <c r="QD15" s="140"/>
      <c r="QE15" s="140"/>
      <c r="QF15" s="140"/>
      <c r="QG15" s="140"/>
      <c r="QH15" s="140"/>
      <c r="QI15" s="140"/>
      <c r="QJ15" s="140"/>
      <c r="QK15" s="140"/>
      <c r="QL15" s="140"/>
      <c r="QM15" s="140"/>
      <c r="QN15" s="140"/>
      <c r="QO15" s="140"/>
      <c r="QP15" s="140"/>
      <c r="QQ15" s="140"/>
      <c r="QR15" s="140"/>
      <c r="QS15" s="140"/>
      <c r="QT15" s="140"/>
      <c r="QU15" s="140"/>
      <c r="QV15" s="140"/>
      <c r="QW15" s="140"/>
      <c r="QX15" s="140"/>
      <c r="QY15" s="140"/>
      <c r="QZ15" s="140"/>
      <c r="RA15" s="140"/>
      <c r="RB15" s="140"/>
      <c r="RC15" s="140"/>
      <c r="RD15" s="140"/>
      <c r="RE15" s="140"/>
      <c r="RF15" s="140"/>
      <c r="RG15" s="140"/>
      <c r="RH15" s="140"/>
      <c r="RI15" s="140"/>
      <c r="RJ15" s="140"/>
      <c r="RK15" s="140"/>
      <c r="RL15" s="140"/>
      <c r="RM15" s="140"/>
      <c r="RN15" s="140"/>
      <c r="RO15" s="140"/>
      <c r="RP15" s="140"/>
      <c r="RQ15" s="140"/>
      <c r="RR15" s="140"/>
      <c r="RS15" s="140"/>
      <c r="RT15" s="140"/>
      <c r="RU15" s="140"/>
      <c r="RV15" s="140"/>
      <c r="RW15" s="140"/>
      <c r="RX15" s="140"/>
      <c r="RY15" s="140"/>
      <c r="RZ15" s="140"/>
      <c r="SA15" s="140"/>
      <c r="SB15" s="140"/>
      <c r="SC15" s="140"/>
      <c r="SD15" s="140"/>
      <c r="SE15" s="140"/>
      <c r="SF15" s="140"/>
      <c r="SG15" s="140"/>
      <c r="SH15" s="140"/>
      <c r="SI15" s="140"/>
      <c r="SJ15" s="140"/>
      <c r="SK15" s="140"/>
      <c r="SL15" s="140"/>
      <c r="SM15" s="140"/>
      <c r="SN15" s="140"/>
      <c r="SO15" s="140"/>
      <c r="SP15" s="140"/>
      <c r="SQ15" s="140"/>
      <c r="SR15" s="140"/>
      <c r="SS15" s="140"/>
      <c r="ST15" s="140"/>
      <c r="SU15" s="140"/>
      <c r="SV15" s="140"/>
      <c r="SW15" s="140"/>
      <c r="SX15" s="140"/>
      <c r="SY15" s="140"/>
      <c r="SZ15" s="140"/>
      <c r="TA15" s="140"/>
      <c r="TB15" s="140"/>
      <c r="TC15" s="140"/>
      <c r="TD15" s="140"/>
      <c r="TE15" s="140"/>
      <c r="TF15" s="140"/>
      <c r="TG15" s="140"/>
      <c r="TH15" s="140"/>
      <c r="TI15" s="140"/>
      <c r="TJ15" s="140"/>
      <c r="TK15" s="140"/>
      <c r="TL15" s="140"/>
      <c r="TM15" s="140"/>
      <c r="TN15" s="140"/>
      <c r="TO15" s="140"/>
      <c r="TP15" s="140"/>
      <c r="TQ15" s="140"/>
      <c r="TR15" s="140"/>
      <c r="TS15" s="140"/>
      <c r="TT15" s="140"/>
      <c r="TU15" s="140"/>
      <c r="TV15" s="140"/>
      <c r="TW15" s="140"/>
      <c r="TX15" s="140"/>
      <c r="TY15" s="140"/>
      <c r="TZ15" s="140"/>
      <c r="UA15" s="140"/>
      <c r="UB15" s="140"/>
      <c r="UC15" s="140"/>
      <c r="UD15" s="140"/>
      <c r="UE15" s="140"/>
      <c r="UF15" s="140"/>
      <c r="UG15" s="140"/>
      <c r="UH15" s="140"/>
      <c r="UI15" s="140"/>
      <c r="UJ15" s="140"/>
      <c r="UK15" s="140"/>
      <c r="UL15" s="140"/>
      <c r="UM15" s="140"/>
      <c r="UN15" s="140"/>
      <c r="UO15" s="140"/>
      <c r="UP15" s="140"/>
      <c r="UQ15" s="140"/>
      <c r="UR15" s="140"/>
      <c r="US15" s="140"/>
      <c r="UT15" s="140"/>
      <c r="UU15" s="140"/>
      <c r="UV15" s="140"/>
      <c r="UW15" s="140"/>
      <c r="UX15" s="140"/>
      <c r="UY15" s="140"/>
      <c r="UZ15" s="140"/>
      <c r="VA15" s="140"/>
      <c r="VB15" s="140"/>
      <c r="VC15" s="140"/>
      <c r="VD15" s="140"/>
      <c r="VE15" s="140"/>
      <c r="VF15" s="140"/>
      <c r="VG15" s="140"/>
      <c r="VH15" s="140"/>
      <c r="VI15" s="140"/>
      <c r="VJ15" s="140"/>
      <c r="VK15" s="140"/>
      <c r="VL15" s="140"/>
      <c r="VM15" s="140"/>
      <c r="VN15" s="140"/>
      <c r="VO15" s="140"/>
      <c r="VP15" s="140"/>
      <c r="VQ15" s="140"/>
      <c r="VR15" s="140"/>
      <c r="VS15" s="140"/>
      <c r="VT15" s="140"/>
      <c r="VU15" s="140"/>
      <c r="VV15" s="140"/>
      <c r="VW15" s="140"/>
      <c r="VX15" s="140"/>
      <c r="VY15" s="140"/>
      <c r="VZ15" s="140"/>
      <c r="WA15" s="140"/>
      <c r="WB15" s="140"/>
      <c r="WC15" s="140"/>
      <c r="WD15" s="140"/>
      <c r="WE15" s="140"/>
      <c r="WF15" s="140"/>
      <c r="WG15" s="140"/>
      <c r="WH15" s="140"/>
      <c r="WI15" s="140"/>
      <c r="WJ15" s="140"/>
      <c r="WK15" s="140"/>
      <c r="WL15" s="140"/>
      <c r="WM15" s="140"/>
      <c r="WN15" s="140"/>
      <c r="WO15" s="140"/>
      <c r="WP15" s="140"/>
      <c r="WQ15" s="140"/>
      <c r="WR15" s="140"/>
      <c r="WS15" s="140"/>
      <c r="WT15" s="140"/>
      <c r="WU15" s="140"/>
      <c r="WV15" s="140"/>
      <c r="WW15" s="140"/>
      <c r="WX15" s="140"/>
      <c r="WY15" s="140"/>
      <c r="WZ15" s="140"/>
      <c r="XA15" s="140"/>
      <c r="XB15" s="140"/>
      <c r="XC15" s="140"/>
      <c r="XD15" s="140"/>
      <c r="XE15" s="140"/>
      <c r="XF15" s="140"/>
      <c r="XG15" s="140"/>
      <c r="XH15" s="140"/>
      <c r="XI15" s="140"/>
      <c r="XJ15" s="140"/>
      <c r="XK15" s="140"/>
      <c r="XL15" s="140"/>
      <c r="XM15" s="140"/>
      <c r="XN15" s="140"/>
      <c r="XO15" s="140"/>
      <c r="XP15" s="140"/>
      <c r="XQ15" s="140"/>
      <c r="XR15" s="140"/>
      <c r="XS15" s="140"/>
      <c r="XT15" s="140"/>
      <c r="XU15" s="140"/>
      <c r="XV15" s="140"/>
      <c r="XW15" s="140"/>
      <c r="XX15" s="140"/>
      <c r="XY15" s="140"/>
      <c r="XZ15" s="140"/>
      <c r="YA15" s="140"/>
      <c r="YB15" s="140"/>
      <c r="YC15" s="140"/>
      <c r="YD15" s="140"/>
      <c r="YE15" s="140"/>
      <c r="YF15" s="140"/>
      <c r="YG15" s="140"/>
      <c r="YH15" s="140"/>
      <c r="YI15" s="140"/>
      <c r="YJ15" s="140"/>
      <c r="YK15" s="140"/>
      <c r="YL15" s="140"/>
      <c r="YM15" s="140"/>
      <c r="YN15" s="140"/>
      <c r="YO15" s="140"/>
      <c r="YP15" s="140"/>
      <c r="YQ15" s="140"/>
      <c r="YR15" s="140"/>
      <c r="YS15" s="140"/>
      <c r="YT15" s="140"/>
      <c r="YU15" s="140"/>
      <c r="YV15" s="140"/>
      <c r="YW15" s="140"/>
      <c r="YX15" s="140"/>
      <c r="YY15" s="140"/>
      <c r="YZ15" s="140"/>
      <c r="ZA15" s="140"/>
      <c r="ZB15" s="140"/>
      <c r="ZC15" s="140"/>
      <c r="ZD15" s="140"/>
      <c r="ZE15" s="140"/>
      <c r="ZF15" s="140"/>
      <c r="ZG15" s="140"/>
      <c r="ZH15" s="140"/>
      <c r="ZI15" s="140"/>
      <c r="ZJ15" s="140"/>
      <c r="ZK15" s="140"/>
      <c r="ZL15" s="140"/>
      <c r="ZM15" s="140"/>
      <c r="ZN15" s="140"/>
      <c r="ZO15" s="140"/>
      <c r="ZP15" s="140"/>
      <c r="ZQ15" s="140"/>
      <c r="ZR15" s="140"/>
      <c r="ZS15" s="140"/>
      <c r="ZT15" s="140"/>
      <c r="ZU15" s="140"/>
      <c r="ZV15" s="140"/>
      <c r="ZW15" s="140"/>
      <c r="ZX15" s="140"/>
      <c r="ZY15" s="140"/>
      <c r="ZZ15" s="140"/>
      <c r="AAA15" s="140"/>
      <c r="AAB15" s="140"/>
      <c r="AAC15" s="140"/>
      <c r="AAD15" s="140"/>
      <c r="AAE15" s="140"/>
      <c r="AAF15" s="140"/>
      <c r="AAG15" s="140"/>
      <c r="AAH15" s="140"/>
      <c r="AAI15" s="140"/>
      <c r="AAJ15" s="140"/>
      <c r="AAK15" s="140"/>
      <c r="AAL15" s="140"/>
      <c r="AAM15" s="140"/>
      <c r="AAN15" s="140"/>
      <c r="AAO15" s="140"/>
      <c r="AAP15" s="140"/>
      <c r="AAQ15" s="140"/>
      <c r="AAR15" s="140"/>
      <c r="AAS15" s="140"/>
      <c r="AAT15" s="140"/>
      <c r="AAU15" s="140"/>
      <c r="AAV15" s="140"/>
      <c r="AAW15" s="140"/>
      <c r="AAX15" s="140"/>
      <c r="AAY15" s="140"/>
      <c r="AAZ15" s="140"/>
      <c r="ABA15" s="140"/>
      <c r="ABB15" s="140"/>
      <c r="ABC15" s="140"/>
      <c r="ABD15" s="140"/>
      <c r="ABE15" s="140"/>
      <c r="ABF15" s="140"/>
      <c r="ABG15" s="140"/>
      <c r="ABH15" s="140"/>
      <c r="ABI15" s="140"/>
      <c r="ABJ15" s="140"/>
      <c r="ABK15" s="140"/>
      <c r="ABL15" s="140"/>
      <c r="ABM15" s="140"/>
      <c r="ABN15" s="140"/>
      <c r="ABO15" s="140"/>
      <c r="ABP15" s="140"/>
      <c r="ABQ15" s="140"/>
      <c r="ABR15" s="140"/>
      <c r="ABS15" s="140"/>
      <c r="ABT15" s="140"/>
      <c r="ABU15" s="140"/>
      <c r="ABV15" s="140"/>
      <c r="ABW15" s="140"/>
      <c r="ABX15" s="140"/>
      <c r="ABY15" s="140"/>
      <c r="ABZ15" s="140"/>
      <c r="ACA15" s="140"/>
      <c r="ACB15" s="140"/>
      <c r="ACC15" s="140"/>
      <c r="ACD15" s="140"/>
      <c r="ACE15" s="140"/>
      <c r="ACF15" s="140"/>
      <c r="ACG15" s="140"/>
      <c r="ACH15" s="140"/>
      <c r="ACI15" s="140"/>
      <c r="ACJ15" s="140"/>
      <c r="ACK15" s="140"/>
      <c r="ACL15" s="140"/>
      <c r="ACM15" s="140"/>
      <c r="ACN15" s="140"/>
      <c r="ACO15" s="140"/>
      <c r="ACP15" s="140"/>
      <c r="ACQ15" s="140"/>
      <c r="ACR15" s="140"/>
      <c r="ACS15" s="140"/>
      <c r="ACT15" s="140"/>
      <c r="ACU15" s="140"/>
      <c r="ACV15" s="140"/>
      <c r="ACW15" s="140"/>
      <c r="ACX15" s="140"/>
      <c r="ACY15" s="140"/>
      <c r="ACZ15" s="140"/>
      <c r="ADA15" s="140"/>
      <c r="ADB15" s="140"/>
      <c r="ADC15" s="140"/>
      <c r="ADD15" s="140"/>
      <c r="ADE15" s="140"/>
      <c r="ADF15" s="140"/>
      <c r="ADG15" s="140"/>
      <c r="ADH15" s="140"/>
      <c r="ADI15" s="140"/>
      <c r="ADJ15" s="140"/>
      <c r="ADK15" s="140"/>
      <c r="ADL15" s="140"/>
      <c r="ADM15" s="140"/>
      <c r="ADN15" s="140"/>
      <c r="ADO15" s="140"/>
      <c r="ADP15" s="140"/>
      <c r="ADQ15" s="140"/>
      <c r="ADR15" s="140"/>
      <c r="ADS15" s="140"/>
      <c r="ADT15" s="140"/>
      <c r="ADU15" s="140"/>
      <c r="ADV15" s="140"/>
      <c r="ADW15" s="140"/>
      <c r="ADX15" s="140"/>
      <c r="ADY15" s="140"/>
      <c r="ADZ15" s="140"/>
      <c r="AEA15" s="140"/>
      <c r="AEB15" s="140"/>
      <c r="AEC15" s="140"/>
      <c r="AED15" s="140"/>
      <c r="AEE15" s="140"/>
      <c r="AEF15" s="140"/>
      <c r="AEG15" s="140"/>
      <c r="AEH15" s="140"/>
      <c r="AEI15" s="140"/>
      <c r="AEJ15" s="140"/>
      <c r="AEK15" s="140"/>
      <c r="AEL15" s="140"/>
      <c r="AEM15" s="140"/>
      <c r="AEN15" s="140"/>
      <c r="AEO15" s="140"/>
      <c r="AEP15" s="140"/>
      <c r="AEQ15" s="140"/>
      <c r="AER15" s="140"/>
      <c r="AES15" s="140"/>
      <c r="AET15" s="140"/>
      <c r="AEU15" s="140"/>
      <c r="AEV15" s="140"/>
      <c r="AEW15" s="140"/>
      <c r="AEX15" s="140"/>
      <c r="AEY15" s="140"/>
      <c r="AEZ15" s="140"/>
      <c r="AFA15" s="140"/>
      <c r="AFB15" s="140"/>
      <c r="AFC15" s="140"/>
      <c r="AFD15" s="140"/>
      <c r="AFE15" s="140"/>
      <c r="AFF15" s="140"/>
      <c r="AFG15" s="140"/>
      <c r="AFH15" s="140"/>
      <c r="AFI15" s="140"/>
      <c r="AFJ15" s="140"/>
      <c r="AFK15" s="140"/>
      <c r="AFL15" s="140"/>
      <c r="AFM15" s="140"/>
      <c r="AFN15" s="140"/>
      <c r="AFO15" s="140"/>
      <c r="AFP15" s="140"/>
      <c r="AFQ15" s="140"/>
      <c r="AFR15" s="140"/>
      <c r="AFS15" s="140"/>
      <c r="AFT15" s="140"/>
      <c r="AFU15" s="140"/>
      <c r="AFV15" s="140"/>
      <c r="AFW15" s="140"/>
      <c r="AFX15" s="140"/>
      <c r="AFY15" s="140"/>
      <c r="AFZ15" s="140"/>
      <c r="AGA15" s="140"/>
      <c r="AGB15" s="140"/>
      <c r="AGC15" s="140"/>
      <c r="AGD15" s="140"/>
      <c r="AGE15" s="140"/>
      <c r="AGF15" s="140"/>
      <c r="AGG15" s="140"/>
      <c r="AGH15" s="140"/>
      <c r="AGI15" s="140"/>
      <c r="AGJ15" s="140"/>
      <c r="AGK15" s="140"/>
      <c r="AGL15" s="140"/>
      <c r="AGM15" s="140"/>
      <c r="AGN15" s="140"/>
      <c r="AGO15" s="140"/>
      <c r="AGP15" s="140"/>
      <c r="AGQ15" s="140"/>
      <c r="AGR15" s="140"/>
      <c r="AGS15" s="140"/>
      <c r="AGT15" s="140"/>
      <c r="AGU15" s="140"/>
      <c r="AGV15" s="140"/>
      <c r="AGW15" s="140"/>
      <c r="AGX15" s="140"/>
      <c r="AGY15" s="140"/>
      <c r="AGZ15" s="140"/>
      <c r="AHA15" s="140"/>
      <c r="AHB15" s="140"/>
      <c r="AHC15" s="140"/>
      <c r="AHD15" s="140"/>
      <c r="AHE15" s="140"/>
      <c r="AHF15" s="140"/>
      <c r="AHG15" s="140"/>
      <c r="AHH15" s="140"/>
      <c r="AHI15" s="140"/>
      <c r="AHJ15" s="140"/>
      <c r="AHK15" s="140"/>
      <c r="AHL15" s="140"/>
      <c r="AHM15" s="140"/>
      <c r="AHN15" s="140"/>
      <c r="AHO15" s="140"/>
      <c r="AHP15" s="140"/>
      <c r="AHQ15" s="140"/>
      <c r="AHR15" s="140"/>
      <c r="AHS15" s="140"/>
      <c r="AHT15" s="140"/>
      <c r="AHU15" s="140"/>
      <c r="AHV15" s="140"/>
      <c r="AHW15" s="140"/>
      <c r="AHX15" s="140"/>
      <c r="AHY15" s="140"/>
      <c r="AHZ15" s="140"/>
      <c r="AIA15" s="140"/>
      <c r="AIB15" s="140"/>
      <c r="AIC15" s="140"/>
      <c r="AID15" s="140"/>
      <c r="AIE15" s="140"/>
      <c r="AIF15" s="140"/>
      <c r="AIG15" s="140"/>
      <c r="AIH15" s="140"/>
      <c r="AII15" s="140"/>
      <c r="AIJ15" s="140"/>
      <c r="AIK15" s="140"/>
      <c r="AIL15" s="140"/>
      <c r="AIM15" s="140"/>
      <c r="AIN15" s="140"/>
      <c r="AIO15" s="140"/>
      <c r="AIP15" s="140"/>
      <c r="AIQ15" s="140"/>
      <c r="AIR15" s="140"/>
      <c r="AIS15" s="140"/>
      <c r="AIT15" s="140"/>
      <c r="AIU15" s="140"/>
      <c r="AIV15" s="140"/>
      <c r="AIW15" s="140"/>
      <c r="AIX15" s="140"/>
      <c r="AIY15" s="140"/>
      <c r="AIZ15" s="140"/>
      <c r="AJA15" s="140"/>
      <c r="AJB15" s="140"/>
      <c r="AJC15" s="140"/>
      <c r="AJD15" s="140"/>
      <c r="AJE15" s="140"/>
      <c r="AJF15" s="140"/>
      <c r="AJG15" s="140"/>
      <c r="AJH15" s="140"/>
      <c r="AJI15" s="140"/>
      <c r="AJJ15" s="140"/>
      <c r="AJK15" s="140"/>
      <c r="AJL15" s="140"/>
      <c r="AJM15" s="140"/>
      <c r="AJN15" s="140"/>
      <c r="AJO15" s="140"/>
      <c r="AJP15" s="140"/>
      <c r="AJQ15" s="140"/>
      <c r="AJR15" s="140"/>
      <c r="AJS15" s="140"/>
      <c r="AJT15" s="140"/>
      <c r="AJU15" s="140"/>
      <c r="AJV15" s="140"/>
      <c r="AJW15" s="140"/>
      <c r="AJX15" s="140"/>
      <c r="AJY15" s="140"/>
      <c r="AJZ15" s="140"/>
      <c r="AKA15" s="140"/>
      <c r="AKB15" s="140"/>
      <c r="AKC15" s="140"/>
      <c r="AKD15" s="140"/>
      <c r="AKE15" s="140"/>
      <c r="AKF15" s="140"/>
      <c r="AKG15" s="140"/>
      <c r="AKH15" s="140"/>
      <c r="AKI15" s="140"/>
      <c r="AKJ15" s="140"/>
      <c r="AKK15" s="140"/>
      <c r="AKL15" s="140"/>
      <c r="AKM15" s="140"/>
      <c r="AKN15" s="140"/>
      <c r="AKO15" s="140"/>
      <c r="AKP15" s="140"/>
      <c r="AKQ15" s="140"/>
      <c r="AKR15" s="140"/>
      <c r="AKS15" s="140"/>
      <c r="AKT15" s="140"/>
      <c r="AKU15" s="140"/>
      <c r="AKV15" s="140"/>
      <c r="AKW15" s="140"/>
      <c r="AKX15" s="140"/>
      <c r="AKY15" s="140"/>
      <c r="AKZ15" s="140"/>
      <c r="ALA15" s="140"/>
      <c r="ALB15" s="140"/>
      <c r="ALC15" s="140"/>
      <c r="ALD15" s="140"/>
      <c r="ALE15" s="140"/>
      <c r="ALF15" s="140"/>
      <c r="ALG15" s="140"/>
      <c r="ALH15" s="140"/>
      <c r="ALI15" s="140"/>
      <c r="ALJ15" s="140"/>
      <c r="ALK15" s="140"/>
      <c r="ALL15" s="140"/>
      <c r="ALM15" s="140"/>
      <c r="ALN15" s="140"/>
      <c r="ALO15" s="239"/>
      <c r="ALP15" s="239"/>
      <c r="ALQ15" s="239"/>
    </row>
    <row r="16" spans="1:1005" s="86" customFormat="1" ht="31.5" customHeight="1" x14ac:dyDescent="0.25">
      <c r="A16" s="212" t="s">
        <v>2769</v>
      </c>
      <c r="B16" s="214">
        <v>200</v>
      </c>
      <c r="C16" s="154">
        <v>200</v>
      </c>
      <c r="D16" s="131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29"/>
      <c r="IC16" s="129"/>
      <c r="ID16" s="129"/>
      <c r="IE16" s="129"/>
      <c r="IF16" s="129"/>
      <c r="IG16" s="129"/>
      <c r="IH16" s="129"/>
      <c r="II16" s="129"/>
      <c r="IJ16" s="129"/>
      <c r="IK16" s="129"/>
      <c r="IL16" s="129"/>
      <c r="IM16" s="129"/>
      <c r="IN16" s="129"/>
      <c r="IO16" s="129"/>
      <c r="IP16" s="129"/>
      <c r="IQ16" s="129"/>
      <c r="IR16" s="129"/>
      <c r="IS16" s="129"/>
      <c r="IT16" s="129"/>
      <c r="IU16" s="129"/>
      <c r="IV16" s="129"/>
      <c r="IW16" s="129"/>
      <c r="IX16" s="129"/>
      <c r="IY16" s="129"/>
      <c r="IZ16" s="129"/>
      <c r="JA16" s="129"/>
      <c r="JB16" s="129"/>
      <c r="JC16" s="129"/>
      <c r="JD16" s="129"/>
      <c r="JE16" s="129"/>
      <c r="JF16" s="129"/>
      <c r="JG16" s="129"/>
      <c r="JH16" s="129"/>
      <c r="JI16" s="129"/>
      <c r="JJ16" s="129"/>
      <c r="JK16" s="129"/>
      <c r="JL16" s="129"/>
      <c r="JM16" s="129"/>
      <c r="JN16" s="129"/>
      <c r="JO16" s="129"/>
      <c r="JP16" s="129"/>
      <c r="JQ16" s="129"/>
      <c r="JR16" s="129"/>
      <c r="JS16" s="129"/>
      <c r="JT16" s="129"/>
      <c r="JU16" s="129"/>
      <c r="JV16" s="129"/>
      <c r="JW16" s="129"/>
      <c r="JX16" s="129"/>
      <c r="JY16" s="129"/>
      <c r="JZ16" s="129"/>
      <c r="KA16" s="129"/>
      <c r="KB16" s="129"/>
      <c r="KC16" s="129"/>
      <c r="KD16" s="129"/>
      <c r="KE16" s="129"/>
      <c r="KF16" s="129"/>
      <c r="KG16" s="129"/>
      <c r="KH16" s="129"/>
      <c r="KI16" s="129"/>
      <c r="KJ16" s="129"/>
      <c r="KK16" s="129"/>
      <c r="KL16" s="129"/>
      <c r="KM16" s="129"/>
      <c r="KN16" s="129"/>
      <c r="KO16" s="129"/>
      <c r="KP16" s="129"/>
      <c r="KQ16" s="129"/>
      <c r="KR16" s="129"/>
      <c r="KS16" s="129"/>
      <c r="KT16" s="129"/>
      <c r="KU16" s="129"/>
      <c r="KV16" s="129"/>
      <c r="KW16" s="129"/>
      <c r="KX16" s="129"/>
      <c r="KY16" s="129"/>
      <c r="KZ16" s="129"/>
      <c r="LA16" s="129"/>
      <c r="LB16" s="129"/>
      <c r="LC16" s="129"/>
      <c r="LD16" s="129"/>
      <c r="LE16" s="129"/>
      <c r="LF16" s="129"/>
      <c r="LG16" s="129"/>
      <c r="LH16" s="129"/>
      <c r="LI16" s="129"/>
      <c r="LJ16" s="129"/>
      <c r="LK16" s="129"/>
      <c r="LL16" s="129"/>
      <c r="LM16" s="129"/>
      <c r="LN16" s="129"/>
      <c r="LO16" s="129"/>
      <c r="LP16" s="129"/>
      <c r="LQ16" s="129"/>
      <c r="LR16" s="129"/>
      <c r="LS16" s="129"/>
      <c r="LT16" s="129"/>
      <c r="LU16" s="129"/>
      <c r="LV16" s="129"/>
      <c r="LW16" s="129"/>
      <c r="LX16" s="129"/>
      <c r="LY16" s="129"/>
      <c r="LZ16" s="129"/>
      <c r="MA16" s="129"/>
      <c r="MB16" s="129"/>
      <c r="MC16" s="129"/>
      <c r="MD16" s="129"/>
      <c r="ME16" s="129"/>
      <c r="MF16" s="129"/>
      <c r="MG16" s="129"/>
      <c r="MH16" s="129"/>
      <c r="MI16" s="129"/>
      <c r="MJ16" s="129"/>
      <c r="MK16" s="129"/>
      <c r="ML16" s="129"/>
      <c r="MM16" s="129"/>
      <c r="MN16" s="129"/>
      <c r="MO16" s="129"/>
      <c r="MP16" s="129"/>
      <c r="MQ16" s="129"/>
      <c r="MR16" s="129"/>
      <c r="MS16" s="129"/>
      <c r="MT16" s="129"/>
      <c r="MU16" s="129"/>
      <c r="MV16" s="129"/>
      <c r="MW16" s="129"/>
      <c r="MX16" s="129"/>
      <c r="MY16" s="129"/>
      <c r="MZ16" s="129"/>
      <c r="NA16" s="129"/>
      <c r="NB16" s="129"/>
      <c r="NC16" s="129"/>
      <c r="ND16" s="129"/>
      <c r="NE16" s="129"/>
      <c r="NF16" s="129"/>
      <c r="NG16" s="129"/>
      <c r="NH16" s="129"/>
      <c r="NI16" s="129"/>
      <c r="NJ16" s="129"/>
      <c r="NK16" s="129"/>
      <c r="NL16" s="129"/>
      <c r="NM16" s="129"/>
      <c r="NN16" s="129"/>
      <c r="NO16" s="129"/>
      <c r="NP16" s="129"/>
      <c r="NQ16" s="129"/>
      <c r="NR16" s="129"/>
      <c r="NS16" s="129"/>
      <c r="NT16" s="129"/>
      <c r="NU16" s="129"/>
      <c r="NV16" s="129"/>
      <c r="NW16" s="129"/>
      <c r="NX16" s="129"/>
      <c r="NY16" s="129"/>
      <c r="NZ16" s="129"/>
      <c r="OA16" s="129"/>
      <c r="OB16" s="129"/>
      <c r="OC16" s="129"/>
      <c r="OD16" s="129"/>
      <c r="OE16" s="129"/>
      <c r="OF16" s="129"/>
      <c r="OG16" s="129"/>
      <c r="OH16" s="129"/>
      <c r="OI16" s="129"/>
      <c r="OJ16" s="129"/>
      <c r="OK16" s="129"/>
      <c r="OL16" s="129"/>
      <c r="OM16" s="129"/>
      <c r="ON16" s="129"/>
      <c r="OO16" s="129"/>
      <c r="OP16" s="129"/>
      <c r="OQ16" s="129"/>
      <c r="OR16" s="129"/>
      <c r="OS16" s="129"/>
      <c r="OT16" s="129"/>
      <c r="OU16" s="129"/>
      <c r="OV16" s="129"/>
      <c r="OW16" s="129"/>
      <c r="OX16" s="129"/>
      <c r="OY16" s="129"/>
      <c r="OZ16" s="129"/>
      <c r="PA16" s="129"/>
      <c r="PB16" s="129"/>
      <c r="PC16" s="129"/>
      <c r="PD16" s="129"/>
      <c r="PE16" s="129"/>
      <c r="PF16" s="129"/>
      <c r="PG16" s="129"/>
      <c r="PH16" s="129"/>
      <c r="PI16" s="129"/>
      <c r="PJ16" s="129"/>
      <c r="PK16" s="129"/>
      <c r="PL16" s="129"/>
      <c r="PM16" s="129"/>
      <c r="PN16" s="129"/>
      <c r="PO16" s="129"/>
      <c r="PP16" s="129"/>
      <c r="PQ16" s="129"/>
      <c r="PR16" s="129"/>
      <c r="PS16" s="129"/>
      <c r="PT16" s="129"/>
      <c r="PU16" s="129"/>
      <c r="PV16" s="129"/>
      <c r="PW16" s="129"/>
      <c r="PX16" s="129"/>
      <c r="PY16" s="129"/>
      <c r="PZ16" s="129"/>
      <c r="QA16" s="129"/>
      <c r="QB16" s="129"/>
      <c r="QC16" s="129"/>
      <c r="QD16" s="129"/>
      <c r="QE16" s="129"/>
      <c r="QF16" s="129"/>
      <c r="QG16" s="129"/>
      <c r="QH16" s="129"/>
      <c r="QI16" s="129"/>
      <c r="QJ16" s="129"/>
      <c r="QK16" s="129"/>
      <c r="QL16" s="129"/>
      <c r="QM16" s="129"/>
      <c r="QN16" s="129"/>
      <c r="QO16" s="129"/>
      <c r="QP16" s="129"/>
      <c r="QQ16" s="129"/>
      <c r="QR16" s="129"/>
      <c r="QS16" s="129"/>
      <c r="QT16" s="129"/>
      <c r="QU16" s="129"/>
      <c r="QV16" s="129"/>
      <c r="QW16" s="129"/>
      <c r="QX16" s="129"/>
      <c r="QY16" s="129"/>
      <c r="QZ16" s="129"/>
      <c r="RA16" s="129"/>
      <c r="RB16" s="129"/>
      <c r="RC16" s="129"/>
      <c r="RD16" s="129"/>
      <c r="RE16" s="129"/>
      <c r="RF16" s="129"/>
      <c r="RG16" s="129"/>
      <c r="RH16" s="129"/>
      <c r="RI16" s="129"/>
      <c r="RJ16" s="129"/>
      <c r="RK16" s="129"/>
      <c r="RL16" s="129"/>
      <c r="RM16" s="129"/>
      <c r="RN16" s="129"/>
      <c r="RO16" s="129"/>
      <c r="RP16" s="129"/>
      <c r="RQ16" s="129"/>
      <c r="RR16" s="129"/>
      <c r="RS16" s="129"/>
      <c r="RT16" s="129"/>
      <c r="RU16" s="129"/>
      <c r="RV16" s="129"/>
      <c r="RW16" s="129"/>
      <c r="RX16" s="129"/>
      <c r="RY16" s="129"/>
      <c r="RZ16" s="129"/>
      <c r="SA16" s="129"/>
      <c r="SB16" s="129"/>
      <c r="SC16" s="129"/>
      <c r="SD16" s="129"/>
      <c r="SE16" s="129"/>
      <c r="SF16" s="129"/>
      <c r="SG16" s="129"/>
      <c r="SH16" s="129"/>
      <c r="SI16" s="129"/>
      <c r="SJ16" s="129"/>
      <c r="SK16" s="129"/>
      <c r="SL16" s="129"/>
      <c r="SM16" s="129"/>
      <c r="SN16" s="129"/>
      <c r="SO16" s="129"/>
      <c r="SP16" s="129"/>
      <c r="SQ16" s="129"/>
      <c r="SR16" s="129"/>
      <c r="SS16" s="129"/>
      <c r="ST16" s="129"/>
      <c r="SU16" s="129"/>
      <c r="SV16" s="129"/>
      <c r="SW16" s="129"/>
      <c r="SX16" s="129"/>
      <c r="SY16" s="129"/>
      <c r="SZ16" s="129"/>
      <c r="TA16" s="129"/>
      <c r="TB16" s="129"/>
      <c r="TC16" s="129"/>
      <c r="TD16" s="129"/>
      <c r="TE16" s="129"/>
      <c r="TF16" s="129"/>
      <c r="TG16" s="129"/>
      <c r="TH16" s="129"/>
      <c r="TI16" s="129"/>
      <c r="TJ16" s="129"/>
      <c r="TK16" s="129"/>
      <c r="TL16" s="129"/>
      <c r="TM16" s="129"/>
      <c r="TN16" s="129"/>
      <c r="TO16" s="129"/>
      <c r="TP16" s="129"/>
      <c r="TQ16" s="129"/>
      <c r="TR16" s="129"/>
      <c r="TS16" s="129"/>
      <c r="TT16" s="129"/>
      <c r="TU16" s="129"/>
      <c r="TV16" s="129"/>
      <c r="TW16" s="129"/>
      <c r="TX16" s="129"/>
      <c r="TY16" s="129"/>
      <c r="TZ16" s="129"/>
      <c r="UA16" s="129"/>
      <c r="UB16" s="129"/>
      <c r="UC16" s="129"/>
      <c r="UD16" s="129"/>
      <c r="UE16" s="129"/>
      <c r="UF16" s="129"/>
      <c r="UG16" s="129"/>
      <c r="UH16" s="129"/>
      <c r="UI16" s="129"/>
      <c r="UJ16" s="129"/>
      <c r="UK16" s="129"/>
      <c r="UL16" s="129"/>
      <c r="UM16" s="129"/>
      <c r="UN16" s="129"/>
      <c r="UO16" s="129"/>
      <c r="UP16" s="129"/>
      <c r="UQ16" s="129"/>
      <c r="UR16" s="129"/>
      <c r="US16" s="129"/>
      <c r="UT16" s="129"/>
      <c r="UU16" s="129"/>
      <c r="UV16" s="129"/>
      <c r="UW16" s="129"/>
      <c r="UX16" s="129"/>
      <c r="UY16" s="129"/>
      <c r="UZ16" s="129"/>
      <c r="VA16" s="129"/>
      <c r="VB16" s="129"/>
      <c r="VC16" s="129"/>
      <c r="VD16" s="129"/>
      <c r="VE16" s="129"/>
      <c r="VF16" s="129"/>
      <c r="VG16" s="129"/>
      <c r="VH16" s="129"/>
      <c r="VI16" s="129"/>
      <c r="VJ16" s="129"/>
      <c r="VK16" s="129"/>
      <c r="VL16" s="129"/>
      <c r="VM16" s="129"/>
      <c r="VN16" s="129"/>
      <c r="VO16" s="129"/>
      <c r="VP16" s="129"/>
      <c r="VQ16" s="129"/>
      <c r="VR16" s="129"/>
      <c r="VS16" s="129"/>
      <c r="VT16" s="129"/>
      <c r="VU16" s="129"/>
      <c r="VV16" s="129"/>
      <c r="VW16" s="129"/>
      <c r="VX16" s="129"/>
      <c r="VY16" s="129"/>
      <c r="VZ16" s="129"/>
      <c r="WA16" s="129"/>
      <c r="WB16" s="129"/>
      <c r="WC16" s="129"/>
      <c r="WD16" s="129"/>
      <c r="WE16" s="129"/>
      <c r="WF16" s="129"/>
      <c r="WG16" s="129"/>
      <c r="WH16" s="129"/>
      <c r="WI16" s="129"/>
      <c r="WJ16" s="129"/>
      <c r="WK16" s="129"/>
      <c r="WL16" s="129"/>
      <c r="WM16" s="129"/>
      <c r="WN16" s="129"/>
      <c r="WO16" s="129"/>
      <c r="WP16" s="129"/>
      <c r="WQ16" s="129"/>
      <c r="WR16" s="129"/>
      <c r="WS16" s="129"/>
      <c r="WT16" s="129"/>
      <c r="WU16" s="129"/>
      <c r="WV16" s="129"/>
      <c r="WW16" s="129"/>
      <c r="WX16" s="129"/>
      <c r="WY16" s="129"/>
      <c r="WZ16" s="129"/>
      <c r="XA16" s="129"/>
      <c r="XB16" s="129"/>
      <c r="XC16" s="129"/>
      <c r="XD16" s="129"/>
      <c r="XE16" s="129"/>
      <c r="XF16" s="129"/>
      <c r="XG16" s="129"/>
      <c r="XH16" s="129"/>
      <c r="XI16" s="129"/>
      <c r="XJ16" s="129"/>
      <c r="XK16" s="129"/>
      <c r="XL16" s="129"/>
      <c r="XM16" s="129"/>
      <c r="XN16" s="129"/>
      <c r="XO16" s="129"/>
      <c r="XP16" s="129"/>
      <c r="XQ16" s="129"/>
      <c r="XR16" s="129"/>
      <c r="XS16" s="129"/>
      <c r="XT16" s="129"/>
      <c r="XU16" s="129"/>
      <c r="XV16" s="129"/>
      <c r="XW16" s="129"/>
      <c r="XX16" s="129"/>
      <c r="XY16" s="129"/>
      <c r="XZ16" s="129"/>
      <c r="YA16" s="129"/>
      <c r="YB16" s="129"/>
      <c r="YC16" s="129"/>
      <c r="YD16" s="129"/>
      <c r="YE16" s="129"/>
      <c r="YF16" s="129"/>
      <c r="YG16" s="129"/>
      <c r="YH16" s="129"/>
      <c r="YI16" s="129"/>
      <c r="YJ16" s="129"/>
      <c r="YK16" s="129"/>
      <c r="YL16" s="129"/>
      <c r="YM16" s="129"/>
      <c r="YN16" s="129"/>
      <c r="YO16" s="129"/>
      <c r="YP16" s="129"/>
      <c r="YQ16" s="129"/>
      <c r="YR16" s="129"/>
      <c r="YS16" s="129"/>
      <c r="YT16" s="129"/>
      <c r="YU16" s="129"/>
      <c r="YV16" s="129"/>
      <c r="YW16" s="129"/>
      <c r="YX16" s="129"/>
      <c r="YY16" s="129"/>
      <c r="YZ16" s="129"/>
      <c r="ZA16" s="129"/>
      <c r="ZB16" s="129"/>
      <c r="ZC16" s="129"/>
      <c r="ZD16" s="129"/>
      <c r="ZE16" s="129"/>
      <c r="ZF16" s="129"/>
      <c r="ZG16" s="129"/>
      <c r="ZH16" s="129"/>
      <c r="ZI16" s="129"/>
      <c r="ZJ16" s="129"/>
      <c r="ZK16" s="129"/>
      <c r="ZL16" s="129"/>
      <c r="ZM16" s="129"/>
      <c r="ZN16" s="129"/>
      <c r="ZO16" s="129"/>
      <c r="ZP16" s="129"/>
      <c r="ZQ16" s="129"/>
      <c r="ZR16" s="129"/>
      <c r="ZS16" s="129"/>
      <c r="ZT16" s="129"/>
      <c r="ZU16" s="129"/>
      <c r="ZV16" s="129"/>
      <c r="ZW16" s="129"/>
      <c r="ZX16" s="129"/>
      <c r="ZY16" s="129"/>
      <c r="ZZ16" s="129"/>
      <c r="AAA16" s="129"/>
      <c r="AAB16" s="129"/>
      <c r="AAC16" s="129"/>
      <c r="AAD16" s="129"/>
      <c r="AAE16" s="129"/>
      <c r="AAF16" s="129"/>
      <c r="AAG16" s="129"/>
      <c r="AAH16" s="129"/>
      <c r="AAI16" s="129"/>
      <c r="AAJ16" s="129"/>
      <c r="AAK16" s="129"/>
      <c r="AAL16" s="129"/>
      <c r="AAM16" s="129"/>
      <c r="AAN16" s="129"/>
      <c r="AAO16" s="129"/>
      <c r="AAP16" s="129"/>
      <c r="AAQ16" s="129"/>
      <c r="AAR16" s="129"/>
      <c r="AAS16" s="129"/>
      <c r="AAT16" s="129"/>
      <c r="AAU16" s="129"/>
      <c r="AAV16" s="129"/>
      <c r="AAW16" s="129"/>
      <c r="AAX16" s="129"/>
      <c r="AAY16" s="129"/>
      <c r="AAZ16" s="129"/>
      <c r="ABA16" s="129"/>
      <c r="ABB16" s="129"/>
      <c r="ABC16" s="129"/>
      <c r="ABD16" s="129"/>
      <c r="ABE16" s="129"/>
      <c r="ABF16" s="129"/>
      <c r="ABG16" s="129"/>
      <c r="ABH16" s="129"/>
      <c r="ABI16" s="129"/>
      <c r="ABJ16" s="129"/>
      <c r="ABK16" s="129"/>
      <c r="ABL16" s="129"/>
      <c r="ABM16" s="129"/>
      <c r="ABN16" s="129"/>
      <c r="ABO16" s="129"/>
      <c r="ABP16" s="129"/>
      <c r="ABQ16" s="129"/>
      <c r="ABR16" s="129"/>
      <c r="ABS16" s="129"/>
      <c r="ABT16" s="129"/>
      <c r="ABU16" s="129"/>
      <c r="ABV16" s="129"/>
      <c r="ABW16" s="129"/>
      <c r="ABX16" s="129"/>
      <c r="ABY16" s="129"/>
      <c r="ABZ16" s="129"/>
      <c r="ACA16" s="129"/>
      <c r="ACB16" s="129"/>
      <c r="ACC16" s="129"/>
      <c r="ACD16" s="129"/>
      <c r="ACE16" s="129"/>
      <c r="ACF16" s="129"/>
      <c r="ACG16" s="129"/>
      <c r="ACH16" s="129"/>
      <c r="ACI16" s="129"/>
      <c r="ACJ16" s="129"/>
      <c r="ACK16" s="129"/>
      <c r="ACL16" s="129"/>
      <c r="ACM16" s="129"/>
      <c r="ACN16" s="129"/>
      <c r="ACO16" s="129"/>
      <c r="ACP16" s="129"/>
      <c r="ACQ16" s="129"/>
      <c r="ACR16" s="129"/>
      <c r="ACS16" s="129"/>
      <c r="ACT16" s="129"/>
      <c r="ACU16" s="129"/>
      <c r="ACV16" s="129"/>
      <c r="ACW16" s="129"/>
      <c r="ACX16" s="129"/>
      <c r="ACY16" s="129"/>
      <c r="ACZ16" s="129"/>
      <c r="ADA16" s="129"/>
      <c r="ADB16" s="129"/>
      <c r="ADC16" s="129"/>
      <c r="ADD16" s="129"/>
      <c r="ADE16" s="129"/>
      <c r="ADF16" s="129"/>
      <c r="ADG16" s="129"/>
      <c r="ADH16" s="129"/>
      <c r="ADI16" s="129"/>
      <c r="ADJ16" s="129"/>
      <c r="ADK16" s="129"/>
      <c r="ADL16" s="129"/>
      <c r="ADM16" s="129"/>
      <c r="ADN16" s="129"/>
      <c r="ADO16" s="129"/>
      <c r="ADP16" s="129"/>
      <c r="ADQ16" s="129"/>
      <c r="ADR16" s="129"/>
      <c r="ADS16" s="129"/>
      <c r="ADT16" s="129"/>
      <c r="ADU16" s="129"/>
      <c r="ADV16" s="129"/>
      <c r="ADW16" s="129"/>
      <c r="ADX16" s="129"/>
      <c r="ADY16" s="129"/>
      <c r="ADZ16" s="129"/>
      <c r="AEA16" s="129"/>
      <c r="AEB16" s="129"/>
      <c r="AEC16" s="129"/>
      <c r="AED16" s="129"/>
      <c r="AEE16" s="129"/>
      <c r="AEF16" s="129"/>
      <c r="AEG16" s="129"/>
      <c r="AEH16" s="129"/>
      <c r="AEI16" s="129"/>
      <c r="AEJ16" s="129"/>
      <c r="AEK16" s="129"/>
      <c r="AEL16" s="129"/>
      <c r="AEM16" s="129"/>
      <c r="AEN16" s="129"/>
      <c r="AEO16" s="129"/>
      <c r="AEP16" s="129"/>
      <c r="AEQ16" s="129"/>
      <c r="AER16" s="129"/>
      <c r="AES16" s="129"/>
      <c r="AET16" s="129"/>
      <c r="AEU16" s="129"/>
      <c r="AEV16" s="129"/>
      <c r="AEW16" s="129"/>
      <c r="AEX16" s="129"/>
      <c r="AEY16" s="129"/>
      <c r="AEZ16" s="129"/>
      <c r="AFA16" s="129"/>
      <c r="AFB16" s="129"/>
      <c r="AFC16" s="129"/>
      <c r="AFD16" s="129"/>
      <c r="AFE16" s="129"/>
      <c r="AFF16" s="129"/>
      <c r="AFG16" s="129"/>
      <c r="AFH16" s="129"/>
      <c r="AFI16" s="129"/>
      <c r="AFJ16" s="129"/>
      <c r="AFK16" s="129"/>
      <c r="AFL16" s="129"/>
      <c r="AFM16" s="129"/>
      <c r="AFN16" s="129"/>
      <c r="AFO16" s="129"/>
      <c r="AFP16" s="129"/>
      <c r="AFQ16" s="129"/>
      <c r="AFR16" s="129"/>
      <c r="AFS16" s="129"/>
      <c r="AFT16" s="129"/>
      <c r="AFU16" s="129"/>
      <c r="AFV16" s="129"/>
      <c r="AFW16" s="129"/>
      <c r="AFX16" s="129"/>
      <c r="AFY16" s="129"/>
      <c r="AFZ16" s="129"/>
      <c r="AGA16" s="129"/>
      <c r="AGB16" s="129"/>
      <c r="AGC16" s="129"/>
      <c r="AGD16" s="129"/>
      <c r="AGE16" s="129"/>
      <c r="AGF16" s="129"/>
      <c r="AGG16" s="129"/>
      <c r="AGH16" s="129"/>
      <c r="AGI16" s="129"/>
      <c r="AGJ16" s="129"/>
      <c r="AGK16" s="129"/>
      <c r="AGL16" s="129"/>
      <c r="AGM16" s="129"/>
      <c r="AGN16" s="129"/>
      <c r="AGO16" s="129"/>
      <c r="AGP16" s="129"/>
      <c r="AGQ16" s="129"/>
      <c r="AGR16" s="129"/>
      <c r="AGS16" s="129"/>
      <c r="AGT16" s="129"/>
      <c r="AGU16" s="129"/>
      <c r="AGV16" s="129"/>
      <c r="AGW16" s="129"/>
      <c r="AGX16" s="129"/>
      <c r="AGY16" s="129"/>
      <c r="AGZ16" s="129"/>
      <c r="AHA16" s="129"/>
      <c r="AHB16" s="129"/>
      <c r="AHC16" s="129"/>
      <c r="AHD16" s="129"/>
      <c r="AHE16" s="129"/>
      <c r="AHF16" s="129"/>
      <c r="AHG16" s="129"/>
      <c r="AHH16" s="129"/>
      <c r="AHI16" s="129"/>
      <c r="AHJ16" s="129"/>
      <c r="AHK16" s="129"/>
      <c r="AHL16" s="129"/>
      <c r="AHM16" s="129"/>
      <c r="AHN16" s="129"/>
      <c r="AHO16" s="129"/>
      <c r="AHP16" s="129"/>
      <c r="AHQ16" s="129"/>
      <c r="AHR16" s="129"/>
      <c r="AHS16" s="129"/>
      <c r="AHT16" s="129"/>
      <c r="AHU16" s="129"/>
      <c r="AHV16" s="129"/>
      <c r="AHW16" s="129"/>
      <c r="AHX16" s="129"/>
      <c r="AHY16" s="129"/>
      <c r="AHZ16" s="129"/>
      <c r="AIA16" s="129"/>
      <c r="AIB16" s="129"/>
      <c r="AIC16" s="129"/>
      <c r="AID16" s="129"/>
      <c r="AIE16" s="129"/>
      <c r="AIF16" s="129"/>
      <c r="AIG16" s="129"/>
      <c r="AIH16" s="129"/>
      <c r="AII16" s="129"/>
      <c r="AIJ16" s="129"/>
      <c r="AIK16" s="129"/>
      <c r="AIL16" s="129"/>
      <c r="AIM16" s="129"/>
      <c r="AIN16" s="129"/>
      <c r="AIO16" s="129"/>
      <c r="AIP16" s="129"/>
      <c r="AIQ16" s="129"/>
      <c r="AIR16" s="129"/>
      <c r="AIS16" s="129"/>
      <c r="AIT16" s="129"/>
      <c r="AIU16" s="129"/>
      <c r="AIV16" s="129"/>
      <c r="AIW16" s="129"/>
      <c r="AIX16" s="129"/>
      <c r="AIY16" s="129"/>
      <c r="AIZ16" s="129"/>
      <c r="AJA16" s="129"/>
      <c r="AJB16" s="129"/>
      <c r="AJC16" s="129"/>
      <c r="AJD16" s="129"/>
      <c r="AJE16" s="129"/>
      <c r="AJF16" s="129"/>
      <c r="AJG16" s="129"/>
      <c r="AJH16" s="129"/>
      <c r="AJI16" s="129"/>
      <c r="AJJ16" s="129"/>
      <c r="AJK16" s="129"/>
      <c r="AJL16" s="129"/>
      <c r="AJM16" s="129"/>
      <c r="AJN16" s="129"/>
      <c r="AJO16" s="129"/>
      <c r="AJP16" s="129"/>
      <c r="AJQ16" s="129"/>
      <c r="AJR16" s="129"/>
      <c r="AJS16" s="129"/>
      <c r="AJT16" s="129"/>
      <c r="AJU16" s="129"/>
      <c r="AJV16" s="129"/>
      <c r="AJW16" s="129"/>
      <c r="AJX16" s="129"/>
      <c r="AJY16" s="129"/>
      <c r="AJZ16" s="129"/>
      <c r="AKA16" s="129"/>
      <c r="AKB16" s="129"/>
      <c r="AKC16" s="129"/>
      <c r="AKD16" s="129"/>
      <c r="AKE16" s="129"/>
      <c r="AKF16" s="129"/>
      <c r="AKG16" s="129"/>
      <c r="AKH16" s="129"/>
      <c r="AKI16" s="129"/>
      <c r="AKJ16" s="129"/>
      <c r="AKK16" s="129"/>
      <c r="AKL16" s="129"/>
      <c r="AKM16" s="129"/>
      <c r="AKN16" s="129"/>
      <c r="AKO16" s="129"/>
      <c r="AKP16" s="129"/>
      <c r="AKQ16" s="129"/>
      <c r="AKR16" s="129"/>
      <c r="AKS16" s="129"/>
      <c r="AKT16" s="129"/>
      <c r="AKU16" s="129"/>
      <c r="AKV16" s="129"/>
      <c r="AKW16" s="129"/>
      <c r="AKX16" s="129"/>
      <c r="AKY16" s="129"/>
      <c r="AKZ16" s="129"/>
      <c r="ALA16" s="129"/>
      <c r="ALB16" s="129"/>
      <c r="ALC16" s="129"/>
      <c r="ALD16" s="129"/>
      <c r="ALE16" s="129"/>
      <c r="ALF16" s="129"/>
      <c r="ALG16" s="129"/>
      <c r="ALH16" s="129"/>
      <c r="ALI16" s="129"/>
      <c r="ALJ16" s="131"/>
      <c r="ALK16" s="129"/>
      <c r="ALL16" s="129"/>
      <c r="ALM16" s="129"/>
      <c r="ALN16" s="129"/>
      <c r="ALO16" s="105"/>
      <c r="ALP16" s="105"/>
      <c r="ALQ16" s="105"/>
    </row>
    <row r="17" spans="1:1005" s="86" customFormat="1" ht="31.5" customHeight="1" x14ac:dyDescent="0.25">
      <c r="A17" s="213" t="s">
        <v>2770</v>
      </c>
      <c r="B17" s="214">
        <v>1</v>
      </c>
      <c r="C17" s="154">
        <v>0.1</v>
      </c>
      <c r="D17" s="131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129"/>
      <c r="GT17" s="129"/>
      <c r="GU17" s="129"/>
      <c r="GV17" s="129"/>
      <c r="GW17" s="129"/>
      <c r="GX17" s="129"/>
      <c r="GY17" s="129"/>
      <c r="GZ17" s="129"/>
      <c r="HA17" s="129"/>
      <c r="HB17" s="129"/>
      <c r="HC17" s="129"/>
      <c r="HD17" s="129"/>
      <c r="HE17" s="129"/>
      <c r="HF17" s="129"/>
      <c r="HG17" s="129"/>
      <c r="HH17" s="129"/>
      <c r="HI17" s="129"/>
      <c r="HJ17" s="129"/>
      <c r="HK17" s="129"/>
      <c r="HL17" s="129"/>
      <c r="HM17" s="129"/>
      <c r="HN17" s="129"/>
      <c r="HO17" s="129"/>
      <c r="HP17" s="129"/>
      <c r="HQ17" s="129"/>
      <c r="HR17" s="129"/>
      <c r="HS17" s="129"/>
      <c r="HT17" s="129"/>
      <c r="HU17" s="129"/>
      <c r="HV17" s="129"/>
      <c r="HW17" s="129"/>
      <c r="HX17" s="129"/>
      <c r="HY17" s="129"/>
      <c r="HZ17" s="129"/>
      <c r="IA17" s="129"/>
      <c r="IB17" s="129"/>
      <c r="IC17" s="129"/>
      <c r="ID17" s="129"/>
      <c r="IE17" s="129"/>
      <c r="IF17" s="129"/>
      <c r="IG17" s="129"/>
      <c r="IH17" s="129"/>
      <c r="II17" s="129"/>
      <c r="IJ17" s="129"/>
      <c r="IK17" s="129"/>
      <c r="IL17" s="129"/>
      <c r="IM17" s="129"/>
      <c r="IN17" s="129"/>
      <c r="IO17" s="129"/>
      <c r="IP17" s="129"/>
      <c r="IQ17" s="129"/>
      <c r="IR17" s="129"/>
      <c r="IS17" s="129"/>
      <c r="IT17" s="129"/>
      <c r="IU17" s="129"/>
      <c r="IV17" s="129"/>
      <c r="IW17" s="129"/>
      <c r="IX17" s="129"/>
      <c r="IY17" s="129"/>
      <c r="IZ17" s="129"/>
      <c r="JA17" s="129"/>
      <c r="JB17" s="129"/>
      <c r="JC17" s="129"/>
      <c r="JD17" s="129"/>
      <c r="JE17" s="129"/>
      <c r="JF17" s="129"/>
      <c r="JG17" s="129"/>
      <c r="JH17" s="129"/>
      <c r="JI17" s="129"/>
      <c r="JJ17" s="129"/>
      <c r="JK17" s="129"/>
      <c r="JL17" s="129"/>
      <c r="JM17" s="129"/>
      <c r="JN17" s="129"/>
      <c r="JO17" s="129"/>
      <c r="JP17" s="129"/>
      <c r="JQ17" s="129"/>
      <c r="JR17" s="129"/>
      <c r="JS17" s="129"/>
      <c r="JT17" s="129"/>
      <c r="JU17" s="129"/>
      <c r="JV17" s="129"/>
      <c r="JW17" s="129"/>
      <c r="JX17" s="129"/>
      <c r="JY17" s="129"/>
      <c r="JZ17" s="129"/>
      <c r="KA17" s="129"/>
      <c r="KB17" s="129"/>
      <c r="KC17" s="129"/>
      <c r="KD17" s="129"/>
      <c r="KE17" s="129"/>
      <c r="KF17" s="129"/>
      <c r="KG17" s="129"/>
      <c r="KH17" s="129"/>
      <c r="KI17" s="129"/>
      <c r="KJ17" s="129"/>
      <c r="KK17" s="129"/>
      <c r="KL17" s="129"/>
      <c r="KM17" s="129"/>
      <c r="KN17" s="129"/>
      <c r="KO17" s="129"/>
      <c r="KP17" s="129"/>
      <c r="KQ17" s="129"/>
      <c r="KR17" s="129"/>
      <c r="KS17" s="129"/>
      <c r="KT17" s="129"/>
      <c r="KU17" s="129"/>
      <c r="KV17" s="129"/>
      <c r="KW17" s="129"/>
      <c r="KX17" s="129"/>
      <c r="KY17" s="129"/>
      <c r="KZ17" s="129"/>
      <c r="LA17" s="129"/>
      <c r="LB17" s="129"/>
      <c r="LC17" s="129"/>
      <c r="LD17" s="129"/>
      <c r="LE17" s="129"/>
      <c r="LF17" s="129"/>
      <c r="LG17" s="129"/>
      <c r="LH17" s="129"/>
      <c r="LI17" s="129"/>
      <c r="LJ17" s="129"/>
      <c r="LK17" s="129"/>
      <c r="LL17" s="129"/>
      <c r="LM17" s="129"/>
      <c r="LN17" s="129"/>
      <c r="LO17" s="129"/>
      <c r="LP17" s="129"/>
      <c r="LQ17" s="129"/>
      <c r="LR17" s="129"/>
      <c r="LS17" s="129"/>
      <c r="LT17" s="129"/>
      <c r="LU17" s="129"/>
      <c r="LV17" s="129"/>
      <c r="LW17" s="129"/>
      <c r="LX17" s="129"/>
      <c r="LY17" s="129"/>
      <c r="LZ17" s="129"/>
      <c r="MA17" s="129"/>
      <c r="MB17" s="129"/>
      <c r="MC17" s="129"/>
      <c r="MD17" s="129"/>
      <c r="ME17" s="129"/>
      <c r="MF17" s="129"/>
      <c r="MG17" s="129"/>
      <c r="MH17" s="129"/>
      <c r="MI17" s="129"/>
      <c r="MJ17" s="129"/>
      <c r="MK17" s="129"/>
      <c r="ML17" s="129"/>
      <c r="MM17" s="129"/>
      <c r="MN17" s="129"/>
      <c r="MO17" s="129"/>
      <c r="MP17" s="129"/>
      <c r="MQ17" s="129"/>
      <c r="MR17" s="129"/>
      <c r="MS17" s="129"/>
      <c r="MT17" s="129"/>
      <c r="MU17" s="129"/>
      <c r="MV17" s="129"/>
      <c r="MW17" s="129"/>
      <c r="MX17" s="129"/>
      <c r="MY17" s="129"/>
      <c r="MZ17" s="129"/>
      <c r="NA17" s="129"/>
      <c r="NB17" s="129"/>
      <c r="NC17" s="129"/>
      <c r="ND17" s="129"/>
      <c r="NE17" s="129"/>
      <c r="NF17" s="129"/>
      <c r="NG17" s="129"/>
      <c r="NH17" s="129"/>
      <c r="NI17" s="129"/>
      <c r="NJ17" s="129"/>
      <c r="NK17" s="129"/>
      <c r="NL17" s="129"/>
      <c r="NM17" s="129"/>
      <c r="NN17" s="129"/>
      <c r="NO17" s="129"/>
      <c r="NP17" s="129"/>
      <c r="NQ17" s="129"/>
      <c r="NR17" s="129"/>
      <c r="NS17" s="129"/>
      <c r="NT17" s="129"/>
      <c r="NU17" s="129"/>
      <c r="NV17" s="129"/>
      <c r="NW17" s="129"/>
      <c r="NX17" s="129"/>
      <c r="NY17" s="129"/>
      <c r="NZ17" s="129"/>
      <c r="OA17" s="129"/>
      <c r="OB17" s="129"/>
      <c r="OC17" s="129"/>
      <c r="OD17" s="129"/>
      <c r="OE17" s="129"/>
      <c r="OF17" s="129"/>
      <c r="OG17" s="129"/>
      <c r="OH17" s="129"/>
      <c r="OI17" s="129"/>
      <c r="OJ17" s="129"/>
      <c r="OK17" s="129"/>
      <c r="OL17" s="129"/>
      <c r="OM17" s="129"/>
      <c r="ON17" s="129"/>
      <c r="OO17" s="129"/>
      <c r="OP17" s="129"/>
      <c r="OQ17" s="129"/>
      <c r="OR17" s="129"/>
      <c r="OS17" s="129"/>
      <c r="OT17" s="129"/>
      <c r="OU17" s="129"/>
      <c r="OV17" s="129"/>
      <c r="OW17" s="129"/>
      <c r="OX17" s="129"/>
      <c r="OY17" s="129"/>
      <c r="OZ17" s="129"/>
      <c r="PA17" s="129"/>
      <c r="PB17" s="129"/>
      <c r="PC17" s="129"/>
      <c r="PD17" s="129"/>
      <c r="PE17" s="129"/>
      <c r="PF17" s="129"/>
      <c r="PG17" s="129"/>
      <c r="PH17" s="129"/>
      <c r="PI17" s="129"/>
      <c r="PJ17" s="129"/>
      <c r="PK17" s="129"/>
      <c r="PL17" s="129"/>
      <c r="PM17" s="129"/>
      <c r="PN17" s="129"/>
      <c r="PO17" s="129"/>
      <c r="PP17" s="129"/>
      <c r="PQ17" s="129"/>
      <c r="PR17" s="129"/>
      <c r="PS17" s="129"/>
      <c r="PT17" s="129"/>
      <c r="PU17" s="129"/>
      <c r="PV17" s="129"/>
      <c r="PW17" s="129"/>
      <c r="PX17" s="129"/>
      <c r="PY17" s="129"/>
      <c r="PZ17" s="129"/>
      <c r="QA17" s="129"/>
      <c r="QB17" s="129"/>
      <c r="QC17" s="129"/>
      <c r="QD17" s="129"/>
      <c r="QE17" s="129"/>
      <c r="QF17" s="129"/>
      <c r="QG17" s="129"/>
      <c r="QH17" s="129"/>
      <c r="QI17" s="129"/>
      <c r="QJ17" s="129"/>
      <c r="QK17" s="129"/>
      <c r="QL17" s="129"/>
      <c r="QM17" s="129"/>
      <c r="QN17" s="129"/>
      <c r="QO17" s="129"/>
      <c r="QP17" s="129"/>
      <c r="QQ17" s="129"/>
      <c r="QR17" s="129"/>
      <c r="QS17" s="129"/>
      <c r="QT17" s="129"/>
      <c r="QU17" s="129"/>
      <c r="QV17" s="129"/>
      <c r="QW17" s="129"/>
      <c r="QX17" s="129"/>
      <c r="QY17" s="129"/>
      <c r="QZ17" s="129"/>
      <c r="RA17" s="129"/>
      <c r="RB17" s="129"/>
      <c r="RC17" s="129"/>
      <c r="RD17" s="129"/>
      <c r="RE17" s="129"/>
      <c r="RF17" s="129"/>
      <c r="RG17" s="129"/>
      <c r="RH17" s="129"/>
      <c r="RI17" s="129"/>
      <c r="RJ17" s="129"/>
      <c r="RK17" s="129"/>
      <c r="RL17" s="129"/>
      <c r="RM17" s="129"/>
      <c r="RN17" s="129"/>
      <c r="RO17" s="129"/>
      <c r="RP17" s="129"/>
      <c r="RQ17" s="129"/>
      <c r="RR17" s="129"/>
      <c r="RS17" s="129"/>
      <c r="RT17" s="129"/>
      <c r="RU17" s="129"/>
      <c r="RV17" s="129"/>
      <c r="RW17" s="129"/>
      <c r="RX17" s="129"/>
      <c r="RY17" s="129"/>
      <c r="RZ17" s="129"/>
      <c r="SA17" s="129"/>
      <c r="SB17" s="129"/>
      <c r="SC17" s="129"/>
      <c r="SD17" s="129"/>
      <c r="SE17" s="129"/>
      <c r="SF17" s="129"/>
      <c r="SG17" s="129"/>
      <c r="SH17" s="129"/>
      <c r="SI17" s="129"/>
      <c r="SJ17" s="129"/>
      <c r="SK17" s="129"/>
      <c r="SL17" s="129"/>
      <c r="SM17" s="129"/>
      <c r="SN17" s="129"/>
      <c r="SO17" s="129"/>
      <c r="SP17" s="129"/>
      <c r="SQ17" s="129"/>
      <c r="SR17" s="129"/>
      <c r="SS17" s="129"/>
      <c r="ST17" s="129"/>
      <c r="SU17" s="129"/>
      <c r="SV17" s="129"/>
      <c r="SW17" s="129"/>
      <c r="SX17" s="129"/>
      <c r="SY17" s="129"/>
      <c r="SZ17" s="129"/>
      <c r="TA17" s="129"/>
      <c r="TB17" s="129"/>
      <c r="TC17" s="129"/>
      <c r="TD17" s="129"/>
      <c r="TE17" s="129"/>
      <c r="TF17" s="129"/>
      <c r="TG17" s="129"/>
      <c r="TH17" s="129"/>
      <c r="TI17" s="129"/>
      <c r="TJ17" s="129"/>
      <c r="TK17" s="129"/>
      <c r="TL17" s="129"/>
      <c r="TM17" s="129"/>
      <c r="TN17" s="129"/>
      <c r="TO17" s="129"/>
      <c r="TP17" s="129"/>
      <c r="TQ17" s="129"/>
      <c r="TR17" s="129"/>
      <c r="TS17" s="129"/>
      <c r="TT17" s="129"/>
      <c r="TU17" s="129"/>
      <c r="TV17" s="129"/>
      <c r="TW17" s="129"/>
      <c r="TX17" s="129"/>
      <c r="TY17" s="129"/>
      <c r="TZ17" s="129"/>
      <c r="UA17" s="129"/>
      <c r="UB17" s="129"/>
      <c r="UC17" s="129"/>
      <c r="UD17" s="129"/>
      <c r="UE17" s="129"/>
      <c r="UF17" s="129"/>
      <c r="UG17" s="129"/>
      <c r="UH17" s="129"/>
      <c r="UI17" s="129"/>
      <c r="UJ17" s="129"/>
      <c r="UK17" s="129"/>
      <c r="UL17" s="129"/>
      <c r="UM17" s="129"/>
      <c r="UN17" s="129"/>
      <c r="UO17" s="129"/>
      <c r="UP17" s="129"/>
      <c r="UQ17" s="129"/>
      <c r="UR17" s="129"/>
      <c r="US17" s="129"/>
      <c r="UT17" s="129"/>
      <c r="UU17" s="129"/>
      <c r="UV17" s="129"/>
      <c r="UW17" s="129"/>
      <c r="UX17" s="129"/>
      <c r="UY17" s="129"/>
      <c r="UZ17" s="129"/>
      <c r="VA17" s="129"/>
      <c r="VB17" s="129"/>
      <c r="VC17" s="129"/>
      <c r="VD17" s="129"/>
      <c r="VE17" s="129"/>
      <c r="VF17" s="129"/>
      <c r="VG17" s="129"/>
      <c r="VH17" s="129"/>
      <c r="VI17" s="129"/>
      <c r="VJ17" s="129"/>
      <c r="VK17" s="129"/>
      <c r="VL17" s="129"/>
      <c r="VM17" s="129"/>
      <c r="VN17" s="129"/>
      <c r="VO17" s="129"/>
      <c r="VP17" s="129"/>
      <c r="VQ17" s="129"/>
      <c r="VR17" s="129"/>
      <c r="VS17" s="129"/>
      <c r="VT17" s="129"/>
      <c r="VU17" s="129"/>
      <c r="VV17" s="129"/>
      <c r="VW17" s="129"/>
      <c r="VX17" s="129"/>
      <c r="VY17" s="129"/>
      <c r="VZ17" s="129"/>
      <c r="WA17" s="129"/>
      <c r="WB17" s="129"/>
      <c r="WC17" s="129"/>
      <c r="WD17" s="129"/>
      <c r="WE17" s="129"/>
      <c r="WF17" s="129"/>
      <c r="WG17" s="129"/>
      <c r="WH17" s="129"/>
      <c r="WI17" s="129"/>
      <c r="WJ17" s="129"/>
      <c r="WK17" s="129"/>
      <c r="WL17" s="129"/>
      <c r="WM17" s="129"/>
      <c r="WN17" s="129"/>
      <c r="WO17" s="129"/>
      <c r="WP17" s="129"/>
      <c r="WQ17" s="129"/>
      <c r="WR17" s="129"/>
      <c r="WS17" s="129"/>
      <c r="WT17" s="129"/>
      <c r="WU17" s="129"/>
      <c r="WV17" s="129"/>
      <c r="WW17" s="129"/>
      <c r="WX17" s="129"/>
      <c r="WY17" s="129"/>
      <c r="WZ17" s="129"/>
      <c r="XA17" s="129"/>
      <c r="XB17" s="129"/>
      <c r="XC17" s="129"/>
      <c r="XD17" s="129"/>
      <c r="XE17" s="129"/>
      <c r="XF17" s="129"/>
      <c r="XG17" s="129"/>
      <c r="XH17" s="129"/>
      <c r="XI17" s="129"/>
      <c r="XJ17" s="129"/>
      <c r="XK17" s="129"/>
      <c r="XL17" s="129"/>
      <c r="XM17" s="129"/>
      <c r="XN17" s="129"/>
      <c r="XO17" s="129"/>
      <c r="XP17" s="129"/>
      <c r="XQ17" s="129"/>
      <c r="XR17" s="129"/>
      <c r="XS17" s="129"/>
      <c r="XT17" s="129"/>
      <c r="XU17" s="129"/>
      <c r="XV17" s="129"/>
      <c r="XW17" s="129"/>
      <c r="XX17" s="129"/>
      <c r="XY17" s="129"/>
      <c r="XZ17" s="129"/>
      <c r="YA17" s="129"/>
      <c r="YB17" s="129"/>
      <c r="YC17" s="129"/>
      <c r="YD17" s="129"/>
      <c r="YE17" s="129"/>
      <c r="YF17" s="129"/>
      <c r="YG17" s="129"/>
      <c r="YH17" s="129"/>
      <c r="YI17" s="129"/>
      <c r="YJ17" s="129"/>
      <c r="YK17" s="129"/>
      <c r="YL17" s="129"/>
      <c r="YM17" s="129"/>
      <c r="YN17" s="129"/>
      <c r="YO17" s="129"/>
      <c r="YP17" s="129"/>
      <c r="YQ17" s="129"/>
      <c r="YR17" s="129"/>
      <c r="YS17" s="129"/>
      <c r="YT17" s="129"/>
      <c r="YU17" s="129"/>
      <c r="YV17" s="129"/>
      <c r="YW17" s="129"/>
      <c r="YX17" s="129"/>
      <c r="YY17" s="129"/>
      <c r="YZ17" s="129"/>
      <c r="ZA17" s="129"/>
      <c r="ZB17" s="129"/>
      <c r="ZC17" s="129"/>
      <c r="ZD17" s="129"/>
      <c r="ZE17" s="129"/>
      <c r="ZF17" s="129"/>
      <c r="ZG17" s="129"/>
      <c r="ZH17" s="129"/>
      <c r="ZI17" s="129"/>
      <c r="ZJ17" s="129"/>
      <c r="ZK17" s="129"/>
      <c r="ZL17" s="129"/>
      <c r="ZM17" s="129"/>
      <c r="ZN17" s="129"/>
      <c r="ZO17" s="129"/>
      <c r="ZP17" s="129"/>
      <c r="ZQ17" s="129"/>
      <c r="ZR17" s="129"/>
      <c r="ZS17" s="129"/>
      <c r="ZT17" s="129"/>
      <c r="ZU17" s="129"/>
      <c r="ZV17" s="129"/>
      <c r="ZW17" s="129"/>
      <c r="ZX17" s="129"/>
      <c r="ZY17" s="129"/>
      <c r="ZZ17" s="129"/>
      <c r="AAA17" s="129"/>
      <c r="AAB17" s="129"/>
      <c r="AAC17" s="129"/>
      <c r="AAD17" s="129"/>
      <c r="AAE17" s="129"/>
      <c r="AAF17" s="129"/>
      <c r="AAG17" s="129"/>
      <c r="AAH17" s="129"/>
      <c r="AAI17" s="129"/>
      <c r="AAJ17" s="129"/>
      <c r="AAK17" s="129"/>
      <c r="AAL17" s="129"/>
      <c r="AAM17" s="129"/>
      <c r="AAN17" s="129"/>
      <c r="AAO17" s="129"/>
      <c r="AAP17" s="129"/>
      <c r="AAQ17" s="129"/>
      <c r="AAR17" s="129"/>
      <c r="AAS17" s="129"/>
      <c r="AAT17" s="129"/>
      <c r="AAU17" s="129"/>
      <c r="AAV17" s="129"/>
      <c r="AAW17" s="129"/>
      <c r="AAX17" s="129"/>
      <c r="AAY17" s="129"/>
      <c r="AAZ17" s="129"/>
      <c r="ABA17" s="129"/>
      <c r="ABB17" s="129"/>
      <c r="ABC17" s="129"/>
      <c r="ABD17" s="129"/>
      <c r="ABE17" s="129"/>
      <c r="ABF17" s="129"/>
      <c r="ABG17" s="129"/>
      <c r="ABH17" s="129"/>
      <c r="ABI17" s="129"/>
      <c r="ABJ17" s="129"/>
      <c r="ABK17" s="129"/>
      <c r="ABL17" s="129"/>
      <c r="ABM17" s="129"/>
      <c r="ABN17" s="129"/>
      <c r="ABO17" s="129"/>
      <c r="ABP17" s="129"/>
      <c r="ABQ17" s="129"/>
      <c r="ABR17" s="129"/>
      <c r="ABS17" s="129"/>
      <c r="ABT17" s="129"/>
      <c r="ABU17" s="129"/>
      <c r="ABV17" s="129"/>
      <c r="ABW17" s="129"/>
      <c r="ABX17" s="129"/>
      <c r="ABY17" s="129"/>
      <c r="ABZ17" s="129"/>
      <c r="ACA17" s="129"/>
      <c r="ACB17" s="129"/>
      <c r="ACC17" s="129"/>
      <c r="ACD17" s="129"/>
      <c r="ACE17" s="129"/>
      <c r="ACF17" s="129"/>
      <c r="ACG17" s="129"/>
      <c r="ACH17" s="129"/>
      <c r="ACI17" s="129"/>
      <c r="ACJ17" s="129"/>
      <c r="ACK17" s="129"/>
      <c r="ACL17" s="129"/>
      <c r="ACM17" s="129"/>
      <c r="ACN17" s="129"/>
      <c r="ACO17" s="129"/>
      <c r="ACP17" s="129"/>
      <c r="ACQ17" s="129"/>
      <c r="ACR17" s="129"/>
      <c r="ACS17" s="129"/>
      <c r="ACT17" s="129"/>
      <c r="ACU17" s="129"/>
      <c r="ACV17" s="129"/>
      <c r="ACW17" s="129"/>
      <c r="ACX17" s="129"/>
      <c r="ACY17" s="129"/>
      <c r="ACZ17" s="129"/>
      <c r="ADA17" s="129"/>
      <c r="ADB17" s="129"/>
      <c r="ADC17" s="129"/>
      <c r="ADD17" s="129"/>
      <c r="ADE17" s="129"/>
      <c r="ADF17" s="129"/>
      <c r="ADG17" s="129"/>
      <c r="ADH17" s="129"/>
      <c r="ADI17" s="129"/>
      <c r="ADJ17" s="129"/>
      <c r="ADK17" s="129"/>
      <c r="ADL17" s="129"/>
      <c r="ADM17" s="129"/>
      <c r="ADN17" s="129"/>
      <c r="ADO17" s="129"/>
      <c r="ADP17" s="129"/>
      <c r="ADQ17" s="129"/>
      <c r="ADR17" s="129"/>
      <c r="ADS17" s="129"/>
      <c r="ADT17" s="129"/>
      <c r="ADU17" s="129"/>
      <c r="ADV17" s="129"/>
      <c r="ADW17" s="129"/>
      <c r="ADX17" s="129"/>
      <c r="ADY17" s="129"/>
      <c r="ADZ17" s="129"/>
      <c r="AEA17" s="129"/>
      <c r="AEB17" s="129"/>
      <c r="AEC17" s="129"/>
      <c r="AED17" s="129"/>
      <c r="AEE17" s="129"/>
      <c r="AEF17" s="129"/>
      <c r="AEG17" s="129"/>
      <c r="AEH17" s="129"/>
      <c r="AEI17" s="129"/>
      <c r="AEJ17" s="129"/>
      <c r="AEK17" s="129"/>
      <c r="AEL17" s="129"/>
      <c r="AEM17" s="129"/>
      <c r="AEN17" s="129"/>
      <c r="AEO17" s="129"/>
      <c r="AEP17" s="129"/>
      <c r="AEQ17" s="129"/>
      <c r="AER17" s="129"/>
      <c r="AES17" s="129"/>
      <c r="AET17" s="129"/>
      <c r="AEU17" s="129"/>
      <c r="AEV17" s="129"/>
      <c r="AEW17" s="129"/>
      <c r="AEX17" s="129"/>
      <c r="AEY17" s="129"/>
      <c r="AEZ17" s="129"/>
      <c r="AFA17" s="129"/>
      <c r="AFB17" s="129"/>
      <c r="AFC17" s="129"/>
      <c r="AFD17" s="129"/>
      <c r="AFE17" s="129"/>
      <c r="AFF17" s="129"/>
      <c r="AFG17" s="129"/>
      <c r="AFH17" s="129"/>
      <c r="AFI17" s="129"/>
      <c r="AFJ17" s="129"/>
      <c r="AFK17" s="129"/>
      <c r="AFL17" s="129"/>
      <c r="AFM17" s="129"/>
      <c r="AFN17" s="129"/>
      <c r="AFO17" s="129"/>
      <c r="AFP17" s="129"/>
      <c r="AFQ17" s="129"/>
      <c r="AFR17" s="129"/>
      <c r="AFS17" s="129"/>
      <c r="AFT17" s="129"/>
      <c r="AFU17" s="129"/>
      <c r="AFV17" s="129"/>
      <c r="AFW17" s="129"/>
      <c r="AFX17" s="129"/>
      <c r="AFY17" s="129"/>
      <c r="AFZ17" s="129"/>
      <c r="AGA17" s="129"/>
      <c r="AGB17" s="129"/>
      <c r="AGC17" s="129"/>
      <c r="AGD17" s="129"/>
      <c r="AGE17" s="129"/>
      <c r="AGF17" s="129"/>
      <c r="AGG17" s="129"/>
      <c r="AGH17" s="129"/>
      <c r="AGI17" s="129"/>
      <c r="AGJ17" s="129"/>
      <c r="AGK17" s="129"/>
      <c r="AGL17" s="129"/>
      <c r="AGM17" s="129"/>
      <c r="AGN17" s="129"/>
      <c r="AGO17" s="129"/>
      <c r="AGP17" s="129"/>
      <c r="AGQ17" s="129"/>
      <c r="AGR17" s="129"/>
      <c r="AGS17" s="129"/>
      <c r="AGT17" s="129"/>
      <c r="AGU17" s="129"/>
      <c r="AGV17" s="129"/>
      <c r="AGW17" s="129"/>
      <c r="AGX17" s="129"/>
      <c r="AGY17" s="129"/>
      <c r="AGZ17" s="129"/>
      <c r="AHA17" s="129"/>
      <c r="AHB17" s="129"/>
      <c r="AHC17" s="129"/>
      <c r="AHD17" s="129"/>
      <c r="AHE17" s="129"/>
      <c r="AHF17" s="129"/>
      <c r="AHG17" s="129"/>
      <c r="AHH17" s="129"/>
      <c r="AHI17" s="129"/>
      <c r="AHJ17" s="129"/>
      <c r="AHK17" s="129"/>
      <c r="AHL17" s="129"/>
      <c r="AHM17" s="129"/>
      <c r="AHN17" s="129"/>
      <c r="AHO17" s="129"/>
      <c r="AHP17" s="129"/>
      <c r="AHQ17" s="129"/>
      <c r="AHR17" s="129"/>
      <c r="AHS17" s="129"/>
      <c r="AHT17" s="129"/>
      <c r="AHU17" s="129"/>
      <c r="AHV17" s="129"/>
      <c r="AHW17" s="129"/>
      <c r="AHX17" s="129"/>
      <c r="AHY17" s="129"/>
      <c r="AHZ17" s="129"/>
      <c r="AIA17" s="129"/>
      <c r="AIB17" s="129"/>
      <c r="AIC17" s="129"/>
      <c r="AID17" s="129"/>
      <c r="AIE17" s="129"/>
      <c r="AIF17" s="129"/>
      <c r="AIG17" s="129"/>
      <c r="AIH17" s="129"/>
      <c r="AII17" s="129"/>
      <c r="AIJ17" s="129"/>
      <c r="AIK17" s="129"/>
      <c r="AIL17" s="129"/>
      <c r="AIM17" s="129"/>
      <c r="AIN17" s="129"/>
      <c r="AIO17" s="129"/>
      <c r="AIP17" s="129"/>
      <c r="AIQ17" s="129"/>
      <c r="AIR17" s="129"/>
      <c r="AIS17" s="129"/>
      <c r="AIT17" s="129"/>
      <c r="AIU17" s="129"/>
      <c r="AIV17" s="129"/>
      <c r="AIW17" s="129"/>
      <c r="AIX17" s="129"/>
      <c r="AIY17" s="129"/>
      <c r="AIZ17" s="129"/>
      <c r="AJA17" s="129"/>
      <c r="AJB17" s="129"/>
      <c r="AJC17" s="129"/>
      <c r="AJD17" s="129"/>
      <c r="AJE17" s="129"/>
      <c r="AJF17" s="129"/>
      <c r="AJG17" s="129"/>
      <c r="AJH17" s="129"/>
      <c r="AJI17" s="129"/>
      <c r="AJJ17" s="129"/>
      <c r="AJK17" s="129"/>
      <c r="AJL17" s="129"/>
      <c r="AJM17" s="129"/>
      <c r="AJN17" s="129"/>
      <c r="AJO17" s="129"/>
      <c r="AJP17" s="129"/>
      <c r="AJQ17" s="129"/>
      <c r="AJR17" s="129"/>
      <c r="AJS17" s="129"/>
      <c r="AJT17" s="129"/>
      <c r="AJU17" s="129"/>
      <c r="AJV17" s="129"/>
      <c r="AJW17" s="129"/>
      <c r="AJX17" s="129"/>
      <c r="AJY17" s="129"/>
      <c r="AJZ17" s="129"/>
      <c r="AKA17" s="129"/>
      <c r="AKB17" s="129"/>
      <c r="AKC17" s="129"/>
      <c r="AKD17" s="129"/>
      <c r="AKE17" s="129"/>
      <c r="AKF17" s="129"/>
      <c r="AKG17" s="129"/>
      <c r="AKH17" s="129"/>
      <c r="AKI17" s="129"/>
      <c r="AKJ17" s="129"/>
      <c r="AKK17" s="129"/>
      <c r="AKL17" s="129"/>
      <c r="AKM17" s="129"/>
      <c r="AKN17" s="129"/>
      <c r="AKO17" s="129"/>
      <c r="AKP17" s="129"/>
      <c r="AKQ17" s="129"/>
      <c r="AKR17" s="129"/>
      <c r="AKS17" s="129"/>
      <c r="AKT17" s="129"/>
      <c r="AKU17" s="129"/>
      <c r="AKV17" s="129"/>
      <c r="AKW17" s="129"/>
      <c r="AKX17" s="129"/>
      <c r="AKY17" s="129"/>
      <c r="AKZ17" s="129"/>
      <c r="ALA17" s="129"/>
      <c r="ALB17" s="129"/>
      <c r="ALC17" s="129"/>
      <c r="ALD17" s="129"/>
      <c r="ALE17" s="129"/>
      <c r="ALF17" s="129"/>
      <c r="ALG17" s="129"/>
      <c r="ALH17" s="129"/>
      <c r="ALI17" s="129"/>
      <c r="ALJ17" s="131"/>
      <c r="ALK17" s="129"/>
      <c r="ALL17" s="129"/>
      <c r="ALM17" s="129"/>
      <c r="ALN17" s="129"/>
      <c r="ALO17" s="105"/>
      <c r="ALP17" s="105"/>
      <c r="ALQ17" s="105"/>
    </row>
    <row r="18" spans="1:1005" s="241" customFormat="1" ht="31.5" customHeight="1" x14ac:dyDescent="0.25">
      <c r="A18" s="215" t="s">
        <v>2752</v>
      </c>
      <c r="B18" s="218"/>
      <c r="C18" s="224" t="s">
        <v>2812</v>
      </c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0"/>
      <c r="DG18" s="220"/>
      <c r="DH18" s="220"/>
      <c r="DI18" s="220"/>
      <c r="DJ18" s="220"/>
      <c r="DK18" s="220"/>
      <c r="DL18" s="220"/>
      <c r="DM18" s="220"/>
      <c r="DN18" s="220"/>
      <c r="DO18" s="220"/>
      <c r="DP18" s="220"/>
      <c r="DQ18" s="220"/>
      <c r="DR18" s="220"/>
      <c r="DS18" s="220"/>
      <c r="DT18" s="220"/>
      <c r="DU18" s="220"/>
      <c r="DV18" s="220"/>
      <c r="DW18" s="220"/>
      <c r="DX18" s="220"/>
      <c r="DY18" s="220"/>
      <c r="DZ18" s="220"/>
      <c r="EA18" s="220"/>
      <c r="EB18" s="220"/>
      <c r="EC18" s="220"/>
      <c r="ED18" s="220"/>
      <c r="EE18" s="220"/>
      <c r="EF18" s="220"/>
      <c r="EG18" s="220"/>
      <c r="EH18" s="220"/>
      <c r="EI18" s="220"/>
      <c r="EJ18" s="220"/>
      <c r="EK18" s="220"/>
      <c r="EL18" s="220"/>
      <c r="EM18" s="220"/>
      <c r="EN18" s="220"/>
      <c r="EO18" s="220"/>
      <c r="EP18" s="220"/>
      <c r="EQ18" s="220"/>
      <c r="ER18" s="220"/>
      <c r="ES18" s="220"/>
      <c r="ET18" s="220"/>
      <c r="EU18" s="220"/>
      <c r="EV18" s="220"/>
      <c r="EW18" s="220"/>
      <c r="EX18" s="220"/>
      <c r="EY18" s="220"/>
      <c r="EZ18" s="220"/>
      <c r="FA18" s="220"/>
      <c r="FB18" s="220"/>
      <c r="FC18" s="220"/>
      <c r="FD18" s="220"/>
      <c r="FE18" s="220"/>
      <c r="FF18" s="220"/>
      <c r="FG18" s="220"/>
      <c r="FH18" s="220"/>
      <c r="FI18" s="220"/>
      <c r="FJ18" s="220"/>
      <c r="FK18" s="220"/>
      <c r="FL18" s="220"/>
      <c r="FM18" s="220"/>
      <c r="FN18" s="220"/>
      <c r="FO18" s="220"/>
      <c r="FP18" s="220"/>
      <c r="FQ18" s="220"/>
      <c r="FR18" s="220"/>
      <c r="FS18" s="220"/>
      <c r="FT18" s="220"/>
      <c r="FU18" s="220"/>
      <c r="FV18" s="220"/>
      <c r="FW18" s="220"/>
      <c r="FX18" s="220"/>
      <c r="FY18" s="220"/>
      <c r="FZ18" s="220"/>
      <c r="GA18" s="220"/>
      <c r="GB18" s="220"/>
      <c r="GC18" s="220"/>
      <c r="GD18" s="220"/>
      <c r="GE18" s="220"/>
      <c r="GF18" s="220"/>
      <c r="GG18" s="220"/>
      <c r="GH18" s="220"/>
      <c r="GI18" s="220"/>
      <c r="GJ18" s="220"/>
      <c r="GK18" s="220"/>
      <c r="GL18" s="220"/>
      <c r="GM18" s="220"/>
      <c r="GN18" s="220"/>
      <c r="GO18" s="220"/>
      <c r="GP18" s="220"/>
      <c r="GQ18" s="220"/>
      <c r="GR18" s="220"/>
      <c r="GS18" s="220"/>
      <c r="GT18" s="220"/>
      <c r="GU18" s="220"/>
      <c r="GV18" s="220"/>
      <c r="GW18" s="220"/>
      <c r="GX18" s="220"/>
      <c r="GY18" s="220"/>
      <c r="GZ18" s="220"/>
      <c r="HA18" s="220"/>
      <c r="HB18" s="220"/>
      <c r="HC18" s="220"/>
      <c r="HD18" s="220"/>
      <c r="HE18" s="220"/>
      <c r="HF18" s="220"/>
      <c r="HG18" s="220"/>
      <c r="HH18" s="220"/>
      <c r="HI18" s="220"/>
      <c r="HJ18" s="220"/>
      <c r="HK18" s="220"/>
      <c r="HL18" s="220"/>
      <c r="HM18" s="220"/>
      <c r="HN18" s="220"/>
      <c r="HO18" s="220"/>
      <c r="HP18" s="220"/>
      <c r="HQ18" s="220"/>
      <c r="HR18" s="220"/>
      <c r="HS18" s="220"/>
      <c r="HT18" s="220"/>
      <c r="HU18" s="220"/>
      <c r="HV18" s="220"/>
      <c r="HW18" s="220"/>
      <c r="HX18" s="220"/>
      <c r="HY18" s="220"/>
      <c r="HZ18" s="220"/>
      <c r="IA18" s="220"/>
      <c r="IB18" s="220"/>
      <c r="IC18" s="220"/>
      <c r="ID18" s="220"/>
      <c r="IE18" s="220"/>
      <c r="IF18" s="220"/>
      <c r="IG18" s="220"/>
      <c r="IH18" s="220"/>
      <c r="II18" s="220"/>
      <c r="IJ18" s="220"/>
      <c r="IK18" s="220"/>
      <c r="IL18" s="220"/>
      <c r="IM18" s="220"/>
      <c r="IN18" s="220"/>
      <c r="IO18" s="220"/>
      <c r="IP18" s="220"/>
      <c r="IQ18" s="220"/>
      <c r="IR18" s="220"/>
      <c r="IS18" s="220"/>
      <c r="IT18" s="220"/>
      <c r="IU18" s="220"/>
      <c r="IV18" s="220"/>
      <c r="IW18" s="220"/>
      <c r="IX18" s="220"/>
      <c r="IY18" s="220"/>
      <c r="IZ18" s="220"/>
      <c r="JA18" s="220"/>
      <c r="JB18" s="220"/>
      <c r="JC18" s="220"/>
      <c r="JD18" s="220"/>
      <c r="JE18" s="220"/>
      <c r="JF18" s="220"/>
      <c r="JG18" s="220"/>
      <c r="JH18" s="220"/>
      <c r="JI18" s="220"/>
      <c r="JJ18" s="220"/>
      <c r="JK18" s="220"/>
      <c r="JL18" s="220"/>
      <c r="JM18" s="220"/>
      <c r="JN18" s="220"/>
      <c r="JO18" s="220"/>
      <c r="JP18" s="220"/>
      <c r="JQ18" s="220"/>
      <c r="JR18" s="220"/>
      <c r="JS18" s="220"/>
      <c r="JT18" s="220"/>
      <c r="JU18" s="220"/>
      <c r="JV18" s="220"/>
      <c r="JW18" s="220"/>
      <c r="JX18" s="220"/>
      <c r="JY18" s="220"/>
      <c r="JZ18" s="220"/>
      <c r="KA18" s="220"/>
      <c r="KB18" s="220"/>
      <c r="KC18" s="220"/>
      <c r="KD18" s="220"/>
      <c r="KE18" s="220"/>
      <c r="KF18" s="220"/>
      <c r="KG18" s="220"/>
      <c r="KH18" s="220"/>
      <c r="KI18" s="220"/>
      <c r="KJ18" s="220"/>
      <c r="KK18" s="220"/>
      <c r="KL18" s="220"/>
      <c r="KM18" s="220"/>
      <c r="KN18" s="220"/>
      <c r="KO18" s="220"/>
      <c r="KP18" s="220"/>
      <c r="KQ18" s="220"/>
      <c r="KR18" s="220"/>
      <c r="KS18" s="220"/>
      <c r="KT18" s="220"/>
      <c r="KU18" s="220"/>
      <c r="KV18" s="220"/>
      <c r="KW18" s="220"/>
      <c r="KX18" s="220"/>
      <c r="KY18" s="220"/>
      <c r="KZ18" s="220"/>
      <c r="LA18" s="220"/>
      <c r="LB18" s="220"/>
      <c r="LC18" s="220"/>
      <c r="LD18" s="220"/>
      <c r="LE18" s="220"/>
      <c r="LF18" s="220"/>
      <c r="LG18" s="220"/>
      <c r="LH18" s="220"/>
      <c r="LI18" s="220"/>
      <c r="LJ18" s="220"/>
      <c r="LK18" s="220"/>
      <c r="LL18" s="220"/>
      <c r="LM18" s="220"/>
      <c r="LN18" s="220"/>
      <c r="LO18" s="220"/>
      <c r="LP18" s="220"/>
      <c r="LQ18" s="220"/>
      <c r="LR18" s="220"/>
      <c r="LS18" s="220"/>
      <c r="LT18" s="220"/>
      <c r="LU18" s="220"/>
      <c r="LV18" s="220"/>
      <c r="LW18" s="220"/>
      <c r="LX18" s="220"/>
      <c r="LY18" s="220"/>
      <c r="LZ18" s="220"/>
      <c r="MA18" s="220"/>
      <c r="MB18" s="220"/>
      <c r="MC18" s="220"/>
      <c r="MD18" s="220"/>
      <c r="ME18" s="220"/>
      <c r="MF18" s="220"/>
      <c r="MG18" s="220"/>
      <c r="MH18" s="220"/>
      <c r="MI18" s="220"/>
      <c r="MJ18" s="220"/>
      <c r="MK18" s="220"/>
      <c r="ML18" s="220"/>
      <c r="MM18" s="220"/>
      <c r="MN18" s="220"/>
      <c r="MO18" s="220"/>
      <c r="MP18" s="220"/>
      <c r="MQ18" s="220"/>
      <c r="MR18" s="220"/>
      <c r="MS18" s="220"/>
      <c r="MT18" s="220"/>
      <c r="MU18" s="220"/>
      <c r="MV18" s="220"/>
      <c r="MW18" s="220"/>
      <c r="MX18" s="220"/>
      <c r="MY18" s="220"/>
      <c r="MZ18" s="220"/>
      <c r="NA18" s="220"/>
      <c r="NB18" s="220"/>
      <c r="NC18" s="220"/>
      <c r="ND18" s="220"/>
      <c r="NE18" s="220"/>
      <c r="NF18" s="220"/>
      <c r="NG18" s="220"/>
      <c r="NH18" s="220"/>
      <c r="NI18" s="220"/>
      <c r="NJ18" s="220"/>
      <c r="NK18" s="220"/>
      <c r="NL18" s="220"/>
      <c r="NM18" s="220"/>
      <c r="NN18" s="220"/>
      <c r="NO18" s="220"/>
      <c r="NP18" s="220"/>
      <c r="NQ18" s="220"/>
      <c r="NR18" s="220"/>
      <c r="NS18" s="220"/>
      <c r="NT18" s="220"/>
      <c r="NU18" s="220"/>
      <c r="NV18" s="220"/>
      <c r="NW18" s="220"/>
      <c r="NX18" s="220"/>
      <c r="NY18" s="220"/>
      <c r="NZ18" s="220"/>
      <c r="OA18" s="220"/>
      <c r="OB18" s="220"/>
      <c r="OC18" s="220"/>
      <c r="OD18" s="220"/>
      <c r="OE18" s="220"/>
      <c r="OF18" s="220"/>
      <c r="OG18" s="220"/>
      <c r="OH18" s="220"/>
      <c r="OI18" s="220"/>
      <c r="OJ18" s="220"/>
      <c r="OK18" s="220"/>
      <c r="OL18" s="220"/>
      <c r="OM18" s="220"/>
      <c r="ON18" s="220"/>
      <c r="OO18" s="220"/>
      <c r="OP18" s="220"/>
      <c r="OQ18" s="220"/>
      <c r="OR18" s="220"/>
      <c r="OS18" s="220"/>
      <c r="OT18" s="220"/>
      <c r="OU18" s="220"/>
      <c r="OV18" s="220"/>
      <c r="OW18" s="220"/>
      <c r="OX18" s="220"/>
      <c r="OY18" s="220"/>
      <c r="OZ18" s="220"/>
      <c r="PA18" s="220"/>
      <c r="PB18" s="220"/>
      <c r="PC18" s="220"/>
      <c r="PD18" s="220"/>
      <c r="PE18" s="220"/>
      <c r="PF18" s="220"/>
      <c r="PG18" s="220"/>
      <c r="PH18" s="220"/>
      <c r="PI18" s="220"/>
      <c r="PJ18" s="220"/>
      <c r="PK18" s="220"/>
      <c r="PL18" s="220"/>
      <c r="PM18" s="220"/>
      <c r="PN18" s="220"/>
      <c r="PO18" s="220"/>
      <c r="PP18" s="220"/>
      <c r="PQ18" s="220"/>
      <c r="PR18" s="220"/>
      <c r="PS18" s="220"/>
      <c r="PT18" s="220"/>
      <c r="PU18" s="220"/>
      <c r="PV18" s="220"/>
      <c r="PW18" s="220"/>
      <c r="PX18" s="220"/>
      <c r="PY18" s="220"/>
      <c r="PZ18" s="220"/>
      <c r="QA18" s="220"/>
      <c r="QB18" s="220"/>
      <c r="QC18" s="220"/>
      <c r="QD18" s="220"/>
      <c r="QE18" s="220"/>
      <c r="QF18" s="220"/>
      <c r="QG18" s="220"/>
      <c r="QH18" s="220"/>
      <c r="QI18" s="220"/>
      <c r="QJ18" s="220"/>
      <c r="QK18" s="220"/>
      <c r="QL18" s="220"/>
      <c r="QM18" s="220"/>
      <c r="QN18" s="220"/>
      <c r="QO18" s="220"/>
      <c r="QP18" s="220"/>
      <c r="QQ18" s="220"/>
      <c r="QR18" s="220"/>
      <c r="QS18" s="220"/>
      <c r="QT18" s="220"/>
      <c r="QU18" s="220"/>
      <c r="QV18" s="220"/>
      <c r="QW18" s="220"/>
      <c r="QX18" s="220"/>
      <c r="QY18" s="220"/>
      <c r="QZ18" s="220"/>
      <c r="RA18" s="220"/>
      <c r="RB18" s="220"/>
      <c r="RC18" s="220"/>
      <c r="RD18" s="220"/>
      <c r="RE18" s="220"/>
      <c r="RF18" s="220"/>
      <c r="RG18" s="220"/>
      <c r="RH18" s="220"/>
      <c r="RI18" s="220"/>
      <c r="RJ18" s="220"/>
      <c r="RK18" s="220"/>
      <c r="RL18" s="220"/>
      <c r="RM18" s="220"/>
      <c r="RN18" s="220"/>
      <c r="RO18" s="220"/>
      <c r="RP18" s="220"/>
      <c r="RQ18" s="220"/>
      <c r="RR18" s="220"/>
      <c r="RS18" s="220"/>
      <c r="RT18" s="220"/>
      <c r="RU18" s="220"/>
      <c r="RV18" s="220"/>
      <c r="RW18" s="220"/>
      <c r="RX18" s="220"/>
      <c r="RY18" s="220"/>
      <c r="RZ18" s="220"/>
      <c r="SA18" s="220"/>
      <c r="SB18" s="220"/>
      <c r="SC18" s="220"/>
      <c r="SD18" s="220"/>
      <c r="SE18" s="220"/>
      <c r="SF18" s="220"/>
      <c r="SG18" s="220"/>
      <c r="SH18" s="220"/>
      <c r="SI18" s="220"/>
      <c r="SJ18" s="220"/>
      <c r="SK18" s="220"/>
      <c r="SL18" s="220"/>
      <c r="SM18" s="220"/>
      <c r="SN18" s="220"/>
      <c r="SO18" s="220"/>
      <c r="SP18" s="220"/>
      <c r="SQ18" s="220"/>
      <c r="SR18" s="220"/>
      <c r="SS18" s="220"/>
      <c r="ST18" s="220"/>
      <c r="SU18" s="220"/>
      <c r="SV18" s="220"/>
      <c r="SW18" s="220"/>
      <c r="SX18" s="220"/>
      <c r="SY18" s="220"/>
      <c r="SZ18" s="220"/>
      <c r="TA18" s="220"/>
      <c r="TB18" s="220"/>
      <c r="TC18" s="220"/>
      <c r="TD18" s="220"/>
      <c r="TE18" s="220"/>
      <c r="TF18" s="220"/>
      <c r="TG18" s="220"/>
      <c r="TH18" s="220"/>
      <c r="TI18" s="220"/>
      <c r="TJ18" s="220"/>
      <c r="TK18" s="220"/>
      <c r="TL18" s="220"/>
      <c r="TM18" s="220"/>
      <c r="TN18" s="220"/>
      <c r="TO18" s="220"/>
      <c r="TP18" s="220"/>
      <c r="TQ18" s="220"/>
      <c r="TR18" s="220"/>
      <c r="TS18" s="220"/>
      <c r="TT18" s="220"/>
      <c r="TU18" s="220"/>
      <c r="TV18" s="220"/>
      <c r="TW18" s="220"/>
      <c r="TX18" s="220"/>
      <c r="TY18" s="220"/>
      <c r="TZ18" s="220"/>
      <c r="UA18" s="220"/>
      <c r="UB18" s="220"/>
      <c r="UC18" s="220"/>
      <c r="UD18" s="220"/>
      <c r="UE18" s="220"/>
      <c r="UF18" s="220"/>
      <c r="UG18" s="220"/>
      <c r="UH18" s="220"/>
      <c r="UI18" s="220"/>
      <c r="UJ18" s="220"/>
      <c r="UK18" s="220"/>
      <c r="UL18" s="220"/>
      <c r="UM18" s="220"/>
      <c r="UN18" s="220"/>
      <c r="UO18" s="220"/>
      <c r="UP18" s="220"/>
      <c r="UQ18" s="220"/>
      <c r="UR18" s="220"/>
      <c r="US18" s="220"/>
      <c r="UT18" s="220"/>
      <c r="UU18" s="220"/>
      <c r="UV18" s="220"/>
      <c r="UW18" s="220"/>
      <c r="UX18" s="220"/>
      <c r="UY18" s="220"/>
      <c r="UZ18" s="220"/>
      <c r="VA18" s="220"/>
      <c r="VB18" s="220"/>
      <c r="VC18" s="220"/>
      <c r="VD18" s="220"/>
      <c r="VE18" s="220"/>
      <c r="VF18" s="220"/>
      <c r="VG18" s="220"/>
      <c r="VH18" s="220"/>
      <c r="VI18" s="220"/>
      <c r="VJ18" s="220"/>
      <c r="VK18" s="220"/>
      <c r="VL18" s="220"/>
      <c r="VM18" s="220"/>
      <c r="VN18" s="220"/>
      <c r="VO18" s="220"/>
      <c r="VP18" s="220"/>
      <c r="VQ18" s="220"/>
      <c r="VR18" s="220"/>
      <c r="VS18" s="220"/>
      <c r="VT18" s="220"/>
      <c r="VU18" s="220"/>
      <c r="VV18" s="220"/>
      <c r="VW18" s="220"/>
      <c r="VX18" s="220"/>
      <c r="VY18" s="220"/>
      <c r="VZ18" s="220"/>
      <c r="WA18" s="220"/>
      <c r="WB18" s="220"/>
      <c r="WC18" s="220"/>
      <c r="WD18" s="220"/>
      <c r="WE18" s="220"/>
      <c r="WF18" s="220"/>
      <c r="WG18" s="220"/>
      <c r="WH18" s="220"/>
      <c r="WI18" s="220"/>
      <c r="WJ18" s="220"/>
      <c r="WK18" s="220"/>
      <c r="WL18" s="220"/>
      <c r="WM18" s="220"/>
      <c r="WN18" s="220"/>
      <c r="WO18" s="220"/>
      <c r="WP18" s="220"/>
      <c r="WQ18" s="220"/>
      <c r="WR18" s="220"/>
      <c r="WS18" s="220"/>
      <c r="WT18" s="220"/>
      <c r="WU18" s="220"/>
      <c r="WV18" s="220"/>
      <c r="WW18" s="220"/>
      <c r="WX18" s="220"/>
      <c r="WY18" s="220"/>
      <c r="WZ18" s="220"/>
      <c r="XA18" s="220"/>
      <c r="XB18" s="220"/>
      <c r="XC18" s="220"/>
      <c r="XD18" s="220"/>
      <c r="XE18" s="220"/>
      <c r="XF18" s="220"/>
      <c r="XG18" s="220"/>
      <c r="XH18" s="220"/>
      <c r="XI18" s="220"/>
      <c r="XJ18" s="220"/>
      <c r="XK18" s="220"/>
      <c r="XL18" s="220"/>
      <c r="XM18" s="220"/>
      <c r="XN18" s="220"/>
      <c r="XO18" s="220"/>
      <c r="XP18" s="220"/>
      <c r="XQ18" s="220"/>
      <c r="XR18" s="220"/>
      <c r="XS18" s="220"/>
      <c r="XT18" s="220"/>
      <c r="XU18" s="220"/>
      <c r="XV18" s="220"/>
      <c r="XW18" s="220"/>
      <c r="XX18" s="220"/>
      <c r="XY18" s="220"/>
      <c r="XZ18" s="220"/>
      <c r="YA18" s="220"/>
      <c r="YB18" s="220"/>
      <c r="YC18" s="220"/>
      <c r="YD18" s="220"/>
      <c r="YE18" s="220"/>
      <c r="YF18" s="220"/>
      <c r="YG18" s="220"/>
      <c r="YH18" s="220"/>
      <c r="YI18" s="220"/>
      <c r="YJ18" s="220"/>
      <c r="YK18" s="220"/>
      <c r="YL18" s="220"/>
      <c r="YM18" s="220"/>
      <c r="YN18" s="220"/>
      <c r="YO18" s="220"/>
      <c r="YP18" s="220"/>
      <c r="YQ18" s="220"/>
      <c r="YR18" s="220"/>
      <c r="YS18" s="220"/>
      <c r="YT18" s="220"/>
      <c r="YU18" s="220"/>
      <c r="YV18" s="220"/>
      <c r="YW18" s="220"/>
      <c r="YX18" s="220"/>
      <c r="YY18" s="220"/>
      <c r="YZ18" s="220"/>
      <c r="ZA18" s="220"/>
      <c r="ZB18" s="220"/>
      <c r="ZC18" s="220"/>
      <c r="ZD18" s="220"/>
      <c r="ZE18" s="220"/>
      <c r="ZF18" s="220"/>
      <c r="ZG18" s="220"/>
      <c r="ZH18" s="220"/>
      <c r="ZI18" s="220"/>
      <c r="ZJ18" s="220"/>
      <c r="ZK18" s="220"/>
      <c r="ZL18" s="220"/>
      <c r="ZM18" s="220"/>
      <c r="ZN18" s="220"/>
      <c r="ZO18" s="220"/>
      <c r="ZP18" s="220"/>
      <c r="ZQ18" s="220"/>
      <c r="ZR18" s="220"/>
      <c r="ZS18" s="220"/>
      <c r="ZT18" s="220"/>
      <c r="ZU18" s="220"/>
      <c r="ZV18" s="220"/>
      <c r="ZW18" s="220"/>
      <c r="ZX18" s="220"/>
      <c r="ZY18" s="220"/>
      <c r="ZZ18" s="220"/>
      <c r="AAA18" s="220"/>
      <c r="AAB18" s="220"/>
      <c r="AAC18" s="220"/>
      <c r="AAD18" s="220"/>
      <c r="AAE18" s="220"/>
      <c r="AAF18" s="220"/>
      <c r="AAG18" s="220"/>
      <c r="AAH18" s="220"/>
      <c r="AAI18" s="220"/>
      <c r="AAJ18" s="220"/>
      <c r="AAK18" s="220"/>
      <c r="AAL18" s="220"/>
      <c r="AAM18" s="220"/>
      <c r="AAN18" s="220"/>
      <c r="AAO18" s="220"/>
      <c r="AAP18" s="220"/>
      <c r="AAQ18" s="220"/>
      <c r="AAR18" s="220"/>
      <c r="AAS18" s="220"/>
      <c r="AAT18" s="220"/>
      <c r="AAU18" s="220"/>
      <c r="AAV18" s="220"/>
      <c r="AAW18" s="220"/>
      <c r="AAX18" s="220"/>
      <c r="AAY18" s="220"/>
      <c r="AAZ18" s="220"/>
      <c r="ABA18" s="220"/>
      <c r="ABB18" s="220"/>
      <c r="ABC18" s="220"/>
      <c r="ABD18" s="220"/>
      <c r="ABE18" s="220"/>
      <c r="ABF18" s="220"/>
      <c r="ABG18" s="220"/>
      <c r="ABH18" s="220"/>
      <c r="ABI18" s="220"/>
      <c r="ABJ18" s="220"/>
      <c r="ABK18" s="220"/>
      <c r="ABL18" s="220"/>
      <c r="ABM18" s="220"/>
      <c r="ABN18" s="220"/>
      <c r="ABO18" s="220"/>
      <c r="ABP18" s="220"/>
      <c r="ABQ18" s="220"/>
      <c r="ABR18" s="220"/>
      <c r="ABS18" s="220"/>
      <c r="ABT18" s="220"/>
      <c r="ABU18" s="220"/>
      <c r="ABV18" s="220"/>
      <c r="ABW18" s="220"/>
      <c r="ABX18" s="220"/>
      <c r="ABY18" s="220"/>
      <c r="ABZ18" s="220"/>
      <c r="ACA18" s="220"/>
      <c r="ACB18" s="220"/>
      <c r="ACC18" s="220"/>
      <c r="ACD18" s="220"/>
      <c r="ACE18" s="220"/>
      <c r="ACF18" s="220"/>
      <c r="ACG18" s="220"/>
      <c r="ACH18" s="220"/>
      <c r="ACI18" s="220"/>
      <c r="ACJ18" s="220"/>
      <c r="ACK18" s="220"/>
      <c r="ACL18" s="220"/>
      <c r="ACM18" s="220"/>
      <c r="ACN18" s="220"/>
      <c r="ACO18" s="220"/>
      <c r="ACP18" s="220"/>
      <c r="ACQ18" s="220"/>
      <c r="ACR18" s="220"/>
      <c r="ACS18" s="220"/>
      <c r="ACT18" s="220"/>
      <c r="ACU18" s="220"/>
      <c r="ACV18" s="220"/>
      <c r="ACW18" s="220"/>
      <c r="ACX18" s="220"/>
      <c r="ACY18" s="220"/>
      <c r="ACZ18" s="220"/>
      <c r="ADA18" s="220"/>
      <c r="ADB18" s="220"/>
      <c r="ADC18" s="220"/>
      <c r="ADD18" s="220"/>
      <c r="ADE18" s="220"/>
      <c r="ADF18" s="220"/>
      <c r="ADG18" s="220"/>
      <c r="ADH18" s="220"/>
      <c r="ADI18" s="220"/>
      <c r="ADJ18" s="220"/>
      <c r="ADK18" s="220"/>
      <c r="ADL18" s="220"/>
      <c r="ADM18" s="220"/>
      <c r="ADN18" s="220"/>
      <c r="ADO18" s="220"/>
      <c r="ADP18" s="220"/>
      <c r="ADQ18" s="220"/>
      <c r="ADR18" s="220"/>
      <c r="ADS18" s="220"/>
      <c r="ADT18" s="220"/>
      <c r="ADU18" s="220"/>
      <c r="ADV18" s="220"/>
      <c r="ADW18" s="220"/>
      <c r="ADX18" s="220"/>
      <c r="ADY18" s="220"/>
      <c r="ADZ18" s="220"/>
      <c r="AEA18" s="220"/>
      <c r="AEB18" s="220"/>
      <c r="AEC18" s="220"/>
      <c r="AED18" s="220"/>
      <c r="AEE18" s="220"/>
      <c r="AEF18" s="220"/>
      <c r="AEG18" s="220"/>
      <c r="AEH18" s="220"/>
      <c r="AEI18" s="220"/>
      <c r="AEJ18" s="220"/>
      <c r="AEK18" s="220"/>
      <c r="AEL18" s="220"/>
      <c r="AEM18" s="220"/>
      <c r="AEN18" s="220"/>
      <c r="AEO18" s="220"/>
      <c r="AEP18" s="220"/>
      <c r="AEQ18" s="220"/>
      <c r="AER18" s="220"/>
      <c r="AES18" s="220"/>
      <c r="AET18" s="220"/>
      <c r="AEU18" s="220"/>
      <c r="AEV18" s="220"/>
      <c r="AEW18" s="220"/>
      <c r="AEX18" s="220"/>
      <c r="AEY18" s="220"/>
      <c r="AEZ18" s="220"/>
      <c r="AFA18" s="220"/>
      <c r="AFB18" s="220"/>
      <c r="AFC18" s="220"/>
      <c r="AFD18" s="220"/>
      <c r="AFE18" s="220"/>
      <c r="AFF18" s="220"/>
      <c r="AFG18" s="220"/>
      <c r="AFH18" s="220"/>
      <c r="AFI18" s="220"/>
      <c r="AFJ18" s="220"/>
      <c r="AFK18" s="220"/>
      <c r="AFL18" s="220"/>
      <c r="AFM18" s="220"/>
      <c r="AFN18" s="220"/>
      <c r="AFO18" s="220"/>
      <c r="AFP18" s="220"/>
      <c r="AFQ18" s="220"/>
      <c r="AFR18" s="220"/>
      <c r="AFS18" s="220"/>
      <c r="AFT18" s="220"/>
      <c r="AFU18" s="220"/>
      <c r="AFV18" s="220"/>
      <c r="AFW18" s="220"/>
      <c r="AFX18" s="220"/>
      <c r="AFY18" s="220"/>
      <c r="AFZ18" s="220"/>
      <c r="AGA18" s="220"/>
      <c r="AGB18" s="220"/>
      <c r="AGC18" s="220"/>
      <c r="AGD18" s="220"/>
      <c r="AGE18" s="220"/>
      <c r="AGF18" s="220"/>
      <c r="AGG18" s="220"/>
      <c r="AGH18" s="220"/>
      <c r="AGI18" s="220"/>
      <c r="AGJ18" s="220"/>
      <c r="AGK18" s="220"/>
      <c r="AGL18" s="220"/>
      <c r="AGM18" s="220"/>
      <c r="AGN18" s="220"/>
      <c r="AGO18" s="220"/>
      <c r="AGP18" s="220"/>
      <c r="AGQ18" s="220"/>
      <c r="AGR18" s="220"/>
      <c r="AGS18" s="220"/>
      <c r="AGT18" s="220"/>
      <c r="AGU18" s="220"/>
      <c r="AGV18" s="220"/>
      <c r="AGW18" s="220"/>
      <c r="AGX18" s="220"/>
      <c r="AGY18" s="220"/>
      <c r="AGZ18" s="220"/>
      <c r="AHA18" s="220"/>
      <c r="AHB18" s="220"/>
      <c r="AHC18" s="220"/>
      <c r="AHD18" s="220"/>
      <c r="AHE18" s="220"/>
      <c r="AHF18" s="220"/>
      <c r="AHG18" s="220"/>
      <c r="AHH18" s="220"/>
      <c r="AHI18" s="220"/>
      <c r="AHJ18" s="220"/>
      <c r="AHK18" s="220"/>
      <c r="AHL18" s="220"/>
      <c r="AHM18" s="220"/>
      <c r="AHN18" s="220"/>
      <c r="AHO18" s="220"/>
      <c r="AHP18" s="220"/>
      <c r="AHQ18" s="220"/>
      <c r="AHR18" s="220"/>
      <c r="AHS18" s="220"/>
      <c r="AHT18" s="220"/>
      <c r="AHU18" s="220"/>
      <c r="AHV18" s="220"/>
      <c r="AHW18" s="220"/>
      <c r="AHX18" s="220"/>
      <c r="AHY18" s="220"/>
      <c r="AHZ18" s="220"/>
      <c r="AIA18" s="220"/>
      <c r="AIB18" s="220"/>
      <c r="AIC18" s="220"/>
      <c r="AID18" s="220"/>
      <c r="AIE18" s="220"/>
      <c r="AIF18" s="220"/>
      <c r="AIG18" s="220"/>
      <c r="AIH18" s="220"/>
      <c r="AII18" s="220"/>
      <c r="AIJ18" s="220"/>
      <c r="AIK18" s="220"/>
      <c r="AIL18" s="220"/>
      <c r="AIM18" s="220"/>
      <c r="AIN18" s="220"/>
      <c r="AIO18" s="220"/>
      <c r="AIP18" s="220"/>
      <c r="AIQ18" s="220"/>
      <c r="AIR18" s="220"/>
      <c r="AIS18" s="220"/>
      <c r="AIT18" s="220"/>
      <c r="AIU18" s="220"/>
      <c r="AIV18" s="220"/>
      <c r="AIW18" s="220"/>
      <c r="AIX18" s="220"/>
      <c r="AIY18" s="220"/>
      <c r="AIZ18" s="220"/>
      <c r="AJA18" s="220"/>
      <c r="AJB18" s="220"/>
      <c r="AJC18" s="220"/>
      <c r="AJD18" s="220"/>
      <c r="AJE18" s="220"/>
      <c r="AJF18" s="220"/>
      <c r="AJG18" s="220"/>
      <c r="AJH18" s="220"/>
      <c r="AJI18" s="220"/>
      <c r="AJJ18" s="220"/>
      <c r="AJK18" s="220"/>
      <c r="AJL18" s="220"/>
      <c r="AJM18" s="220"/>
      <c r="AJN18" s="220"/>
      <c r="AJO18" s="220"/>
      <c r="AJP18" s="220"/>
      <c r="AJQ18" s="220"/>
      <c r="AJR18" s="220"/>
      <c r="AJS18" s="220"/>
      <c r="AJT18" s="220"/>
      <c r="AJU18" s="220"/>
      <c r="AJV18" s="220"/>
      <c r="AJW18" s="220"/>
      <c r="AJX18" s="220"/>
      <c r="AJY18" s="220"/>
      <c r="AJZ18" s="220"/>
      <c r="AKA18" s="220"/>
      <c r="AKB18" s="220"/>
      <c r="AKC18" s="220"/>
      <c r="AKD18" s="220"/>
      <c r="AKE18" s="220"/>
      <c r="AKF18" s="220"/>
      <c r="AKG18" s="220"/>
      <c r="AKH18" s="220"/>
      <c r="AKI18" s="220"/>
      <c r="AKJ18" s="220"/>
      <c r="AKK18" s="220"/>
      <c r="AKL18" s="220"/>
      <c r="AKM18" s="220"/>
      <c r="AKN18" s="220"/>
      <c r="AKO18" s="220"/>
      <c r="AKP18" s="220"/>
      <c r="AKQ18" s="220"/>
      <c r="AKR18" s="220"/>
      <c r="AKS18" s="220"/>
      <c r="AKT18" s="220"/>
      <c r="AKU18" s="220"/>
      <c r="AKV18" s="220"/>
      <c r="AKW18" s="220"/>
      <c r="AKX18" s="220"/>
      <c r="AKY18" s="220"/>
      <c r="AKZ18" s="220"/>
      <c r="ALA18" s="220"/>
      <c r="ALB18" s="220"/>
      <c r="ALC18" s="220"/>
      <c r="ALD18" s="220"/>
      <c r="ALE18" s="220"/>
      <c r="ALF18" s="220"/>
      <c r="ALG18" s="220"/>
      <c r="ALH18" s="220"/>
      <c r="ALI18" s="220"/>
      <c r="ALJ18" s="220"/>
      <c r="ALK18" s="220"/>
      <c r="ALL18" s="220"/>
      <c r="ALM18" s="220"/>
      <c r="ALN18" s="220"/>
      <c r="ALO18" s="239"/>
      <c r="ALP18" s="239"/>
      <c r="ALQ18" s="239"/>
    </row>
    <row r="19" spans="1:1005" s="86" customFormat="1" ht="31.5" customHeight="1" x14ac:dyDescent="0.25">
      <c r="A19" s="216" t="s">
        <v>2771</v>
      </c>
      <c r="B19" s="225"/>
      <c r="C19" s="226">
        <v>0.3</v>
      </c>
      <c r="D19" s="227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  <c r="CG19" s="223"/>
      <c r="CH19" s="223"/>
      <c r="CI19" s="223"/>
      <c r="CJ19" s="223"/>
      <c r="CK19" s="223"/>
      <c r="CL19" s="223"/>
      <c r="CM19" s="223"/>
      <c r="CN19" s="223"/>
      <c r="CO19" s="223"/>
      <c r="CP19" s="223"/>
      <c r="CQ19" s="223"/>
      <c r="CR19" s="223"/>
      <c r="CS19" s="223"/>
      <c r="CT19" s="223"/>
      <c r="CU19" s="223"/>
      <c r="CV19" s="223"/>
      <c r="CW19" s="223"/>
      <c r="CX19" s="223"/>
      <c r="CY19" s="223"/>
      <c r="CZ19" s="223"/>
      <c r="DA19" s="223"/>
      <c r="DB19" s="223"/>
      <c r="DC19" s="223"/>
      <c r="DD19" s="223"/>
      <c r="DE19" s="223"/>
      <c r="DF19" s="223"/>
      <c r="DG19" s="223"/>
      <c r="DH19" s="223"/>
      <c r="DI19" s="223"/>
      <c r="DJ19" s="223"/>
      <c r="DK19" s="223"/>
      <c r="DL19" s="223"/>
      <c r="DM19" s="223"/>
      <c r="DN19" s="223"/>
      <c r="DO19" s="223"/>
      <c r="DP19" s="223"/>
      <c r="DQ19" s="223"/>
      <c r="DR19" s="223"/>
      <c r="DS19" s="223"/>
      <c r="DT19" s="223"/>
      <c r="DU19" s="223"/>
      <c r="DV19" s="223"/>
      <c r="DW19" s="223"/>
      <c r="DX19" s="223"/>
      <c r="DY19" s="223"/>
      <c r="DZ19" s="223"/>
      <c r="EA19" s="223"/>
      <c r="EB19" s="223"/>
      <c r="EC19" s="223"/>
      <c r="ED19" s="223"/>
      <c r="EE19" s="223"/>
      <c r="EF19" s="223"/>
      <c r="EG19" s="223"/>
      <c r="EH19" s="223"/>
      <c r="EI19" s="223"/>
      <c r="EJ19" s="223"/>
      <c r="EK19" s="223"/>
      <c r="EL19" s="223"/>
      <c r="EM19" s="223"/>
      <c r="EN19" s="223"/>
      <c r="EO19" s="223"/>
      <c r="EP19" s="223"/>
      <c r="EQ19" s="223"/>
      <c r="ER19" s="223"/>
      <c r="ES19" s="223"/>
      <c r="ET19" s="223"/>
      <c r="EU19" s="223"/>
      <c r="EV19" s="223"/>
      <c r="EW19" s="223"/>
      <c r="EX19" s="223"/>
      <c r="EY19" s="223"/>
      <c r="EZ19" s="223"/>
      <c r="FA19" s="223"/>
      <c r="FB19" s="223"/>
      <c r="FC19" s="223"/>
      <c r="FD19" s="223"/>
      <c r="FE19" s="223"/>
      <c r="FF19" s="223"/>
      <c r="FG19" s="223"/>
      <c r="FH19" s="223"/>
      <c r="FI19" s="223"/>
      <c r="FJ19" s="223"/>
      <c r="FK19" s="223"/>
      <c r="FL19" s="223"/>
      <c r="FM19" s="223"/>
      <c r="FN19" s="223"/>
      <c r="FO19" s="223"/>
      <c r="FP19" s="223"/>
      <c r="FQ19" s="223"/>
      <c r="FR19" s="223"/>
      <c r="FS19" s="223"/>
      <c r="FT19" s="223"/>
      <c r="FU19" s="223"/>
      <c r="FV19" s="223"/>
      <c r="FW19" s="223"/>
      <c r="FX19" s="223"/>
      <c r="FY19" s="223"/>
      <c r="FZ19" s="223"/>
      <c r="GA19" s="223"/>
      <c r="GB19" s="223"/>
      <c r="GC19" s="223"/>
      <c r="GD19" s="223"/>
      <c r="GE19" s="223"/>
      <c r="GF19" s="223"/>
      <c r="GG19" s="223"/>
      <c r="GH19" s="223"/>
      <c r="GI19" s="223"/>
      <c r="GJ19" s="223"/>
      <c r="GK19" s="223"/>
      <c r="GL19" s="223"/>
      <c r="GM19" s="223"/>
      <c r="GN19" s="223"/>
      <c r="GO19" s="223"/>
      <c r="GP19" s="223"/>
      <c r="GQ19" s="223"/>
      <c r="GR19" s="223"/>
      <c r="GS19" s="223"/>
      <c r="GT19" s="223"/>
      <c r="GU19" s="223"/>
      <c r="GV19" s="223"/>
      <c r="GW19" s="223"/>
      <c r="GX19" s="223"/>
      <c r="GY19" s="223"/>
      <c r="GZ19" s="223"/>
      <c r="HA19" s="223"/>
      <c r="HB19" s="223"/>
      <c r="HC19" s="223"/>
      <c r="HD19" s="223"/>
      <c r="HE19" s="223"/>
      <c r="HF19" s="223"/>
      <c r="HG19" s="223"/>
      <c r="HH19" s="223"/>
      <c r="HI19" s="223"/>
      <c r="HJ19" s="223"/>
      <c r="HK19" s="223"/>
      <c r="HL19" s="223"/>
      <c r="HM19" s="223"/>
      <c r="HN19" s="223"/>
      <c r="HO19" s="223"/>
      <c r="HP19" s="223"/>
      <c r="HQ19" s="223"/>
      <c r="HR19" s="223"/>
      <c r="HS19" s="223"/>
      <c r="HT19" s="223"/>
      <c r="HU19" s="223"/>
      <c r="HV19" s="223"/>
      <c r="HW19" s="223"/>
      <c r="HX19" s="223"/>
      <c r="HY19" s="223"/>
      <c r="HZ19" s="223"/>
      <c r="IA19" s="223"/>
      <c r="IB19" s="223"/>
      <c r="IC19" s="223"/>
      <c r="ID19" s="223"/>
      <c r="IE19" s="223"/>
      <c r="IF19" s="223"/>
      <c r="IG19" s="223"/>
      <c r="IH19" s="223"/>
      <c r="II19" s="223"/>
      <c r="IJ19" s="223"/>
      <c r="IK19" s="223"/>
      <c r="IL19" s="223"/>
      <c r="IM19" s="223"/>
      <c r="IN19" s="223"/>
      <c r="IO19" s="223"/>
      <c r="IP19" s="223"/>
      <c r="IQ19" s="223"/>
      <c r="IR19" s="223"/>
      <c r="IS19" s="223"/>
      <c r="IT19" s="223"/>
      <c r="IU19" s="223"/>
      <c r="IV19" s="223"/>
      <c r="IW19" s="223"/>
      <c r="IX19" s="223"/>
      <c r="IY19" s="223"/>
      <c r="IZ19" s="223"/>
      <c r="JA19" s="223"/>
      <c r="JB19" s="223"/>
      <c r="JC19" s="223"/>
      <c r="JD19" s="223"/>
      <c r="JE19" s="223"/>
      <c r="JF19" s="223"/>
      <c r="JG19" s="223"/>
      <c r="JH19" s="223"/>
      <c r="JI19" s="223"/>
      <c r="JJ19" s="223"/>
      <c r="JK19" s="223"/>
      <c r="JL19" s="223"/>
      <c r="JM19" s="223"/>
      <c r="JN19" s="223"/>
      <c r="JO19" s="223"/>
      <c r="JP19" s="223"/>
      <c r="JQ19" s="223"/>
      <c r="JR19" s="223"/>
      <c r="JS19" s="223"/>
      <c r="JT19" s="223"/>
      <c r="JU19" s="223"/>
      <c r="JV19" s="223"/>
      <c r="JW19" s="223"/>
      <c r="JX19" s="223"/>
      <c r="JY19" s="223"/>
      <c r="JZ19" s="223"/>
      <c r="KA19" s="223"/>
      <c r="KB19" s="223"/>
      <c r="KC19" s="223"/>
      <c r="KD19" s="223"/>
      <c r="KE19" s="223"/>
      <c r="KF19" s="223"/>
      <c r="KG19" s="223"/>
      <c r="KH19" s="223"/>
      <c r="KI19" s="223"/>
      <c r="KJ19" s="223"/>
      <c r="KK19" s="223"/>
      <c r="KL19" s="223"/>
      <c r="KM19" s="223"/>
      <c r="KN19" s="223"/>
      <c r="KO19" s="223"/>
      <c r="KP19" s="223"/>
      <c r="KQ19" s="223"/>
      <c r="KR19" s="223"/>
      <c r="KS19" s="223"/>
      <c r="KT19" s="223"/>
      <c r="KU19" s="223"/>
      <c r="KV19" s="223"/>
      <c r="KW19" s="223"/>
      <c r="KX19" s="223"/>
      <c r="KY19" s="223"/>
      <c r="KZ19" s="223"/>
      <c r="LA19" s="223"/>
      <c r="LB19" s="223"/>
      <c r="LC19" s="223"/>
      <c r="LD19" s="223"/>
      <c r="LE19" s="223"/>
      <c r="LF19" s="223"/>
      <c r="LG19" s="223"/>
      <c r="LH19" s="223"/>
      <c r="LI19" s="223"/>
      <c r="LJ19" s="223"/>
      <c r="LK19" s="223"/>
      <c r="LL19" s="223"/>
      <c r="LM19" s="223"/>
      <c r="LN19" s="223"/>
      <c r="LO19" s="223"/>
      <c r="LP19" s="223"/>
      <c r="LQ19" s="223"/>
      <c r="LR19" s="223"/>
      <c r="LS19" s="223"/>
      <c r="LT19" s="223"/>
      <c r="LU19" s="223"/>
      <c r="LV19" s="223"/>
      <c r="LW19" s="223"/>
      <c r="LX19" s="223"/>
      <c r="LY19" s="223"/>
      <c r="LZ19" s="223"/>
      <c r="MA19" s="223"/>
      <c r="MB19" s="223"/>
      <c r="MC19" s="223"/>
      <c r="MD19" s="223"/>
      <c r="ME19" s="223"/>
      <c r="MF19" s="223"/>
      <c r="MG19" s="223"/>
      <c r="MH19" s="223"/>
      <c r="MI19" s="223"/>
      <c r="MJ19" s="223"/>
      <c r="MK19" s="223"/>
      <c r="ML19" s="223"/>
      <c r="MM19" s="223"/>
      <c r="MN19" s="223"/>
      <c r="MO19" s="223"/>
      <c r="MP19" s="223"/>
      <c r="MQ19" s="223"/>
      <c r="MR19" s="223"/>
      <c r="MS19" s="223"/>
      <c r="MT19" s="223"/>
      <c r="MU19" s="223"/>
      <c r="MV19" s="223"/>
      <c r="MW19" s="223"/>
      <c r="MX19" s="223"/>
      <c r="MY19" s="223"/>
      <c r="MZ19" s="223"/>
      <c r="NA19" s="223"/>
      <c r="NB19" s="223"/>
      <c r="NC19" s="223"/>
      <c r="ND19" s="223"/>
      <c r="NE19" s="223"/>
      <c r="NF19" s="223"/>
      <c r="NG19" s="223"/>
      <c r="NH19" s="223"/>
      <c r="NI19" s="223"/>
      <c r="NJ19" s="223"/>
      <c r="NK19" s="223"/>
      <c r="NL19" s="223"/>
      <c r="NM19" s="223"/>
      <c r="NN19" s="223"/>
      <c r="NO19" s="223"/>
      <c r="NP19" s="223"/>
      <c r="NQ19" s="223"/>
      <c r="NR19" s="223"/>
      <c r="NS19" s="223"/>
      <c r="NT19" s="223"/>
      <c r="NU19" s="223"/>
      <c r="NV19" s="223"/>
      <c r="NW19" s="223"/>
      <c r="NX19" s="223"/>
      <c r="NY19" s="223"/>
      <c r="NZ19" s="223"/>
      <c r="OA19" s="223"/>
      <c r="OB19" s="223"/>
      <c r="OC19" s="223"/>
      <c r="OD19" s="223"/>
      <c r="OE19" s="223"/>
      <c r="OF19" s="223"/>
      <c r="OG19" s="223"/>
      <c r="OH19" s="223"/>
      <c r="OI19" s="223"/>
      <c r="OJ19" s="223"/>
      <c r="OK19" s="223"/>
      <c r="OL19" s="223"/>
      <c r="OM19" s="223"/>
      <c r="ON19" s="223"/>
      <c r="OO19" s="223"/>
      <c r="OP19" s="223"/>
      <c r="OQ19" s="223"/>
      <c r="OR19" s="223"/>
      <c r="OS19" s="223"/>
      <c r="OT19" s="223"/>
      <c r="OU19" s="223"/>
      <c r="OV19" s="223"/>
      <c r="OW19" s="223"/>
      <c r="OX19" s="223"/>
      <c r="OY19" s="223"/>
      <c r="OZ19" s="223"/>
      <c r="PA19" s="223"/>
      <c r="PB19" s="223"/>
      <c r="PC19" s="223"/>
      <c r="PD19" s="223"/>
      <c r="PE19" s="223"/>
      <c r="PF19" s="223"/>
      <c r="PG19" s="223"/>
      <c r="PH19" s="223"/>
      <c r="PI19" s="223"/>
      <c r="PJ19" s="223"/>
      <c r="PK19" s="223"/>
      <c r="PL19" s="223"/>
      <c r="PM19" s="223"/>
      <c r="PN19" s="223"/>
      <c r="PO19" s="223"/>
      <c r="PP19" s="223"/>
      <c r="PQ19" s="223"/>
      <c r="PR19" s="223"/>
      <c r="PS19" s="223"/>
      <c r="PT19" s="223"/>
      <c r="PU19" s="223"/>
      <c r="PV19" s="223"/>
      <c r="PW19" s="223"/>
      <c r="PX19" s="223"/>
      <c r="PY19" s="223"/>
      <c r="PZ19" s="223"/>
      <c r="QA19" s="223"/>
      <c r="QB19" s="223"/>
      <c r="QC19" s="223"/>
      <c r="QD19" s="223"/>
      <c r="QE19" s="223"/>
      <c r="QF19" s="223"/>
      <c r="QG19" s="223"/>
      <c r="QH19" s="223"/>
      <c r="QI19" s="223"/>
      <c r="QJ19" s="223"/>
      <c r="QK19" s="223"/>
      <c r="QL19" s="223"/>
      <c r="QM19" s="223"/>
      <c r="QN19" s="223"/>
      <c r="QO19" s="223"/>
      <c r="QP19" s="223"/>
      <c r="QQ19" s="223"/>
      <c r="QR19" s="223"/>
      <c r="QS19" s="223"/>
      <c r="QT19" s="223"/>
      <c r="QU19" s="223"/>
      <c r="QV19" s="223"/>
      <c r="QW19" s="223"/>
      <c r="QX19" s="223"/>
      <c r="QY19" s="223"/>
      <c r="QZ19" s="223"/>
      <c r="RA19" s="223"/>
      <c r="RB19" s="223"/>
      <c r="RC19" s="223"/>
      <c r="RD19" s="223"/>
      <c r="RE19" s="223"/>
      <c r="RF19" s="223"/>
      <c r="RG19" s="223"/>
      <c r="RH19" s="223"/>
      <c r="RI19" s="223"/>
      <c r="RJ19" s="223"/>
      <c r="RK19" s="223"/>
      <c r="RL19" s="223"/>
      <c r="RM19" s="223"/>
      <c r="RN19" s="223"/>
      <c r="RO19" s="223"/>
      <c r="RP19" s="223"/>
      <c r="RQ19" s="223"/>
      <c r="RR19" s="223"/>
      <c r="RS19" s="223"/>
      <c r="RT19" s="223"/>
      <c r="RU19" s="223"/>
      <c r="RV19" s="223"/>
      <c r="RW19" s="223"/>
      <c r="RX19" s="223"/>
      <c r="RY19" s="223"/>
      <c r="RZ19" s="223"/>
      <c r="SA19" s="223"/>
      <c r="SB19" s="223"/>
      <c r="SC19" s="223"/>
      <c r="SD19" s="223"/>
      <c r="SE19" s="223"/>
      <c r="SF19" s="223"/>
      <c r="SG19" s="223"/>
      <c r="SH19" s="223"/>
      <c r="SI19" s="223"/>
      <c r="SJ19" s="223"/>
      <c r="SK19" s="223"/>
      <c r="SL19" s="223"/>
      <c r="SM19" s="223"/>
      <c r="SN19" s="223"/>
      <c r="SO19" s="223"/>
      <c r="SP19" s="223"/>
      <c r="SQ19" s="223"/>
      <c r="SR19" s="223"/>
      <c r="SS19" s="223"/>
      <c r="ST19" s="223"/>
      <c r="SU19" s="223"/>
      <c r="SV19" s="223"/>
      <c r="SW19" s="223"/>
      <c r="SX19" s="223"/>
      <c r="SY19" s="223"/>
      <c r="SZ19" s="223"/>
      <c r="TA19" s="223"/>
      <c r="TB19" s="223"/>
      <c r="TC19" s="223"/>
      <c r="TD19" s="223"/>
      <c r="TE19" s="223"/>
      <c r="TF19" s="223"/>
      <c r="TG19" s="223"/>
      <c r="TH19" s="223"/>
      <c r="TI19" s="223"/>
      <c r="TJ19" s="223"/>
      <c r="TK19" s="223"/>
      <c r="TL19" s="223"/>
      <c r="TM19" s="223"/>
      <c r="TN19" s="223"/>
      <c r="TO19" s="223"/>
      <c r="TP19" s="223"/>
      <c r="TQ19" s="223"/>
      <c r="TR19" s="223"/>
      <c r="TS19" s="223"/>
      <c r="TT19" s="223"/>
      <c r="TU19" s="223"/>
      <c r="TV19" s="223"/>
      <c r="TW19" s="223"/>
      <c r="TX19" s="223"/>
      <c r="TY19" s="223"/>
      <c r="TZ19" s="223"/>
      <c r="UA19" s="223"/>
      <c r="UB19" s="223"/>
      <c r="UC19" s="223"/>
      <c r="UD19" s="223"/>
      <c r="UE19" s="223"/>
      <c r="UF19" s="223"/>
      <c r="UG19" s="223"/>
      <c r="UH19" s="223"/>
      <c r="UI19" s="223"/>
      <c r="UJ19" s="223"/>
      <c r="UK19" s="223"/>
      <c r="UL19" s="223"/>
      <c r="UM19" s="223"/>
      <c r="UN19" s="223"/>
      <c r="UO19" s="223"/>
      <c r="UP19" s="223"/>
      <c r="UQ19" s="223"/>
      <c r="UR19" s="223"/>
      <c r="US19" s="223"/>
      <c r="UT19" s="223"/>
      <c r="UU19" s="223"/>
      <c r="UV19" s="223"/>
      <c r="UW19" s="223"/>
      <c r="UX19" s="223"/>
      <c r="UY19" s="223"/>
      <c r="UZ19" s="223"/>
      <c r="VA19" s="223"/>
      <c r="VB19" s="223"/>
      <c r="VC19" s="223"/>
      <c r="VD19" s="223"/>
      <c r="VE19" s="223"/>
      <c r="VF19" s="223"/>
      <c r="VG19" s="223"/>
      <c r="VH19" s="223"/>
      <c r="VI19" s="223"/>
      <c r="VJ19" s="223"/>
      <c r="VK19" s="223"/>
      <c r="VL19" s="223"/>
      <c r="VM19" s="223"/>
      <c r="VN19" s="223"/>
      <c r="VO19" s="223"/>
      <c r="VP19" s="223"/>
      <c r="VQ19" s="223"/>
      <c r="VR19" s="223"/>
      <c r="VS19" s="223"/>
      <c r="VT19" s="223"/>
      <c r="VU19" s="223"/>
      <c r="VV19" s="223"/>
      <c r="VW19" s="223"/>
      <c r="VX19" s="223"/>
      <c r="VY19" s="223"/>
      <c r="VZ19" s="223"/>
      <c r="WA19" s="223"/>
      <c r="WB19" s="223"/>
      <c r="WC19" s="223"/>
      <c r="WD19" s="223"/>
      <c r="WE19" s="223"/>
      <c r="WF19" s="223"/>
      <c r="WG19" s="223"/>
      <c r="WH19" s="223"/>
      <c r="WI19" s="223"/>
      <c r="WJ19" s="223"/>
      <c r="WK19" s="223"/>
      <c r="WL19" s="223"/>
      <c r="WM19" s="223"/>
      <c r="WN19" s="223"/>
      <c r="WO19" s="223"/>
      <c r="WP19" s="223"/>
      <c r="WQ19" s="223"/>
      <c r="WR19" s="223"/>
      <c r="WS19" s="223"/>
      <c r="WT19" s="223"/>
      <c r="WU19" s="223"/>
      <c r="WV19" s="223"/>
      <c r="WW19" s="223"/>
      <c r="WX19" s="223"/>
      <c r="WY19" s="223"/>
      <c r="WZ19" s="223"/>
      <c r="XA19" s="223"/>
      <c r="XB19" s="223"/>
      <c r="XC19" s="223"/>
      <c r="XD19" s="223"/>
      <c r="XE19" s="223"/>
      <c r="XF19" s="223"/>
      <c r="XG19" s="223"/>
      <c r="XH19" s="223"/>
      <c r="XI19" s="223"/>
      <c r="XJ19" s="223"/>
      <c r="XK19" s="223"/>
      <c r="XL19" s="223"/>
      <c r="XM19" s="223"/>
      <c r="XN19" s="223"/>
      <c r="XO19" s="223"/>
      <c r="XP19" s="223"/>
      <c r="XQ19" s="223"/>
      <c r="XR19" s="223"/>
      <c r="XS19" s="223"/>
      <c r="XT19" s="223"/>
      <c r="XU19" s="223"/>
      <c r="XV19" s="223"/>
      <c r="XW19" s="223"/>
      <c r="XX19" s="223"/>
      <c r="XY19" s="223"/>
      <c r="XZ19" s="223"/>
      <c r="YA19" s="223"/>
      <c r="YB19" s="223"/>
      <c r="YC19" s="223"/>
      <c r="YD19" s="223"/>
      <c r="YE19" s="223"/>
      <c r="YF19" s="223"/>
      <c r="YG19" s="223"/>
      <c r="YH19" s="223"/>
      <c r="YI19" s="223"/>
      <c r="YJ19" s="223"/>
      <c r="YK19" s="223"/>
      <c r="YL19" s="223"/>
      <c r="YM19" s="223"/>
      <c r="YN19" s="223"/>
      <c r="YO19" s="223"/>
      <c r="YP19" s="223"/>
      <c r="YQ19" s="223"/>
      <c r="YR19" s="223"/>
      <c r="YS19" s="223"/>
      <c r="YT19" s="223"/>
      <c r="YU19" s="223"/>
      <c r="YV19" s="223"/>
      <c r="YW19" s="223"/>
      <c r="YX19" s="223"/>
      <c r="YY19" s="223"/>
      <c r="YZ19" s="223"/>
      <c r="ZA19" s="223"/>
      <c r="ZB19" s="223"/>
      <c r="ZC19" s="223"/>
      <c r="ZD19" s="223"/>
      <c r="ZE19" s="223"/>
      <c r="ZF19" s="223"/>
      <c r="ZG19" s="223"/>
      <c r="ZH19" s="223"/>
      <c r="ZI19" s="223"/>
      <c r="ZJ19" s="223"/>
      <c r="ZK19" s="223"/>
      <c r="ZL19" s="223"/>
      <c r="ZM19" s="223"/>
      <c r="ZN19" s="223"/>
      <c r="ZO19" s="223"/>
      <c r="ZP19" s="223"/>
      <c r="ZQ19" s="223"/>
      <c r="ZR19" s="223"/>
      <c r="ZS19" s="223"/>
      <c r="ZT19" s="223"/>
      <c r="ZU19" s="223"/>
      <c r="ZV19" s="223"/>
      <c r="ZW19" s="223"/>
      <c r="ZX19" s="223"/>
      <c r="ZY19" s="223"/>
      <c r="ZZ19" s="223"/>
      <c r="AAA19" s="223"/>
      <c r="AAB19" s="223"/>
      <c r="AAC19" s="223"/>
      <c r="AAD19" s="223"/>
      <c r="AAE19" s="223"/>
      <c r="AAF19" s="223"/>
      <c r="AAG19" s="223"/>
      <c r="AAH19" s="223"/>
      <c r="AAI19" s="223"/>
      <c r="AAJ19" s="223"/>
      <c r="AAK19" s="223"/>
      <c r="AAL19" s="223"/>
      <c r="AAM19" s="223"/>
      <c r="AAN19" s="223"/>
      <c r="AAO19" s="223"/>
      <c r="AAP19" s="223"/>
      <c r="AAQ19" s="223"/>
      <c r="AAR19" s="223"/>
      <c r="AAS19" s="223"/>
      <c r="AAT19" s="223"/>
      <c r="AAU19" s="223"/>
      <c r="AAV19" s="223"/>
      <c r="AAW19" s="223"/>
      <c r="AAX19" s="223"/>
      <c r="AAY19" s="223"/>
      <c r="AAZ19" s="223"/>
      <c r="ABA19" s="223"/>
      <c r="ABB19" s="223"/>
      <c r="ABC19" s="223"/>
      <c r="ABD19" s="223"/>
      <c r="ABE19" s="223"/>
      <c r="ABF19" s="223"/>
      <c r="ABG19" s="223"/>
      <c r="ABH19" s="223"/>
      <c r="ABI19" s="223"/>
      <c r="ABJ19" s="223"/>
      <c r="ABK19" s="223"/>
      <c r="ABL19" s="223"/>
      <c r="ABM19" s="223"/>
      <c r="ABN19" s="223"/>
      <c r="ABO19" s="223"/>
      <c r="ABP19" s="223"/>
      <c r="ABQ19" s="223"/>
      <c r="ABR19" s="223"/>
      <c r="ABS19" s="223"/>
      <c r="ABT19" s="223"/>
      <c r="ABU19" s="223"/>
      <c r="ABV19" s="223"/>
      <c r="ABW19" s="223"/>
      <c r="ABX19" s="223"/>
      <c r="ABY19" s="223"/>
      <c r="ABZ19" s="223"/>
      <c r="ACA19" s="223"/>
      <c r="ACB19" s="223"/>
      <c r="ACC19" s="223"/>
      <c r="ACD19" s="223"/>
      <c r="ACE19" s="223"/>
      <c r="ACF19" s="223"/>
      <c r="ACG19" s="223"/>
      <c r="ACH19" s="223"/>
      <c r="ACI19" s="223"/>
      <c r="ACJ19" s="223"/>
      <c r="ACK19" s="223"/>
      <c r="ACL19" s="223"/>
      <c r="ACM19" s="223"/>
      <c r="ACN19" s="223"/>
      <c r="ACO19" s="223"/>
      <c r="ACP19" s="223"/>
      <c r="ACQ19" s="223"/>
      <c r="ACR19" s="223"/>
      <c r="ACS19" s="223"/>
      <c r="ACT19" s="223"/>
      <c r="ACU19" s="223"/>
      <c r="ACV19" s="223"/>
      <c r="ACW19" s="223"/>
      <c r="ACX19" s="223"/>
      <c r="ACY19" s="223"/>
      <c r="ACZ19" s="223"/>
      <c r="ADA19" s="223"/>
      <c r="ADB19" s="223"/>
      <c r="ADC19" s="223"/>
      <c r="ADD19" s="223"/>
      <c r="ADE19" s="223"/>
      <c r="ADF19" s="223"/>
      <c r="ADG19" s="223"/>
      <c r="ADH19" s="223"/>
      <c r="ADI19" s="223"/>
      <c r="ADJ19" s="223"/>
      <c r="ADK19" s="223"/>
      <c r="ADL19" s="223"/>
      <c r="ADM19" s="223"/>
      <c r="ADN19" s="223"/>
      <c r="ADO19" s="223"/>
      <c r="ADP19" s="223"/>
      <c r="ADQ19" s="223"/>
      <c r="ADR19" s="223"/>
      <c r="ADS19" s="223"/>
      <c r="ADT19" s="223"/>
      <c r="ADU19" s="223"/>
      <c r="ADV19" s="223"/>
      <c r="ADW19" s="223"/>
      <c r="ADX19" s="223"/>
      <c r="ADY19" s="223"/>
      <c r="ADZ19" s="223"/>
      <c r="AEA19" s="223"/>
      <c r="AEB19" s="223"/>
      <c r="AEC19" s="223"/>
      <c r="AED19" s="223"/>
      <c r="AEE19" s="223"/>
      <c r="AEF19" s="223"/>
      <c r="AEG19" s="223"/>
      <c r="AEH19" s="223"/>
      <c r="AEI19" s="223"/>
      <c r="AEJ19" s="223"/>
      <c r="AEK19" s="223"/>
      <c r="AEL19" s="223"/>
      <c r="AEM19" s="223"/>
      <c r="AEN19" s="223"/>
      <c r="AEO19" s="223"/>
      <c r="AEP19" s="223"/>
      <c r="AEQ19" s="223"/>
      <c r="AER19" s="223"/>
      <c r="AES19" s="223"/>
      <c r="AET19" s="223"/>
      <c r="AEU19" s="223"/>
      <c r="AEV19" s="223"/>
      <c r="AEW19" s="223"/>
      <c r="AEX19" s="223"/>
      <c r="AEY19" s="223"/>
      <c r="AEZ19" s="223"/>
      <c r="AFA19" s="223"/>
      <c r="AFB19" s="223"/>
      <c r="AFC19" s="223"/>
      <c r="AFD19" s="223"/>
      <c r="AFE19" s="223"/>
      <c r="AFF19" s="223"/>
      <c r="AFG19" s="223"/>
      <c r="AFH19" s="223"/>
      <c r="AFI19" s="223"/>
      <c r="AFJ19" s="223"/>
      <c r="AFK19" s="223"/>
      <c r="AFL19" s="223"/>
      <c r="AFM19" s="223"/>
      <c r="AFN19" s="223"/>
      <c r="AFO19" s="223"/>
      <c r="AFP19" s="223"/>
      <c r="AFQ19" s="223"/>
      <c r="AFR19" s="223"/>
      <c r="AFS19" s="223"/>
      <c r="AFT19" s="223"/>
      <c r="AFU19" s="223"/>
      <c r="AFV19" s="223"/>
      <c r="AFW19" s="223"/>
      <c r="AFX19" s="223"/>
      <c r="AFY19" s="223"/>
      <c r="AFZ19" s="223"/>
      <c r="AGA19" s="223"/>
      <c r="AGB19" s="223"/>
      <c r="AGC19" s="223"/>
      <c r="AGD19" s="223"/>
      <c r="AGE19" s="223"/>
      <c r="AGF19" s="223"/>
      <c r="AGG19" s="223"/>
      <c r="AGH19" s="223"/>
      <c r="AGI19" s="223"/>
      <c r="AGJ19" s="223"/>
      <c r="AGK19" s="223"/>
      <c r="AGL19" s="223"/>
      <c r="AGM19" s="223"/>
      <c r="AGN19" s="223"/>
      <c r="AGO19" s="223"/>
      <c r="AGP19" s="223"/>
      <c r="AGQ19" s="223"/>
      <c r="AGR19" s="223"/>
      <c r="AGS19" s="223"/>
      <c r="AGT19" s="223"/>
      <c r="AGU19" s="223"/>
      <c r="AGV19" s="223"/>
      <c r="AGW19" s="223"/>
      <c r="AGX19" s="223"/>
      <c r="AGY19" s="223"/>
      <c r="AGZ19" s="223"/>
      <c r="AHA19" s="223"/>
      <c r="AHB19" s="223"/>
      <c r="AHC19" s="223"/>
      <c r="AHD19" s="223"/>
      <c r="AHE19" s="223"/>
      <c r="AHF19" s="223"/>
      <c r="AHG19" s="223"/>
      <c r="AHH19" s="223"/>
      <c r="AHI19" s="223"/>
      <c r="AHJ19" s="223"/>
      <c r="AHK19" s="223"/>
      <c r="AHL19" s="223"/>
      <c r="AHM19" s="223"/>
      <c r="AHN19" s="223"/>
      <c r="AHO19" s="223"/>
      <c r="AHP19" s="223"/>
      <c r="AHQ19" s="223"/>
      <c r="AHR19" s="223"/>
      <c r="AHS19" s="223"/>
      <c r="AHT19" s="223"/>
      <c r="AHU19" s="223"/>
      <c r="AHV19" s="223"/>
      <c r="AHW19" s="223"/>
      <c r="AHX19" s="223"/>
      <c r="AHY19" s="223"/>
      <c r="AHZ19" s="223"/>
      <c r="AIA19" s="223"/>
      <c r="AIB19" s="223"/>
      <c r="AIC19" s="223"/>
      <c r="AID19" s="223"/>
      <c r="AIE19" s="223"/>
      <c r="AIF19" s="223"/>
      <c r="AIG19" s="223"/>
      <c r="AIH19" s="223"/>
      <c r="AII19" s="223"/>
      <c r="AIJ19" s="223"/>
      <c r="AIK19" s="223"/>
      <c r="AIL19" s="223"/>
      <c r="AIM19" s="223"/>
      <c r="AIN19" s="223"/>
      <c r="AIO19" s="223"/>
      <c r="AIP19" s="223"/>
      <c r="AIQ19" s="223"/>
      <c r="AIR19" s="223"/>
      <c r="AIS19" s="223"/>
      <c r="AIT19" s="223"/>
      <c r="AIU19" s="223"/>
      <c r="AIV19" s="223"/>
      <c r="AIW19" s="223"/>
      <c r="AIX19" s="223"/>
      <c r="AIY19" s="223"/>
      <c r="AIZ19" s="223"/>
      <c r="AJA19" s="223"/>
      <c r="AJB19" s="223"/>
      <c r="AJC19" s="223"/>
      <c r="AJD19" s="223"/>
      <c r="AJE19" s="223"/>
      <c r="AJF19" s="223"/>
      <c r="AJG19" s="223"/>
      <c r="AJH19" s="223"/>
      <c r="AJI19" s="223"/>
      <c r="AJJ19" s="223"/>
      <c r="AJK19" s="223"/>
      <c r="AJL19" s="223"/>
      <c r="AJM19" s="223"/>
      <c r="AJN19" s="223"/>
      <c r="AJO19" s="223"/>
      <c r="AJP19" s="223"/>
      <c r="AJQ19" s="223"/>
      <c r="AJR19" s="223"/>
      <c r="AJS19" s="223"/>
      <c r="AJT19" s="223"/>
      <c r="AJU19" s="223"/>
      <c r="AJV19" s="223"/>
      <c r="AJW19" s="223"/>
      <c r="AJX19" s="223"/>
      <c r="AJY19" s="223"/>
      <c r="AJZ19" s="223"/>
      <c r="AKA19" s="223"/>
      <c r="AKB19" s="223"/>
      <c r="AKC19" s="223"/>
      <c r="AKD19" s="223"/>
      <c r="AKE19" s="223"/>
      <c r="AKF19" s="223"/>
      <c r="AKG19" s="223"/>
      <c r="AKH19" s="223"/>
      <c r="AKI19" s="223"/>
      <c r="AKJ19" s="223"/>
      <c r="AKK19" s="223"/>
      <c r="AKL19" s="223"/>
      <c r="AKM19" s="223"/>
      <c r="AKN19" s="223"/>
      <c r="AKO19" s="223"/>
      <c r="AKP19" s="223"/>
      <c r="AKQ19" s="223"/>
      <c r="AKR19" s="223"/>
      <c r="AKS19" s="223"/>
      <c r="AKT19" s="223"/>
      <c r="AKU19" s="223"/>
      <c r="AKV19" s="223"/>
      <c r="AKW19" s="223"/>
      <c r="AKX19" s="223"/>
      <c r="AKY19" s="223"/>
      <c r="AKZ19" s="223"/>
      <c r="ALA19" s="223"/>
      <c r="ALB19" s="223"/>
      <c r="ALC19" s="223"/>
      <c r="ALD19" s="223"/>
      <c r="ALE19" s="223"/>
      <c r="ALF19" s="223"/>
      <c r="ALG19" s="223"/>
      <c r="ALH19" s="223"/>
      <c r="ALI19" s="223"/>
      <c r="ALJ19" s="227"/>
      <c r="ALK19" s="223"/>
      <c r="ALL19" s="223"/>
      <c r="ALM19" s="223"/>
      <c r="ALN19" s="223"/>
      <c r="ALO19" s="105"/>
      <c r="ALP19" s="105"/>
      <c r="ALQ19" s="105"/>
    </row>
    <row r="20" spans="1:1005" s="86" customFormat="1" ht="31.5" customHeight="1" x14ac:dyDescent="0.25">
      <c r="A20" s="217" t="s">
        <v>2772</v>
      </c>
      <c r="B20" s="225"/>
      <c r="C20" s="226">
        <v>150</v>
      </c>
      <c r="D20" s="227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  <c r="BK20" s="223"/>
      <c r="BL20" s="223"/>
      <c r="BM20" s="223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  <c r="CG20" s="223"/>
      <c r="CH20" s="223"/>
      <c r="CI20" s="223"/>
      <c r="CJ20" s="223"/>
      <c r="CK20" s="223"/>
      <c r="CL20" s="223"/>
      <c r="CM20" s="223"/>
      <c r="CN20" s="223"/>
      <c r="CO20" s="223"/>
      <c r="CP20" s="223"/>
      <c r="CQ20" s="223"/>
      <c r="CR20" s="223"/>
      <c r="CS20" s="223"/>
      <c r="CT20" s="223"/>
      <c r="CU20" s="223"/>
      <c r="CV20" s="223"/>
      <c r="CW20" s="223"/>
      <c r="CX20" s="223"/>
      <c r="CY20" s="223"/>
      <c r="CZ20" s="223"/>
      <c r="DA20" s="223"/>
      <c r="DB20" s="223"/>
      <c r="DC20" s="223"/>
      <c r="DD20" s="223"/>
      <c r="DE20" s="223"/>
      <c r="DF20" s="223"/>
      <c r="DG20" s="223"/>
      <c r="DH20" s="223"/>
      <c r="DI20" s="223"/>
      <c r="DJ20" s="223"/>
      <c r="DK20" s="223"/>
      <c r="DL20" s="223"/>
      <c r="DM20" s="223"/>
      <c r="DN20" s="223"/>
      <c r="DO20" s="223"/>
      <c r="DP20" s="223"/>
      <c r="DQ20" s="223"/>
      <c r="DR20" s="223"/>
      <c r="DS20" s="223"/>
      <c r="DT20" s="223"/>
      <c r="DU20" s="223"/>
      <c r="DV20" s="223"/>
      <c r="DW20" s="223"/>
      <c r="DX20" s="223"/>
      <c r="DY20" s="223"/>
      <c r="DZ20" s="223"/>
      <c r="EA20" s="223"/>
      <c r="EB20" s="223"/>
      <c r="EC20" s="223"/>
      <c r="ED20" s="223"/>
      <c r="EE20" s="223"/>
      <c r="EF20" s="223"/>
      <c r="EG20" s="223"/>
      <c r="EH20" s="223"/>
      <c r="EI20" s="223"/>
      <c r="EJ20" s="223"/>
      <c r="EK20" s="223"/>
      <c r="EL20" s="223"/>
      <c r="EM20" s="223"/>
      <c r="EN20" s="223"/>
      <c r="EO20" s="223"/>
      <c r="EP20" s="223"/>
      <c r="EQ20" s="223"/>
      <c r="ER20" s="223"/>
      <c r="ES20" s="223"/>
      <c r="ET20" s="223"/>
      <c r="EU20" s="223"/>
      <c r="EV20" s="223"/>
      <c r="EW20" s="223"/>
      <c r="EX20" s="223"/>
      <c r="EY20" s="223"/>
      <c r="EZ20" s="223"/>
      <c r="FA20" s="223"/>
      <c r="FB20" s="223"/>
      <c r="FC20" s="223"/>
      <c r="FD20" s="223"/>
      <c r="FE20" s="223"/>
      <c r="FF20" s="223"/>
      <c r="FG20" s="223"/>
      <c r="FH20" s="223"/>
      <c r="FI20" s="223"/>
      <c r="FJ20" s="223"/>
      <c r="FK20" s="223"/>
      <c r="FL20" s="223"/>
      <c r="FM20" s="223"/>
      <c r="FN20" s="223"/>
      <c r="FO20" s="223"/>
      <c r="FP20" s="223"/>
      <c r="FQ20" s="223"/>
      <c r="FR20" s="223"/>
      <c r="FS20" s="223"/>
      <c r="FT20" s="223"/>
      <c r="FU20" s="223"/>
      <c r="FV20" s="223"/>
      <c r="FW20" s="223"/>
      <c r="FX20" s="223"/>
      <c r="FY20" s="223"/>
      <c r="FZ20" s="223"/>
      <c r="GA20" s="223"/>
      <c r="GB20" s="223"/>
      <c r="GC20" s="223"/>
      <c r="GD20" s="223"/>
      <c r="GE20" s="223"/>
      <c r="GF20" s="223"/>
      <c r="GG20" s="223"/>
      <c r="GH20" s="223"/>
      <c r="GI20" s="223"/>
      <c r="GJ20" s="223"/>
      <c r="GK20" s="223"/>
      <c r="GL20" s="223"/>
      <c r="GM20" s="223"/>
      <c r="GN20" s="223"/>
      <c r="GO20" s="223"/>
      <c r="GP20" s="223"/>
      <c r="GQ20" s="223"/>
      <c r="GR20" s="223"/>
      <c r="GS20" s="223"/>
      <c r="GT20" s="223"/>
      <c r="GU20" s="223"/>
      <c r="GV20" s="223"/>
      <c r="GW20" s="223"/>
      <c r="GX20" s="223"/>
      <c r="GY20" s="223"/>
      <c r="GZ20" s="223"/>
      <c r="HA20" s="223"/>
      <c r="HB20" s="223"/>
      <c r="HC20" s="223"/>
      <c r="HD20" s="223"/>
      <c r="HE20" s="223"/>
      <c r="HF20" s="223"/>
      <c r="HG20" s="223"/>
      <c r="HH20" s="223"/>
      <c r="HI20" s="223"/>
      <c r="HJ20" s="223"/>
      <c r="HK20" s="223"/>
      <c r="HL20" s="223"/>
      <c r="HM20" s="223"/>
      <c r="HN20" s="223"/>
      <c r="HO20" s="223"/>
      <c r="HP20" s="223"/>
      <c r="HQ20" s="223"/>
      <c r="HR20" s="223"/>
      <c r="HS20" s="223"/>
      <c r="HT20" s="223"/>
      <c r="HU20" s="223"/>
      <c r="HV20" s="223"/>
      <c r="HW20" s="223"/>
      <c r="HX20" s="223"/>
      <c r="HY20" s="223"/>
      <c r="HZ20" s="223"/>
      <c r="IA20" s="223"/>
      <c r="IB20" s="223"/>
      <c r="IC20" s="223"/>
      <c r="ID20" s="223"/>
      <c r="IE20" s="223"/>
      <c r="IF20" s="223"/>
      <c r="IG20" s="223"/>
      <c r="IH20" s="223"/>
      <c r="II20" s="223"/>
      <c r="IJ20" s="223"/>
      <c r="IK20" s="223"/>
      <c r="IL20" s="223"/>
      <c r="IM20" s="223"/>
      <c r="IN20" s="223"/>
      <c r="IO20" s="223"/>
      <c r="IP20" s="223"/>
      <c r="IQ20" s="223"/>
      <c r="IR20" s="223"/>
      <c r="IS20" s="223"/>
      <c r="IT20" s="223"/>
      <c r="IU20" s="223"/>
      <c r="IV20" s="223"/>
      <c r="IW20" s="223"/>
      <c r="IX20" s="223"/>
      <c r="IY20" s="223"/>
      <c r="IZ20" s="223"/>
      <c r="JA20" s="223"/>
      <c r="JB20" s="223"/>
      <c r="JC20" s="223"/>
      <c r="JD20" s="223"/>
      <c r="JE20" s="223"/>
      <c r="JF20" s="223"/>
      <c r="JG20" s="223"/>
      <c r="JH20" s="223"/>
      <c r="JI20" s="223"/>
      <c r="JJ20" s="223"/>
      <c r="JK20" s="223"/>
      <c r="JL20" s="223"/>
      <c r="JM20" s="223"/>
      <c r="JN20" s="223"/>
      <c r="JO20" s="223"/>
      <c r="JP20" s="223"/>
      <c r="JQ20" s="223"/>
      <c r="JR20" s="223"/>
      <c r="JS20" s="223"/>
      <c r="JT20" s="223"/>
      <c r="JU20" s="223"/>
      <c r="JV20" s="223"/>
      <c r="JW20" s="223"/>
      <c r="JX20" s="223"/>
      <c r="JY20" s="223"/>
      <c r="JZ20" s="223"/>
      <c r="KA20" s="223"/>
      <c r="KB20" s="223"/>
      <c r="KC20" s="223"/>
      <c r="KD20" s="223"/>
      <c r="KE20" s="223"/>
      <c r="KF20" s="223"/>
      <c r="KG20" s="223"/>
      <c r="KH20" s="223"/>
      <c r="KI20" s="223"/>
      <c r="KJ20" s="223"/>
      <c r="KK20" s="223"/>
      <c r="KL20" s="223"/>
      <c r="KM20" s="223"/>
      <c r="KN20" s="223"/>
      <c r="KO20" s="223"/>
      <c r="KP20" s="223"/>
      <c r="KQ20" s="223"/>
      <c r="KR20" s="223"/>
      <c r="KS20" s="223"/>
      <c r="KT20" s="223"/>
      <c r="KU20" s="223"/>
      <c r="KV20" s="223"/>
      <c r="KW20" s="223"/>
      <c r="KX20" s="223"/>
      <c r="KY20" s="223"/>
      <c r="KZ20" s="223"/>
      <c r="LA20" s="223"/>
      <c r="LB20" s="223"/>
      <c r="LC20" s="223"/>
      <c r="LD20" s="223"/>
      <c r="LE20" s="223"/>
      <c r="LF20" s="223"/>
      <c r="LG20" s="223"/>
      <c r="LH20" s="223"/>
      <c r="LI20" s="223"/>
      <c r="LJ20" s="223"/>
      <c r="LK20" s="223"/>
      <c r="LL20" s="223"/>
      <c r="LM20" s="223"/>
      <c r="LN20" s="223"/>
      <c r="LO20" s="223"/>
      <c r="LP20" s="223"/>
      <c r="LQ20" s="223"/>
      <c r="LR20" s="223"/>
      <c r="LS20" s="223"/>
      <c r="LT20" s="223"/>
      <c r="LU20" s="223"/>
      <c r="LV20" s="223"/>
      <c r="LW20" s="223"/>
      <c r="LX20" s="223"/>
      <c r="LY20" s="223"/>
      <c r="LZ20" s="223"/>
      <c r="MA20" s="223"/>
      <c r="MB20" s="223"/>
      <c r="MC20" s="223"/>
      <c r="MD20" s="223"/>
      <c r="ME20" s="223"/>
      <c r="MF20" s="223"/>
      <c r="MG20" s="223"/>
      <c r="MH20" s="223"/>
      <c r="MI20" s="223"/>
      <c r="MJ20" s="223"/>
      <c r="MK20" s="223"/>
      <c r="ML20" s="223"/>
      <c r="MM20" s="223"/>
      <c r="MN20" s="223"/>
      <c r="MO20" s="223"/>
      <c r="MP20" s="223"/>
      <c r="MQ20" s="223"/>
      <c r="MR20" s="223"/>
      <c r="MS20" s="223"/>
      <c r="MT20" s="223"/>
      <c r="MU20" s="223"/>
      <c r="MV20" s="223"/>
      <c r="MW20" s="223"/>
      <c r="MX20" s="223"/>
      <c r="MY20" s="223"/>
      <c r="MZ20" s="223"/>
      <c r="NA20" s="223"/>
      <c r="NB20" s="223"/>
      <c r="NC20" s="223"/>
      <c r="ND20" s="223"/>
      <c r="NE20" s="223"/>
      <c r="NF20" s="223"/>
      <c r="NG20" s="223"/>
      <c r="NH20" s="223"/>
      <c r="NI20" s="223"/>
      <c r="NJ20" s="223"/>
      <c r="NK20" s="223"/>
      <c r="NL20" s="223"/>
      <c r="NM20" s="223"/>
      <c r="NN20" s="223"/>
      <c r="NO20" s="223"/>
      <c r="NP20" s="223"/>
      <c r="NQ20" s="223"/>
      <c r="NR20" s="223"/>
      <c r="NS20" s="223"/>
      <c r="NT20" s="223"/>
      <c r="NU20" s="223"/>
      <c r="NV20" s="223"/>
      <c r="NW20" s="223"/>
      <c r="NX20" s="223"/>
      <c r="NY20" s="223"/>
      <c r="NZ20" s="223"/>
      <c r="OA20" s="223"/>
      <c r="OB20" s="223"/>
      <c r="OC20" s="223"/>
      <c r="OD20" s="223"/>
      <c r="OE20" s="223"/>
      <c r="OF20" s="223"/>
      <c r="OG20" s="223"/>
      <c r="OH20" s="223"/>
      <c r="OI20" s="223"/>
      <c r="OJ20" s="223"/>
      <c r="OK20" s="223"/>
      <c r="OL20" s="223"/>
      <c r="OM20" s="223"/>
      <c r="ON20" s="223"/>
      <c r="OO20" s="223"/>
      <c r="OP20" s="223"/>
      <c r="OQ20" s="223"/>
      <c r="OR20" s="223"/>
      <c r="OS20" s="223"/>
      <c r="OT20" s="223"/>
      <c r="OU20" s="223"/>
      <c r="OV20" s="223"/>
      <c r="OW20" s="223"/>
      <c r="OX20" s="223"/>
      <c r="OY20" s="223"/>
      <c r="OZ20" s="223"/>
      <c r="PA20" s="223"/>
      <c r="PB20" s="223"/>
      <c r="PC20" s="223"/>
      <c r="PD20" s="223"/>
      <c r="PE20" s="223"/>
      <c r="PF20" s="223"/>
      <c r="PG20" s="223"/>
      <c r="PH20" s="223"/>
      <c r="PI20" s="223"/>
      <c r="PJ20" s="223"/>
      <c r="PK20" s="223"/>
      <c r="PL20" s="223"/>
      <c r="PM20" s="223"/>
      <c r="PN20" s="223"/>
      <c r="PO20" s="223"/>
      <c r="PP20" s="223"/>
      <c r="PQ20" s="223"/>
      <c r="PR20" s="223"/>
      <c r="PS20" s="223"/>
      <c r="PT20" s="223"/>
      <c r="PU20" s="223"/>
      <c r="PV20" s="223"/>
      <c r="PW20" s="223"/>
      <c r="PX20" s="223"/>
      <c r="PY20" s="223"/>
      <c r="PZ20" s="223"/>
      <c r="QA20" s="223"/>
      <c r="QB20" s="223"/>
      <c r="QC20" s="223"/>
      <c r="QD20" s="223"/>
      <c r="QE20" s="223"/>
      <c r="QF20" s="223"/>
      <c r="QG20" s="223"/>
      <c r="QH20" s="223"/>
      <c r="QI20" s="223"/>
      <c r="QJ20" s="223"/>
      <c r="QK20" s="223"/>
      <c r="QL20" s="223"/>
      <c r="QM20" s="223"/>
      <c r="QN20" s="223"/>
      <c r="QO20" s="223"/>
      <c r="QP20" s="223"/>
      <c r="QQ20" s="223"/>
      <c r="QR20" s="223"/>
      <c r="QS20" s="223"/>
      <c r="QT20" s="223"/>
      <c r="QU20" s="223"/>
      <c r="QV20" s="223"/>
      <c r="QW20" s="223"/>
      <c r="QX20" s="223"/>
      <c r="QY20" s="223"/>
      <c r="QZ20" s="223"/>
      <c r="RA20" s="223"/>
      <c r="RB20" s="223"/>
      <c r="RC20" s="223"/>
      <c r="RD20" s="223"/>
      <c r="RE20" s="223"/>
      <c r="RF20" s="223"/>
      <c r="RG20" s="223"/>
      <c r="RH20" s="223"/>
      <c r="RI20" s="223"/>
      <c r="RJ20" s="223"/>
      <c r="RK20" s="223"/>
      <c r="RL20" s="223"/>
      <c r="RM20" s="223"/>
      <c r="RN20" s="223"/>
      <c r="RO20" s="223"/>
      <c r="RP20" s="223"/>
      <c r="RQ20" s="223"/>
      <c r="RR20" s="223"/>
      <c r="RS20" s="223"/>
      <c r="RT20" s="223"/>
      <c r="RU20" s="223"/>
      <c r="RV20" s="223"/>
      <c r="RW20" s="223"/>
      <c r="RX20" s="223"/>
      <c r="RY20" s="223"/>
      <c r="RZ20" s="223"/>
      <c r="SA20" s="223"/>
      <c r="SB20" s="223"/>
      <c r="SC20" s="223"/>
      <c r="SD20" s="223"/>
      <c r="SE20" s="223"/>
      <c r="SF20" s="223"/>
      <c r="SG20" s="223"/>
      <c r="SH20" s="223"/>
      <c r="SI20" s="223"/>
      <c r="SJ20" s="223"/>
      <c r="SK20" s="223"/>
      <c r="SL20" s="223"/>
      <c r="SM20" s="223"/>
      <c r="SN20" s="223"/>
      <c r="SO20" s="223"/>
      <c r="SP20" s="223"/>
      <c r="SQ20" s="223"/>
      <c r="SR20" s="223"/>
      <c r="SS20" s="223"/>
      <c r="ST20" s="223"/>
      <c r="SU20" s="223"/>
      <c r="SV20" s="223"/>
      <c r="SW20" s="223"/>
      <c r="SX20" s="223"/>
      <c r="SY20" s="223"/>
      <c r="SZ20" s="223"/>
      <c r="TA20" s="223"/>
      <c r="TB20" s="223"/>
      <c r="TC20" s="223"/>
      <c r="TD20" s="223"/>
      <c r="TE20" s="223"/>
      <c r="TF20" s="223"/>
      <c r="TG20" s="223"/>
      <c r="TH20" s="223"/>
      <c r="TI20" s="223"/>
      <c r="TJ20" s="223"/>
      <c r="TK20" s="223"/>
      <c r="TL20" s="223"/>
      <c r="TM20" s="223"/>
      <c r="TN20" s="223"/>
      <c r="TO20" s="223"/>
      <c r="TP20" s="223"/>
      <c r="TQ20" s="223"/>
      <c r="TR20" s="223"/>
      <c r="TS20" s="223"/>
      <c r="TT20" s="223"/>
      <c r="TU20" s="223"/>
      <c r="TV20" s="223"/>
      <c r="TW20" s="223"/>
      <c r="TX20" s="223"/>
      <c r="TY20" s="223"/>
      <c r="TZ20" s="223"/>
      <c r="UA20" s="223"/>
      <c r="UB20" s="223"/>
      <c r="UC20" s="223"/>
      <c r="UD20" s="223"/>
      <c r="UE20" s="223"/>
      <c r="UF20" s="223"/>
      <c r="UG20" s="223"/>
      <c r="UH20" s="223"/>
      <c r="UI20" s="223"/>
      <c r="UJ20" s="223"/>
      <c r="UK20" s="223"/>
      <c r="UL20" s="223"/>
      <c r="UM20" s="223"/>
      <c r="UN20" s="223"/>
      <c r="UO20" s="223"/>
      <c r="UP20" s="223"/>
      <c r="UQ20" s="223"/>
      <c r="UR20" s="223"/>
      <c r="US20" s="223"/>
      <c r="UT20" s="223"/>
      <c r="UU20" s="223"/>
      <c r="UV20" s="223"/>
      <c r="UW20" s="223"/>
      <c r="UX20" s="223"/>
      <c r="UY20" s="223"/>
      <c r="UZ20" s="223"/>
      <c r="VA20" s="223"/>
      <c r="VB20" s="223"/>
      <c r="VC20" s="223"/>
      <c r="VD20" s="223"/>
      <c r="VE20" s="223"/>
      <c r="VF20" s="223"/>
      <c r="VG20" s="223"/>
      <c r="VH20" s="223"/>
      <c r="VI20" s="223"/>
      <c r="VJ20" s="223"/>
      <c r="VK20" s="223"/>
      <c r="VL20" s="223"/>
      <c r="VM20" s="223"/>
      <c r="VN20" s="223"/>
      <c r="VO20" s="223"/>
      <c r="VP20" s="223"/>
      <c r="VQ20" s="223"/>
      <c r="VR20" s="223"/>
      <c r="VS20" s="223"/>
      <c r="VT20" s="223"/>
      <c r="VU20" s="223"/>
      <c r="VV20" s="223"/>
      <c r="VW20" s="223"/>
      <c r="VX20" s="223"/>
      <c r="VY20" s="223"/>
      <c r="VZ20" s="223"/>
      <c r="WA20" s="223"/>
      <c r="WB20" s="223"/>
      <c r="WC20" s="223"/>
      <c r="WD20" s="223"/>
      <c r="WE20" s="223"/>
      <c r="WF20" s="223"/>
      <c r="WG20" s="223"/>
      <c r="WH20" s="223"/>
      <c r="WI20" s="223"/>
      <c r="WJ20" s="223"/>
      <c r="WK20" s="223"/>
      <c r="WL20" s="223"/>
      <c r="WM20" s="223"/>
      <c r="WN20" s="223"/>
      <c r="WO20" s="223"/>
      <c r="WP20" s="223"/>
      <c r="WQ20" s="223"/>
      <c r="WR20" s="223"/>
      <c r="WS20" s="223"/>
      <c r="WT20" s="223"/>
      <c r="WU20" s="223"/>
      <c r="WV20" s="223"/>
      <c r="WW20" s="223"/>
      <c r="WX20" s="223"/>
      <c r="WY20" s="223"/>
      <c r="WZ20" s="223"/>
      <c r="XA20" s="223"/>
      <c r="XB20" s="223"/>
      <c r="XC20" s="223"/>
      <c r="XD20" s="223"/>
      <c r="XE20" s="223"/>
      <c r="XF20" s="223"/>
      <c r="XG20" s="223"/>
      <c r="XH20" s="223"/>
      <c r="XI20" s="223"/>
      <c r="XJ20" s="223"/>
      <c r="XK20" s="223"/>
      <c r="XL20" s="223"/>
      <c r="XM20" s="223"/>
      <c r="XN20" s="223"/>
      <c r="XO20" s="223"/>
      <c r="XP20" s="223"/>
      <c r="XQ20" s="223"/>
      <c r="XR20" s="223"/>
      <c r="XS20" s="223"/>
      <c r="XT20" s="223"/>
      <c r="XU20" s="223"/>
      <c r="XV20" s="223"/>
      <c r="XW20" s="223"/>
      <c r="XX20" s="223"/>
      <c r="XY20" s="223"/>
      <c r="XZ20" s="223"/>
      <c r="YA20" s="223"/>
      <c r="YB20" s="223"/>
      <c r="YC20" s="223"/>
      <c r="YD20" s="223"/>
      <c r="YE20" s="223"/>
      <c r="YF20" s="223"/>
      <c r="YG20" s="223"/>
      <c r="YH20" s="223"/>
      <c r="YI20" s="223"/>
      <c r="YJ20" s="223"/>
      <c r="YK20" s="223"/>
      <c r="YL20" s="223"/>
      <c r="YM20" s="223"/>
      <c r="YN20" s="223"/>
      <c r="YO20" s="223"/>
      <c r="YP20" s="223"/>
      <c r="YQ20" s="223"/>
      <c r="YR20" s="223"/>
      <c r="YS20" s="223"/>
      <c r="YT20" s="223"/>
      <c r="YU20" s="223"/>
      <c r="YV20" s="223"/>
      <c r="YW20" s="223"/>
      <c r="YX20" s="223"/>
      <c r="YY20" s="223"/>
      <c r="YZ20" s="223"/>
      <c r="ZA20" s="223"/>
      <c r="ZB20" s="223"/>
      <c r="ZC20" s="223"/>
      <c r="ZD20" s="223"/>
      <c r="ZE20" s="223"/>
      <c r="ZF20" s="223"/>
      <c r="ZG20" s="223"/>
      <c r="ZH20" s="223"/>
      <c r="ZI20" s="223"/>
      <c r="ZJ20" s="223"/>
      <c r="ZK20" s="223"/>
      <c r="ZL20" s="223"/>
      <c r="ZM20" s="223"/>
      <c r="ZN20" s="223"/>
      <c r="ZO20" s="223"/>
      <c r="ZP20" s="223"/>
      <c r="ZQ20" s="223"/>
      <c r="ZR20" s="223"/>
      <c r="ZS20" s="223"/>
      <c r="ZT20" s="223"/>
      <c r="ZU20" s="223"/>
      <c r="ZV20" s="223"/>
      <c r="ZW20" s="223"/>
      <c r="ZX20" s="223"/>
      <c r="ZY20" s="223"/>
      <c r="ZZ20" s="223"/>
      <c r="AAA20" s="223"/>
      <c r="AAB20" s="223"/>
      <c r="AAC20" s="223"/>
      <c r="AAD20" s="223"/>
      <c r="AAE20" s="223"/>
      <c r="AAF20" s="223"/>
      <c r="AAG20" s="223"/>
      <c r="AAH20" s="223"/>
      <c r="AAI20" s="223"/>
      <c r="AAJ20" s="223"/>
      <c r="AAK20" s="223"/>
      <c r="AAL20" s="223"/>
      <c r="AAM20" s="223"/>
      <c r="AAN20" s="223"/>
      <c r="AAO20" s="223"/>
      <c r="AAP20" s="223"/>
      <c r="AAQ20" s="223"/>
      <c r="AAR20" s="223"/>
      <c r="AAS20" s="223"/>
      <c r="AAT20" s="223"/>
      <c r="AAU20" s="223"/>
      <c r="AAV20" s="223"/>
      <c r="AAW20" s="223"/>
      <c r="AAX20" s="223"/>
      <c r="AAY20" s="223"/>
      <c r="AAZ20" s="223"/>
      <c r="ABA20" s="223"/>
      <c r="ABB20" s="223"/>
      <c r="ABC20" s="223"/>
      <c r="ABD20" s="223"/>
      <c r="ABE20" s="223"/>
      <c r="ABF20" s="223"/>
      <c r="ABG20" s="223"/>
      <c r="ABH20" s="223"/>
      <c r="ABI20" s="223"/>
      <c r="ABJ20" s="223"/>
      <c r="ABK20" s="223"/>
      <c r="ABL20" s="223"/>
      <c r="ABM20" s="223"/>
      <c r="ABN20" s="223"/>
      <c r="ABO20" s="223"/>
      <c r="ABP20" s="223"/>
      <c r="ABQ20" s="223"/>
      <c r="ABR20" s="223"/>
      <c r="ABS20" s="223"/>
      <c r="ABT20" s="223"/>
      <c r="ABU20" s="223"/>
      <c r="ABV20" s="223"/>
      <c r="ABW20" s="223"/>
      <c r="ABX20" s="223"/>
      <c r="ABY20" s="223"/>
      <c r="ABZ20" s="223"/>
      <c r="ACA20" s="223"/>
      <c r="ACB20" s="223"/>
      <c r="ACC20" s="223"/>
      <c r="ACD20" s="223"/>
      <c r="ACE20" s="223"/>
      <c r="ACF20" s="223"/>
      <c r="ACG20" s="223"/>
      <c r="ACH20" s="223"/>
      <c r="ACI20" s="223"/>
      <c r="ACJ20" s="223"/>
      <c r="ACK20" s="223"/>
      <c r="ACL20" s="223"/>
      <c r="ACM20" s="223"/>
      <c r="ACN20" s="223"/>
      <c r="ACO20" s="223"/>
      <c r="ACP20" s="223"/>
      <c r="ACQ20" s="223"/>
      <c r="ACR20" s="223"/>
      <c r="ACS20" s="223"/>
      <c r="ACT20" s="223"/>
      <c r="ACU20" s="223"/>
      <c r="ACV20" s="223"/>
      <c r="ACW20" s="223"/>
      <c r="ACX20" s="223"/>
      <c r="ACY20" s="223"/>
      <c r="ACZ20" s="223"/>
      <c r="ADA20" s="223"/>
      <c r="ADB20" s="223"/>
      <c r="ADC20" s="223"/>
      <c r="ADD20" s="223"/>
      <c r="ADE20" s="223"/>
      <c r="ADF20" s="223"/>
      <c r="ADG20" s="223"/>
      <c r="ADH20" s="223"/>
      <c r="ADI20" s="223"/>
      <c r="ADJ20" s="223"/>
      <c r="ADK20" s="223"/>
      <c r="ADL20" s="223"/>
      <c r="ADM20" s="223"/>
      <c r="ADN20" s="223"/>
      <c r="ADO20" s="223"/>
      <c r="ADP20" s="223"/>
      <c r="ADQ20" s="223"/>
      <c r="ADR20" s="223"/>
      <c r="ADS20" s="223"/>
      <c r="ADT20" s="223"/>
      <c r="ADU20" s="223"/>
      <c r="ADV20" s="223"/>
      <c r="ADW20" s="223"/>
      <c r="ADX20" s="223"/>
      <c r="ADY20" s="223"/>
      <c r="ADZ20" s="223"/>
      <c r="AEA20" s="223"/>
      <c r="AEB20" s="223"/>
      <c r="AEC20" s="223"/>
      <c r="AED20" s="223"/>
      <c r="AEE20" s="223"/>
      <c r="AEF20" s="223"/>
      <c r="AEG20" s="223"/>
      <c r="AEH20" s="223"/>
      <c r="AEI20" s="223"/>
      <c r="AEJ20" s="223"/>
      <c r="AEK20" s="223"/>
      <c r="AEL20" s="223"/>
      <c r="AEM20" s="223"/>
      <c r="AEN20" s="223"/>
      <c r="AEO20" s="223"/>
      <c r="AEP20" s="223"/>
      <c r="AEQ20" s="223"/>
      <c r="AER20" s="223"/>
      <c r="AES20" s="223"/>
      <c r="AET20" s="223"/>
      <c r="AEU20" s="223"/>
      <c r="AEV20" s="223"/>
      <c r="AEW20" s="223"/>
      <c r="AEX20" s="223"/>
      <c r="AEY20" s="223"/>
      <c r="AEZ20" s="223"/>
      <c r="AFA20" s="223"/>
      <c r="AFB20" s="223"/>
      <c r="AFC20" s="223"/>
      <c r="AFD20" s="223"/>
      <c r="AFE20" s="223"/>
      <c r="AFF20" s="223"/>
      <c r="AFG20" s="223"/>
      <c r="AFH20" s="223"/>
      <c r="AFI20" s="223"/>
      <c r="AFJ20" s="223"/>
      <c r="AFK20" s="223"/>
      <c r="AFL20" s="223"/>
      <c r="AFM20" s="223"/>
      <c r="AFN20" s="223"/>
      <c r="AFO20" s="223"/>
      <c r="AFP20" s="223"/>
      <c r="AFQ20" s="223"/>
      <c r="AFR20" s="223"/>
      <c r="AFS20" s="223"/>
      <c r="AFT20" s="223"/>
      <c r="AFU20" s="223"/>
      <c r="AFV20" s="223"/>
      <c r="AFW20" s="223"/>
      <c r="AFX20" s="223"/>
      <c r="AFY20" s="223"/>
      <c r="AFZ20" s="223"/>
      <c r="AGA20" s="223"/>
      <c r="AGB20" s="223"/>
      <c r="AGC20" s="223"/>
      <c r="AGD20" s="223"/>
      <c r="AGE20" s="223"/>
      <c r="AGF20" s="223"/>
      <c r="AGG20" s="223"/>
      <c r="AGH20" s="223"/>
      <c r="AGI20" s="223"/>
      <c r="AGJ20" s="223"/>
      <c r="AGK20" s="223"/>
      <c r="AGL20" s="223"/>
      <c r="AGM20" s="223"/>
      <c r="AGN20" s="223"/>
      <c r="AGO20" s="223"/>
      <c r="AGP20" s="223"/>
      <c r="AGQ20" s="223"/>
      <c r="AGR20" s="223"/>
      <c r="AGS20" s="223"/>
      <c r="AGT20" s="223"/>
      <c r="AGU20" s="223"/>
      <c r="AGV20" s="223"/>
      <c r="AGW20" s="223"/>
      <c r="AGX20" s="223"/>
      <c r="AGY20" s="223"/>
      <c r="AGZ20" s="223"/>
      <c r="AHA20" s="223"/>
      <c r="AHB20" s="223"/>
      <c r="AHC20" s="223"/>
      <c r="AHD20" s="223"/>
      <c r="AHE20" s="223"/>
      <c r="AHF20" s="223"/>
      <c r="AHG20" s="223"/>
      <c r="AHH20" s="223"/>
      <c r="AHI20" s="223"/>
      <c r="AHJ20" s="223"/>
      <c r="AHK20" s="223"/>
      <c r="AHL20" s="223"/>
      <c r="AHM20" s="223"/>
      <c r="AHN20" s="223"/>
      <c r="AHO20" s="223"/>
      <c r="AHP20" s="223"/>
      <c r="AHQ20" s="223"/>
      <c r="AHR20" s="223"/>
      <c r="AHS20" s="223"/>
      <c r="AHT20" s="223"/>
      <c r="AHU20" s="223"/>
      <c r="AHV20" s="223"/>
      <c r="AHW20" s="223"/>
      <c r="AHX20" s="223"/>
      <c r="AHY20" s="223"/>
      <c r="AHZ20" s="223"/>
      <c r="AIA20" s="223"/>
      <c r="AIB20" s="223"/>
      <c r="AIC20" s="223"/>
      <c r="AID20" s="223"/>
      <c r="AIE20" s="223"/>
      <c r="AIF20" s="223"/>
      <c r="AIG20" s="223"/>
      <c r="AIH20" s="223"/>
      <c r="AII20" s="223"/>
      <c r="AIJ20" s="223"/>
      <c r="AIK20" s="223"/>
      <c r="AIL20" s="223"/>
      <c r="AIM20" s="223"/>
      <c r="AIN20" s="223"/>
      <c r="AIO20" s="223"/>
      <c r="AIP20" s="223"/>
      <c r="AIQ20" s="223"/>
      <c r="AIR20" s="223"/>
      <c r="AIS20" s="223"/>
      <c r="AIT20" s="223"/>
      <c r="AIU20" s="223"/>
      <c r="AIV20" s="223"/>
      <c r="AIW20" s="223"/>
      <c r="AIX20" s="223"/>
      <c r="AIY20" s="223"/>
      <c r="AIZ20" s="223"/>
      <c r="AJA20" s="223"/>
      <c r="AJB20" s="223"/>
      <c r="AJC20" s="223"/>
      <c r="AJD20" s="223"/>
      <c r="AJE20" s="223"/>
      <c r="AJF20" s="223"/>
      <c r="AJG20" s="223"/>
      <c r="AJH20" s="223"/>
      <c r="AJI20" s="223"/>
      <c r="AJJ20" s="223"/>
      <c r="AJK20" s="223"/>
      <c r="AJL20" s="223"/>
      <c r="AJM20" s="223"/>
      <c r="AJN20" s="223"/>
      <c r="AJO20" s="223"/>
      <c r="AJP20" s="223"/>
      <c r="AJQ20" s="223"/>
      <c r="AJR20" s="223"/>
      <c r="AJS20" s="223"/>
      <c r="AJT20" s="223"/>
      <c r="AJU20" s="223"/>
      <c r="AJV20" s="223"/>
      <c r="AJW20" s="223"/>
      <c r="AJX20" s="223"/>
      <c r="AJY20" s="223"/>
      <c r="AJZ20" s="223"/>
      <c r="AKA20" s="223"/>
      <c r="AKB20" s="223"/>
      <c r="AKC20" s="223"/>
      <c r="AKD20" s="223"/>
      <c r="AKE20" s="223"/>
      <c r="AKF20" s="223"/>
      <c r="AKG20" s="223"/>
      <c r="AKH20" s="223"/>
      <c r="AKI20" s="223"/>
      <c r="AKJ20" s="223"/>
      <c r="AKK20" s="223"/>
      <c r="AKL20" s="223"/>
      <c r="AKM20" s="223"/>
      <c r="AKN20" s="223"/>
      <c r="AKO20" s="223"/>
      <c r="AKP20" s="223"/>
      <c r="AKQ20" s="223"/>
      <c r="AKR20" s="223"/>
      <c r="AKS20" s="223"/>
      <c r="AKT20" s="223"/>
      <c r="AKU20" s="223"/>
      <c r="AKV20" s="223"/>
      <c r="AKW20" s="223"/>
      <c r="AKX20" s="223"/>
      <c r="AKY20" s="223"/>
      <c r="AKZ20" s="223"/>
      <c r="ALA20" s="223"/>
      <c r="ALB20" s="223"/>
      <c r="ALC20" s="223"/>
      <c r="ALD20" s="223"/>
      <c r="ALE20" s="223"/>
      <c r="ALF20" s="223"/>
      <c r="ALG20" s="223"/>
      <c r="ALH20" s="223"/>
      <c r="ALI20" s="223"/>
      <c r="ALJ20" s="227"/>
      <c r="ALK20" s="223"/>
      <c r="ALL20" s="223"/>
      <c r="ALM20" s="223"/>
      <c r="ALN20" s="223"/>
      <c r="ALO20" s="105"/>
      <c r="ALP20" s="105"/>
      <c r="ALQ20" s="105"/>
    </row>
    <row r="21" spans="1:1005" s="241" customFormat="1" ht="31.5" customHeight="1" x14ac:dyDescent="0.25">
      <c r="A21" s="211" t="s">
        <v>2753</v>
      </c>
      <c r="B21" s="209"/>
      <c r="C21" s="139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  <c r="IG21" s="140"/>
      <c r="IH21" s="140"/>
      <c r="II21" s="140"/>
      <c r="IJ21" s="140"/>
      <c r="IK21" s="140"/>
      <c r="IL21" s="140"/>
      <c r="IM21" s="140"/>
      <c r="IN21" s="140"/>
      <c r="IO21" s="140"/>
      <c r="IP21" s="140"/>
      <c r="IQ21" s="140"/>
      <c r="IR21" s="140"/>
      <c r="IS21" s="140"/>
      <c r="IT21" s="140"/>
      <c r="IU21" s="140"/>
      <c r="IV21" s="140"/>
      <c r="IW21" s="140"/>
      <c r="IX21" s="140"/>
      <c r="IY21" s="140"/>
      <c r="IZ21" s="140"/>
      <c r="JA21" s="140"/>
      <c r="JB21" s="140"/>
      <c r="JC21" s="140"/>
      <c r="JD21" s="140"/>
      <c r="JE21" s="140"/>
      <c r="JF21" s="140"/>
      <c r="JG21" s="140"/>
      <c r="JH21" s="140"/>
      <c r="JI21" s="140"/>
      <c r="JJ21" s="140"/>
      <c r="JK21" s="140"/>
      <c r="JL21" s="140"/>
      <c r="JM21" s="140"/>
      <c r="JN21" s="140"/>
      <c r="JO21" s="140"/>
      <c r="JP21" s="140"/>
      <c r="JQ21" s="140"/>
      <c r="JR21" s="140"/>
      <c r="JS21" s="140"/>
      <c r="JT21" s="140"/>
      <c r="JU21" s="140"/>
      <c r="JV21" s="140"/>
      <c r="JW21" s="140"/>
      <c r="JX21" s="140"/>
      <c r="JY21" s="140"/>
      <c r="JZ21" s="140"/>
      <c r="KA21" s="140"/>
      <c r="KB21" s="140"/>
      <c r="KC21" s="140"/>
      <c r="KD21" s="140"/>
      <c r="KE21" s="140"/>
      <c r="KF21" s="140"/>
      <c r="KG21" s="140"/>
      <c r="KH21" s="140"/>
      <c r="KI21" s="140"/>
      <c r="KJ21" s="140"/>
      <c r="KK21" s="140"/>
      <c r="KL21" s="140"/>
      <c r="KM21" s="140"/>
      <c r="KN21" s="140"/>
      <c r="KO21" s="140"/>
      <c r="KP21" s="140"/>
      <c r="KQ21" s="140"/>
      <c r="KR21" s="140"/>
      <c r="KS21" s="140"/>
      <c r="KT21" s="140"/>
      <c r="KU21" s="140"/>
      <c r="KV21" s="140"/>
      <c r="KW21" s="140"/>
      <c r="KX21" s="140"/>
      <c r="KY21" s="140"/>
      <c r="KZ21" s="140"/>
      <c r="LA21" s="140"/>
      <c r="LB21" s="140"/>
      <c r="LC21" s="140"/>
      <c r="LD21" s="140"/>
      <c r="LE21" s="140"/>
      <c r="LF21" s="140"/>
      <c r="LG21" s="140"/>
      <c r="LH21" s="140"/>
      <c r="LI21" s="140"/>
      <c r="LJ21" s="140"/>
      <c r="LK21" s="140"/>
      <c r="LL21" s="140"/>
      <c r="LM21" s="140"/>
      <c r="LN21" s="140"/>
      <c r="LO21" s="140"/>
      <c r="LP21" s="140"/>
      <c r="LQ21" s="140"/>
      <c r="LR21" s="140"/>
      <c r="LS21" s="140"/>
      <c r="LT21" s="140"/>
      <c r="LU21" s="140"/>
      <c r="LV21" s="140"/>
      <c r="LW21" s="140"/>
      <c r="LX21" s="140"/>
      <c r="LY21" s="140"/>
      <c r="LZ21" s="140"/>
      <c r="MA21" s="140"/>
      <c r="MB21" s="140"/>
      <c r="MC21" s="140"/>
      <c r="MD21" s="140"/>
      <c r="ME21" s="140"/>
      <c r="MF21" s="140"/>
      <c r="MG21" s="140"/>
      <c r="MH21" s="140"/>
      <c r="MI21" s="140"/>
      <c r="MJ21" s="140"/>
      <c r="MK21" s="140"/>
      <c r="ML21" s="140"/>
      <c r="MM21" s="140"/>
      <c r="MN21" s="140"/>
      <c r="MO21" s="140"/>
      <c r="MP21" s="140"/>
      <c r="MQ21" s="140"/>
      <c r="MR21" s="140"/>
      <c r="MS21" s="140"/>
      <c r="MT21" s="140"/>
      <c r="MU21" s="140"/>
      <c r="MV21" s="140"/>
      <c r="MW21" s="140"/>
      <c r="MX21" s="140"/>
      <c r="MY21" s="140"/>
      <c r="MZ21" s="140"/>
      <c r="NA21" s="140"/>
      <c r="NB21" s="140"/>
      <c r="NC21" s="140"/>
      <c r="ND21" s="140"/>
      <c r="NE21" s="140"/>
      <c r="NF21" s="140"/>
      <c r="NG21" s="140"/>
      <c r="NH21" s="140"/>
      <c r="NI21" s="140"/>
      <c r="NJ21" s="140"/>
      <c r="NK21" s="140"/>
      <c r="NL21" s="140"/>
      <c r="NM21" s="140"/>
      <c r="NN21" s="140"/>
      <c r="NO21" s="140"/>
      <c r="NP21" s="140"/>
      <c r="NQ21" s="140"/>
      <c r="NR21" s="140"/>
      <c r="NS21" s="140"/>
      <c r="NT21" s="140"/>
      <c r="NU21" s="140"/>
      <c r="NV21" s="140"/>
      <c r="NW21" s="140"/>
      <c r="NX21" s="140"/>
      <c r="NY21" s="140"/>
      <c r="NZ21" s="140"/>
      <c r="OA21" s="140"/>
      <c r="OB21" s="140"/>
      <c r="OC21" s="140"/>
      <c r="OD21" s="140"/>
      <c r="OE21" s="140"/>
      <c r="OF21" s="140"/>
      <c r="OG21" s="140"/>
      <c r="OH21" s="140"/>
      <c r="OI21" s="140"/>
      <c r="OJ21" s="140"/>
      <c r="OK21" s="140"/>
      <c r="OL21" s="140"/>
      <c r="OM21" s="140"/>
      <c r="ON21" s="140"/>
      <c r="OO21" s="140"/>
      <c r="OP21" s="140"/>
      <c r="OQ21" s="140"/>
      <c r="OR21" s="140"/>
      <c r="OS21" s="140"/>
      <c r="OT21" s="140"/>
      <c r="OU21" s="140"/>
      <c r="OV21" s="140"/>
      <c r="OW21" s="140"/>
      <c r="OX21" s="140"/>
      <c r="OY21" s="140"/>
      <c r="OZ21" s="140"/>
      <c r="PA21" s="140"/>
      <c r="PB21" s="140"/>
      <c r="PC21" s="140"/>
      <c r="PD21" s="140"/>
      <c r="PE21" s="140"/>
      <c r="PF21" s="140"/>
      <c r="PG21" s="140"/>
      <c r="PH21" s="140"/>
      <c r="PI21" s="140"/>
      <c r="PJ21" s="140"/>
      <c r="PK21" s="140"/>
      <c r="PL21" s="140"/>
      <c r="PM21" s="140"/>
      <c r="PN21" s="140"/>
      <c r="PO21" s="140"/>
      <c r="PP21" s="140"/>
      <c r="PQ21" s="140"/>
      <c r="PR21" s="140"/>
      <c r="PS21" s="140"/>
      <c r="PT21" s="140"/>
      <c r="PU21" s="140"/>
      <c r="PV21" s="140"/>
      <c r="PW21" s="140"/>
      <c r="PX21" s="140"/>
      <c r="PY21" s="140"/>
      <c r="PZ21" s="140"/>
      <c r="QA21" s="140"/>
      <c r="QB21" s="140"/>
      <c r="QC21" s="140"/>
      <c r="QD21" s="140"/>
      <c r="QE21" s="140"/>
      <c r="QF21" s="140"/>
      <c r="QG21" s="140"/>
      <c r="QH21" s="140"/>
      <c r="QI21" s="140"/>
      <c r="QJ21" s="140"/>
      <c r="QK21" s="140"/>
      <c r="QL21" s="140"/>
      <c r="QM21" s="140"/>
      <c r="QN21" s="140"/>
      <c r="QO21" s="140"/>
      <c r="QP21" s="140"/>
      <c r="QQ21" s="140"/>
      <c r="QR21" s="140"/>
      <c r="QS21" s="140"/>
      <c r="QT21" s="140"/>
      <c r="QU21" s="140"/>
      <c r="QV21" s="140"/>
      <c r="QW21" s="140"/>
      <c r="QX21" s="140"/>
      <c r="QY21" s="140"/>
      <c r="QZ21" s="140"/>
      <c r="RA21" s="140"/>
      <c r="RB21" s="140"/>
      <c r="RC21" s="140"/>
      <c r="RD21" s="140"/>
      <c r="RE21" s="140"/>
      <c r="RF21" s="140"/>
      <c r="RG21" s="140"/>
      <c r="RH21" s="140"/>
      <c r="RI21" s="140"/>
      <c r="RJ21" s="140"/>
      <c r="RK21" s="140"/>
      <c r="RL21" s="140"/>
      <c r="RM21" s="140"/>
      <c r="RN21" s="140"/>
      <c r="RO21" s="140"/>
      <c r="RP21" s="140"/>
      <c r="RQ21" s="140"/>
      <c r="RR21" s="140"/>
      <c r="RS21" s="140"/>
      <c r="RT21" s="140"/>
      <c r="RU21" s="140"/>
      <c r="RV21" s="140"/>
      <c r="RW21" s="140"/>
      <c r="RX21" s="140"/>
      <c r="RY21" s="140"/>
      <c r="RZ21" s="140"/>
      <c r="SA21" s="140"/>
      <c r="SB21" s="140"/>
      <c r="SC21" s="140"/>
      <c r="SD21" s="140"/>
      <c r="SE21" s="140"/>
      <c r="SF21" s="140"/>
      <c r="SG21" s="140"/>
      <c r="SH21" s="140"/>
      <c r="SI21" s="140"/>
      <c r="SJ21" s="140"/>
      <c r="SK21" s="140"/>
      <c r="SL21" s="140"/>
      <c r="SM21" s="140"/>
      <c r="SN21" s="140"/>
      <c r="SO21" s="140"/>
      <c r="SP21" s="140"/>
      <c r="SQ21" s="140"/>
      <c r="SR21" s="140"/>
      <c r="SS21" s="140"/>
      <c r="ST21" s="140"/>
      <c r="SU21" s="140"/>
      <c r="SV21" s="140"/>
      <c r="SW21" s="140"/>
      <c r="SX21" s="140"/>
      <c r="SY21" s="140"/>
      <c r="SZ21" s="140"/>
      <c r="TA21" s="140"/>
      <c r="TB21" s="140"/>
      <c r="TC21" s="140"/>
      <c r="TD21" s="140"/>
      <c r="TE21" s="140"/>
      <c r="TF21" s="140"/>
      <c r="TG21" s="140"/>
      <c r="TH21" s="140"/>
      <c r="TI21" s="140"/>
      <c r="TJ21" s="140"/>
      <c r="TK21" s="140"/>
      <c r="TL21" s="140"/>
      <c r="TM21" s="140"/>
      <c r="TN21" s="140"/>
      <c r="TO21" s="140"/>
      <c r="TP21" s="140"/>
      <c r="TQ21" s="140"/>
      <c r="TR21" s="140"/>
      <c r="TS21" s="140"/>
      <c r="TT21" s="140"/>
      <c r="TU21" s="140"/>
      <c r="TV21" s="140"/>
      <c r="TW21" s="140"/>
      <c r="TX21" s="140"/>
      <c r="TY21" s="140"/>
      <c r="TZ21" s="140"/>
      <c r="UA21" s="140"/>
      <c r="UB21" s="140"/>
      <c r="UC21" s="140"/>
      <c r="UD21" s="140"/>
      <c r="UE21" s="140"/>
      <c r="UF21" s="140"/>
      <c r="UG21" s="140"/>
      <c r="UH21" s="140"/>
      <c r="UI21" s="140"/>
      <c r="UJ21" s="140"/>
      <c r="UK21" s="140"/>
      <c r="UL21" s="140"/>
      <c r="UM21" s="140"/>
      <c r="UN21" s="140"/>
      <c r="UO21" s="140"/>
      <c r="UP21" s="140"/>
      <c r="UQ21" s="140"/>
      <c r="UR21" s="140"/>
      <c r="US21" s="140"/>
      <c r="UT21" s="140"/>
      <c r="UU21" s="140"/>
      <c r="UV21" s="140"/>
      <c r="UW21" s="140"/>
      <c r="UX21" s="140"/>
      <c r="UY21" s="140"/>
      <c r="UZ21" s="140"/>
      <c r="VA21" s="140"/>
      <c r="VB21" s="140"/>
      <c r="VC21" s="140"/>
      <c r="VD21" s="140"/>
      <c r="VE21" s="140"/>
      <c r="VF21" s="140"/>
      <c r="VG21" s="140"/>
      <c r="VH21" s="140"/>
      <c r="VI21" s="140"/>
      <c r="VJ21" s="140"/>
      <c r="VK21" s="140"/>
      <c r="VL21" s="140"/>
      <c r="VM21" s="140"/>
      <c r="VN21" s="140"/>
      <c r="VO21" s="140"/>
      <c r="VP21" s="140"/>
      <c r="VQ21" s="140"/>
      <c r="VR21" s="140"/>
      <c r="VS21" s="140"/>
      <c r="VT21" s="140"/>
      <c r="VU21" s="140"/>
      <c r="VV21" s="140"/>
      <c r="VW21" s="140"/>
      <c r="VX21" s="140"/>
      <c r="VY21" s="140"/>
      <c r="VZ21" s="140"/>
      <c r="WA21" s="140"/>
      <c r="WB21" s="140"/>
      <c r="WC21" s="140"/>
      <c r="WD21" s="140"/>
      <c r="WE21" s="140"/>
      <c r="WF21" s="140"/>
      <c r="WG21" s="140"/>
      <c r="WH21" s="140"/>
      <c r="WI21" s="140"/>
      <c r="WJ21" s="140"/>
      <c r="WK21" s="140"/>
      <c r="WL21" s="140"/>
      <c r="WM21" s="140"/>
      <c r="WN21" s="140"/>
      <c r="WO21" s="140"/>
      <c r="WP21" s="140"/>
      <c r="WQ21" s="140"/>
      <c r="WR21" s="140"/>
      <c r="WS21" s="140"/>
      <c r="WT21" s="140"/>
      <c r="WU21" s="140"/>
      <c r="WV21" s="140"/>
      <c r="WW21" s="140"/>
      <c r="WX21" s="140"/>
      <c r="WY21" s="140"/>
      <c r="WZ21" s="140"/>
      <c r="XA21" s="140"/>
      <c r="XB21" s="140"/>
      <c r="XC21" s="140"/>
      <c r="XD21" s="140"/>
      <c r="XE21" s="140"/>
      <c r="XF21" s="140"/>
      <c r="XG21" s="140"/>
      <c r="XH21" s="140"/>
      <c r="XI21" s="140"/>
      <c r="XJ21" s="140"/>
      <c r="XK21" s="140"/>
      <c r="XL21" s="140"/>
      <c r="XM21" s="140"/>
      <c r="XN21" s="140"/>
      <c r="XO21" s="140"/>
      <c r="XP21" s="140"/>
      <c r="XQ21" s="140"/>
      <c r="XR21" s="140"/>
      <c r="XS21" s="140"/>
      <c r="XT21" s="140"/>
      <c r="XU21" s="140"/>
      <c r="XV21" s="140"/>
      <c r="XW21" s="140"/>
      <c r="XX21" s="140"/>
      <c r="XY21" s="140"/>
      <c r="XZ21" s="140"/>
      <c r="YA21" s="140"/>
      <c r="YB21" s="140"/>
      <c r="YC21" s="140"/>
      <c r="YD21" s="140"/>
      <c r="YE21" s="140"/>
      <c r="YF21" s="140"/>
      <c r="YG21" s="140"/>
      <c r="YH21" s="140"/>
      <c r="YI21" s="140"/>
      <c r="YJ21" s="140"/>
      <c r="YK21" s="140"/>
      <c r="YL21" s="140"/>
      <c r="YM21" s="140"/>
      <c r="YN21" s="140"/>
      <c r="YO21" s="140"/>
      <c r="YP21" s="140"/>
      <c r="YQ21" s="140"/>
      <c r="YR21" s="140"/>
      <c r="YS21" s="140"/>
      <c r="YT21" s="140"/>
      <c r="YU21" s="140"/>
      <c r="YV21" s="140"/>
      <c r="YW21" s="140"/>
      <c r="YX21" s="140"/>
      <c r="YY21" s="140"/>
      <c r="YZ21" s="140"/>
      <c r="ZA21" s="140"/>
      <c r="ZB21" s="140"/>
      <c r="ZC21" s="140"/>
      <c r="ZD21" s="140"/>
      <c r="ZE21" s="140"/>
      <c r="ZF21" s="140"/>
      <c r="ZG21" s="140"/>
      <c r="ZH21" s="140"/>
      <c r="ZI21" s="140"/>
      <c r="ZJ21" s="140"/>
      <c r="ZK21" s="140"/>
      <c r="ZL21" s="140"/>
      <c r="ZM21" s="140"/>
      <c r="ZN21" s="140"/>
      <c r="ZO21" s="140"/>
      <c r="ZP21" s="140"/>
      <c r="ZQ21" s="140"/>
      <c r="ZR21" s="140"/>
      <c r="ZS21" s="140"/>
      <c r="ZT21" s="140"/>
      <c r="ZU21" s="140"/>
      <c r="ZV21" s="140"/>
      <c r="ZW21" s="140"/>
      <c r="ZX21" s="140"/>
      <c r="ZY21" s="140"/>
      <c r="ZZ21" s="140"/>
      <c r="AAA21" s="140"/>
      <c r="AAB21" s="140"/>
      <c r="AAC21" s="140"/>
      <c r="AAD21" s="140"/>
      <c r="AAE21" s="140"/>
      <c r="AAF21" s="140"/>
      <c r="AAG21" s="140"/>
      <c r="AAH21" s="140"/>
      <c r="AAI21" s="140"/>
      <c r="AAJ21" s="140"/>
      <c r="AAK21" s="140"/>
      <c r="AAL21" s="140"/>
      <c r="AAM21" s="140"/>
      <c r="AAN21" s="140"/>
      <c r="AAO21" s="140"/>
      <c r="AAP21" s="140"/>
      <c r="AAQ21" s="140"/>
      <c r="AAR21" s="140"/>
      <c r="AAS21" s="140"/>
      <c r="AAT21" s="140"/>
      <c r="AAU21" s="140"/>
      <c r="AAV21" s="140"/>
      <c r="AAW21" s="140"/>
      <c r="AAX21" s="140"/>
      <c r="AAY21" s="140"/>
      <c r="AAZ21" s="140"/>
      <c r="ABA21" s="140"/>
      <c r="ABB21" s="140"/>
      <c r="ABC21" s="140"/>
      <c r="ABD21" s="140"/>
      <c r="ABE21" s="140"/>
      <c r="ABF21" s="140"/>
      <c r="ABG21" s="140"/>
      <c r="ABH21" s="140"/>
      <c r="ABI21" s="140"/>
      <c r="ABJ21" s="140"/>
      <c r="ABK21" s="140"/>
      <c r="ABL21" s="140"/>
      <c r="ABM21" s="140"/>
      <c r="ABN21" s="140"/>
      <c r="ABO21" s="140"/>
      <c r="ABP21" s="140"/>
      <c r="ABQ21" s="140"/>
      <c r="ABR21" s="140"/>
      <c r="ABS21" s="140"/>
      <c r="ABT21" s="140"/>
      <c r="ABU21" s="140"/>
      <c r="ABV21" s="140"/>
      <c r="ABW21" s="140"/>
      <c r="ABX21" s="140"/>
      <c r="ABY21" s="140"/>
      <c r="ABZ21" s="140"/>
      <c r="ACA21" s="140"/>
      <c r="ACB21" s="140"/>
      <c r="ACC21" s="140"/>
      <c r="ACD21" s="140"/>
      <c r="ACE21" s="140"/>
      <c r="ACF21" s="140"/>
      <c r="ACG21" s="140"/>
      <c r="ACH21" s="140"/>
      <c r="ACI21" s="140"/>
      <c r="ACJ21" s="140"/>
      <c r="ACK21" s="140"/>
      <c r="ACL21" s="140"/>
      <c r="ACM21" s="140"/>
      <c r="ACN21" s="140"/>
      <c r="ACO21" s="140"/>
      <c r="ACP21" s="140"/>
      <c r="ACQ21" s="140"/>
      <c r="ACR21" s="140"/>
      <c r="ACS21" s="140"/>
      <c r="ACT21" s="140"/>
      <c r="ACU21" s="140"/>
      <c r="ACV21" s="140"/>
      <c r="ACW21" s="140"/>
      <c r="ACX21" s="140"/>
      <c r="ACY21" s="140"/>
      <c r="ACZ21" s="140"/>
      <c r="ADA21" s="140"/>
      <c r="ADB21" s="140"/>
      <c r="ADC21" s="140"/>
      <c r="ADD21" s="140"/>
      <c r="ADE21" s="140"/>
      <c r="ADF21" s="140"/>
      <c r="ADG21" s="140"/>
      <c r="ADH21" s="140"/>
      <c r="ADI21" s="140"/>
      <c r="ADJ21" s="140"/>
      <c r="ADK21" s="140"/>
      <c r="ADL21" s="140"/>
      <c r="ADM21" s="140"/>
      <c r="ADN21" s="140"/>
      <c r="ADO21" s="140"/>
      <c r="ADP21" s="140"/>
      <c r="ADQ21" s="140"/>
      <c r="ADR21" s="140"/>
      <c r="ADS21" s="140"/>
      <c r="ADT21" s="140"/>
      <c r="ADU21" s="140"/>
      <c r="ADV21" s="140"/>
      <c r="ADW21" s="140"/>
      <c r="ADX21" s="140"/>
      <c r="ADY21" s="140"/>
      <c r="ADZ21" s="140"/>
      <c r="AEA21" s="140"/>
      <c r="AEB21" s="140"/>
      <c r="AEC21" s="140"/>
      <c r="AED21" s="140"/>
      <c r="AEE21" s="140"/>
      <c r="AEF21" s="140"/>
      <c r="AEG21" s="140"/>
      <c r="AEH21" s="140"/>
      <c r="AEI21" s="140"/>
      <c r="AEJ21" s="140"/>
      <c r="AEK21" s="140"/>
      <c r="AEL21" s="140"/>
      <c r="AEM21" s="140"/>
      <c r="AEN21" s="140"/>
      <c r="AEO21" s="140"/>
      <c r="AEP21" s="140"/>
      <c r="AEQ21" s="140"/>
      <c r="AER21" s="140"/>
      <c r="AES21" s="140"/>
      <c r="AET21" s="140"/>
      <c r="AEU21" s="140"/>
      <c r="AEV21" s="140"/>
      <c r="AEW21" s="140"/>
      <c r="AEX21" s="140"/>
      <c r="AEY21" s="140"/>
      <c r="AEZ21" s="140"/>
      <c r="AFA21" s="140"/>
      <c r="AFB21" s="140"/>
      <c r="AFC21" s="140"/>
      <c r="AFD21" s="140"/>
      <c r="AFE21" s="140"/>
      <c r="AFF21" s="140"/>
      <c r="AFG21" s="140"/>
      <c r="AFH21" s="140"/>
      <c r="AFI21" s="140"/>
      <c r="AFJ21" s="140"/>
      <c r="AFK21" s="140"/>
      <c r="AFL21" s="140"/>
      <c r="AFM21" s="140"/>
      <c r="AFN21" s="140"/>
      <c r="AFO21" s="140"/>
      <c r="AFP21" s="140"/>
      <c r="AFQ21" s="140"/>
      <c r="AFR21" s="140"/>
      <c r="AFS21" s="140"/>
      <c r="AFT21" s="140"/>
      <c r="AFU21" s="140"/>
      <c r="AFV21" s="140"/>
      <c r="AFW21" s="140"/>
      <c r="AFX21" s="140"/>
      <c r="AFY21" s="140"/>
      <c r="AFZ21" s="140"/>
      <c r="AGA21" s="140"/>
      <c r="AGB21" s="140"/>
      <c r="AGC21" s="140"/>
      <c r="AGD21" s="140"/>
      <c r="AGE21" s="140"/>
      <c r="AGF21" s="140"/>
      <c r="AGG21" s="140"/>
      <c r="AGH21" s="140"/>
      <c r="AGI21" s="140"/>
      <c r="AGJ21" s="140"/>
      <c r="AGK21" s="140"/>
      <c r="AGL21" s="140"/>
      <c r="AGM21" s="140"/>
      <c r="AGN21" s="140"/>
      <c r="AGO21" s="140"/>
      <c r="AGP21" s="140"/>
      <c r="AGQ21" s="140"/>
      <c r="AGR21" s="140"/>
      <c r="AGS21" s="140"/>
      <c r="AGT21" s="140"/>
      <c r="AGU21" s="140"/>
      <c r="AGV21" s="140"/>
      <c r="AGW21" s="140"/>
      <c r="AGX21" s="140"/>
      <c r="AGY21" s="140"/>
      <c r="AGZ21" s="140"/>
      <c r="AHA21" s="140"/>
      <c r="AHB21" s="140"/>
      <c r="AHC21" s="140"/>
      <c r="AHD21" s="140"/>
      <c r="AHE21" s="140"/>
      <c r="AHF21" s="140"/>
      <c r="AHG21" s="140"/>
      <c r="AHH21" s="140"/>
      <c r="AHI21" s="140"/>
      <c r="AHJ21" s="140"/>
      <c r="AHK21" s="140"/>
      <c r="AHL21" s="140"/>
      <c r="AHM21" s="140"/>
      <c r="AHN21" s="140"/>
      <c r="AHO21" s="140"/>
      <c r="AHP21" s="140"/>
      <c r="AHQ21" s="140"/>
      <c r="AHR21" s="140"/>
      <c r="AHS21" s="140"/>
      <c r="AHT21" s="140"/>
      <c r="AHU21" s="140"/>
      <c r="AHV21" s="140"/>
      <c r="AHW21" s="140"/>
      <c r="AHX21" s="140"/>
      <c r="AHY21" s="140"/>
      <c r="AHZ21" s="140"/>
      <c r="AIA21" s="140"/>
      <c r="AIB21" s="140"/>
      <c r="AIC21" s="140"/>
      <c r="AID21" s="140"/>
      <c r="AIE21" s="140"/>
      <c r="AIF21" s="140"/>
      <c r="AIG21" s="140"/>
      <c r="AIH21" s="140"/>
      <c r="AII21" s="140"/>
      <c r="AIJ21" s="140"/>
      <c r="AIK21" s="140"/>
      <c r="AIL21" s="140"/>
      <c r="AIM21" s="140"/>
      <c r="AIN21" s="140"/>
      <c r="AIO21" s="140"/>
      <c r="AIP21" s="140"/>
      <c r="AIQ21" s="140"/>
      <c r="AIR21" s="140"/>
      <c r="AIS21" s="140"/>
      <c r="AIT21" s="140"/>
      <c r="AIU21" s="140"/>
      <c r="AIV21" s="140"/>
      <c r="AIW21" s="140"/>
      <c r="AIX21" s="140"/>
      <c r="AIY21" s="140"/>
      <c r="AIZ21" s="140"/>
      <c r="AJA21" s="140"/>
      <c r="AJB21" s="140"/>
      <c r="AJC21" s="140"/>
      <c r="AJD21" s="140"/>
      <c r="AJE21" s="140"/>
      <c r="AJF21" s="140"/>
      <c r="AJG21" s="140"/>
      <c r="AJH21" s="140"/>
      <c r="AJI21" s="140"/>
      <c r="AJJ21" s="140"/>
      <c r="AJK21" s="140"/>
      <c r="AJL21" s="140"/>
      <c r="AJM21" s="140"/>
      <c r="AJN21" s="140"/>
      <c r="AJO21" s="140"/>
      <c r="AJP21" s="140"/>
      <c r="AJQ21" s="140"/>
      <c r="AJR21" s="140"/>
      <c r="AJS21" s="140"/>
      <c r="AJT21" s="140"/>
      <c r="AJU21" s="140"/>
      <c r="AJV21" s="140"/>
      <c r="AJW21" s="140"/>
      <c r="AJX21" s="140"/>
      <c r="AJY21" s="140"/>
      <c r="AJZ21" s="140"/>
      <c r="AKA21" s="140"/>
      <c r="AKB21" s="140"/>
      <c r="AKC21" s="140"/>
      <c r="AKD21" s="140"/>
      <c r="AKE21" s="140"/>
      <c r="AKF21" s="140"/>
      <c r="AKG21" s="140"/>
      <c r="AKH21" s="140"/>
      <c r="AKI21" s="140"/>
      <c r="AKJ21" s="140"/>
      <c r="AKK21" s="140"/>
      <c r="AKL21" s="140"/>
      <c r="AKM21" s="140"/>
      <c r="AKN21" s="140"/>
      <c r="AKO21" s="140"/>
      <c r="AKP21" s="140"/>
      <c r="AKQ21" s="140"/>
      <c r="AKR21" s="140"/>
      <c r="AKS21" s="140"/>
      <c r="AKT21" s="140"/>
      <c r="AKU21" s="140"/>
      <c r="AKV21" s="140"/>
      <c r="AKW21" s="140"/>
      <c r="AKX21" s="140"/>
      <c r="AKY21" s="140"/>
      <c r="AKZ21" s="140"/>
      <c r="ALA21" s="140"/>
      <c r="ALB21" s="140"/>
      <c r="ALC21" s="140"/>
      <c r="ALD21" s="140"/>
      <c r="ALE21" s="140"/>
      <c r="ALF21" s="140"/>
      <c r="ALG21" s="140"/>
      <c r="ALH21" s="140"/>
      <c r="ALI21" s="140"/>
      <c r="ALJ21" s="140"/>
      <c r="ALK21" s="140"/>
      <c r="ALL21" s="140"/>
      <c r="ALM21" s="140"/>
      <c r="ALN21" s="140"/>
      <c r="ALO21" s="239"/>
      <c r="ALP21" s="239"/>
      <c r="ALQ21" s="239"/>
    </row>
    <row r="22" spans="1:1005" s="86" customFormat="1" ht="31.5" customHeight="1" x14ac:dyDescent="0.25">
      <c r="A22" s="212" t="s">
        <v>2773</v>
      </c>
      <c r="B22" s="214"/>
      <c r="C22" s="130"/>
      <c r="D22" s="131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  <c r="HY22" s="129"/>
      <c r="HZ22" s="129"/>
      <c r="IA22" s="129"/>
      <c r="IB22" s="129"/>
      <c r="IC22" s="129"/>
      <c r="ID22" s="129"/>
      <c r="IE22" s="129"/>
      <c r="IF22" s="129"/>
      <c r="IG22" s="129"/>
      <c r="IH22" s="129"/>
      <c r="II22" s="129"/>
      <c r="IJ22" s="129"/>
      <c r="IK22" s="129"/>
      <c r="IL22" s="129"/>
      <c r="IM22" s="129"/>
      <c r="IN22" s="129"/>
      <c r="IO22" s="129"/>
      <c r="IP22" s="129"/>
      <c r="IQ22" s="129"/>
      <c r="IR22" s="129"/>
      <c r="IS22" s="129"/>
      <c r="IT22" s="129"/>
      <c r="IU22" s="129"/>
      <c r="IV22" s="129"/>
      <c r="IW22" s="129"/>
      <c r="IX22" s="129"/>
      <c r="IY22" s="129"/>
      <c r="IZ22" s="129"/>
      <c r="JA22" s="129"/>
      <c r="JB22" s="129"/>
      <c r="JC22" s="129"/>
      <c r="JD22" s="129"/>
      <c r="JE22" s="129"/>
      <c r="JF22" s="129"/>
      <c r="JG22" s="129"/>
      <c r="JH22" s="129"/>
      <c r="JI22" s="129"/>
      <c r="JJ22" s="129"/>
      <c r="JK22" s="129"/>
      <c r="JL22" s="129"/>
      <c r="JM22" s="129"/>
      <c r="JN22" s="129"/>
      <c r="JO22" s="129"/>
      <c r="JP22" s="129"/>
      <c r="JQ22" s="129"/>
      <c r="JR22" s="129"/>
      <c r="JS22" s="129"/>
      <c r="JT22" s="129"/>
      <c r="JU22" s="129"/>
      <c r="JV22" s="129"/>
      <c r="JW22" s="129"/>
      <c r="JX22" s="129"/>
      <c r="JY22" s="129"/>
      <c r="JZ22" s="129"/>
      <c r="KA22" s="129"/>
      <c r="KB22" s="129"/>
      <c r="KC22" s="129"/>
      <c r="KD22" s="129"/>
      <c r="KE22" s="129"/>
      <c r="KF22" s="129"/>
      <c r="KG22" s="129"/>
      <c r="KH22" s="129"/>
      <c r="KI22" s="129"/>
      <c r="KJ22" s="129"/>
      <c r="KK22" s="129"/>
      <c r="KL22" s="129"/>
      <c r="KM22" s="129"/>
      <c r="KN22" s="129"/>
      <c r="KO22" s="129"/>
      <c r="KP22" s="129"/>
      <c r="KQ22" s="129"/>
      <c r="KR22" s="129"/>
      <c r="KS22" s="129"/>
      <c r="KT22" s="129"/>
      <c r="KU22" s="129"/>
      <c r="KV22" s="129"/>
      <c r="KW22" s="129"/>
      <c r="KX22" s="129"/>
      <c r="KY22" s="129"/>
      <c r="KZ22" s="129"/>
      <c r="LA22" s="129"/>
      <c r="LB22" s="129"/>
      <c r="LC22" s="129"/>
      <c r="LD22" s="129"/>
      <c r="LE22" s="129"/>
      <c r="LF22" s="129"/>
      <c r="LG22" s="129"/>
      <c r="LH22" s="129"/>
      <c r="LI22" s="129"/>
      <c r="LJ22" s="129"/>
      <c r="LK22" s="129"/>
      <c r="LL22" s="129"/>
      <c r="LM22" s="129"/>
      <c r="LN22" s="129"/>
      <c r="LO22" s="129"/>
      <c r="LP22" s="129"/>
      <c r="LQ22" s="129"/>
      <c r="LR22" s="129"/>
      <c r="LS22" s="129"/>
      <c r="LT22" s="129"/>
      <c r="LU22" s="129"/>
      <c r="LV22" s="129"/>
      <c r="LW22" s="129"/>
      <c r="LX22" s="129"/>
      <c r="LY22" s="129"/>
      <c r="LZ22" s="129"/>
      <c r="MA22" s="129"/>
      <c r="MB22" s="129"/>
      <c r="MC22" s="129"/>
      <c r="MD22" s="129"/>
      <c r="ME22" s="129"/>
      <c r="MF22" s="129"/>
      <c r="MG22" s="129"/>
      <c r="MH22" s="129"/>
      <c r="MI22" s="129"/>
      <c r="MJ22" s="129"/>
      <c r="MK22" s="129"/>
      <c r="ML22" s="129"/>
      <c r="MM22" s="129"/>
      <c r="MN22" s="129"/>
      <c r="MO22" s="129"/>
      <c r="MP22" s="129"/>
      <c r="MQ22" s="129"/>
      <c r="MR22" s="129"/>
      <c r="MS22" s="129"/>
      <c r="MT22" s="129"/>
      <c r="MU22" s="129"/>
      <c r="MV22" s="129"/>
      <c r="MW22" s="129"/>
      <c r="MX22" s="129"/>
      <c r="MY22" s="129"/>
      <c r="MZ22" s="129"/>
      <c r="NA22" s="129"/>
      <c r="NB22" s="129"/>
      <c r="NC22" s="129"/>
      <c r="ND22" s="129"/>
      <c r="NE22" s="129"/>
      <c r="NF22" s="129"/>
      <c r="NG22" s="129"/>
      <c r="NH22" s="129"/>
      <c r="NI22" s="129"/>
      <c r="NJ22" s="129"/>
      <c r="NK22" s="129"/>
      <c r="NL22" s="129"/>
      <c r="NM22" s="129"/>
      <c r="NN22" s="129"/>
      <c r="NO22" s="129"/>
      <c r="NP22" s="129"/>
      <c r="NQ22" s="129"/>
      <c r="NR22" s="129"/>
      <c r="NS22" s="129"/>
      <c r="NT22" s="129"/>
      <c r="NU22" s="129"/>
      <c r="NV22" s="129"/>
      <c r="NW22" s="129"/>
      <c r="NX22" s="129"/>
      <c r="NY22" s="129"/>
      <c r="NZ22" s="129"/>
      <c r="OA22" s="129"/>
      <c r="OB22" s="129"/>
      <c r="OC22" s="129"/>
      <c r="OD22" s="129"/>
      <c r="OE22" s="129"/>
      <c r="OF22" s="129"/>
      <c r="OG22" s="129"/>
      <c r="OH22" s="129"/>
      <c r="OI22" s="129"/>
      <c r="OJ22" s="129"/>
      <c r="OK22" s="129"/>
      <c r="OL22" s="129"/>
      <c r="OM22" s="129"/>
      <c r="ON22" s="129"/>
      <c r="OO22" s="129"/>
      <c r="OP22" s="129"/>
      <c r="OQ22" s="129"/>
      <c r="OR22" s="129"/>
      <c r="OS22" s="129"/>
      <c r="OT22" s="129"/>
      <c r="OU22" s="129"/>
      <c r="OV22" s="129"/>
      <c r="OW22" s="129"/>
      <c r="OX22" s="129"/>
      <c r="OY22" s="129"/>
      <c r="OZ22" s="129"/>
      <c r="PA22" s="129"/>
      <c r="PB22" s="129"/>
      <c r="PC22" s="129"/>
      <c r="PD22" s="129"/>
      <c r="PE22" s="129"/>
      <c r="PF22" s="129"/>
      <c r="PG22" s="129"/>
      <c r="PH22" s="129"/>
      <c r="PI22" s="129"/>
      <c r="PJ22" s="129"/>
      <c r="PK22" s="129"/>
      <c r="PL22" s="129"/>
      <c r="PM22" s="129"/>
      <c r="PN22" s="129"/>
      <c r="PO22" s="129"/>
      <c r="PP22" s="129"/>
      <c r="PQ22" s="129"/>
      <c r="PR22" s="129"/>
      <c r="PS22" s="129"/>
      <c r="PT22" s="129"/>
      <c r="PU22" s="129"/>
      <c r="PV22" s="129"/>
      <c r="PW22" s="129"/>
      <c r="PX22" s="129"/>
      <c r="PY22" s="129"/>
      <c r="PZ22" s="129"/>
      <c r="QA22" s="129"/>
      <c r="QB22" s="129"/>
      <c r="QC22" s="129"/>
      <c r="QD22" s="129"/>
      <c r="QE22" s="129"/>
      <c r="QF22" s="129"/>
      <c r="QG22" s="129"/>
      <c r="QH22" s="129"/>
      <c r="QI22" s="129"/>
      <c r="QJ22" s="129"/>
      <c r="QK22" s="129"/>
      <c r="QL22" s="129"/>
      <c r="QM22" s="129"/>
      <c r="QN22" s="129"/>
      <c r="QO22" s="129"/>
      <c r="QP22" s="129"/>
      <c r="QQ22" s="129"/>
      <c r="QR22" s="129"/>
      <c r="QS22" s="129"/>
      <c r="QT22" s="129"/>
      <c r="QU22" s="129"/>
      <c r="QV22" s="129"/>
      <c r="QW22" s="129"/>
      <c r="QX22" s="129"/>
      <c r="QY22" s="129"/>
      <c r="QZ22" s="129"/>
      <c r="RA22" s="129"/>
      <c r="RB22" s="129"/>
      <c r="RC22" s="129"/>
      <c r="RD22" s="129"/>
      <c r="RE22" s="129"/>
      <c r="RF22" s="129"/>
      <c r="RG22" s="129"/>
      <c r="RH22" s="129"/>
      <c r="RI22" s="129"/>
      <c r="RJ22" s="129"/>
      <c r="RK22" s="129"/>
      <c r="RL22" s="129"/>
      <c r="RM22" s="129"/>
      <c r="RN22" s="129"/>
      <c r="RO22" s="129"/>
      <c r="RP22" s="129"/>
      <c r="RQ22" s="129"/>
      <c r="RR22" s="129"/>
      <c r="RS22" s="129"/>
      <c r="RT22" s="129"/>
      <c r="RU22" s="129"/>
      <c r="RV22" s="129"/>
      <c r="RW22" s="129"/>
      <c r="RX22" s="129"/>
      <c r="RY22" s="129"/>
      <c r="RZ22" s="129"/>
      <c r="SA22" s="129"/>
      <c r="SB22" s="129"/>
      <c r="SC22" s="129"/>
      <c r="SD22" s="129"/>
      <c r="SE22" s="129"/>
      <c r="SF22" s="129"/>
      <c r="SG22" s="129"/>
      <c r="SH22" s="129"/>
      <c r="SI22" s="129"/>
      <c r="SJ22" s="129"/>
      <c r="SK22" s="129"/>
      <c r="SL22" s="129"/>
      <c r="SM22" s="129"/>
      <c r="SN22" s="129"/>
      <c r="SO22" s="129"/>
      <c r="SP22" s="129"/>
      <c r="SQ22" s="129"/>
      <c r="SR22" s="129"/>
      <c r="SS22" s="129"/>
      <c r="ST22" s="129"/>
      <c r="SU22" s="129"/>
      <c r="SV22" s="129"/>
      <c r="SW22" s="129"/>
      <c r="SX22" s="129"/>
      <c r="SY22" s="129"/>
      <c r="SZ22" s="129"/>
      <c r="TA22" s="129"/>
      <c r="TB22" s="129"/>
      <c r="TC22" s="129"/>
      <c r="TD22" s="129"/>
      <c r="TE22" s="129"/>
      <c r="TF22" s="129"/>
      <c r="TG22" s="129"/>
      <c r="TH22" s="129"/>
      <c r="TI22" s="129"/>
      <c r="TJ22" s="129"/>
      <c r="TK22" s="129"/>
      <c r="TL22" s="129"/>
      <c r="TM22" s="129"/>
      <c r="TN22" s="129"/>
      <c r="TO22" s="129"/>
      <c r="TP22" s="129"/>
      <c r="TQ22" s="129"/>
      <c r="TR22" s="129"/>
      <c r="TS22" s="129"/>
      <c r="TT22" s="129"/>
      <c r="TU22" s="129"/>
      <c r="TV22" s="129"/>
      <c r="TW22" s="129"/>
      <c r="TX22" s="129"/>
      <c r="TY22" s="129"/>
      <c r="TZ22" s="129"/>
      <c r="UA22" s="129"/>
      <c r="UB22" s="129"/>
      <c r="UC22" s="129"/>
      <c r="UD22" s="129"/>
      <c r="UE22" s="129"/>
      <c r="UF22" s="129"/>
      <c r="UG22" s="129"/>
      <c r="UH22" s="129"/>
      <c r="UI22" s="129"/>
      <c r="UJ22" s="129"/>
      <c r="UK22" s="129"/>
      <c r="UL22" s="129"/>
      <c r="UM22" s="129"/>
      <c r="UN22" s="129"/>
      <c r="UO22" s="129"/>
      <c r="UP22" s="129"/>
      <c r="UQ22" s="129"/>
      <c r="UR22" s="129"/>
      <c r="US22" s="129"/>
      <c r="UT22" s="129"/>
      <c r="UU22" s="129"/>
      <c r="UV22" s="129"/>
      <c r="UW22" s="129"/>
      <c r="UX22" s="129"/>
      <c r="UY22" s="129"/>
      <c r="UZ22" s="129"/>
      <c r="VA22" s="129"/>
      <c r="VB22" s="129"/>
      <c r="VC22" s="129"/>
      <c r="VD22" s="129"/>
      <c r="VE22" s="129"/>
      <c r="VF22" s="129"/>
      <c r="VG22" s="129"/>
      <c r="VH22" s="129"/>
      <c r="VI22" s="129"/>
      <c r="VJ22" s="129"/>
      <c r="VK22" s="129"/>
      <c r="VL22" s="129"/>
      <c r="VM22" s="129"/>
      <c r="VN22" s="129"/>
      <c r="VO22" s="129"/>
      <c r="VP22" s="129"/>
      <c r="VQ22" s="129"/>
      <c r="VR22" s="129"/>
      <c r="VS22" s="129"/>
      <c r="VT22" s="129"/>
      <c r="VU22" s="129"/>
      <c r="VV22" s="129"/>
      <c r="VW22" s="129"/>
      <c r="VX22" s="129"/>
      <c r="VY22" s="129"/>
      <c r="VZ22" s="129"/>
      <c r="WA22" s="129"/>
      <c r="WB22" s="129"/>
      <c r="WC22" s="129"/>
      <c r="WD22" s="129"/>
      <c r="WE22" s="129"/>
      <c r="WF22" s="129"/>
      <c r="WG22" s="129"/>
      <c r="WH22" s="129"/>
      <c r="WI22" s="129"/>
      <c r="WJ22" s="129"/>
      <c r="WK22" s="129"/>
      <c r="WL22" s="129"/>
      <c r="WM22" s="129"/>
      <c r="WN22" s="129"/>
      <c r="WO22" s="129"/>
      <c r="WP22" s="129"/>
      <c r="WQ22" s="129"/>
      <c r="WR22" s="129"/>
      <c r="WS22" s="129"/>
      <c r="WT22" s="129"/>
      <c r="WU22" s="129"/>
      <c r="WV22" s="129"/>
      <c r="WW22" s="129"/>
      <c r="WX22" s="129"/>
      <c r="WY22" s="129"/>
      <c r="WZ22" s="129"/>
      <c r="XA22" s="129"/>
      <c r="XB22" s="129"/>
      <c r="XC22" s="129"/>
      <c r="XD22" s="129"/>
      <c r="XE22" s="129"/>
      <c r="XF22" s="129"/>
      <c r="XG22" s="129"/>
      <c r="XH22" s="129"/>
      <c r="XI22" s="129"/>
      <c r="XJ22" s="129"/>
      <c r="XK22" s="129"/>
      <c r="XL22" s="129"/>
      <c r="XM22" s="129"/>
      <c r="XN22" s="129"/>
      <c r="XO22" s="129"/>
      <c r="XP22" s="129"/>
      <c r="XQ22" s="129"/>
      <c r="XR22" s="129"/>
      <c r="XS22" s="129"/>
      <c r="XT22" s="129"/>
      <c r="XU22" s="129"/>
      <c r="XV22" s="129"/>
      <c r="XW22" s="129"/>
      <c r="XX22" s="129"/>
      <c r="XY22" s="129"/>
      <c r="XZ22" s="129"/>
      <c r="YA22" s="129"/>
      <c r="YB22" s="129"/>
      <c r="YC22" s="129"/>
      <c r="YD22" s="129"/>
      <c r="YE22" s="129"/>
      <c r="YF22" s="129"/>
      <c r="YG22" s="129"/>
      <c r="YH22" s="129"/>
      <c r="YI22" s="129"/>
      <c r="YJ22" s="129"/>
      <c r="YK22" s="129"/>
      <c r="YL22" s="129"/>
      <c r="YM22" s="129"/>
      <c r="YN22" s="129"/>
      <c r="YO22" s="129"/>
      <c r="YP22" s="129"/>
      <c r="YQ22" s="129"/>
      <c r="YR22" s="129"/>
      <c r="YS22" s="129"/>
      <c r="YT22" s="129"/>
      <c r="YU22" s="129"/>
      <c r="YV22" s="129"/>
      <c r="YW22" s="129"/>
      <c r="YX22" s="129"/>
      <c r="YY22" s="129"/>
      <c r="YZ22" s="129"/>
      <c r="ZA22" s="129"/>
      <c r="ZB22" s="129"/>
      <c r="ZC22" s="129"/>
      <c r="ZD22" s="129"/>
      <c r="ZE22" s="129"/>
      <c r="ZF22" s="129"/>
      <c r="ZG22" s="129"/>
      <c r="ZH22" s="129"/>
      <c r="ZI22" s="129"/>
      <c r="ZJ22" s="129"/>
      <c r="ZK22" s="129"/>
      <c r="ZL22" s="129"/>
      <c r="ZM22" s="129"/>
      <c r="ZN22" s="129"/>
      <c r="ZO22" s="129"/>
      <c r="ZP22" s="129"/>
      <c r="ZQ22" s="129"/>
      <c r="ZR22" s="129"/>
      <c r="ZS22" s="129"/>
      <c r="ZT22" s="129"/>
      <c r="ZU22" s="129"/>
      <c r="ZV22" s="129"/>
      <c r="ZW22" s="129"/>
      <c r="ZX22" s="129"/>
      <c r="ZY22" s="129"/>
      <c r="ZZ22" s="129"/>
      <c r="AAA22" s="129"/>
      <c r="AAB22" s="129"/>
      <c r="AAC22" s="129"/>
      <c r="AAD22" s="129"/>
      <c r="AAE22" s="129"/>
      <c r="AAF22" s="129"/>
      <c r="AAG22" s="129"/>
      <c r="AAH22" s="129"/>
      <c r="AAI22" s="129"/>
      <c r="AAJ22" s="129"/>
      <c r="AAK22" s="129"/>
      <c r="AAL22" s="129"/>
      <c r="AAM22" s="129"/>
      <c r="AAN22" s="129"/>
      <c r="AAO22" s="129"/>
      <c r="AAP22" s="129"/>
      <c r="AAQ22" s="129"/>
      <c r="AAR22" s="129"/>
      <c r="AAS22" s="129"/>
      <c r="AAT22" s="129"/>
      <c r="AAU22" s="129"/>
      <c r="AAV22" s="129"/>
      <c r="AAW22" s="129"/>
      <c r="AAX22" s="129"/>
      <c r="AAY22" s="129"/>
      <c r="AAZ22" s="129"/>
      <c r="ABA22" s="129"/>
      <c r="ABB22" s="129"/>
      <c r="ABC22" s="129"/>
      <c r="ABD22" s="129"/>
      <c r="ABE22" s="129"/>
      <c r="ABF22" s="129"/>
      <c r="ABG22" s="129"/>
      <c r="ABH22" s="129"/>
      <c r="ABI22" s="129"/>
      <c r="ABJ22" s="129"/>
      <c r="ABK22" s="129"/>
      <c r="ABL22" s="129"/>
      <c r="ABM22" s="129"/>
      <c r="ABN22" s="129"/>
      <c r="ABO22" s="129"/>
      <c r="ABP22" s="129"/>
      <c r="ABQ22" s="129"/>
      <c r="ABR22" s="129"/>
      <c r="ABS22" s="129"/>
      <c r="ABT22" s="129"/>
      <c r="ABU22" s="129"/>
      <c r="ABV22" s="129"/>
      <c r="ABW22" s="129"/>
      <c r="ABX22" s="129"/>
      <c r="ABY22" s="129"/>
      <c r="ABZ22" s="129"/>
      <c r="ACA22" s="129"/>
      <c r="ACB22" s="129"/>
      <c r="ACC22" s="129"/>
      <c r="ACD22" s="129"/>
      <c r="ACE22" s="129"/>
      <c r="ACF22" s="129"/>
      <c r="ACG22" s="129"/>
      <c r="ACH22" s="129"/>
      <c r="ACI22" s="129"/>
      <c r="ACJ22" s="129"/>
      <c r="ACK22" s="129"/>
      <c r="ACL22" s="129"/>
      <c r="ACM22" s="129"/>
      <c r="ACN22" s="129"/>
      <c r="ACO22" s="129"/>
      <c r="ACP22" s="129"/>
      <c r="ACQ22" s="129"/>
      <c r="ACR22" s="129"/>
      <c r="ACS22" s="129"/>
      <c r="ACT22" s="129"/>
      <c r="ACU22" s="129"/>
      <c r="ACV22" s="129"/>
      <c r="ACW22" s="129"/>
      <c r="ACX22" s="129"/>
      <c r="ACY22" s="129"/>
      <c r="ACZ22" s="129"/>
      <c r="ADA22" s="129"/>
      <c r="ADB22" s="129"/>
      <c r="ADC22" s="129"/>
      <c r="ADD22" s="129"/>
      <c r="ADE22" s="129"/>
      <c r="ADF22" s="129"/>
      <c r="ADG22" s="129"/>
      <c r="ADH22" s="129"/>
      <c r="ADI22" s="129"/>
      <c r="ADJ22" s="129"/>
      <c r="ADK22" s="129"/>
      <c r="ADL22" s="129"/>
      <c r="ADM22" s="129"/>
      <c r="ADN22" s="129"/>
      <c r="ADO22" s="129"/>
      <c r="ADP22" s="129"/>
      <c r="ADQ22" s="129"/>
      <c r="ADR22" s="129"/>
      <c r="ADS22" s="129"/>
      <c r="ADT22" s="129"/>
      <c r="ADU22" s="129"/>
      <c r="ADV22" s="129"/>
      <c r="ADW22" s="129"/>
      <c r="ADX22" s="129"/>
      <c r="ADY22" s="129"/>
      <c r="ADZ22" s="129"/>
      <c r="AEA22" s="129"/>
      <c r="AEB22" s="129"/>
      <c r="AEC22" s="129"/>
      <c r="AED22" s="129"/>
      <c r="AEE22" s="129"/>
      <c r="AEF22" s="129"/>
      <c r="AEG22" s="129"/>
      <c r="AEH22" s="129"/>
      <c r="AEI22" s="129"/>
      <c r="AEJ22" s="129"/>
      <c r="AEK22" s="129"/>
      <c r="AEL22" s="129"/>
      <c r="AEM22" s="129"/>
      <c r="AEN22" s="129"/>
      <c r="AEO22" s="129"/>
      <c r="AEP22" s="129"/>
      <c r="AEQ22" s="129"/>
      <c r="AER22" s="129"/>
      <c r="AES22" s="129"/>
      <c r="AET22" s="129"/>
      <c r="AEU22" s="129"/>
      <c r="AEV22" s="129"/>
      <c r="AEW22" s="129"/>
      <c r="AEX22" s="129"/>
      <c r="AEY22" s="129"/>
      <c r="AEZ22" s="129"/>
      <c r="AFA22" s="129"/>
      <c r="AFB22" s="129"/>
      <c r="AFC22" s="129"/>
      <c r="AFD22" s="129"/>
      <c r="AFE22" s="129"/>
      <c r="AFF22" s="129"/>
      <c r="AFG22" s="129"/>
      <c r="AFH22" s="129"/>
      <c r="AFI22" s="129"/>
      <c r="AFJ22" s="129"/>
      <c r="AFK22" s="129"/>
      <c r="AFL22" s="129"/>
      <c r="AFM22" s="129"/>
      <c r="AFN22" s="129"/>
      <c r="AFO22" s="129"/>
      <c r="AFP22" s="129"/>
      <c r="AFQ22" s="129"/>
      <c r="AFR22" s="129"/>
      <c r="AFS22" s="129"/>
      <c r="AFT22" s="129"/>
      <c r="AFU22" s="129"/>
      <c r="AFV22" s="129"/>
      <c r="AFW22" s="129"/>
      <c r="AFX22" s="129"/>
      <c r="AFY22" s="129"/>
      <c r="AFZ22" s="129"/>
      <c r="AGA22" s="129"/>
      <c r="AGB22" s="129"/>
      <c r="AGC22" s="129"/>
      <c r="AGD22" s="129"/>
      <c r="AGE22" s="129"/>
      <c r="AGF22" s="129"/>
      <c r="AGG22" s="129"/>
      <c r="AGH22" s="129"/>
      <c r="AGI22" s="129"/>
      <c r="AGJ22" s="129"/>
      <c r="AGK22" s="129"/>
      <c r="AGL22" s="129"/>
      <c r="AGM22" s="129"/>
      <c r="AGN22" s="129"/>
      <c r="AGO22" s="129"/>
      <c r="AGP22" s="129"/>
      <c r="AGQ22" s="129"/>
      <c r="AGR22" s="129"/>
      <c r="AGS22" s="129"/>
      <c r="AGT22" s="129"/>
      <c r="AGU22" s="129"/>
      <c r="AGV22" s="129"/>
      <c r="AGW22" s="129"/>
      <c r="AGX22" s="129"/>
      <c r="AGY22" s="129"/>
      <c r="AGZ22" s="129"/>
      <c r="AHA22" s="129"/>
      <c r="AHB22" s="129"/>
      <c r="AHC22" s="129"/>
      <c r="AHD22" s="129"/>
      <c r="AHE22" s="129"/>
      <c r="AHF22" s="129"/>
      <c r="AHG22" s="129"/>
      <c r="AHH22" s="129"/>
      <c r="AHI22" s="129"/>
      <c r="AHJ22" s="129"/>
      <c r="AHK22" s="129"/>
      <c r="AHL22" s="129"/>
      <c r="AHM22" s="129"/>
      <c r="AHN22" s="129"/>
      <c r="AHO22" s="129"/>
      <c r="AHP22" s="129"/>
      <c r="AHQ22" s="129"/>
      <c r="AHR22" s="129"/>
      <c r="AHS22" s="129"/>
      <c r="AHT22" s="129"/>
      <c r="AHU22" s="129"/>
      <c r="AHV22" s="129"/>
      <c r="AHW22" s="129"/>
      <c r="AHX22" s="129"/>
      <c r="AHY22" s="129"/>
      <c r="AHZ22" s="129"/>
      <c r="AIA22" s="129"/>
      <c r="AIB22" s="129"/>
      <c r="AIC22" s="129"/>
      <c r="AID22" s="129"/>
      <c r="AIE22" s="129"/>
      <c r="AIF22" s="129"/>
      <c r="AIG22" s="129"/>
      <c r="AIH22" s="129"/>
      <c r="AII22" s="129"/>
      <c r="AIJ22" s="129"/>
      <c r="AIK22" s="129"/>
      <c r="AIL22" s="129"/>
      <c r="AIM22" s="129"/>
      <c r="AIN22" s="129"/>
      <c r="AIO22" s="129"/>
      <c r="AIP22" s="129"/>
      <c r="AIQ22" s="129"/>
      <c r="AIR22" s="129"/>
      <c r="AIS22" s="129"/>
      <c r="AIT22" s="129"/>
      <c r="AIU22" s="129"/>
      <c r="AIV22" s="129"/>
      <c r="AIW22" s="129"/>
      <c r="AIX22" s="129"/>
      <c r="AIY22" s="129"/>
      <c r="AIZ22" s="129"/>
      <c r="AJA22" s="129"/>
      <c r="AJB22" s="129"/>
      <c r="AJC22" s="129"/>
      <c r="AJD22" s="129"/>
      <c r="AJE22" s="129"/>
      <c r="AJF22" s="129"/>
      <c r="AJG22" s="129"/>
      <c r="AJH22" s="129"/>
      <c r="AJI22" s="129"/>
      <c r="AJJ22" s="129"/>
      <c r="AJK22" s="129"/>
      <c r="AJL22" s="129"/>
      <c r="AJM22" s="129"/>
      <c r="AJN22" s="129"/>
      <c r="AJO22" s="129"/>
      <c r="AJP22" s="129"/>
      <c r="AJQ22" s="129"/>
      <c r="AJR22" s="129"/>
      <c r="AJS22" s="129"/>
      <c r="AJT22" s="129"/>
      <c r="AJU22" s="129"/>
      <c r="AJV22" s="129"/>
      <c r="AJW22" s="129"/>
      <c r="AJX22" s="129"/>
      <c r="AJY22" s="129"/>
      <c r="AJZ22" s="129"/>
      <c r="AKA22" s="129"/>
      <c r="AKB22" s="129"/>
      <c r="AKC22" s="129"/>
      <c r="AKD22" s="129"/>
      <c r="AKE22" s="129"/>
      <c r="AKF22" s="129"/>
      <c r="AKG22" s="129"/>
      <c r="AKH22" s="129"/>
      <c r="AKI22" s="129"/>
      <c r="AKJ22" s="129"/>
      <c r="AKK22" s="129"/>
      <c r="AKL22" s="129"/>
      <c r="AKM22" s="129"/>
      <c r="AKN22" s="129"/>
      <c r="AKO22" s="129"/>
      <c r="AKP22" s="129"/>
      <c r="AKQ22" s="129"/>
      <c r="AKR22" s="129"/>
      <c r="AKS22" s="129"/>
      <c r="AKT22" s="129"/>
      <c r="AKU22" s="129"/>
      <c r="AKV22" s="129"/>
      <c r="AKW22" s="129"/>
      <c r="AKX22" s="129"/>
      <c r="AKY22" s="129"/>
      <c r="AKZ22" s="129"/>
      <c r="ALA22" s="129"/>
      <c r="ALB22" s="129"/>
      <c r="ALC22" s="129"/>
      <c r="ALD22" s="129"/>
      <c r="ALE22" s="129"/>
      <c r="ALF22" s="129"/>
      <c r="ALG22" s="129"/>
      <c r="ALH22" s="129"/>
      <c r="ALI22" s="129"/>
      <c r="ALJ22" s="131"/>
      <c r="ALK22" s="129"/>
      <c r="ALL22" s="129"/>
      <c r="ALM22" s="129"/>
      <c r="ALN22" s="129"/>
      <c r="ALO22" s="105"/>
      <c r="ALP22" s="105"/>
      <c r="ALQ22" s="105"/>
    </row>
    <row r="23" spans="1:1005" s="86" customFormat="1" ht="31.5" customHeight="1" x14ac:dyDescent="0.25">
      <c r="A23" s="213" t="s">
        <v>2774</v>
      </c>
      <c r="B23" s="214"/>
      <c r="C23" s="130"/>
      <c r="D23" s="131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  <c r="FW23" s="129"/>
      <c r="FX23" s="129"/>
      <c r="FY23" s="129"/>
      <c r="FZ23" s="129"/>
      <c r="GA23" s="129"/>
      <c r="GB23" s="129"/>
      <c r="GC23" s="129"/>
      <c r="GD23" s="129"/>
      <c r="GE23" s="129"/>
      <c r="GF23" s="129"/>
      <c r="GG23" s="129"/>
      <c r="GH23" s="129"/>
      <c r="GI23" s="129"/>
      <c r="GJ23" s="129"/>
      <c r="GK23" s="129"/>
      <c r="GL23" s="129"/>
      <c r="GM23" s="129"/>
      <c r="GN23" s="129"/>
      <c r="GO23" s="129"/>
      <c r="GP23" s="129"/>
      <c r="GQ23" s="129"/>
      <c r="GR23" s="129"/>
      <c r="GS23" s="129"/>
      <c r="GT23" s="129"/>
      <c r="GU23" s="129"/>
      <c r="GV23" s="129"/>
      <c r="GW23" s="129"/>
      <c r="GX23" s="129"/>
      <c r="GY23" s="129"/>
      <c r="GZ23" s="129"/>
      <c r="HA23" s="129"/>
      <c r="HB23" s="129"/>
      <c r="HC23" s="129"/>
      <c r="HD23" s="129"/>
      <c r="HE23" s="129"/>
      <c r="HF23" s="129"/>
      <c r="HG23" s="129"/>
      <c r="HH23" s="129"/>
      <c r="HI23" s="129"/>
      <c r="HJ23" s="129"/>
      <c r="HK23" s="129"/>
      <c r="HL23" s="129"/>
      <c r="HM23" s="129"/>
      <c r="HN23" s="129"/>
      <c r="HO23" s="129"/>
      <c r="HP23" s="129"/>
      <c r="HQ23" s="129"/>
      <c r="HR23" s="129"/>
      <c r="HS23" s="129"/>
      <c r="HT23" s="129"/>
      <c r="HU23" s="129"/>
      <c r="HV23" s="129"/>
      <c r="HW23" s="129"/>
      <c r="HX23" s="129"/>
      <c r="HY23" s="129"/>
      <c r="HZ23" s="129"/>
      <c r="IA23" s="129"/>
      <c r="IB23" s="129"/>
      <c r="IC23" s="129"/>
      <c r="ID23" s="129"/>
      <c r="IE23" s="129"/>
      <c r="IF23" s="129"/>
      <c r="IG23" s="129"/>
      <c r="IH23" s="129"/>
      <c r="II23" s="129"/>
      <c r="IJ23" s="129"/>
      <c r="IK23" s="129"/>
      <c r="IL23" s="129"/>
      <c r="IM23" s="129"/>
      <c r="IN23" s="129"/>
      <c r="IO23" s="129"/>
      <c r="IP23" s="129"/>
      <c r="IQ23" s="129"/>
      <c r="IR23" s="129"/>
      <c r="IS23" s="129"/>
      <c r="IT23" s="129"/>
      <c r="IU23" s="129"/>
      <c r="IV23" s="129"/>
      <c r="IW23" s="129"/>
      <c r="IX23" s="129"/>
      <c r="IY23" s="129"/>
      <c r="IZ23" s="129"/>
      <c r="JA23" s="129"/>
      <c r="JB23" s="129"/>
      <c r="JC23" s="129"/>
      <c r="JD23" s="129"/>
      <c r="JE23" s="129"/>
      <c r="JF23" s="129"/>
      <c r="JG23" s="129"/>
      <c r="JH23" s="129"/>
      <c r="JI23" s="129"/>
      <c r="JJ23" s="129"/>
      <c r="JK23" s="129"/>
      <c r="JL23" s="129"/>
      <c r="JM23" s="129"/>
      <c r="JN23" s="129"/>
      <c r="JO23" s="129"/>
      <c r="JP23" s="129"/>
      <c r="JQ23" s="129"/>
      <c r="JR23" s="129"/>
      <c r="JS23" s="129"/>
      <c r="JT23" s="129"/>
      <c r="JU23" s="129"/>
      <c r="JV23" s="129"/>
      <c r="JW23" s="129"/>
      <c r="JX23" s="129"/>
      <c r="JY23" s="129"/>
      <c r="JZ23" s="129"/>
      <c r="KA23" s="129"/>
      <c r="KB23" s="129"/>
      <c r="KC23" s="129"/>
      <c r="KD23" s="129"/>
      <c r="KE23" s="129"/>
      <c r="KF23" s="129"/>
      <c r="KG23" s="129"/>
      <c r="KH23" s="129"/>
      <c r="KI23" s="129"/>
      <c r="KJ23" s="129"/>
      <c r="KK23" s="129"/>
      <c r="KL23" s="129"/>
      <c r="KM23" s="129"/>
      <c r="KN23" s="129"/>
      <c r="KO23" s="129"/>
      <c r="KP23" s="129"/>
      <c r="KQ23" s="129"/>
      <c r="KR23" s="129"/>
      <c r="KS23" s="129"/>
      <c r="KT23" s="129"/>
      <c r="KU23" s="129"/>
      <c r="KV23" s="129"/>
      <c r="KW23" s="129"/>
      <c r="KX23" s="129"/>
      <c r="KY23" s="129"/>
      <c r="KZ23" s="129"/>
      <c r="LA23" s="129"/>
      <c r="LB23" s="129"/>
      <c r="LC23" s="129"/>
      <c r="LD23" s="129"/>
      <c r="LE23" s="129"/>
      <c r="LF23" s="129"/>
      <c r="LG23" s="129"/>
      <c r="LH23" s="129"/>
      <c r="LI23" s="129"/>
      <c r="LJ23" s="129"/>
      <c r="LK23" s="129"/>
      <c r="LL23" s="129"/>
      <c r="LM23" s="129"/>
      <c r="LN23" s="129"/>
      <c r="LO23" s="129"/>
      <c r="LP23" s="129"/>
      <c r="LQ23" s="129"/>
      <c r="LR23" s="129"/>
      <c r="LS23" s="129"/>
      <c r="LT23" s="129"/>
      <c r="LU23" s="129"/>
      <c r="LV23" s="129"/>
      <c r="LW23" s="129"/>
      <c r="LX23" s="129"/>
      <c r="LY23" s="129"/>
      <c r="LZ23" s="129"/>
      <c r="MA23" s="129"/>
      <c r="MB23" s="129"/>
      <c r="MC23" s="129"/>
      <c r="MD23" s="129"/>
      <c r="ME23" s="129"/>
      <c r="MF23" s="129"/>
      <c r="MG23" s="129"/>
      <c r="MH23" s="129"/>
      <c r="MI23" s="129"/>
      <c r="MJ23" s="129"/>
      <c r="MK23" s="129"/>
      <c r="ML23" s="129"/>
      <c r="MM23" s="129"/>
      <c r="MN23" s="129"/>
      <c r="MO23" s="129"/>
      <c r="MP23" s="129"/>
      <c r="MQ23" s="129"/>
      <c r="MR23" s="129"/>
      <c r="MS23" s="129"/>
      <c r="MT23" s="129"/>
      <c r="MU23" s="129"/>
      <c r="MV23" s="129"/>
      <c r="MW23" s="129"/>
      <c r="MX23" s="129"/>
      <c r="MY23" s="129"/>
      <c r="MZ23" s="129"/>
      <c r="NA23" s="129"/>
      <c r="NB23" s="129"/>
      <c r="NC23" s="129"/>
      <c r="ND23" s="129"/>
      <c r="NE23" s="129"/>
      <c r="NF23" s="129"/>
      <c r="NG23" s="129"/>
      <c r="NH23" s="129"/>
      <c r="NI23" s="129"/>
      <c r="NJ23" s="129"/>
      <c r="NK23" s="129"/>
      <c r="NL23" s="129"/>
      <c r="NM23" s="129"/>
      <c r="NN23" s="129"/>
      <c r="NO23" s="129"/>
      <c r="NP23" s="129"/>
      <c r="NQ23" s="129"/>
      <c r="NR23" s="129"/>
      <c r="NS23" s="129"/>
      <c r="NT23" s="129"/>
      <c r="NU23" s="129"/>
      <c r="NV23" s="129"/>
      <c r="NW23" s="129"/>
      <c r="NX23" s="129"/>
      <c r="NY23" s="129"/>
      <c r="NZ23" s="129"/>
      <c r="OA23" s="129"/>
      <c r="OB23" s="129"/>
      <c r="OC23" s="129"/>
      <c r="OD23" s="129"/>
      <c r="OE23" s="129"/>
      <c r="OF23" s="129"/>
      <c r="OG23" s="129"/>
      <c r="OH23" s="129"/>
      <c r="OI23" s="129"/>
      <c r="OJ23" s="129"/>
      <c r="OK23" s="129"/>
      <c r="OL23" s="129"/>
      <c r="OM23" s="129"/>
      <c r="ON23" s="129"/>
      <c r="OO23" s="129"/>
      <c r="OP23" s="129"/>
      <c r="OQ23" s="129"/>
      <c r="OR23" s="129"/>
      <c r="OS23" s="129"/>
      <c r="OT23" s="129"/>
      <c r="OU23" s="129"/>
      <c r="OV23" s="129"/>
      <c r="OW23" s="129"/>
      <c r="OX23" s="129"/>
      <c r="OY23" s="129"/>
      <c r="OZ23" s="129"/>
      <c r="PA23" s="129"/>
      <c r="PB23" s="129"/>
      <c r="PC23" s="129"/>
      <c r="PD23" s="129"/>
      <c r="PE23" s="129"/>
      <c r="PF23" s="129"/>
      <c r="PG23" s="129"/>
      <c r="PH23" s="129"/>
      <c r="PI23" s="129"/>
      <c r="PJ23" s="129"/>
      <c r="PK23" s="129"/>
      <c r="PL23" s="129"/>
      <c r="PM23" s="129"/>
      <c r="PN23" s="129"/>
      <c r="PO23" s="129"/>
      <c r="PP23" s="129"/>
      <c r="PQ23" s="129"/>
      <c r="PR23" s="129"/>
      <c r="PS23" s="129"/>
      <c r="PT23" s="129"/>
      <c r="PU23" s="129"/>
      <c r="PV23" s="129"/>
      <c r="PW23" s="129"/>
      <c r="PX23" s="129"/>
      <c r="PY23" s="129"/>
      <c r="PZ23" s="129"/>
      <c r="QA23" s="129"/>
      <c r="QB23" s="129"/>
      <c r="QC23" s="129"/>
      <c r="QD23" s="129"/>
      <c r="QE23" s="129"/>
      <c r="QF23" s="129"/>
      <c r="QG23" s="129"/>
      <c r="QH23" s="129"/>
      <c r="QI23" s="129"/>
      <c r="QJ23" s="129"/>
      <c r="QK23" s="129"/>
      <c r="QL23" s="129"/>
      <c r="QM23" s="129"/>
      <c r="QN23" s="129"/>
      <c r="QO23" s="129"/>
      <c r="QP23" s="129"/>
      <c r="QQ23" s="129"/>
      <c r="QR23" s="129"/>
      <c r="QS23" s="129"/>
      <c r="QT23" s="129"/>
      <c r="QU23" s="129"/>
      <c r="QV23" s="129"/>
      <c r="QW23" s="129"/>
      <c r="QX23" s="129"/>
      <c r="QY23" s="129"/>
      <c r="QZ23" s="129"/>
      <c r="RA23" s="129"/>
      <c r="RB23" s="129"/>
      <c r="RC23" s="129"/>
      <c r="RD23" s="129"/>
      <c r="RE23" s="129"/>
      <c r="RF23" s="129"/>
      <c r="RG23" s="129"/>
      <c r="RH23" s="129"/>
      <c r="RI23" s="129"/>
      <c r="RJ23" s="129"/>
      <c r="RK23" s="129"/>
      <c r="RL23" s="129"/>
      <c r="RM23" s="129"/>
      <c r="RN23" s="129"/>
      <c r="RO23" s="129"/>
      <c r="RP23" s="129"/>
      <c r="RQ23" s="129"/>
      <c r="RR23" s="129"/>
      <c r="RS23" s="129"/>
      <c r="RT23" s="129"/>
      <c r="RU23" s="129"/>
      <c r="RV23" s="129"/>
      <c r="RW23" s="129"/>
      <c r="RX23" s="129"/>
      <c r="RY23" s="129"/>
      <c r="RZ23" s="129"/>
      <c r="SA23" s="129"/>
      <c r="SB23" s="129"/>
      <c r="SC23" s="129"/>
      <c r="SD23" s="129"/>
      <c r="SE23" s="129"/>
      <c r="SF23" s="129"/>
      <c r="SG23" s="129"/>
      <c r="SH23" s="129"/>
      <c r="SI23" s="129"/>
      <c r="SJ23" s="129"/>
      <c r="SK23" s="129"/>
      <c r="SL23" s="129"/>
      <c r="SM23" s="129"/>
      <c r="SN23" s="129"/>
      <c r="SO23" s="129"/>
      <c r="SP23" s="129"/>
      <c r="SQ23" s="129"/>
      <c r="SR23" s="129"/>
      <c r="SS23" s="129"/>
      <c r="ST23" s="129"/>
      <c r="SU23" s="129"/>
      <c r="SV23" s="129"/>
      <c r="SW23" s="129"/>
      <c r="SX23" s="129"/>
      <c r="SY23" s="129"/>
      <c r="SZ23" s="129"/>
      <c r="TA23" s="129"/>
      <c r="TB23" s="129"/>
      <c r="TC23" s="129"/>
      <c r="TD23" s="129"/>
      <c r="TE23" s="129"/>
      <c r="TF23" s="129"/>
      <c r="TG23" s="129"/>
      <c r="TH23" s="129"/>
      <c r="TI23" s="129"/>
      <c r="TJ23" s="129"/>
      <c r="TK23" s="129"/>
      <c r="TL23" s="129"/>
      <c r="TM23" s="129"/>
      <c r="TN23" s="129"/>
      <c r="TO23" s="129"/>
      <c r="TP23" s="129"/>
      <c r="TQ23" s="129"/>
      <c r="TR23" s="129"/>
      <c r="TS23" s="129"/>
      <c r="TT23" s="129"/>
      <c r="TU23" s="129"/>
      <c r="TV23" s="129"/>
      <c r="TW23" s="129"/>
      <c r="TX23" s="129"/>
      <c r="TY23" s="129"/>
      <c r="TZ23" s="129"/>
      <c r="UA23" s="129"/>
      <c r="UB23" s="129"/>
      <c r="UC23" s="129"/>
      <c r="UD23" s="129"/>
      <c r="UE23" s="129"/>
      <c r="UF23" s="129"/>
      <c r="UG23" s="129"/>
      <c r="UH23" s="129"/>
      <c r="UI23" s="129"/>
      <c r="UJ23" s="129"/>
      <c r="UK23" s="129"/>
      <c r="UL23" s="129"/>
      <c r="UM23" s="129"/>
      <c r="UN23" s="129"/>
      <c r="UO23" s="129"/>
      <c r="UP23" s="129"/>
      <c r="UQ23" s="129"/>
      <c r="UR23" s="129"/>
      <c r="US23" s="129"/>
      <c r="UT23" s="129"/>
      <c r="UU23" s="129"/>
      <c r="UV23" s="129"/>
      <c r="UW23" s="129"/>
      <c r="UX23" s="129"/>
      <c r="UY23" s="129"/>
      <c r="UZ23" s="129"/>
      <c r="VA23" s="129"/>
      <c r="VB23" s="129"/>
      <c r="VC23" s="129"/>
      <c r="VD23" s="129"/>
      <c r="VE23" s="129"/>
      <c r="VF23" s="129"/>
      <c r="VG23" s="129"/>
      <c r="VH23" s="129"/>
      <c r="VI23" s="129"/>
      <c r="VJ23" s="129"/>
      <c r="VK23" s="129"/>
      <c r="VL23" s="129"/>
      <c r="VM23" s="129"/>
      <c r="VN23" s="129"/>
      <c r="VO23" s="129"/>
      <c r="VP23" s="129"/>
      <c r="VQ23" s="129"/>
      <c r="VR23" s="129"/>
      <c r="VS23" s="129"/>
      <c r="VT23" s="129"/>
      <c r="VU23" s="129"/>
      <c r="VV23" s="129"/>
      <c r="VW23" s="129"/>
      <c r="VX23" s="129"/>
      <c r="VY23" s="129"/>
      <c r="VZ23" s="129"/>
      <c r="WA23" s="129"/>
      <c r="WB23" s="129"/>
      <c r="WC23" s="129"/>
      <c r="WD23" s="129"/>
      <c r="WE23" s="129"/>
      <c r="WF23" s="129"/>
      <c r="WG23" s="129"/>
      <c r="WH23" s="129"/>
      <c r="WI23" s="129"/>
      <c r="WJ23" s="129"/>
      <c r="WK23" s="129"/>
      <c r="WL23" s="129"/>
      <c r="WM23" s="129"/>
      <c r="WN23" s="129"/>
      <c r="WO23" s="129"/>
      <c r="WP23" s="129"/>
      <c r="WQ23" s="129"/>
      <c r="WR23" s="129"/>
      <c r="WS23" s="129"/>
      <c r="WT23" s="129"/>
      <c r="WU23" s="129"/>
      <c r="WV23" s="129"/>
      <c r="WW23" s="129"/>
      <c r="WX23" s="129"/>
      <c r="WY23" s="129"/>
      <c r="WZ23" s="129"/>
      <c r="XA23" s="129"/>
      <c r="XB23" s="129"/>
      <c r="XC23" s="129"/>
      <c r="XD23" s="129"/>
      <c r="XE23" s="129"/>
      <c r="XF23" s="129"/>
      <c r="XG23" s="129"/>
      <c r="XH23" s="129"/>
      <c r="XI23" s="129"/>
      <c r="XJ23" s="129"/>
      <c r="XK23" s="129"/>
      <c r="XL23" s="129"/>
      <c r="XM23" s="129"/>
      <c r="XN23" s="129"/>
      <c r="XO23" s="129"/>
      <c r="XP23" s="129"/>
      <c r="XQ23" s="129"/>
      <c r="XR23" s="129"/>
      <c r="XS23" s="129"/>
      <c r="XT23" s="129"/>
      <c r="XU23" s="129"/>
      <c r="XV23" s="129"/>
      <c r="XW23" s="129"/>
      <c r="XX23" s="129"/>
      <c r="XY23" s="129"/>
      <c r="XZ23" s="129"/>
      <c r="YA23" s="129"/>
      <c r="YB23" s="129"/>
      <c r="YC23" s="129"/>
      <c r="YD23" s="129"/>
      <c r="YE23" s="129"/>
      <c r="YF23" s="129"/>
      <c r="YG23" s="129"/>
      <c r="YH23" s="129"/>
      <c r="YI23" s="129"/>
      <c r="YJ23" s="129"/>
      <c r="YK23" s="129"/>
      <c r="YL23" s="129"/>
      <c r="YM23" s="129"/>
      <c r="YN23" s="129"/>
      <c r="YO23" s="129"/>
      <c r="YP23" s="129"/>
      <c r="YQ23" s="129"/>
      <c r="YR23" s="129"/>
      <c r="YS23" s="129"/>
      <c r="YT23" s="129"/>
      <c r="YU23" s="129"/>
      <c r="YV23" s="129"/>
      <c r="YW23" s="129"/>
      <c r="YX23" s="129"/>
      <c r="YY23" s="129"/>
      <c r="YZ23" s="129"/>
      <c r="ZA23" s="129"/>
      <c r="ZB23" s="129"/>
      <c r="ZC23" s="129"/>
      <c r="ZD23" s="129"/>
      <c r="ZE23" s="129"/>
      <c r="ZF23" s="129"/>
      <c r="ZG23" s="129"/>
      <c r="ZH23" s="129"/>
      <c r="ZI23" s="129"/>
      <c r="ZJ23" s="129"/>
      <c r="ZK23" s="129"/>
      <c r="ZL23" s="129"/>
      <c r="ZM23" s="129"/>
      <c r="ZN23" s="129"/>
      <c r="ZO23" s="129"/>
      <c r="ZP23" s="129"/>
      <c r="ZQ23" s="129"/>
      <c r="ZR23" s="129"/>
      <c r="ZS23" s="129"/>
      <c r="ZT23" s="129"/>
      <c r="ZU23" s="129"/>
      <c r="ZV23" s="129"/>
      <c r="ZW23" s="129"/>
      <c r="ZX23" s="129"/>
      <c r="ZY23" s="129"/>
      <c r="ZZ23" s="129"/>
      <c r="AAA23" s="129"/>
      <c r="AAB23" s="129"/>
      <c r="AAC23" s="129"/>
      <c r="AAD23" s="129"/>
      <c r="AAE23" s="129"/>
      <c r="AAF23" s="129"/>
      <c r="AAG23" s="129"/>
      <c r="AAH23" s="129"/>
      <c r="AAI23" s="129"/>
      <c r="AAJ23" s="129"/>
      <c r="AAK23" s="129"/>
      <c r="AAL23" s="129"/>
      <c r="AAM23" s="129"/>
      <c r="AAN23" s="129"/>
      <c r="AAO23" s="129"/>
      <c r="AAP23" s="129"/>
      <c r="AAQ23" s="129"/>
      <c r="AAR23" s="129"/>
      <c r="AAS23" s="129"/>
      <c r="AAT23" s="129"/>
      <c r="AAU23" s="129"/>
      <c r="AAV23" s="129"/>
      <c r="AAW23" s="129"/>
      <c r="AAX23" s="129"/>
      <c r="AAY23" s="129"/>
      <c r="AAZ23" s="129"/>
      <c r="ABA23" s="129"/>
      <c r="ABB23" s="129"/>
      <c r="ABC23" s="129"/>
      <c r="ABD23" s="129"/>
      <c r="ABE23" s="129"/>
      <c r="ABF23" s="129"/>
      <c r="ABG23" s="129"/>
      <c r="ABH23" s="129"/>
      <c r="ABI23" s="129"/>
      <c r="ABJ23" s="129"/>
      <c r="ABK23" s="129"/>
      <c r="ABL23" s="129"/>
      <c r="ABM23" s="129"/>
      <c r="ABN23" s="129"/>
      <c r="ABO23" s="129"/>
      <c r="ABP23" s="129"/>
      <c r="ABQ23" s="129"/>
      <c r="ABR23" s="129"/>
      <c r="ABS23" s="129"/>
      <c r="ABT23" s="129"/>
      <c r="ABU23" s="129"/>
      <c r="ABV23" s="129"/>
      <c r="ABW23" s="129"/>
      <c r="ABX23" s="129"/>
      <c r="ABY23" s="129"/>
      <c r="ABZ23" s="129"/>
      <c r="ACA23" s="129"/>
      <c r="ACB23" s="129"/>
      <c r="ACC23" s="129"/>
      <c r="ACD23" s="129"/>
      <c r="ACE23" s="129"/>
      <c r="ACF23" s="129"/>
      <c r="ACG23" s="129"/>
      <c r="ACH23" s="129"/>
      <c r="ACI23" s="129"/>
      <c r="ACJ23" s="129"/>
      <c r="ACK23" s="129"/>
      <c r="ACL23" s="129"/>
      <c r="ACM23" s="129"/>
      <c r="ACN23" s="129"/>
      <c r="ACO23" s="129"/>
      <c r="ACP23" s="129"/>
      <c r="ACQ23" s="129"/>
      <c r="ACR23" s="129"/>
      <c r="ACS23" s="129"/>
      <c r="ACT23" s="129"/>
      <c r="ACU23" s="129"/>
      <c r="ACV23" s="129"/>
      <c r="ACW23" s="129"/>
      <c r="ACX23" s="129"/>
      <c r="ACY23" s="129"/>
      <c r="ACZ23" s="129"/>
      <c r="ADA23" s="129"/>
      <c r="ADB23" s="129"/>
      <c r="ADC23" s="129"/>
      <c r="ADD23" s="129"/>
      <c r="ADE23" s="129"/>
      <c r="ADF23" s="129"/>
      <c r="ADG23" s="129"/>
      <c r="ADH23" s="129"/>
      <c r="ADI23" s="129"/>
      <c r="ADJ23" s="129"/>
      <c r="ADK23" s="129"/>
      <c r="ADL23" s="129"/>
      <c r="ADM23" s="129"/>
      <c r="ADN23" s="129"/>
      <c r="ADO23" s="129"/>
      <c r="ADP23" s="129"/>
      <c r="ADQ23" s="129"/>
      <c r="ADR23" s="129"/>
      <c r="ADS23" s="129"/>
      <c r="ADT23" s="129"/>
      <c r="ADU23" s="129"/>
      <c r="ADV23" s="129"/>
      <c r="ADW23" s="129"/>
      <c r="ADX23" s="129"/>
      <c r="ADY23" s="129"/>
      <c r="ADZ23" s="129"/>
      <c r="AEA23" s="129"/>
      <c r="AEB23" s="129"/>
      <c r="AEC23" s="129"/>
      <c r="AED23" s="129"/>
      <c r="AEE23" s="129"/>
      <c r="AEF23" s="129"/>
      <c r="AEG23" s="129"/>
      <c r="AEH23" s="129"/>
      <c r="AEI23" s="129"/>
      <c r="AEJ23" s="129"/>
      <c r="AEK23" s="129"/>
      <c r="AEL23" s="129"/>
      <c r="AEM23" s="129"/>
      <c r="AEN23" s="129"/>
      <c r="AEO23" s="129"/>
      <c r="AEP23" s="129"/>
      <c r="AEQ23" s="129"/>
      <c r="AER23" s="129"/>
      <c r="AES23" s="129"/>
      <c r="AET23" s="129"/>
      <c r="AEU23" s="129"/>
      <c r="AEV23" s="129"/>
      <c r="AEW23" s="129"/>
      <c r="AEX23" s="129"/>
      <c r="AEY23" s="129"/>
      <c r="AEZ23" s="129"/>
      <c r="AFA23" s="129"/>
      <c r="AFB23" s="129"/>
      <c r="AFC23" s="129"/>
      <c r="AFD23" s="129"/>
      <c r="AFE23" s="129"/>
      <c r="AFF23" s="129"/>
      <c r="AFG23" s="129"/>
      <c r="AFH23" s="129"/>
      <c r="AFI23" s="129"/>
      <c r="AFJ23" s="129"/>
      <c r="AFK23" s="129"/>
      <c r="AFL23" s="129"/>
      <c r="AFM23" s="129"/>
      <c r="AFN23" s="129"/>
      <c r="AFO23" s="129"/>
      <c r="AFP23" s="129"/>
      <c r="AFQ23" s="129"/>
      <c r="AFR23" s="129"/>
      <c r="AFS23" s="129"/>
      <c r="AFT23" s="129"/>
      <c r="AFU23" s="129"/>
      <c r="AFV23" s="129"/>
      <c r="AFW23" s="129"/>
      <c r="AFX23" s="129"/>
      <c r="AFY23" s="129"/>
      <c r="AFZ23" s="129"/>
      <c r="AGA23" s="129"/>
      <c r="AGB23" s="129"/>
      <c r="AGC23" s="129"/>
      <c r="AGD23" s="129"/>
      <c r="AGE23" s="129"/>
      <c r="AGF23" s="129"/>
      <c r="AGG23" s="129"/>
      <c r="AGH23" s="129"/>
      <c r="AGI23" s="129"/>
      <c r="AGJ23" s="129"/>
      <c r="AGK23" s="129"/>
      <c r="AGL23" s="129"/>
      <c r="AGM23" s="129"/>
      <c r="AGN23" s="129"/>
      <c r="AGO23" s="129"/>
      <c r="AGP23" s="129"/>
      <c r="AGQ23" s="129"/>
      <c r="AGR23" s="129"/>
      <c r="AGS23" s="129"/>
      <c r="AGT23" s="129"/>
      <c r="AGU23" s="129"/>
      <c r="AGV23" s="129"/>
      <c r="AGW23" s="129"/>
      <c r="AGX23" s="129"/>
      <c r="AGY23" s="129"/>
      <c r="AGZ23" s="129"/>
      <c r="AHA23" s="129"/>
      <c r="AHB23" s="129"/>
      <c r="AHC23" s="129"/>
      <c r="AHD23" s="129"/>
      <c r="AHE23" s="129"/>
      <c r="AHF23" s="129"/>
      <c r="AHG23" s="129"/>
      <c r="AHH23" s="129"/>
      <c r="AHI23" s="129"/>
      <c r="AHJ23" s="129"/>
      <c r="AHK23" s="129"/>
      <c r="AHL23" s="129"/>
      <c r="AHM23" s="129"/>
      <c r="AHN23" s="129"/>
      <c r="AHO23" s="129"/>
      <c r="AHP23" s="129"/>
      <c r="AHQ23" s="129"/>
      <c r="AHR23" s="129"/>
      <c r="AHS23" s="129"/>
      <c r="AHT23" s="129"/>
      <c r="AHU23" s="129"/>
      <c r="AHV23" s="129"/>
      <c r="AHW23" s="129"/>
      <c r="AHX23" s="129"/>
      <c r="AHY23" s="129"/>
      <c r="AHZ23" s="129"/>
      <c r="AIA23" s="129"/>
      <c r="AIB23" s="129"/>
      <c r="AIC23" s="129"/>
      <c r="AID23" s="129"/>
      <c r="AIE23" s="129"/>
      <c r="AIF23" s="129"/>
      <c r="AIG23" s="129"/>
      <c r="AIH23" s="129"/>
      <c r="AII23" s="129"/>
      <c r="AIJ23" s="129"/>
      <c r="AIK23" s="129"/>
      <c r="AIL23" s="129"/>
      <c r="AIM23" s="129"/>
      <c r="AIN23" s="129"/>
      <c r="AIO23" s="129"/>
      <c r="AIP23" s="129"/>
      <c r="AIQ23" s="129"/>
      <c r="AIR23" s="129"/>
      <c r="AIS23" s="129"/>
      <c r="AIT23" s="129"/>
      <c r="AIU23" s="129"/>
      <c r="AIV23" s="129"/>
      <c r="AIW23" s="129"/>
      <c r="AIX23" s="129"/>
      <c r="AIY23" s="129"/>
      <c r="AIZ23" s="129"/>
      <c r="AJA23" s="129"/>
      <c r="AJB23" s="129"/>
      <c r="AJC23" s="129"/>
      <c r="AJD23" s="129"/>
      <c r="AJE23" s="129"/>
      <c r="AJF23" s="129"/>
      <c r="AJG23" s="129"/>
      <c r="AJH23" s="129"/>
      <c r="AJI23" s="129"/>
      <c r="AJJ23" s="129"/>
      <c r="AJK23" s="129"/>
      <c r="AJL23" s="129"/>
      <c r="AJM23" s="129"/>
      <c r="AJN23" s="129"/>
      <c r="AJO23" s="129"/>
      <c r="AJP23" s="129"/>
      <c r="AJQ23" s="129"/>
      <c r="AJR23" s="129"/>
      <c r="AJS23" s="129"/>
      <c r="AJT23" s="129"/>
      <c r="AJU23" s="129"/>
      <c r="AJV23" s="129"/>
      <c r="AJW23" s="129"/>
      <c r="AJX23" s="129"/>
      <c r="AJY23" s="129"/>
      <c r="AJZ23" s="129"/>
      <c r="AKA23" s="129"/>
      <c r="AKB23" s="129"/>
      <c r="AKC23" s="129"/>
      <c r="AKD23" s="129"/>
      <c r="AKE23" s="129"/>
      <c r="AKF23" s="129"/>
      <c r="AKG23" s="129"/>
      <c r="AKH23" s="129"/>
      <c r="AKI23" s="129"/>
      <c r="AKJ23" s="129"/>
      <c r="AKK23" s="129"/>
      <c r="AKL23" s="129"/>
      <c r="AKM23" s="129"/>
      <c r="AKN23" s="129"/>
      <c r="AKO23" s="129"/>
      <c r="AKP23" s="129"/>
      <c r="AKQ23" s="129"/>
      <c r="AKR23" s="129"/>
      <c r="AKS23" s="129"/>
      <c r="AKT23" s="129"/>
      <c r="AKU23" s="129"/>
      <c r="AKV23" s="129"/>
      <c r="AKW23" s="129"/>
      <c r="AKX23" s="129"/>
      <c r="AKY23" s="129"/>
      <c r="AKZ23" s="129"/>
      <c r="ALA23" s="129"/>
      <c r="ALB23" s="129"/>
      <c r="ALC23" s="129"/>
      <c r="ALD23" s="129"/>
      <c r="ALE23" s="129"/>
      <c r="ALF23" s="129"/>
      <c r="ALG23" s="129"/>
      <c r="ALH23" s="129"/>
      <c r="ALI23" s="129"/>
      <c r="ALJ23" s="131"/>
      <c r="ALK23" s="129"/>
      <c r="ALL23" s="129"/>
      <c r="ALM23" s="129"/>
      <c r="ALN23" s="129"/>
      <c r="ALO23" s="105"/>
      <c r="ALP23" s="105"/>
      <c r="ALQ23" s="105"/>
    </row>
    <row r="24" spans="1:1005" s="241" customFormat="1" ht="31.5" customHeight="1" x14ac:dyDescent="0.25">
      <c r="A24" s="215" t="s">
        <v>2754</v>
      </c>
      <c r="B24" s="218"/>
      <c r="C24" s="224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20"/>
      <c r="CD24" s="220"/>
      <c r="CE24" s="220"/>
      <c r="CF24" s="220"/>
      <c r="CG24" s="220"/>
      <c r="CH24" s="220"/>
      <c r="CI24" s="220"/>
      <c r="CJ24" s="220"/>
      <c r="CK24" s="220"/>
      <c r="CL24" s="220"/>
      <c r="CM24" s="220"/>
      <c r="CN24" s="220"/>
      <c r="CO24" s="220"/>
      <c r="CP24" s="220"/>
      <c r="CQ24" s="220"/>
      <c r="CR24" s="220"/>
      <c r="CS24" s="220"/>
      <c r="CT24" s="220"/>
      <c r="CU24" s="220"/>
      <c r="CV24" s="220"/>
      <c r="CW24" s="220"/>
      <c r="CX24" s="220"/>
      <c r="CY24" s="220"/>
      <c r="CZ24" s="220"/>
      <c r="DA24" s="220"/>
      <c r="DB24" s="220"/>
      <c r="DC24" s="220"/>
      <c r="DD24" s="220"/>
      <c r="DE24" s="220"/>
      <c r="DF24" s="220"/>
      <c r="DG24" s="220"/>
      <c r="DH24" s="220"/>
      <c r="DI24" s="220"/>
      <c r="DJ24" s="220"/>
      <c r="DK24" s="220"/>
      <c r="DL24" s="220"/>
      <c r="DM24" s="220"/>
      <c r="DN24" s="220"/>
      <c r="DO24" s="220"/>
      <c r="DP24" s="220"/>
      <c r="DQ24" s="220"/>
      <c r="DR24" s="220"/>
      <c r="DS24" s="220"/>
      <c r="DT24" s="220"/>
      <c r="DU24" s="220"/>
      <c r="DV24" s="220"/>
      <c r="DW24" s="220"/>
      <c r="DX24" s="220"/>
      <c r="DY24" s="220"/>
      <c r="DZ24" s="220"/>
      <c r="EA24" s="220"/>
      <c r="EB24" s="220"/>
      <c r="EC24" s="220"/>
      <c r="ED24" s="220"/>
      <c r="EE24" s="220"/>
      <c r="EF24" s="220"/>
      <c r="EG24" s="220"/>
      <c r="EH24" s="220"/>
      <c r="EI24" s="220"/>
      <c r="EJ24" s="220"/>
      <c r="EK24" s="220"/>
      <c r="EL24" s="220"/>
      <c r="EM24" s="220"/>
      <c r="EN24" s="220"/>
      <c r="EO24" s="220"/>
      <c r="EP24" s="220"/>
      <c r="EQ24" s="220"/>
      <c r="ER24" s="220"/>
      <c r="ES24" s="220"/>
      <c r="ET24" s="220"/>
      <c r="EU24" s="220"/>
      <c r="EV24" s="220"/>
      <c r="EW24" s="220"/>
      <c r="EX24" s="220"/>
      <c r="EY24" s="220"/>
      <c r="EZ24" s="220"/>
      <c r="FA24" s="220"/>
      <c r="FB24" s="220"/>
      <c r="FC24" s="220"/>
      <c r="FD24" s="220"/>
      <c r="FE24" s="220"/>
      <c r="FF24" s="220"/>
      <c r="FG24" s="220"/>
      <c r="FH24" s="220"/>
      <c r="FI24" s="220"/>
      <c r="FJ24" s="220"/>
      <c r="FK24" s="220"/>
      <c r="FL24" s="220"/>
      <c r="FM24" s="220"/>
      <c r="FN24" s="220"/>
      <c r="FO24" s="220"/>
      <c r="FP24" s="220"/>
      <c r="FQ24" s="220"/>
      <c r="FR24" s="220"/>
      <c r="FS24" s="220"/>
      <c r="FT24" s="220"/>
      <c r="FU24" s="220"/>
      <c r="FV24" s="220"/>
      <c r="FW24" s="220"/>
      <c r="FX24" s="220"/>
      <c r="FY24" s="220"/>
      <c r="FZ24" s="220"/>
      <c r="GA24" s="220"/>
      <c r="GB24" s="220"/>
      <c r="GC24" s="220"/>
      <c r="GD24" s="220"/>
      <c r="GE24" s="220"/>
      <c r="GF24" s="220"/>
      <c r="GG24" s="220"/>
      <c r="GH24" s="220"/>
      <c r="GI24" s="220"/>
      <c r="GJ24" s="220"/>
      <c r="GK24" s="220"/>
      <c r="GL24" s="220"/>
      <c r="GM24" s="220"/>
      <c r="GN24" s="220"/>
      <c r="GO24" s="220"/>
      <c r="GP24" s="220"/>
      <c r="GQ24" s="220"/>
      <c r="GR24" s="220"/>
      <c r="GS24" s="220"/>
      <c r="GT24" s="220"/>
      <c r="GU24" s="220"/>
      <c r="GV24" s="220"/>
      <c r="GW24" s="220"/>
      <c r="GX24" s="220"/>
      <c r="GY24" s="220"/>
      <c r="GZ24" s="220"/>
      <c r="HA24" s="220"/>
      <c r="HB24" s="220"/>
      <c r="HC24" s="220"/>
      <c r="HD24" s="220"/>
      <c r="HE24" s="220"/>
      <c r="HF24" s="220"/>
      <c r="HG24" s="220"/>
      <c r="HH24" s="220"/>
      <c r="HI24" s="220"/>
      <c r="HJ24" s="220"/>
      <c r="HK24" s="220"/>
      <c r="HL24" s="220"/>
      <c r="HM24" s="220"/>
      <c r="HN24" s="220"/>
      <c r="HO24" s="220"/>
      <c r="HP24" s="220"/>
      <c r="HQ24" s="220"/>
      <c r="HR24" s="220"/>
      <c r="HS24" s="220"/>
      <c r="HT24" s="220"/>
      <c r="HU24" s="220"/>
      <c r="HV24" s="220"/>
      <c r="HW24" s="220"/>
      <c r="HX24" s="220"/>
      <c r="HY24" s="220"/>
      <c r="HZ24" s="220"/>
      <c r="IA24" s="220"/>
      <c r="IB24" s="220"/>
      <c r="IC24" s="220"/>
      <c r="ID24" s="220"/>
      <c r="IE24" s="220"/>
      <c r="IF24" s="220"/>
      <c r="IG24" s="220"/>
      <c r="IH24" s="220"/>
      <c r="II24" s="220"/>
      <c r="IJ24" s="220"/>
      <c r="IK24" s="220"/>
      <c r="IL24" s="220"/>
      <c r="IM24" s="220"/>
      <c r="IN24" s="220"/>
      <c r="IO24" s="220"/>
      <c r="IP24" s="220"/>
      <c r="IQ24" s="220"/>
      <c r="IR24" s="220"/>
      <c r="IS24" s="220"/>
      <c r="IT24" s="220"/>
      <c r="IU24" s="220"/>
      <c r="IV24" s="220"/>
      <c r="IW24" s="220"/>
      <c r="IX24" s="220"/>
      <c r="IY24" s="220"/>
      <c r="IZ24" s="220"/>
      <c r="JA24" s="220"/>
      <c r="JB24" s="220"/>
      <c r="JC24" s="220"/>
      <c r="JD24" s="220"/>
      <c r="JE24" s="220"/>
      <c r="JF24" s="220"/>
      <c r="JG24" s="220"/>
      <c r="JH24" s="220"/>
      <c r="JI24" s="220"/>
      <c r="JJ24" s="220"/>
      <c r="JK24" s="220"/>
      <c r="JL24" s="220"/>
      <c r="JM24" s="220"/>
      <c r="JN24" s="220"/>
      <c r="JO24" s="220"/>
      <c r="JP24" s="220"/>
      <c r="JQ24" s="220"/>
      <c r="JR24" s="220"/>
      <c r="JS24" s="220"/>
      <c r="JT24" s="220"/>
      <c r="JU24" s="220"/>
      <c r="JV24" s="220"/>
      <c r="JW24" s="220"/>
      <c r="JX24" s="220"/>
      <c r="JY24" s="220"/>
      <c r="JZ24" s="220"/>
      <c r="KA24" s="220"/>
      <c r="KB24" s="220"/>
      <c r="KC24" s="220"/>
      <c r="KD24" s="220"/>
      <c r="KE24" s="220"/>
      <c r="KF24" s="220"/>
      <c r="KG24" s="220"/>
      <c r="KH24" s="220"/>
      <c r="KI24" s="220"/>
      <c r="KJ24" s="220"/>
      <c r="KK24" s="220"/>
      <c r="KL24" s="220"/>
      <c r="KM24" s="220"/>
      <c r="KN24" s="220"/>
      <c r="KO24" s="220"/>
      <c r="KP24" s="220"/>
      <c r="KQ24" s="220"/>
      <c r="KR24" s="220"/>
      <c r="KS24" s="220"/>
      <c r="KT24" s="220"/>
      <c r="KU24" s="220"/>
      <c r="KV24" s="220"/>
      <c r="KW24" s="220"/>
      <c r="KX24" s="220"/>
      <c r="KY24" s="220"/>
      <c r="KZ24" s="220"/>
      <c r="LA24" s="220"/>
      <c r="LB24" s="220"/>
      <c r="LC24" s="220"/>
      <c r="LD24" s="220"/>
      <c r="LE24" s="220"/>
      <c r="LF24" s="220"/>
      <c r="LG24" s="220"/>
      <c r="LH24" s="220"/>
      <c r="LI24" s="220"/>
      <c r="LJ24" s="220"/>
      <c r="LK24" s="220"/>
      <c r="LL24" s="220"/>
      <c r="LM24" s="220"/>
      <c r="LN24" s="220"/>
      <c r="LO24" s="220"/>
      <c r="LP24" s="220"/>
      <c r="LQ24" s="220"/>
      <c r="LR24" s="220"/>
      <c r="LS24" s="220"/>
      <c r="LT24" s="220"/>
      <c r="LU24" s="220"/>
      <c r="LV24" s="220"/>
      <c r="LW24" s="220"/>
      <c r="LX24" s="220"/>
      <c r="LY24" s="220"/>
      <c r="LZ24" s="220"/>
      <c r="MA24" s="220"/>
      <c r="MB24" s="220"/>
      <c r="MC24" s="220"/>
      <c r="MD24" s="220"/>
      <c r="ME24" s="220"/>
      <c r="MF24" s="220"/>
      <c r="MG24" s="220"/>
      <c r="MH24" s="220"/>
      <c r="MI24" s="220"/>
      <c r="MJ24" s="220"/>
      <c r="MK24" s="220"/>
      <c r="ML24" s="220"/>
      <c r="MM24" s="220"/>
      <c r="MN24" s="220"/>
      <c r="MO24" s="220"/>
      <c r="MP24" s="220"/>
      <c r="MQ24" s="220"/>
      <c r="MR24" s="220"/>
      <c r="MS24" s="220"/>
      <c r="MT24" s="220"/>
      <c r="MU24" s="220"/>
      <c r="MV24" s="220"/>
      <c r="MW24" s="220"/>
      <c r="MX24" s="220"/>
      <c r="MY24" s="220"/>
      <c r="MZ24" s="220"/>
      <c r="NA24" s="220"/>
      <c r="NB24" s="220"/>
      <c r="NC24" s="220"/>
      <c r="ND24" s="220"/>
      <c r="NE24" s="220"/>
      <c r="NF24" s="220"/>
      <c r="NG24" s="220"/>
      <c r="NH24" s="220"/>
      <c r="NI24" s="220"/>
      <c r="NJ24" s="220"/>
      <c r="NK24" s="220"/>
      <c r="NL24" s="220"/>
      <c r="NM24" s="220"/>
      <c r="NN24" s="220"/>
      <c r="NO24" s="220"/>
      <c r="NP24" s="220"/>
      <c r="NQ24" s="220"/>
      <c r="NR24" s="220"/>
      <c r="NS24" s="220"/>
      <c r="NT24" s="220"/>
      <c r="NU24" s="220"/>
      <c r="NV24" s="220"/>
      <c r="NW24" s="220"/>
      <c r="NX24" s="220"/>
      <c r="NY24" s="220"/>
      <c r="NZ24" s="220"/>
      <c r="OA24" s="220"/>
      <c r="OB24" s="220"/>
      <c r="OC24" s="220"/>
      <c r="OD24" s="220"/>
      <c r="OE24" s="220"/>
      <c r="OF24" s="220"/>
      <c r="OG24" s="220"/>
      <c r="OH24" s="220"/>
      <c r="OI24" s="220"/>
      <c r="OJ24" s="220"/>
      <c r="OK24" s="220"/>
      <c r="OL24" s="220"/>
      <c r="OM24" s="220"/>
      <c r="ON24" s="220"/>
      <c r="OO24" s="220"/>
      <c r="OP24" s="220"/>
      <c r="OQ24" s="220"/>
      <c r="OR24" s="220"/>
      <c r="OS24" s="220"/>
      <c r="OT24" s="220"/>
      <c r="OU24" s="220"/>
      <c r="OV24" s="220"/>
      <c r="OW24" s="220"/>
      <c r="OX24" s="220"/>
      <c r="OY24" s="220"/>
      <c r="OZ24" s="220"/>
      <c r="PA24" s="220"/>
      <c r="PB24" s="220"/>
      <c r="PC24" s="220"/>
      <c r="PD24" s="220"/>
      <c r="PE24" s="220"/>
      <c r="PF24" s="220"/>
      <c r="PG24" s="220"/>
      <c r="PH24" s="220"/>
      <c r="PI24" s="220"/>
      <c r="PJ24" s="220"/>
      <c r="PK24" s="220"/>
      <c r="PL24" s="220"/>
      <c r="PM24" s="220"/>
      <c r="PN24" s="220"/>
      <c r="PO24" s="220"/>
      <c r="PP24" s="220"/>
      <c r="PQ24" s="220"/>
      <c r="PR24" s="220"/>
      <c r="PS24" s="220"/>
      <c r="PT24" s="220"/>
      <c r="PU24" s="220"/>
      <c r="PV24" s="220"/>
      <c r="PW24" s="220"/>
      <c r="PX24" s="220"/>
      <c r="PY24" s="220"/>
      <c r="PZ24" s="220"/>
      <c r="QA24" s="220"/>
      <c r="QB24" s="220"/>
      <c r="QC24" s="220"/>
      <c r="QD24" s="220"/>
      <c r="QE24" s="220"/>
      <c r="QF24" s="220"/>
      <c r="QG24" s="220"/>
      <c r="QH24" s="220"/>
      <c r="QI24" s="220"/>
      <c r="QJ24" s="220"/>
      <c r="QK24" s="220"/>
      <c r="QL24" s="220"/>
      <c r="QM24" s="220"/>
      <c r="QN24" s="220"/>
      <c r="QO24" s="220"/>
      <c r="QP24" s="220"/>
      <c r="QQ24" s="220"/>
      <c r="QR24" s="220"/>
      <c r="QS24" s="220"/>
      <c r="QT24" s="220"/>
      <c r="QU24" s="220"/>
      <c r="QV24" s="220"/>
      <c r="QW24" s="220"/>
      <c r="QX24" s="220"/>
      <c r="QY24" s="220"/>
      <c r="QZ24" s="220"/>
      <c r="RA24" s="220"/>
      <c r="RB24" s="220"/>
      <c r="RC24" s="220"/>
      <c r="RD24" s="220"/>
      <c r="RE24" s="220"/>
      <c r="RF24" s="220"/>
      <c r="RG24" s="220"/>
      <c r="RH24" s="220"/>
      <c r="RI24" s="220"/>
      <c r="RJ24" s="220"/>
      <c r="RK24" s="220"/>
      <c r="RL24" s="220"/>
      <c r="RM24" s="220"/>
      <c r="RN24" s="220"/>
      <c r="RO24" s="220"/>
      <c r="RP24" s="220"/>
      <c r="RQ24" s="220"/>
      <c r="RR24" s="220"/>
      <c r="RS24" s="220"/>
      <c r="RT24" s="220"/>
      <c r="RU24" s="220"/>
      <c r="RV24" s="220"/>
      <c r="RW24" s="220"/>
      <c r="RX24" s="220"/>
      <c r="RY24" s="220"/>
      <c r="RZ24" s="220"/>
      <c r="SA24" s="220"/>
      <c r="SB24" s="220"/>
      <c r="SC24" s="220"/>
      <c r="SD24" s="220"/>
      <c r="SE24" s="220"/>
      <c r="SF24" s="220"/>
      <c r="SG24" s="220"/>
      <c r="SH24" s="220"/>
      <c r="SI24" s="220"/>
      <c r="SJ24" s="220"/>
      <c r="SK24" s="220"/>
      <c r="SL24" s="220"/>
      <c r="SM24" s="220"/>
      <c r="SN24" s="220"/>
      <c r="SO24" s="220"/>
      <c r="SP24" s="220"/>
      <c r="SQ24" s="220"/>
      <c r="SR24" s="220"/>
      <c r="SS24" s="220"/>
      <c r="ST24" s="220"/>
      <c r="SU24" s="220"/>
      <c r="SV24" s="220"/>
      <c r="SW24" s="220"/>
      <c r="SX24" s="220"/>
      <c r="SY24" s="220"/>
      <c r="SZ24" s="220"/>
      <c r="TA24" s="220"/>
      <c r="TB24" s="220"/>
      <c r="TC24" s="220"/>
      <c r="TD24" s="220"/>
      <c r="TE24" s="220"/>
      <c r="TF24" s="220"/>
      <c r="TG24" s="220"/>
      <c r="TH24" s="220"/>
      <c r="TI24" s="220"/>
      <c r="TJ24" s="220"/>
      <c r="TK24" s="220"/>
      <c r="TL24" s="220"/>
      <c r="TM24" s="220"/>
      <c r="TN24" s="220"/>
      <c r="TO24" s="220"/>
      <c r="TP24" s="220"/>
      <c r="TQ24" s="220"/>
      <c r="TR24" s="220"/>
      <c r="TS24" s="220"/>
      <c r="TT24" s="220"/>
      <c r="TU24" s="220"/>
      <c r="TV24" s="220"/>
      <c r="TW24" s="220"/>
      <c r="TX24" s="220"/>
      <c r="TY24" s="220"/>
      <c r="TZ24" s="220"/>
      <c r="UA24" s="220"/>
      <c r="UB24" s="220"/>
      <c r="UC24" s="220"/>
      <c r="UD24" s="220"/>
      <c r="UE24" s="220"/>
      <c r="UF24" s="220"/>
      <c r="UG24" s="220"/>
      <c r="UH24" s="220"/>
      <c r="UI24" s="220"/>
      <c r="UJ24" s="220"/>
      <c r="UK24" s="220"/>
      <c r="UL24" s="220"/>
      <c r="UM24" s="220"/>
      <c r="UN24" s="220"/>
      <c r="UO24" s="220"/>
      <c r="UP24" s="220"/>
      <c r="UQ24" s="220"/>
      <c r="UR24" s="220"/>
      <c r="US24" s="220"/>
      <c r="UT24" s="220"/>
      <c r="UU24" s="220"/>
      <c r="UV24" s="220"/>
      <c r="UW24" s="220"/>
      <c r="UX24" s="220"/>
      <c r="UY24" s="220"/>
      <c r="UZ24" s="220"/>
      <c r="VA24" s="220"/>
      <c r="VB24" s="220"/>
      <c r="VC24" s="220"/>
      <c r="VD24" s="220"/>
      <c r="VE24" s="220"/>
      <c r="VF24" s="220"/>
      <c r="VG24" s="220"/>
      <c r="VH24" s="220"/>
      <c r="VI24" s="220"/>
      <c r="VJ24" s="220"/>
      <c r="VK24" s="220"/>
      <c r="VL24" s="220"/>
      <c r="VM24" s="220"/>
      <c r="VN24" s="220"/>
      <c r="VO24" s="220"/>
      <c r="VP24" s="220"/>
      <c r="VQ24" s="220"/>
      <c r="VR24" s="220"/>
      <c r="VS24" s="220"/>
      <c r="VT24" s="220"/>
      <c r="VU24" s="220"/>
      <c r="VV24" s="220"/>
      <c r="VW24" s="220"/>
      <c r="VX24" s="220"/>
      <c r="VY24" s="220"/>
      <c r="VZ24" s="220"/>
      <c r="WA24" s="220"/>
      <c r="WB24" s="220"/>
      <c r="WC24" s="220"/>
      <c r="WD24" s="220"/>
      <c r="WE24" s="220"/>
      <c r="WF24" s="220"/>
      <c r="WG24" s="220"/>
      <c r="WH24" s="220"/>
      <c r="WI24" s="220"/>
      <c r="WJ24" s="220"/>
      <c r="WK24" s="220"/>
      <c r="WL24" s="220"/>
      <c r="WM24" s="220"/>
      <c r="WN24" s="220"/>
      <c r="WO24" s="220"/>
      <c r="WP24" s="220"/>
      <c r="WQ24" s="220"/>
      <c r="WR24" s="220"/>
      <c r="WS24" s="220"/>
      <c r="WT24" s="220"/>
      <c r="WU24" s="220"/>
      <c r="WV24" s="220"/>
      <c r="WW24" s="220"/>
      <c r="WX24" s="220"/>
      <c r="WY24" s="220"/>
      <c r="WZ24" s="220"/>
      <c r="XA24" s="220"/>
      <c r="XB24" s="220"/>
      <c r="XC24" s="220"/>
      <c r="XD24" s="220"/>
      <c r="XE24" s="220"/>
      <c r="XF24" s="220"/>
      <c r="XG24" s="220"/>
      <c r="XH24" s="220"/>
      <c r="XI24" s="220"/>
      <c r="XJ24" s="220"/>
      <c r="XK24" s="220"/>
      <c r="XL24" s="220"/>
      <c r="XM24" s="220"/>
      <c r="XN24" s="220"/>
      <c r="XO24" s="220"/>
      <c r="XP24" s="220"/>
      <c r="XQ24" s="220"/>
      <c r="XR24" s="220"/>
      <c r="XS24" s="220"/>
      <c r="XT24" s="220"/>
      <c r="XU24" s="220"/>
      <c r="XV24" s="220"/>
      <c r="XW24" s="220"/>
      <c r="XX24" s="220"/>
      <c r="XY24" s="220"/>
      <c r="XZ24" s="220"/>
      <c r="YA24" s="220"/>
      <c r="YB24" s="220"/>
      <c r="YC24" s="220"/>
      <c r="YD24" s="220"/>
      <c r="YE24" s="220"/>
      <c r="YF24" s="220"/>
      <c r="YG24" s="220"/>
      <c r="YH24" s="220"/>
      <c r="YI24" s="220"/>
      <c r="YJ24" s="220"/>
      <c r="YK24" s="220"/>
      <c r="YL24" s="220"/>
      <c r="YM24" s="220"/>
      <c r="YN24" s="220"/>
      <c r="YO24" s="220"/>
      <c r="YP24" s="220"/>
      <c r="YQ24" s="220"/>
      <c r="YR24" s="220"/>
      <c r="YS24" s="220"/>
      <c r="YT24" s="220"/>
      <c r="YU24" s="220"/>
      <c r="YV24" s="220"/>
      <c r="YW24" s="220"/>
      <c r="YX24" s="220"/>
      <c r="YY24" s="220"/>
      <c r="YZ24" s="220"/>
      <c r="ZA24" s="220"/>
      <c r="ZB24" s="220"/>
      <c r="ZC24" s="220"/>
      <c r="ZD24" s="220"/>
      <c r="ZE24" s="220"/>
      <c r="ZF24" s="220"/>
      <c r="ZG24" s="220"/>
      <c r="ZH24" s="220"/>
      <c r="ZI24" s="220"/>
      <c r="ZJ24" s="220"/>
      <c r="ZK24" s="220"/>
      <c r="ZL24" s="220"/>
      <c r="ZM24" s="220"/>
      <c r="ZN24" s="220"/>
      <c r="ZO24" s="220"/>
      <c r="ZP24" s="220"/>
      <c r="ZQ24" s="220"/>
      <c r="ZR24" s="220"/>
      <c r="ZS24" s="220"/>
      <c r="ZT24" s="220"/>
      <c r="ZU24" s="220"/>
      <c r="ZV24" s="220"/>
      <c r="ZW24" s="220"/>
      <c r="ZX24" s="220"/>
      <c r="ZY24" s="220"/>
      <c r="ZZ24" s="220"/>
      <c r="AAA24" s="220"/>
      <c r="AAB24" s="220"/>
      <c r="AAC24" s="220"/>
      <c r="AAD24" s="220"/>
      <c r="AAE24" s="220"/>
      <c r="AAF24" s="220"/>
      <c r="AAG24" s="220"/>
      <c r="AAH24" s="220"/>
      <c r="AAI24" s="220"/>
      <c r="AAJ24" s="220"/>
      <c r="AAK24" s="220"/>
      <c r="AAL24" s="220"/>
      <c r="AAM24" s="220"/>
      <c r="AAN24" s="220"/>
      <c r="AAO24" s="220"/>
      <c r="AAP24" s="220"/>
      <c r="AAQ24" s="220"/>
      <c r="AAR24" s="220"/>
      <c r="AAS24" s="220"/>
      <c r="AAT24" s="220"/>
      <c r="AAU24" s="220"/>
      <c r="AAV24" s="220"/>
      <c r="AAW24" s="220"/>
      <c r="AAX24" s="220"/>
      <c r="AAY24" s="220"/>
      <c r="AAZ24" s="220"/>
      <c r="ABA24" s="220"/>
      <c r="ABB24" s="220"/>
      <c r="ABC24" s="220"/>
      <c r="ABD24" s="220"/>
      <c r="ABE24" s="220"/>
      <c r="ABF24" s="220"/>
      <c r="ABG24" s="220"/>
      <c r="ABH24" s="220"/>
      <c r="ABI24" s="220"/>
      <c r="ABJ24" s="220"/>
      <c r="ABK24" s="220"/>
      <c r="ABL24" s="220"/>
      <c r="ABM24" s="220"/>
      <c r="ABN24" s="220"/>
      <c r="ABO24" s="220"/>
      <c r="ABP24" s="220"/>
      <c r="ABQ24" s="220"/>
      <c r="ABR24" s="220"/>
      <c r="ABS24" s="220"/>
      <c r="ABT24" s="220"/>
      <c r="ABU24" s="220"/>
      <c r="ABV24" s="220"/>
      <c r="ABW24" s="220"/>
      <c r="ABX24" s="220"/>
      <c r="ABY24" s="220"/>
      <c r="ABZ24" s="220"/>
      <c r="ACA24" s="220"/>
      <c r="ACB24" s="220"/>
      <c r="ACC24" s="220"/>
      <c r="ACD24" s="220"/>
      <c r="ACE24" s="220"/>
      <c r="ACF24" s="220"/>
      <c r="ACG24" s="220"/>
      <c r="ACH24" s="220"/>
      <c r="ACI24" s="220"/>
      <c r="ACJ24" s="220"/>
      <c r="ACK24" s="220"/>
      <c r="ACL24" s="220"/>
      <c r="ACM24" s="220"/>
      <c r="ACN24" s="220"/>
      <c r="ACO24" s="220"/>
      <c r="ACP24" s="220"/>
      <c r="ACQ24" s="220"/>
      <c r="ACR24" s="220"/>
      <c r="ACS24" s="220"/>
      <c r="ACT24" s="220"/>
      <c r="ACU24" s="220"/>
      <c r="ACV24" s="220"/>
      <c r="ACW24" s="220"/>
      <c r="ACX24" s="220"/>
      <c r="ACY24" s="220"/>
      <c r="ACZ24" s="220"/>
      <c r="ADA24" s="220"/>
      <c r="ADB24" s="220"/>
      <c r="ADC24" s="220"/>
      <c r="ADD24" s="220"/>
      <c r="ADE24" s="220"/>
      <c r="ADF24" s="220"/>
      <c r="ADG24" s="220"/>
      <c r="ADH24" s="220"/>
      <c r="ADI24" s="220"/>
      <c r="ADJ24" s="220"/>
      <c r="ADK24" s="220"/>
      <c r="ADL24" s="220"/>
      <c r="ADM24" s="220"/>
      <c r="ADN24" s="220"/>
      <c r="ADO24" s="220"/>
      <c r="ADP24" s="220"/>
      <c r="ADQ24" s="220"/>
      <c r="ADR24" s="220"/>
      <c r="ADS24" s="220"/>
      <c r="ADT24" s="220"/>
      <c r="ADU24" s="220"/>
      <c r="ADV24" s="220"/>
      <c r="ADW24" s="220"/>
      <c r="ADX24" s="220"/>
      <c r="ADY24" s="220"/>
      <c r="ADZ24" s="220"/>
      <c r="AEA24" s="220"/>
      <c r="AEB24" s="220"/>
      <c r="AEC24" s="220"/>
      <c r="AED24" s="220"/>
      <c r="AEE24" s="220"/>
      <c r="AEF24" s="220"/>
      <c r="AEG24" s="220"/>
      <c r="AEH24" s="220"/>
      <c r="AEI24" s="220"/>
      <c r="AEJ24" s="220"/>
      <c r="AEK24" s="220"/>
      <c r="AEL24" s="220"/>
      <c r="AEM24" s="220"/>
      <c r="AEN24" s="220"/>
      <c r="AEO24" s="220"/>
      <c r="AEP24" s="220"/>
      <c r="AEQ24" s="220"/>
      <c r="AER24" s="220"/>
      <c r="AES24" s="220"/>
      <c r="AET24" s="220"/>
      <c r="AEU24" s="220"/>
      <c r="AEV24" s="220"/>
      <c r="AEW24" s="220"/>
      <c r="AEX24" s="220"/>
      <c r="AEY24" s="220"/>
      <c r="AEZ24" s="220"/>
      <c r="AFA24" s="220"/>
      <c r="AFB24" s="220"/>
      <c r="AFC24" s="220"/>
      <c r="AFD24" s="220"/>
      <c r="AFE24" s="220"/>
      <c r="AFF24" s="220"/>
      <c r="AFG24" s="220"/>
      <c r="AFH24" s="220"/>
      <c r="AFI24" s="220"/>
      <c r="AFJ24" s="220"/>
      <c r="AFK24" s="220"/>
      <c r="AFL24" s="220"/>
      <c r="AFM24" s="220"/>
      <c r="AFN24" s="220"/>
      <c r="AFO24" s="220"/>
      <c r="AFP24" s="220"/>
      <c r="AFQ24" s="220"/>
      <c r="AFR24" s="220"/>
      <c r="AFS24" s="220"/>
      <c r="AFT24" s="220"/>
      <c r="AFU24" s="220"/>
      <c r="AFV24" s="220"/>
      <c r="AFW24" s="220"/>
      <c r="AFX24" s="220"/>
      <c r="AFY24" s="220"/>
      <c r="AFZ24" s="220"/>
      <c r="AGA24" s="220"/>
      <c r="AGB24" s="220"/>
      <c r="AGC24" s="220"/>
      <c r="AGD24" s="220"/>
      <c r="AGE24" s="220"/>
      <c r="AGF24" s="220"/>
      <c r="AGG24" s="220"/>
      <c r="AGH24" s="220"/>
      <c r="AGI24" s="220"/>
      <c r="AGJ24" s="220"/>
      <c r="AGK24" s="220"/>
      <c r="AGL24" s="220"/>
      <c r="AGM24" s="220"/>
      <c r="AGN24" s="220"/>
      <c r="AGO24" s="220"/>
      <c r="AGP24" s="220"/>
      <c r="AGQ24" s="220"/>
      <c r="AGR24" s="220"/>
      <c r="AGS24" s="220"/>
      <c r="AGT24" s="220"/>
      <c r="AGU24" s="220"/>
      <c r="AGV24" s="220"/>
      <c r="AGW24" s="220"/>
      <c r="AGX24" s="220"/>
      <c r="AGY24" s="220"/>
      <c r="AGZ24" s="220"/>
      <c r="AHA24" s="220"/>
      <c r="AHB24" s="220"/>
      <c r="AHC24" s="220"/>
      <c r="AHD24" s="220"/>
      <c r="AHE24" s="220"/>
      <c r="AHF24" s="220"/>
      <c r="AHG24" s="220"/>
      <c r="AHH24" s="220"/>
      <c r="AHI24" s="220"/>
      <c r="AHJ24" s="220"/>
      <c r="AHK24" s="220"/>
      <c r="AHL24" s="220"/>
      <c r="AHM24" s="220"/>
      <c r="AHN24" s="220"/>
      <c r="AHO24" s="220"/>
      <c r="AHP24" s="220"/>
      <c r="AHQ24" s="220"/>
      <c r="AHR24" s="220"/>
      <c r="AHS24" s="220"/>
      <c r="AHT24" s="220"/>
      <c r="AHU24" s="220"/>
      <c r="AHV24" s="220"/>
      <c r="AHW24" s="220"/>
      <c r="AHX24" s="220"/>
      <c r="AHY24" s="220"/>
      <c r="AHZ24" s="220"/>
      <c r="AIA24" s="220"/>
      <c r="AIB24" s="220"/>
      <c r="AIC24" s="220"/>
      <c r="AID24" s="220"/>
      <c r="AIE24" s="220"/>
      <c r="AIF24" s="220"/>
      <c r="AIG24" s="220"/>
      <c r="AIH24" s="220"/>
      <c r="AII24" s="220"/>
      <c r="AIJ24" s="220"/>
      <c r="AIK24" s="220"/>
      <c r="AIL24" s="220"/>
      <c r="AIM24" s="220"/>
      <c r="AIN24" s="220"/>
      <c r="AIO24" s="220"/>
      <c r="AIP24" s="220"/>
      <c r="AIQ24" s="220"/>
      <c r="AIR24" s="220"/>
      <c r="AIS24" s="220"/>
      <c r="AIT24" s="220"/>
      <c r="AIU24" s="220"/>
      <c r="AIV24" s="220"/>
      <c r="AIW24" s="220"/>
      <c r="AIX24" s="220"/>
      <c r="AIY24" s="220"/>
      <c r="AIZ24" s="220"/>
      <c r="AJA24" s="220"/>
      <c r="AJB24" s="220"/>
      <c r="AJC24" s="220"/>
      <c r="AJD24" s="220"/>
      <c r="AJE24" s="220"/>
      <c r="AJF24" s="220"/>
      <c r="AJG24" s="220"/>
      <c r="AJH24" s="220"/>
      <c r="AJI24" s="220"/>
      <c r="AJJ24" s="220"/>
      <c r="AJK24" s="220"/>
      <c r="AJL24" s="220"/>
      <c r="AJM24" s="220"/>
      <c r="AJN24" s="220"/>
      <c r="AJO24" s="220"/>
      <c r="AJP24" s="220"/>
      <c r="AJQ24" s="220"/>
      <c r="AJR24" s="220"/>
      <c r="AJS24" s="220"/>
      <c r="AJT24" s="220"/>
      <c r="AJU24" s="220"/>
      <c r="AJV24" s="220"/>
      <c r="AJW24" s="220"/>
      <c r="AJX24" s="220"/>
      <c r="AJY24" s="220"/>
      <c r="AJZ24" s="220"/>
      <c r="AKA24" s="220"/>
      <c r="AKB24" s="220"/>
      <c r="AKC24" s="220"/>
      <c r="AKD24" s="220"/>
      <c r="AKE24" s="220"/>
      <c r="AKF24" s="220"/>
      <c r="AKG24" s="220"/>
      <c r="AKH24" s="220"/>
      <c r="AKI24" s="220"/>
      <c r="AKJ24" s="220"/>
      <c r="AKK24" s="220"/>
      <c r="AKL24" s="220"/>
      <c r="AKM24" s="220"/>
      <c r="AKN24" s="220"/>
      <c r="AKO24" s="220"/>
      <c r="AKP24" s="220"/>
      <c r="AKQ24" s="220"/>
      <c r="AKR24" s="220"/>
      <c r="AKS24" s="220"/>
      <c r="AKT24" s="220"/>
      <c r="AKU24" s="220"/>
      <c r="AKV24" s="220"/>
      <c r="AKW24" s="220"/>
      <c r="AKX24" s="220"/>
      <c r="AKY24" s="220"/>
      <c r="AKZ24" s="220"/>
      <c r="ALA24" s="220"/>
      <c r="ALB24" s="220"/>
      <c r="ALC24" s="220"/>
      <c r="ALD24" s="220"/>
      <c r="ALE24" s="220"/>
      <c r="ALF24" s="220"/>
      <c r="ALG24" s="220"/>
      <c r="ALH24" s="220"/>
      <c r="ALI24" s="220"/>
      <c r="ALJ24" s="220"/>
      <c r="ALK24" s="220"/>
      <c r="ALL24" s="220"/>
      <c r="ALM24" s="220"/>
      <c r="ALN24" s="220"/>
      <c r="ALO24" s="239"/>
      <c r="ALP24" s="239"/>
      <c r="ALQ24" s="239"/>
    </row>
    <row r="25" spans="1:1005" s="86" customFormat="1" ht="31.5" customHeight="1" x14ac:dyDescent="0.25">
      <c r="A25" s="216" t="s">
        <v>2775</v>
      </c>
      <c r="B25" s="225"/>
      <c r="C25" s="226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  <c r="CG25" s="223"/>
      <c r="CH25" s="223"/>
      <c r="CI25" s="223"/>
      <c r="CJ25" s="223"/>
      <c r="CK25" s="223"/>
      <c r="CL25" s="223"/>
      <c r="CM25" s="223"/>
      <c r="CN25" s="223"/>
      <c r="CO25" s="223"/>
      <c r="CP25" s="223"/>
      <c r="CQ25" s="223"/>
      <c r="CR25" s="223"/>
      <c r="CS25" s="223"/>
      <c r="CT25" s="223"/>
      <c r="CU25" s="223"/>
      <c r="CV25" s="223"/>
      <c r="CW25" s="223"/>
      <c r="CX25" s="223"/>
      <c r="CY25" s="223"/>
      <c r="CZ25" s="223"/>
      <c r="DA25" s="223"/>
      <c r="DB25" s="223"/>
      <c r="DC25" s="223"/>
      <c r="DD25" s="223"/>
      <c r="DE25" s="223"/>
      <c r="DF25" s="223"/>
      <c r="DG25" s="223"/>
      <c r="DH25" s="223"/>
      <c r="DI25" s="223"/>
      <c r="DJ25" s="223"/>
      <c r="DK25" s="223"/>
      <c r="DL25" s="223"/>
      <c r="DM25" s="223"/>
      <c r="DN25" s="223"/>
      <c r="DO25" s="223"/>
      <c r="DP25" s="223"/>
      <c r="DQ25" s="223"/>
      <c r="DR25" s="223"/>
      <c r="DS25" s="223"/>
      <c r="DT25" s="223"/>
      <c r="DU25" s="223"/>
      <c r="DV25" s="223"/>
      <c r="DW25" s="223"/>
      <c r="DX25" s="223"/>
      <c r="DY25" s="223"/>
      <c r="DZ25" s="223"/>
      <c r="EA25" s="223"/>
      <c r="EB25" s="223"/>
      <c r="EC25" s="223"/>
      <c r="ED25" s="223"/>
      <c r="EE25" s="223"/>
      <c r="EF25" s="223"/>
      <c r="EG25" s="223"/>
      <c r="EH25" s="223"/>
      <c r="EI25" s="223"/>
      <c r="EJ25" s="223"/>
      <c r="EK25" s="223"/>
      <c r="EL25" s="223"/>
      <c r="EM25" s="223"/>
      <c r="EN25" s="223"/>
      <c r="EO25" s="223"/>
      <c r="EP25" s="223"/>
      <c r="EQ25" s="223"/>
      <c r="ER25" s="223"/>
      <c r="ES25" s="223"/>
      <c r="ET25" s="223"/>
      <c r="EU25" s="223"/>
      <c r="EV25" s="223"/>
      <c r="EW25" s="223"/>
      <c r="EX25" s="223"/>
      <c r="EY25" s="223"/>
      <c r="EZ25" s="223"/>
      <c r="FA25" s="223"/>
      <c r="FB25" s="223"/>
      <c r="FC25" s="223"/>
      <c r="FD25" s="223"/>
      <c r="FE25" s="223"/>
      <c r="FF25" s="223"/>
      <c r="FG25" s="223"/>
      <c r="FH25" s="223"/>
      <c r="FI25" s="223"/>
      <c r="FJ25" s="223"/>
      <c r="FK25" s="223"/>
      <c r="FL25" s="223"/>
      <c r="FM25" s="223"/>
      <c r="FN25" s="223"/>
      <c r="FO25" s="223"/>
      <c r="FP25" s="223"/>
      <c r="FQ25" s="223"/>
      <c r="FR25" s="223"/>
      <c r="FS25" s="223"/>
      <c r="FT25" s="223"/>
      <c r="FU25" s="223"/>
      <c r="FV25" s="223"/>
      <c r="FW25" s="223"/>
      <c r="FX25" s="223"/>
      <c r="FY25" s="223"/>
      <c r="FZ25" s="223"/>
      <c r="GA25" s="223"/>
      <c r="GB25" s="223"/>
      <c r="GC25" s="223"/>
      <c r="GD25" s="223"/>
      <c r="GE25" s="223"/>
      <c r="GF25" s="223"/>
      <c r="GG25" s="223"/>
      <c r="GH25" s="223"/>
      <c r="GI25" s="223"/>
      <c r="GJ25" s="223"/>
      <c r="GK25" s="223"/>
      <c r="GL25" s="223"/>
      <c r="GM25" s="223"/>
      <c r="GN25" s="223"/>
      <c r="GO25" s="223"/>
      <c r="GP25" s="223"/>
      <c r="GQ25" s="223"/>
      <c r="GR25" s="223"/>
      <c r="GS25" s="223"/>
      <c r="GT25" s="223"/>
      <c r="GU25" s="223"/>
      <c r="GV25" s="223"/>
      <c r="GW25" s="223"/>
      <c r="GX25" s="223"/>
      <c r="GY25" s="223"/>
      <c r="GZ25" s="223"/>
      <c r="HA25" s="223"/>
      <c r="HB25" s="223"/>
      <c r="HC25" s="223"/>
      <c r="HD25" s="223"/>
      <c r="HE25" s="223"/>
      <c r="HF25" s="223"/>
      <c r="HG25" s="223"/>
      <c r="HH25" s="223"/>
      <c r="HI25" s="223"/>
      <c r="HJ25" s="223"/>
      <c r="HK25" s="223"/>
      <c r="HL25" s="223"/>
      <c r="HM25" s="223"/>
      <c r="HN25" s="223"/>
      <c r="HO25" s="223"/>
      <c r="HP25" s="223"/>
      <c r="HQ25" s="223"/>
      <c r="HR25" s="223"/>
      <c r="HS25" s="223"/>
      <c r="HT25" s="223"/>
      <c r="HU25" s="223"/>
      <c r="HV25" s="223"/>
      <c r="HW25" s="223"/>
      <c r="HX25" s="223"/>
      <c r="HY25" s="223"/>
      <c r="HZ25" s="223"/>
      <c r="IA25" s="223"/>
      <c r="IB25" s="223"/>
      <c r="IC25" s="223"/>
      <c r="ID25" s="223"/>
      <c r="IE25" s="223"/>
      <c r="IF25" s="223"/>
      <c r="IG25" s="223"/>
      <c r="IH25" s="223"/>
      <c r="II25" s="223"/>
      <c r="IJ25" s="223"/>
      <c r="IK25" s="223"/>
      <c r="IL25" s="223"/>
      <c r="IM25" s="223"/>
      <c r="IN25" s="223"/>
      <c r="IO25" s="223"/>
      <c r="IP25" s="223"/>
      <c r="IQ25" s="223"/>
      <c r="IR25" s="223"/>
      <c r="IS25" s="223"/>
      <c r="IT25" s="223"/>
      <c r="IU25" s="223"/>
      <c r="IV25" s="223"/>
      <c r="IW25" s="223"/>
      <c r="IX25" s="223"/>
      <c r="IY25" s="223"/>
      <c r="IZ25" s="223"/>
      <c r="JA25" s="223"/>
      <c r="JB25" s="223"/>
      <c r="JC25" s="223"/>
      <c r="JD25" s="223"/>
      <c r="JE25" s="223"/>
      <c r="JF25" s="223"/>
      <c r="JG25" s="223"/>
      <c r="JH25" s="223"/>
      <c r="JI25" s="223"/>
      <c r="JJ25" s="223"/>
      <c r="JK25" s="223"/>
      <c r="JL25" s="223"/>
      <c r="JM25" s="223"/>
      <c r="JN25" s="223"/>
      <c r="JO25" s="223"/>
      <c r="JP25" s="223"/>
      <c r="JQ25" s="223"/>
      <c r="JR25" s="223"/>
      <c r="JS25" s="223"/>
      <c r="JT25" s="223"/>
      <c r="JU25" s="223"/>
      <c r="JV25" s="223"/>
      <c r="JW25" s="223"/>
      <c r="JX25" s="223"/>
      <c r="JY25" s="223"/>
      <c r="JZ25" s="223"/>
      <c r="KA25" s="223"/>
      <c r="KB25" s="223"/>
      <c r="KC25" s="223"/>
      <c r="KD25" s="223"/>
      <c r="KE25" s="223"/>
      <c r="KF25" s="223"/>
      <c r="KG25" s="223"/>
      <c r="KH25" s="223"/>
      <c r="KI25" s="223"/>
      <c r="KJ25" s="223"/>
      <c r="KK25" s="223"/>
      <c r="KL25" s="223"/>
      <c r="KM25" s="223"/>
      <c r="KN25" s="223"/>
      <c r="KO25" s="223"/>
      <c r="KP25" s="223"/>
      <c r="KQ25" s="223"/>
      <c r="KR25" s="223"/>
      <c r="KS25" s="223"/>
      <c r="KT25" s="223"/>
      <c r="KU25" s="223"/>
      <c r="KV25" s="223"/>
      <c r="KW25" s="223"/>
      <c r="KX25" s="223"/>
      <c r="KY25" s="223"/>
      <c r="KZ25" s="223"/>
      <c r="LA25" s="223"/>
      <c r="LB25" s="223"/>
      <c r="LC25" s="223"/>
      <c r="LD25" s="223"/>
      <c r="LE25" s="223"/>
      <c r="LF25" s="223"/>
      <c r="LG25" s="223"/>
      <c r="LH25" s="223"/>
      <c r="LI25" s="223"/>
      <c r="LJ25" s="223"/>
      <c r="LK25" s="223"/>
      <c r="LL25" s="223"/>
      <c r="LM25" s="223"/>
      <c r="LN25" s="223"/>
      <c r="LO25" s="223"/>
      <c r="LP25" s="223"/>
      <c r="LQ25" s="223"/>
      <c r="LR25" s="223"/>
      <c r="LS25" s="223"/>
      <c r="LT25" s="223"/>
      <c r="LU25" s="223"/>
      <c r="LV25" s="223"/>
      <c r="LW25" s="223"/>
      <c r="LX25" s="223"/>
      <c r="LY25" s="223"/>
      <c r="LZ25" s="223"/>
      <c r="MA25" s="223"/>
      <c r="MB25" s="223"/>
      <c r="MC25" s="223"/>
      <c r="MD25" s="223"/>
      <c r="ME25" s="223"/>
      <c r="MF25" s="223"/>
      <c r="MG25" s="223"/>
      <c r="MH25" s="223"/>
      <c r="MI25" s="223"/>
      <c r="MJ25" s="223"/>
      <c r="MK25" s="223"/>
      <c r="ML25" s="223"/>
      <c r="MM25" s="223"/>
      <c r="MN25" s="223"/>
      <c r="MO25" s="223"/>
      <c r="MP25" s="223"/>
      <c r="MQ25" s="223"/>
      <c r="MR25" s="223"/>
      <c r="MS25" s="223"/>
      <c r="MT25" s="223"/>
      <c r="MU25" s="223"/>
      <c r="MV25" s="223"/>
      <c r="MW25" s="223"/>
      <c r="MX25" s="223"/>
      <c r="MY25" s="223"/>
      <c r="MZ25" s="223"/>
      <c r="NA25" s="223"/>
      <c r="NB25" s="223"/>
      <c r="NC25" s="223"/>
      <c r="ND25" s="223"/>
      <c r="NE25" s="223"/>
      <c r="NF25" s="223"/>
      <c r="NG25" s="223"/>
      <c r="NH25" s="223"/>
      <c r="NI25" s="223"/>
      <c r="NJ25" s="223"/>
      <c r="NK25" s="223"/>
      <c r="NL25" s="223"/>
      <c r="NM25" s="223"/>
      <c r="NN25" s="223"/>
      <c r="NO25" s="223"/>
      <c r="NP25" s="223"/>
      <c r="NQ25" s="223"/>
      <c r="NR25" s="223"/>
      <c r="NS25" s="223"/>
      <c r="NT25" s="223"/>
      <c r="NU25" s="223"/>
      <c r="NV25" s="223"/>
      <c r="NW25" s="223"/>
      <c r="NX25" s="223"/>
      <c r="NY25" s="223"/>
      <c r="NZ25" s="223"/>
      <c r="OA25" s="223"/>
      <c r="OB25" s="223"/>
      <c r="OC25" s="223"/>
      <c r="OD25" s="223"/>
      <c r="OE25" s="223"/>
      <c r="OF25" s="223"/>
      <c r="OG25" s="223"/>
      <c r="OH25" s="223"/>
      <c r="OI25" s="223"/>
      <c r="OJ25" s="223"/>
      <c r="OK25" s="223"/>
      <c r="OL25" s="223"/>
      <c r="OM25" s="223"/>
      <c r="ON25" s="223"/>
      <c r="OO25" s="223"/>
      <c r="OP25" s="223"/>
      <c r="OQ25" s="223"/>
      <c r="OR25" s="223"/>
      <c r="OS25" s="223"/>
      <c r="OT25" s="223"/>
      <c r="OU25" s="223"/>
      <c r="OV25" s="223"/>
      <c r="OW25" s="223"/>
      <c r="OX25" s="223"/>
      <c r="OY25" s="223"/>
      <c r="OZ25" s="223"/>
      <c r="PA25" s="223"/>
      <c r="PB25" s="223"/>
      <c r="PC25" s="223"/>
      <c r="PD25" s="223"/>
      <c r="PE25" s="223"/>
      <c r="PF25" s="223"/>
      <c r="PG25" s="223"/>
      <c r="PH25" s="223"/>
      <c r="PI25" s="223"/>
      <c r="PJ25" s="223"/>
      <c r="PK25" s="223"/>
      <c r="PL25" s="223"/>
      <c r="PM25" s="223"/>
      <c r="PN25" s="223"/>
      <c r="PO25" s="223"/>
      <c r="PP25" s="223"/>
      <c r="PQ25" s="223"/>
      <c r="PR25" s="223"/>
      <c r="PS25" s="223"/>
      <c r="PT25" s="223"/>
      <c r="PU25" s="223"/>
      <c r="PV25" s="223"/>
      <c r="PW25" s="223"/>
      <c r="PX25" s="223"/>
      <c r="PY25" s="223"/>
      <c r="PZ25" s="223"/>
      <c r="QA25" s="223"/>
      <c r="QB25" s="223"/>
      <c r="QC25" s="223"/>
      <c r="QD25" s="223"/>
      <c r="QE25" s="223"/>
      <c r="QF25" s="223"/>
      <c r="QG25" s="223"/>
      <c r="QH25" s="223"/>
      <c r="QI25" s="223"/>
      <c r="QJ25" s="223"/>
      <c r="QK25" s="223"/>
      <c r="QL25" s="223"/>
      <c r="QM25" s="223"/>
      <c r="QN25" s="223"/>
      <c r="QO25" s="223"/>
      <c r="QP25" s="223"/>
      <c r="QQ25" s="223"/>
      <c r="QR25" s="223"/>
      <c r="QS25" s="223"/>
      <c r="QT25" s="223"/>
      <c r="QU25" s="223"/>
      <c r="QV25" s="223"/>
      <c r="QW25" s="223"/>
      <c r="QX25" s="223"/>
      <c r="QY25" s="223"/>
      <c r="QZ25" s="223"/>
      <c r="RA25" s="223"/>
      <c r="RB25" s="223"/>
      <c r="RC25" s="223"/>
      <c r="RD25" s="223"/>
      <c r="RE25" s="223"/>
      <c r="RF25" s="223"/>
      <c r="RG25" s="223"/>
      <c r="RH25" s="223"/>
      <c r="RI25" s="223"/>
      <c r="RJ25" s="223"/>
      <c r="RK25" s="223"/>
      <c r="RL25" s="223"/>
      <c r="RM25" s="223"/>
      <c r="RN25" s="223"/>
      <c r="RO25" s="223"/>
      <c r="RP25" s="223"/>
      <c r="RQ25" s="223"/>
      <c r="RR25" s="223"/>
      <c r="RS25" s="223"/>
      <c r="RT25" s="223"/>
      <c r="RU25" s="223"/>
      <c r="RV25" s="223"/>
      <c r="RW25" s="223"/>
      <c r="RX25" s="223"/>
      <c r="RY25" s="223"/>
      <c r="RZ25" s="223"/>
      <c r="SA25" s="223"/>
      <c r="SB25" s="223"/>
      <c r="SC25" s="223"/>
      <c r="SD25" s="223"/>
      <c r="SE25" s="223"/>
      <c r="SF25" s="223"/>
      <c r="SG25" s="223"/>
      <c r="SH25" s="223"/>
      <c r="SI25" s="223"/>
      <c r="SJ25" s="223"/>
      <c r="SK25" s="223"/>
      <c r="SL25" s="223"/>
      <c r="SM25" s="223"/>
      <c r="SN25" s="223"/>
      <c r="SO25" s="223"/>
      <c r="SP25" s="223"/>
      <c r="SQ25" s="223"/>
      <c r="SR25" s="223"/>
      <c r="SS25" s="223"/>
      <c r="ST25" s="223"/>
      <c r="SU25" s="223"/>
      <c r="SV25" s="223"/>
      <c r="SW25" s="223"/>
      <c r="SX25" s="223"/>
      <c r="SY25" s="223"/>
      <c r="SZ25" s="223"/>
      <c r="TA25" s="223"/>
      <c r="TB25" s="223"/>
      <c r="TC25" s="223"/>
      <c r="TD25" s="223"/>
      <c r="TE25" s="223"/>
      <c r="TF25" s="223"/>
      <c r="TG25" s="223"/>
      <c r="TH25" s="223"/>
      <c r="TI25" s="223"/>
      <c r="TJ25" s="223"/>
      <c r="TK25" s="223"/>
      <c r="TL25" s="223"/>
      <c r="TM25" s="223"/>
      <c r="TN25" s="223"/>
      <c r="TO25" s="223"/>
      <c r="TP25" s="223"/>
      <c r="TQ25" s="223"/>
      <c r="TR25" s="223"/>
      <c r="TS25" s="223"/>
      <c r="TT25" s="223"/>
      <c r="TU25" s="223"/>
      <c r="TV25" s="223"/>
      <c r="TW25" s="223"/>
      <c r="TX25" s="223"/>
      <c r="TY25" s="223"/>
      <c r="TZ25" s="223"/>
      <c r="UA25" s="223"/>
      <c r="UB25" s="223"/>
      <c r="UC25" s="223"/>
      <c r="UD25" s="223"/>
      <c r="UE25" s="223"/>
      <c r="UF25" s="223"/>
      <c r="UG25" s="223"/>
      <c r="UH25" s="223"/>
      <c r="UI25" s="223"/>
      <c r="UJ25" s="223"/>
      <c r="UK25" s="223"/>
      <c r="UL25" s="223"/>
      <c r="UM25" s="223"/>
      <c r="UN25" s="223"/>
      <c r="UO25" s="223"/>
      <c r="UP25" s="223"/>
      <c r="UQ25" s="223"/>
      <c r="UR25" s="223"/>
      <c r="US25" s="223"/>
      <c r="UT25" s="223"/>
      <c r="UU25" s="223"/>
      <c r="UV25" s="223"/>
      <c r="UW25" s="223"/>
      <c r="UX25" s="223"/>
      <c r="UY25" s="223"/>
      <c r="UZ25" s="223"/>
      <c r="VA25" s="223"/>
      <c r="VB25" s="223"/>
      <c r="VC25" s="223"/>
      <c r="VD25" s="223"/>
      <c r="VE25" s="223"/>
      <c r="VF25" s="223"/>
      <c r="VG25" s="223"/>
      <c r="VH25" s="223"/>
      <c r="VI25" s="223"/>
      <c r="VJ25" s="223"/>
      <c r="VK25" s="223"/>
      <c r="VL25" s="223"/>
      <c r="VM25" s="223"/>
      <c r="VN25" s="223"/>
      <c r="VO25" s="223"/>
      <c r="VP25" s="223"/>
      <c r="VQ25" s="223"/>
      <c r="VR25" s="223"/>
      <c r="VS25" s="223"/>
      <c r="VT25" s="223"/>
      <c r="VU25" s="223"/>
      <c r="VV25" s="223"/>
      <c r="VW25" s="223"/>
      <c r="VX25" s="223"/>
      <c r="VY25" s="223"/>
      <c r="VZ25" s="223"/>
      <c r="WA25" s="223"/>
      <c r="WB25" s="223"/>
      <c r="WC25" s="223"/>
      <c r="WD25" s="223"/>
      <c r="WE25" s="223"/>
      <c r="WF25" s="223"/>
      <c r="WG25" s="223"/>
      <c r="WH25" s="223"/>
      <c r="WI25" s="223"/>
      <c r="WJ25" s="223"/>
      <c r="WK25" s="223"/>
      <c r="WL25" s="223"/>
      <c r="WM25" s="223"/>
      <c r="WN25" s="223"/>
      <c r="WO25" s="223"/>
      <c r="WP25" s="223"/>
      <c r="WQ25" s="223"/>
      <c r="WR25" s="223"/>
      <c r="WS25" s="223"/>
      <c r="WT25" s="223"/>
      <c r="WU25" s="223"/>
      <c r="WV25" s="223"/>
      <c r="WW25" s="223"/>
      <c r="WX25" s="223"/>
      <c r="WY25" s="223"/>
      <c r="WZ25" s="223"/>
      <c r="XA25" s="223"/>
      <c r="XB25" s="223"/>
      <c r="XC25" s="223"/>
      <c r="XD25" s="223"/>
      <c r="XE25" s="223"/>
      <c r="XF25" s="223"/>
      <c r="XG25" s="223"/>
      <c r="XH25" s="223"/>
      <c r="XI25" s="223"/>
      <c r="XJ25" s="223"/>
      <c r="XK25" s="223"/>
      <c r="XL25" s="223"/>
      <c r="XM25" s="223"/>
      <c r="XN25" s="223"/>
      <c r="XO25" s="223"/>
      <c r="XP25" s="223"/>
      <c r="XQ25" s="223"/>
      <c r="XR25" s="223"/>
      <c r="XS25" s="223"/>
      <c r="XT25" s="223"/>
      <c r="XU25" s="223"/>
      <c r="XV25" s="223"/>
      <c r="XW25" s="223"/>
      <c r="XX25" s="223"/>
      <c r="XY25" s="223"/>
      <c r="XZ25" s="223"/>
      <c r="YA25" s="223"/>
      <c r="YB25" s="223"/>
      <c r="YC25" s="223"/>
      <c r="YD25" s="223"/>
      <c r="YE25" s="223"/>
      <c r="YF25" s="223"/>
      <c r="YG25" s="223"/>
      <c r="YH25" s="223"/>
      <c r="YI25" s="223"/>
      <c r="YJ25" s="223"/>
      <c r="YK25" s="223"/>
      <c r="YL25" s="223"/>
      <c r="YM25" s="223"/>
      <c r="YN25" s="223"/>
      <c r="YO25" s="223"/>
      <c r="YP25" s="223"/>
      <c r="YQ25" s="223"/>
      <c r="YR25" s="223"/>
      <c r="YS25" s="223"/>
      <c r="YT25" s="223"/>
      <c r="YU25" s="223"/>
      <c r="YV25" s="223"/>
      <c r="YW25" s="223"/>
      <c r="YX25" s="223"/>
      <c r="YY25" s="223"/>
      <c r="YZ25" s="223"/>
      <c r="ZA25" s="223"/>
      <c r="ZB25" s="223"/>
      <c r="ZC25" s="223"/>
      <c r="ZD25" s="223"/>
      <c r="ZE25" s="223"/>
      <c r="ZF25" s="223"/>
      <c r="ZG25" s="223"/>
      <c r="ZH25" s="223"/>
      <c r="ZI25" s="223"/>
      <c r="ZJ25" s="223"/>
      <c r="ZK25" s="223"/>
      <c r="ZL25" s="223"/>
      <c r="ZM25" s="223"/>
      <c r="ZN25" s="223"/>
      <c r="ZO25" s="223"/>
      <c r="ZP25" s="223"/>
      <c r="ZQ25" s="223"/>
      <c r="ZR25" s="223"/>
      <c r="ZS25" s="223"/>
      <c r="ZT25" s="223"/>
      <c r="ZU25" s="223"/>
      <c r="ZV25" s="223"/>
      <c r="ZW25" s="223"/>
      <c r="ZX25" s="223"/>
      <c r="ZY25" s="223"/>
      <c r="ZZ25" s="223"/>
      <c r="AAA25" s="223"/>
      <c r="AAB25" s="223"/>
      <c r="AAC25" s="223"/>
      <c r="AAD25" s="223"/>
      <c r="AAE25" s="223"/>
      <c r="AAF25" s="223"/>
      <c r="AAG25" s="223"/>
      <c r="AAH25" s="223"/>
      <c r="AAI25" s="223"/>
      <c r="AAJ25" s="223"/>
      <c r="AAK25" s="223"/>
      <c r="AAL25" s="223"/>
      <c r="AAM25" s="223"/>
      <c r="AAN25" s="223"/>
      <c r="AAO25" s="223"/>
      <c r="AAP25" s="223"/>
      <c r="AAQ25" s="223"/>
      <c r="AAR25" s="223"/>
      <c r="AAS25" s="223"/>
      <c r="AAT25" s="223"/>
      <c r="AAU25" s="223"/>
      <c r="AAV25" s="223"/>
      <c r="AAW25" s="223"/>
      <c r="AAX25" s="223"/>
      <c r="AAY25" s="223"/>
      <c r="AAZ25" s="223"/>
      <c r="ABA25" s="223"/>
      <c r="ABB25" s="223"/>
      <c r="ABC25" s="223"/>
      <c r="ABD25" s="223"/>
      <c r="ABE25" s="223"/>
      <c r="ABF25" s="223"/>
      <c r="ABG25" s="223"/>
      <c r="ABH25" s="223"/>
      <c r="ABI25" s="223"/>
      <c r="ABJ25" s="223"/>
      <c r="ABK25" s="223"/>
      <c r="ABL25" s="223"/>
      <c r="ABM25" s="223"/>
      <c r="ABN25" s="223"/>
      <c r="ABO25" s="223"/>
      <c r="ABP25" s="223"/>
      <c r="ABQ25" s="223"/>
      <c r="ABR25" s="223"/>
      <c r="ABS25" s="223"/>
      <c r="ABT25" s="223"/>
      <c r="ABU25" s="223"/>
      <c r="ABV25" s="223"/>
      <c r="ABW25" s="223"/>
      <c r="ABX25" s="223"/>
      <c r="ABY25" s="223"/>
      <c r="ABZ25" s="223"/>
      <c r="ACA25" s="223"/>
      <c r="ACB25" s="223"/>
      <c r="ACC25" s="223"/>
      <c r="ACD25" s="223"/>
      <c r="ACE25" s="223"/>
      <c r="ACF25" s="223"/>
      <c r="ACG25" s="223"/>
      <c r="ACH25" s="223"/>
      <c r="ACI25" s="223"/>
      <c r="ACJ25" s="223"/>
      <c r="ACK25" s="223"/>
      <c r="ACL25" s="223"/>
      <c r="ACM25" s="223"/>
      <c r="ACN25" s="223"/>
      <c r="ACO25" s="223"/>
      <c r="ACP25" s="223"/>
      <c r="ACQ25" s="223"/>
      <c r="ACR25" s="223"/>
      <c r="ACS25" s="223"/>
      <c r="ACT25" s="223"/>
      <c r="ACU25" s="223"/>
      <c r="ACV25" s="223"/>
      <c r="ACW25" s="223"/>
      <c r="ACX25" s="223"/>
      <c r="ACY25" s="223"/>
      <c r="ACZ25" s="223"/>
      <c r="ADA25" s="223"/>
      <c r="ADB25" s="223"/>
      <c r="ADC25" s="223"/>
      <c r="ADD25" s="223"/>
      <c r="ADE25" s="223"/>
      <c r="ADF25" s="223"/>
      <c r="ADG25" s="223"/>
      <c r="ADH25" s="223"/>
      <c r="ADI25" s="223"/>
      <c r="ADJ25" s="223"/>
      <c r="ADK25" s="223"/>
      <c r="ADL25" s="223"/>
      <c r="ADM25" s="223"/>
      <c r="ADN25" s="223"/>
      <c r="ADO25" s="223"/>
      <c r="ADP25" s="223"/>
      <c r="ADQ25" s="223"/>
      <c r="ADR25" s="223"/>
      <c r="ADS25" s="223"/>
      <c r="ADT25" s="223"/>
      <c r="ADU25" s="223"/>
      <c r="ADV25" s="223"/>
      <c r="ADW25" s="223"/>
      <c r="ADX25" s="223"/>
      <c r="ADY25" s="223"/>
      <c r="ADZ25" s="223"/>
      <c r="AEA25" s="223"/>
      <c r="AEB25" s="223"/>
      <c r="AEC25" s="223"/>
      <c r="AED25" s="223"/>
      <c r="AEE25" s="223"/>
      <c r="AEF25" s="223"/>
      <c r="AEG25" s="223"/>
      <c r="AEH25" s="223"/>
      <c r="AEI25" s="223"/>
      <c r="AEJ25" s="223"/>
      <c r="AEK25" s="223"/>
      <c r="AEL25" s="223"/>
      <c r="AEM25" s="223"/>
      <c r="AEN25" s="223"/>
      <c r="AEO25" s="223"/>
      <c r="AEP25" s="223"/>
      <c r="AEQ25" s="223"/>
      <c r="AER25" s="223"/>
      <c r="AES25" s="223"/>
      <c r="AET25" s="223"/>
      <c r="AEU25" s="223"/>
      <c r="AEV25" s="223"/>
      <c r="AEW25" s="223"/>
      <c r="AEX25" s="223"/>
      <c r="AEY25" s="223"/>
      <c r="AEZ25" s="223"/>
      <c r="AFA25" s="223"/>
      <c r="AFB25" s="223"/>
      <c r="AFC25" s="223"/>
      <c r="AFD25" s="223"/>
      <c r="AFE25" s="223"/>
      <c r="AFF25" s="223"/>
      <c r="AFG25" s="223"/>
      <c r="AFH25" s="223"/>
      <c r="AFI25" s="223"/>
      <c r="AFJ25" s="223"/>
      <c r="AFK25" s="223"/>
      <c r="AFL25" s="223"/>
      <c r="AFM25" s="223"/>
      <c r="AFN25" s="223"/>
      <c r="AFO25" s="223"/>
      <c r="AFP25" s="223"/>
      <c r="AFQ25" s="223"/>
      <c r="AFR25" s="223"/>
      <c r="AFS25" s="223"/>
      <c r="AFT25" s="223"/>
      <c r="AFU25" s="223"/>
      <c r="AFV25" s="223"/>
      <c r="AFW25" s="223"/>
      <c r="AFX25" s="223"/>
      <c r="AFY25" s="223"/>
      <c r="AFZ25" s="223"/>
      <c r="AGA25" s="223"/>
      <c r="AGB25" s="223"/>
      <c r="AGC25" s="223"/>
      <c r="AGD25" s="223"/>
      <c r="AGE25" s="223"/>
      <c r="AGF25" s="223"/>
      <c r="AGG25" s="223"/>
      <c r="AGH25" s="223"/>
      <c r="AGI25" s="223"/>
      <c r="AGJ25" s="223"/>
      <c r="AGK25" s="223"/>
      <c r="AGL25" s="223"/>
      <c r="AGM25" s="223"/>
      <c r="AGN25" s="223"/>
      <c r="AGO25" s="223"/>
      <c r="AGP25" s="223"/>
      <c r="AGQ25" s="223"/>
      <c r="AGR25" s="223"/>
      <c r="AGS25" s="223"/>
      <c r="AGT25" s="223"/>
      <c r="AGU25" s="223"/>
      <c r="AGV25" s="223"/>
      <c r="AGW25" s="223"/>
      <c r="AGX25" s="223"/>
      <c r="AGY25" s="223"/>
      <c r="AGZ25" s="223"/>
      <c r="AHA25" s="223"/>
      <c r="AHB25" s="223"/>
      <c r="AHC25" s="223"/>
      <c r="AHD25" s="223"/>
      <c r="AHE25" s="223"/>
      <c r="AHF25" s="223"/>
      <c r="AHG25" s="223"/>
      <c r="AHH25" s="223"/>
      <c r="AHI25" s="223"/>
      <c r="AHJ25" s="223"/>
      <c r="AHK25" s="223"/>
      <c r="AHL25" s="223"/>
      <c r="AHM25" s="223"/>
      <c r="AHN25" s="223"/>
      <c r="AHO25" s="223"/>
      <c r="AHP25" s="223"/>
      <c r="AHQ25" s="223"/>
      <c r="AHR25" s="223"/>
      <c r="AHS25" s="223"/>
      <c r="AHT25" s="223"/>
      <c r="AHU25" s="223"/>
      <c r="AHV25" s="223"/>
      <c r="AHW25" s="223"/>
      <c r="AHX25" s="223"/>
      <c r="AHY25" s="223"/>
      <c r="AHZ25" s="223"/>
      <c r="AIA25" s="223"/>
      <c r="AIB25" s="223"/>
      <c r="AIC25" s="223"/>
      <c r="AID25" s="223"/>
      <c r="AIE25" s="223"/>
      <c r="AIF25" s="223"/>
      <c r="AIG25" s="223"/>
      <c r="AIH25" s="223"/>
      <c r="AII25" s="223"/>
      <c r="AIJ25" s="223"/>
      <c r="AIK25" s="223"/>
      <c r="AIL25" s="223"/>
      <c r="AIM25" s="223"/>
      <c r="AIN25" s="223"/>
      <c r="AIO25" s="223"/>
      <c r="AIP25" s="223"/>
      <c r="AIQ25" s="223"/>
      <c r="AIR25" s="223"/>
      <c r="AIS25" s="223"/>
      <c r="AIT25" s="223"/>
      <c r="AIU25" s="223"/>
      <c r="AIV25" s="223"/>
      <c r="AIW25" s="223"/>
      <c r="AIX25" s="223"/>
      <c r="AIY25" s="223"/>
      <c r="AIZ25" s="223"/>
      <c r="AJA25" s="223"/>
      <c r="AJB25" s="223"/>
      <c r="AJC25" s="223"/>
      <c r="AJD25" s="223"/>
      <c r="AJE25" s="223"/>
      <c r="AJF25" s="223"/>
      <c r="AJG25" s="223"/>
      <c r="AJH25" s="223"/>
      <c r="AJI25" s="223"/>
      <c r="AJJ25" s="223"/>
      <c r="AJK25" s="223"/>
      <c r="AJL25" s="223"/>
      <c r="AJM25" s="223"/>
      <c r="AJN25" s="223"/>
      <c r="AJO25" s="223"/>
      <c r="AJP25" s="223"/>
      <c r="AJQ25" s="223"/>
      <c r="AJR25" s="223"/>
      <c r="AJS25" s="223"/>
      <c r="AJT25" s="223"/>
      <c r="AJU25" s="223"/>
      <c r="AJV25" s="223"/>
      <c r="AJW25" s="223"/>
      <c r="AJX25" s="223"/>
      <c r="AJY25" s="223"/>
      <c r="AJZ25" s="223"/>
      <c r="AKA25" s="223"/>
      <c r="AKB25" s="223"/>
      <c r="AKC25" s="223"/>
      <c r="AKD25" s="223"/>
      <c r="AKE25" s="223"/>
      <c r="AKF25" s="223"/>
      <c r="AKG25" s="223"/>
      <c r="AKH25" s="223"/>
      <c r="AKI25" s="223"/>
      <c r="AKJ25" s="223"/>
      <c r="AKK25" s="223"/>
      <c r="AKL25" s="223"/>
      <c r="AKM25" s="223"/>
      <c r="AKN25" s="223"/>
      <c r="AKO25" s="223"/>
      <c r="AKP25" s="223"/>
      <c r="AKQ25" s="223"/>
      <c r="AKR25" s="223"/>
      <c r="AKS25" s="223"/>
      <c r="AKT25" s="223"/>
      <c r="AKU25" s="223"/>
      <c r="AKV25" s="223"/>
      <c r="AKW25" s="223"/>
      <c r="AKX25" s="223"/>
      <c r="AKY25" s="223"/>
      <c r="AKZ25" s="223"/>
      <c r="ALA25" s="223"/>
      <c r="ALB25" s="223"/>
      <c r="ALC25" s="223"/>
      <c r="ALD25" s="223"/>
      <c r="ALE25" s="223"/>
      <c r="ALF25" s="223"/>
      <c r="ALG25" s="223"/>
      <c r="ALH25" s="223"/>
      <c r="ALI25" s="223"/>
      <c r="ALJ25" s="227"/>
      <c r="ALK25" s="223"/>
      <c r="ALL25" s="223"/>
      <c r="ALM25" s="223"/>
      <c r="ALN25" s="223"/>
      <c r="ALO25" s="105"/>
      <c r="ALP25" s="105"/>
      <c r="ALQ25" s="105"/>
    </row>
    <row r="26" spans="1:1005" s="86" customFormat="1" ht="31.5" customHeight="1" x14ac:dyDescent="0.25">
      <c r="A26" s="217" t="s">
        <v>2776</v>
      </c>
      <c r="B26" s="225"/>
      <c r="C26" s="226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3"/>
      <c r="BJ26" s="223"/>
      <c r="BK26" s="223"/>
      <c r="BL26" s="223"/>
      <c r="BM26" s="223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  <c r="CG26" s="223"/>
      <c r="CH26" s="223"/>
      <c r="CI26" s="223"/>
      <c r="CJ26" s="223"/>
      <c r="CK26" s="223"/>
      <c r="CL26" s="223"/>
      <c r="CM26" s="223"/>
      <c r="CN26" s="223"/>
      <c r="CO26" s="223"/>
      <c r="CP26" s="223"/>
      <c r="CQ26" s="223"/>
      <c r="CR26" s="223"/>
      <c r="CS26" s="223"/>
      <c r="CT26" s="223"/>
      <c r="CU26" s="223"/>
      <c r="CV26" s="223"/>
      <c r="CW26" s="223"/>
      <c r="CX26" s="223"/>
      <c r="CY26" s="223"/>
      <c r="CZ26" s="223"/>
      <c r="DA26" s="223"/>
      <c r="DB26" s="223"/>
      <c r="DC26" s="223"/>
      <c r="DD26" s="223"/>
      <c r="DE26" s="223"/>
      <c r="DF26" s="223"/>
      <c r="DG26" s="223"/>
      <c r="DH26" s="223"/>
      <c r="DI26" s="223"/>
      <c r="DJ26" s="223"/>
      <c r="DK26" s="223"/>
      <c r="DL26" s="223"/>
      <c r="DM26" s="223"/>
      <c r="DN26" s="223"/>
      <c r="DO26" s="223"/>
      <c r="DP26" s="223"/>
      <c r="DQ26" s="223"/>
      <c r="DR26" s="223"/>
      <c r="DS26" s="223"/>
      <c r="DT26" s="223"/>
      <c r="DU26" s="223"/>
      <c r="DV26" s="223"/>
      <c r="DW26" s="223"/>
      <c r="DX26" s="223"/>
      <c r="DY26" s="223"/>
      <c r="DZ26" s="223"/>
      <c r="EA26" s="223"/>
      <c r="EB26" s="223"/>
      <c r="EC26" s="223"/>
      <c r="ED26" s="223"/>
      <c r="EE26" s="223"/>
      <c r="EF26" s="223"/>
      <c r="EG26" s="223"/>
      <c r="EH26" s="223"/>
      <c r="EI26" s="223"/>
      <c r="EJ26" s="223"/>
      <c r="EK26" s="223"/>
      <c r="EL26" s="223"/>
      <c r="EM26" s="223"/>
      <c r="EN26" s="223"/>
      <c r="EO26" s="223"/>
      <c r="EP26" s="223"/>
      <c r="EQ26" s="223"/>
      <c r="ER26" s="223"/>
      <c r="ES26" s="223"/>
      <c r="ET26" s="223"/>
      <c r="EU26" s="223"/>
      <c r="EV26" s="223"/>
      <c r="EW26" s="223"/>
      <c r="EX26" s="223"/>
      <c r="EY26" s="223"/>
      <c r="EZ26" s="223"/>
      <c r="FA26" s="223"/>
      <c r="FB26" s="223"/>
      <c r="FC26" s="223"/>
      <c r="FD26" s="223"/>
      <c r="FE26" s="223"/>
      <c r="FF26" s="223"/>
      <c r="FG26" s="223"/>
      <c r="FH26" s="223"/>
      <c r="FI26" s="223"/>
      <c r="FJ26" s="223"/>
      <c r="FK26" s="223"/>
      <c r="FL26" s="223"/>
      <c r="FM26" s="223"/>
      <c r="FN26" s="223"/>
      <c r="FO26" s="223"/>
      <c r="FP26" s="223"/>
      <c r="FQ26" s="223"/>
      <c r="FR26" s="223"/>
      <c r="FS26" s="223"/>
      <c r="FT26" s="223"/>
      <c r="FU26" s="223"/>
      <c r="FV26" s="223"/>
      <c r="FW26" s="223"/>
      <c r="FX26" s="223"/>
      <c r="FY26" s="223"/>
      <c r="FZ26" s="223"/>
      <c r="GA26" s="223"/>
      <c r="GB26" s="223"/>
      <c r="GC26" s="223"/>
      <c r="GD26" s="223"/>
      <c r="GE26" s="223"/>
      <c r="GF26" s="223"/>
      <c r="GG26" s="223"/>
      <c r="GH26" s="223"/>
      <c r="GI26" s="223"/>
      <c r="GJ26" s="223"/>
      <c r="GK26" s="223"/>
      <c r="GL26" s="223"/>
      <c r="GM26" s="223"/>
      <c r="GN26" s="223"/>
      <c r="GO26" s="223"/>
      <c r="GP26" s="223"/>
      <c r="GQ26" s="223"/>
      <c r="GR26" s="223"/>
      <c r="GS26" s="223"/>
      <c r="GT26" s="223"/>
      <c r="GU26" s="223"/>
      <c r="GV26" s="223"/>
      <c r="GW26" s="223"/>
      <c r="GX26" s="223"/>
      <c r="GY26" s="223"/>
      <c r="GZ26" s="223"/>
      <c r="HA26" s="223"/>
      <c r="HB26" s="223"/>
      <c r="HC26" s="223"/>
      <c r="HD26" s="223"/>
      <c r="HE26" s="223"/>
      <c r="HF26" s="223"/>
      <c r="HG26" s="223"/>
      <c r="HH26" s="223"/>
      <c r="HI26" s="223"/>
      <c r="HJ26" s="223"/>
      <c r="HK26" s="223"/>
      <c r="HL26" s="223"/>
      <c r="HM26" s="223"/>
      <c r="HN26" s="223"/>
      <c r="HO26" s="223"/>
      <c r="HP26" s="223"/>
      <c r="HQ26" s="223"/>
      <c r="HR26" s="223"/>
      <c r="HS26" s="223"/>
      <c r="HT26" s="223"/>
      <c r="HU26" s="223"/>
      <c r="HV26" s="223"/>
      <c r="HW26" s="223"/>
      <c r="HX26" s="223"/>
      <c r="HY26" s="223"/>
      <c r="HZ26" s="223"/>
      <c r="IA26" s="223"/>
      <c r="IB26" s="223"/>
      <c r="IC26" s="223"/>
      <c r="ID26" s="223"/>
      <c r="IE26" s="223"/>
      <c r="IF26" s="223"/>
      <c r="IG26" s="223"/>
      <c r="IH26" s="223"/>
      <c r="II26" s="223"/>
      <c r="IJ26" s="223"/>
      <c r="IK26" s="223"/>
      <c r="IL26" s="223"/>
      <c r="IM26" s="223"/>
      <c r="IN26" s="223"/>
      <c r="IO26" s="223"/>
      <c r="IP26" s="223"/>
      <c r="IQ26" s="223"/>
      <c r="IR26" s="223"/>
      <c r="IS26" s="223"/>
      <c r="IT26" s="223"/>
      <c r="IU26" s="223"/>
      <c r="IV26" s="223"/>
      <c r="IW26" s="223"/>
      <c r="IX26" s="223"/>
      <c r="IY26" s="223"/>
      <c r="IZ26" s="223"/>
      <c r="JA26" s="223"/>
      <c r="JB26" s="223"/>
      <c r="JC26" s="223"/>
      <c r="JD26" s="223"/>
      <c r="JE26" s="223"/>
      <c r="JF26" s="223"/>
      <c r="JG26" s="223"/>
      <c r="JH26" s="223"/>
      <c r="JI26" s="223"/>
      <c r="JJ26" s="223"/>
      <c r="JK26" s="223"/>
      <c r="JL26" s="223"/>
      <c r="JM26" s="223"/>
      <c r="JN26" s="223"/>
      <c r="JO26" s="223"/>
      <c r="JP26" s="223"/>
      <c r="JQ26" s="223"/>
      <c r="JR26" s="223"/>
      <c r="JS26" s="223"/>
      <c r="JT26" s="223"/>
      <c r="JU26" s="223"/>
      <c r="JV26" s="223"/>
      <c r="JW26" s="223"/>
      <c r="JX26" s="223"/>
      <c r="JY26" s="223"/>
      <c r="JZ26" s="223"/>
      <c r="KA26" s="223"/>
      <c r="KB26" s="223"/>
      <c r="KC26" s="223"/>
      <c r="KD26" s="223"/>
      <c r="KE26" s="223"/>
      <c r="KF26" s="223"/>
      <c r="KG26" s="223"/>
      <c r="KH26" s="223"/>
      <c r="KI26" s="223"/>
      <c r="KJ26" s="223"/>
      <c r="KK26" s="223"/>
      <c r="KL26" s="223"/>
      <c r="KM26" s="223"/>
      <c r="KN26" s="223"/>
      <c r="KO26" s="223"/>
      <c r="KP26" s="223"/>
      <c r="KQ26" s="223"/>
      <c r="KR26" s="223"/>
      <c r="KS26" s="223"/>
      <c r="KT26" s="223"/>
      <c r="KU26" s="223"/>
      <c r="KV26" s="223"/>
      <c r="KW26" s="223"/>
      <c r="KX26" s="223"/>
      <c r="KY26" s="223"/>
      <c r="KZ26" s="223"/>
      <c r="LA26" s="223"/>
      <c r="LB26" s="223"/>
      <c r="LC26" s="223"/>
      <c r="LD26" s="223"/>
      <c r="LE26" s="223"/>
      <c r="LF26" s="223"/>
      <c r="LG26" s="223"/>
      <c r="LH26" s="223"/>
      <c r="LI26" s="223"/>
      <c r="LJ26" s="223"/>
      <c r="LK26" s="223"/>
      <c r="LL26" s="223"/>
      <c r="LM26" s="223"/>
      <c r="LN26" s="223"/>
      <c r="LO26" s="223"/>
      <c r="LP26" s="223"/>
      <c r="LQ26" s="223"/>
      <c r="LR26" s="223"/>
      <c r="LS26" s="223"/>
      <c r="LT26" s="223"/>
      <c r="LU26" s="223"/>
      <c r="LV26" s="223"/>
      <c r="LW26" s="223"/>
      <c r="LX26" s="223"/>
      <c r="LY26" s="223"/>
      <c r="LZ26" s="223"/>
      <c r="MA26" s="223"/>
      <c r="MB26" s="223"/>
      <c r="MC26" s="223"/>
      <c r="MD26" s="223"/>
      <c r="ME26" s="223"/>
      <c r="MF26" s="223"/>
      <c r="MG26" s="223"/>
      <c r="MH26" s="223"/>
      <c r="MI26" s="223"/>
      <c r="MJ26" s="223"/>
      <c r="MK26" s="223"/>
      <c r="ML26" s="223"/>
      <c r="MM26" s="223"/>
      <c r="MN26" s="223"/>
      <c r="MO26" s="223"/>
      <c r="MP26" s="223"/>
      <c r="MQ26" s="223"/>
      <c r="MR26" s="223"/>
      <c r="MS26" s="223"/>
      <c r="MT26" s="223"/>
      <c r="MU26" s="223"/>
      <c r="MV26" s="223"/>
      <c r="MW26" s="223"/>
      <c r="MX26" s="223"/>
      <c r="MY26" s="223"/>
      <c r="MZ26" s="223"/>
      <c r="NA26" s="223"/>
      <c r="NB26" s="223"/>
      <c r="NC26" s="223"/>
      <c r="ND26" s="223"/>
      <c r="NE26" s="223"/>
      <c r="NF26" s="223"/>
      <c r="NG26" s="223"/>
      <c r="NH26" s="223"/>
      <c r="NI26" s="223"/>
      <c r="NJ26" s="223"/>
      <c r="NK26" s="223"/>
      <c r="NL26" s="223"/>
      <c r="NM26" s="223"/>
      <c r="NN26" s="223"/>
      <c r="NO26" s="223"/>
      <c r="NP26" s="223"/>
      <c r="NQ26" s="223"/>
      <c r="NR26" s="223"/>
      <c r="NS26" s="223"/>
      <c r="NT26" s="223"/>
      <c r="NU26" s="223"/>
      <c r="NV26" s="223"/>
      <c r="NW26" s="223"/>
      <c r="NX26" s="223"/>
      <c r="NY26" s="223"/>
      <c r="NZ26" s="223"/>
      <c r="OA26" s="223"/>
      <c r="OB26" s="223"/>
      <c r="OC26" s="223"/>
      <c r="OD26" s="223"/>
      <c r="OE26" s="223"/>
      <c r="OF26" s="223"/>
      <c r="OG26" s="223"/>
      <c r="OH26" s="223"/>
      <c r="OI26" s="223"/>
      <c r="OJ26" s="223"/>
      <c r="OK26" s="223"/>
      <c r="OL26" s="223"/>
      <c r="OM26" s="223"/>
      <c r="ON26" s="223"/>
      <c r="OO26" s="223"/>
      <c r="OP26" s="223"/>
      <c r="OQ26" s="223"/>
      <c r="OR26" s="223"/>
      <c r="OS26" s="223"/>
      <c r="OT26" s="223"/>
      <c r="OU26" s="223"/>
      <c r="OV26" s="223"/>
      <c r="OW26" s="223"/>
      <c r="OX26" s="223"/>
      <c r="OY26" s="223"/>
      <c r="OZ26" s="223"/>
      <c r="PA26" s="223"/>
      <c r="PB26" s="223"/>
      <c r="PC26" s="223"/>
      <c r="PD26" s="223"/>
      <c r="PE26" s="223"/>
      <c r="PF26" s="223"/>
      <c r="PG26" s="223"/>
      <c r="PH26" s="223"/>
      <c r="PI26" s="223"/>
      <c r="PJ26" s="223"/>
      <c r="PK26" s="223"/>
      <c r="PL26" s="223"/>
      <c r="PM26" s="223"/>
      <c r="PN26" s="223"/>
      <c r="PO26" s="223"/>
      <c r="PP26" s="223"/>
      <c r="PQ26" s="223"/>
      <c r="PR26" s="223"/>
      <c r="PS26" s="223"/>
      <c r="PT26" s="223"/>
      <c r="PU26" s="223"/>
      <c r="PV26" s="223"/>
      <c r="PW26" s="223"/>
      <c r="PX26" s="223"/>
      <c r="PY26" s="223"/>
      <c r="PZ26" s="223"/>
      <c r="QA26" s="223"/>
      <c r="QB26" s="223"/>
      <c r="QC26" s="223"/>
      <c r="QD26" s="223"/>
      <c r="QE26" s="223"/>
      <c r="QF26" s="223"/>
      <c r="QG26" s="223"/>
      <c r="QH26" s="223"/>
      <c r="QI26" s="223"/>
      <c r="QJ26" s="223"/>
      <c r="QK26" s="223"/>
      <c r="QL26" s="223"/>
      <c r="QM26" s="223"/>
      <c r="QN26" s="223"/>
      <c r="QO26" s="223"/>
      <c r="QP26" s="223"/>
      <c r="QQ26" s="223"/>
      <c r="QR26" s="223"/>
      <c r="QS26" s="223"/>
      <c r="QT26" s="223"/>
      <c r="QU26" s="223"/>
      <c r="QV26" s="223"/>
      <c r="QW26" s="223"/>
      <c r="QX26" s="223"/>
      <c r="QY26" s="223"/>
      <c r="QZ26" s="223"/>
      <c r="RA26" s="223"/>
      <c r="RB26" s="223"/>
      <c r="RC26" s="223"/>
      <c r="RD26" s="223"/>
      <c r="RE26" s="223"/>
      <c r="RF26" s="223"/>
      <c r="RG26" s="223"/>
      <c r="RH26" s="223"/>
      <c r="RI26" s="223"/>
      <c r="RJ26" s="223"/>
      <c r="RK26" s="223"/>
      <c r="RL26" s="223"/>
      <c r="RM26" s="223"/>
      <c r="RN26" s="223"/>
      <c r="RO26" s="223"/>
      <c r="RP26" s="223"/>
      <c r="RQ26" s="223"/>
      <c r="RR26" s="223"/>
      <c r="RS26" s="223"/>
      <c r="RT26" s="223"/>
      <c r="RU26" s="223"/>
      <c r="RV26" s="223"/>
      <c r="RW26" s="223"/>
      <c r="RX26" s="223"/>
      <c r="RY26" s="223"/>
      <c r="RZ26" s="223"/>
      <c r="SA26" s="223"/>
      <c r="SB26" s="223"/>
      <c r="SC26" s="223"/>
      <c r="SD26" s="223"/>
      <c r="SE26" s="223"/>
      <c r="SF26" s="223"/>
      <c r="SG26" s="223"/>
      <c r="SH26" s="223"/>
      <c r="SI26" s="223"/>
      <c r="SJ26" s="223"/>
      <c r="SK26" s="223"/>
      <c r="SL26" s="223"/>
      <c r="SM26" s="223"/>
      <c r="SN26" s="223"/>
      <c r="SO26" s="223"/>
      <c r="SP26" s="223"/>
      <c r="SQ26" s="223"/>
      <c r="SR26" s="223"/>
      <c r="SS26" s="223"/>
      <c r="ST26" s="223"/>
      <c r="SU26" s="223"/>
      <c r="SV26" s="223"/>
      <c r="SW26" s="223"/>
      <c r="SX26" s="223"/>
      <c r="SY26" s="223"/>
      <c r="SZ26" s="223"/>
      <c r="TA26" s="223"/>
      <c r="TB26" s="223"/>
      <c r="TC26" s="223"/>
      <c r="TD26" s="223"/>
      <c r="TE26" s="223"/>
      <c r="TF26" s="223"/>
      <c r="TG26" s="223"/>
      <c r="TH26" s="223"/>
      <c r="TI26" s="223"/>
      <c r="TJ26" s="223"/>
      <c r="TK26" s="223"/>
      <c r="TL26" s="223"/>
      <c r="TM26" s="223"/>
      <c r="TN26" s="223"/>
      <c r="TO26" s="223"/>
      <c r="TP26" s="223"/>
      <c r="TQ26" s="223"/>
      <c r="TR26" s="223"/>
      <c r="TS26" s="223"/>
      <c r="TT26" s="223"/>
      <c r="TU26" s="223"/>
      <c r="TV26" s="223"/>
      <c r="TW26" s="223"/>
      <c r="TX26" s="223"/>
      <c r="TY26" s="223"/>
      <c r="TZ26" s="223"/>
      <c r="UA26" s="223"/>
      <c r="UB26" s="223"/>
      <c r="UC26" s="223"/>
      <c r="UD26" s="223"/>
      <c r="UE26" s="223"/>
      <c r="UF26" s="223"/>
      <c r="UG26" s="223"/>
      <c r="UH26" s="223"/>
      <c r="UI26" s="223"/>
      <c r="UJ26" s="223"/>
      <c r="UK26" s="223"/>
      <c r="UL26" s="223"/>
      <c r="UM26" s="223"/>
      <c r="UN26" s="223"/>
      <c r="UO26" s="223"/>
      <c r="UP26" s="223"/>
      <c r="UQ26" s="223"/>
      <c r="UR26" s="223"/>
      <c r="US26" s="223"/>
      <c r="UT26" s="223"/>
      <c r="UU26" s="223"/>
      <c r="UV26" s="223"/>
      <c r="UW26" s="223"/>
      <c r="UX26" s="223"/>
      <c r="UY26" s="223"/>
      <c r="UZ26" s="223"/>
      <c r="VA26" s="223"/>
      <c r="VB26" s="223"/>
      <c r="VC26" s="223"/>
      <c r="VD26" s="223"/>
      <c r="VE26" s="223"/>
      <c r="VF26" s="223"/>
      <c r="VG26" s="223"/>
      <c r="VH26" s="223"/>
      <c r="VI26" s="223"/>
      <c r="VJ26" s="223"/>
      <c r="VK26" s="223"/>
      <c r="VL26" s="223"/>
      <c r="VM26" s="223"/>
      <c r="VN26" s="223"/>
      <c r="VO26" s="223"/>
      <c r="VP26" s="223"/>
      <c r="VQ26" s="223"/>
      <c r="VR26" s="223"/>
      <c r="VS26" s="223"/>
      <c r="VT26" s="223"/>
      <c r="VU26" s="223"/>
      <c r="VV26" s="223"/>
      <c r="VW26" s="223"/>
      <c r="VX26" s="223"/>
      <c r="VY26" s="223"/>
      <c r="VZ26" s="223"/>
      <c r="WA26" s="223"/>
      <c r="WB26" s="223"/>
      <c r="WC26" s="223"/>
      <c r="WD26" s="223"/>
      <c r="WE26" s="223"/>
      <c r="WF26" s="223"/>
      <c r="WG26" s="223"/>
      <c r="WH26" s="223"/>
      <c r="WI26" s="223"/>
      <c r="WJ26" s="223"/>
      <c r="WK26" s="223"/>
      <c r="WL26" s="223"/>
      <c r="WM26" s="223"/>
      <c r="WN26" s="223"/>
      <c r="WO26" s="223"/>
      <c r="WP26" s="223"/>
      <c r="WQ26" s="223"/>
      <c r="WR26" s="223"/>
      <c r="WS26" s="223"/>
      <c r="WT26" s="223"/>
      <c r="WU26" s="223"/>
      <c r="WV26" s="223"/>
      <c r="WW26" s="223"/>
      <c r="WX26" s="223"/>
      <c r="WY26" s="223"/>
      <c r="WZ26" s="223"/>
      <c r="XA26" s="223"/>
      <c r="XB26" s="223"/>
      <c r="XC26" s="223"/>
      <c r="XD26" s="223"/>
      <c r="XE26" s="223"/>
      <c r="XF26" s="223"/>
      <c r="XG26" s="223"/>
      <c r="XH26" s="223"/>
      <c r="XI26" s="223"/>
      <c r="XJ26" s="223"/>
      <c r="XK26" s="223"/>
      <c r="XL26" s="223"/>
      <c r="XM26" s="223"/>
      <c r="XN26" s="223"/>
      <c r="XO26" s="223"/>
      <c r="XP26" s="223"/>
      <c r="XQ26" s="223"/>
      <c r="XR26" s="223"/>
      <c r="XS26" s="223"/>
      <c r="XT26" s="223"/>
      <c r="XU26" s="223"/>
      <c r="XV26" s="223"/>
      <c r="XW26" s="223"/>
      <c r="XX26" s="223"/>
      <c r="XY26" s="223"/>
      <c r="XZ26" s="223"/>
      <c r="YA26" s="223"/>
      <c r="YB26" s="223"/>
      <c r="YC26" s="223"/>
      <c r="YD26" s="223"/>
      <c r="YE26" s="223"/>
      <c r="YF26" s="223"/>
      <c r="YG26" s="223"/>
      <c r="YH26" s="223"/>
      <c r="YI26" s="223"/>
      <c r="YJ26" s="223"/>
      <c r="YK26" s="223"/>
      <c r="YL26" s="223"/>
      <c r="YM26" s="223"/>
      <c r="YN26" s="223"/>
      <c r="YO26" s="223"/>
      <c r="YP26" s="223"/>
      <c r="YQ26" s="223"/>
      <c r="YR26" s="223"/>
      <c r="YS26" s="223"/>
      <c r="YT26" s="223"/>
      <c r="YU26" s="223"/>
      <c r="YV26" s="223"/>
      <c r="YW26" s="223"/>
      <c r="YX26" s="223"/>
      <c r="YY26" s="223"/>
      <c r="YZ26" s="223"/>
      <c r="ZA26" s="223"/>
      <c r="ZB26" s="223"/>
      <c r="ZC26" s="223"/>
      <c r="ZD26" s="223"/>
      <c r="ZE26" s="223"/>
      <c r="ZF26" s="223"/>
      <c r="ZG26" s="223"/>
      <c r="ZH26" s="223"/>
      <c r="ZI26" s="223"/>
      <c r="ZJ26" s="223"/>
      <c r="ZK26" s="223"/>
      <c r="ZL26" s="223"/>
      <c r="ZM26" s="223"/>
      <c r="ZN26" s="223"/>
      <c r="ZO26" s="223"/>
      <c r="ZP26" s="223"/>
      <c r="ZQ26" s="223"/>
      <c r="ZR26" s="223"/>
      <c r="ZS26" s="223"/>
      <c r="ZT26" s="223"/>
      <c r="ZU26" s="223"/>
      <c r="ZV26" s="223"/>
      <c r="ZW26" s="223"/>
      <c r="ZX26" s="223"/>
      <c r="ZY26" s="223"/>
      <c r="ZZ26" s="223"/>
      <c r="AAA26" s="223"/>
      <c r="AAB26" s="223"/>
      <c r="AAC26" s="223"/>
      <c r="AAD26" s="223"/>
      <c r="AAE26" s="223"/>
      <c r="AAF26" s="223"/>
      <c r="AAG26" s="223"/>
      <c r="AAH26" s="223"/>
      <c r="AAI26" s="223"/>
      <c r="AAJ26" s="223"/>
      <c r="AAK26" s="223"/>
      <c r="AAL26" s="223"/>
      <c r="AAM26" s="223"/>
      <c r="AAN26" s="223"/>
      <c r="AAO26" s="223"/>
      <c r="AAP26" s="223"/>
      <c r="AAQ26" s="223"/>
      <c r="AAR26" s="223"/>
      <c r="AAS26" s="223"/>
      <c r="AAT26" s="223"/>
      <c r="AAU26" s="223"/>
      <c r="AAV26" s="223"/>
      <c r="AAW26" s="223"/>
      <c r="AAX26" s="223"/>
      <c r="AAY26" s="223"/>
      <c r="AAZ26" s="223"/>
      <c r="ABA26" s="223"/>
      <c r="ABB26" s="223"/>
      <c r="ABC26" s="223"/>
      <c r="ABD26" s="223"/>
      <c r="ABE26" s="223"/>
      <c r="ABF26" s="223"/>
      <c r="ABG26" s="223"/>
      <c r="ABH26" s="223"/>
      <c r="ABI26" s="223"/>
      <c r="ABJ26" s="223"/>
      <c r="ABK26" s="223"/>
      <c r="ABL26" s="223"/>
      <c r="ABM26" s="223"/>
      <c r="ABN26" s="223"/>
      <c r="ABO26" s="223"/>
      <c r="ABP26" s="223"/>
      <c r="ABQ26" s="223"/>
      <c r="ABR26" s="223"/>
      <c r="ABS26" s="223"/>
      <c r="ABT26" s="223"/>
      <c r="ABU26" s="223"/>
      <c r="ABV26" s="223"/>
      <c r="ABW26" s="223"/>
      <c r="ABX26" s="223"/>
      <c r="ABY26" s="223"/>
      <c r="ABZ26" s="223"/>
      <c r="ACA26" s="223"/>
      <c r="ACB26" s="223"/>
      <c r="ACC26" s="223"/>
      <c r="ACD26" s="223"/>
      <c r="ACE26" s="223"/>
      <c r="ACF26" s="223"/>
      <c r="ACG26" s="223"/>
      <c r="ACH26" s="223"/>
      <c r="ACI26" s="223"/>
      <c r="ACJ26" s="223"/>
      <c r="ACK26" s="223"/>
      <c r="ACL26" s="223"/>
      <c r="ACM26" s="223"/>
      <c r="ACN26" s="223"/>
      <c r="ACO26" s="223"/>
      <c r="ACP26" s="223"/>
      <c r="ACQ26" s="223"/>
      <c r="ACR26" s="223"/>
      <c r="ACS26" s="223"/>
      <c r="ACT26" s="223"/>
      <c r="ACU26" s="223"/>
      <c r="ACV26" s="223"/>
      <c r="ACW26" s="223"/>
      <c r="ACX26" s="223"/>
      <c r="ACY26" s="223"/>
      <c r="ACZ26" s="223"/>
      <c r="ADA26" s="223"/>
      <c r="ADB26" s="223"/>
      <c r="ADC26" s="223"/>
      <c r="ADD26" s="223"/>
      <c r="ADE26" s="223"/>
      <c r="ADF26" s="223"/>
      <c r="ADG26" s="223"/>
      <c r="ADH26" s="223"/>
      <c r="ADI26" s="223"/>
      <c r="ADJ26" s="223"/>
      <c r="ADK26" s="223"/>
      <c r="ADL26" s="223"/>
      <c r="ADM26" s="223"/>
      <c r="ADN26" s="223"/>
      <c r="ADO26" s="223"/>
      <c r="ADP26" s="223"/>
      <c r="ADQ26" s="223"/>
      <c r="ADR26" s="223"/>
      <c r="ADS26" s="223"/>
      <c r="ADT26" s="223"/>
      <c r="ADU26" s="223"/>
      <c r="ADV26" s="223"/>
      <c r="ADW26" s="223"/>
      <c r="ADX26" s="223"/>
      <c r="ADY26" s="223"/>
      <c r="ADZ26" s="223"/>
      <c r="AEA26" s="223"/>
      <c r="AEB26" s="223"/>
      <c r="AEC26" s="223"/>
      <c r="AED26" s="223"/>
      <c r="AEE26" s="223"/>
      <c r="AEF26" s="223"/>
      <c r="AEG26" s="223"/>
      <c r="AEH26" s="223"/>
      <c r="AEI26" s="223"/>
      <c r="AEJ26" s="223"/>
      <c r="AEK26" s="223"/>
      <c r="AEL26" s="223"/>
      <c r="AEM26" s="223"/>
      <c r="AEN26" s="223"/>
      <c r="AEO26" s="223"/>
      <c r="AEP26" s="223"/>
      <c r="AEQ26" s="223"/>
      <c r="AER26" s="223"/>
      <c r="AES26" s="223"/>
      <c r="AET26" s="223"/>
      <c r="AEU26" s="223"/>
      <c r="AEV26" s="223"/>
      <c r="AEW26" s="223"/>
      <c r="AEX26" s="223"/>
      <c r="AEY26" s="223"/>
      <c r="AEZ26" s="223"/>
      <c r="AFA26" s="223"/>
      <c r="AFB26" s="223"/>
      <c r="AFC26" s="223"/>
      <c r="AFD26" s="223"/>
      <c r="AFE26" s="223"/>
      <c r="AFF26" s="223"/>
      <c r="AFG26" s="223"/>
      <c r="AFH26" s="223"/>
      <c r="AFI26" s="223"/>
      <c r="AFJ26" s="223"/>
      <c r="AFK26" s="223"/>
      <c r="AFL26" s="223"/>
      <c r="AFM26" s="223"/>
      <c r="AFN26" s="223"/>
      <c r="AFO26" s="223"/>
      <c r="AFP26" s="223"/>
      <c r="AFQ26" s="223"/>
      <c r="AFR26" s="223"/>
      <c r="AFS26" s="223"/>
      <c r="AFT26" s="223"/>
      <c r="AFU26" s="223"/>
      <c r="AFV26" s="223"/>
      <c r="AFW26" s="223"/>
      <c r="AFX26" s="223"/>
      <c r="AFY26" s="223"/>
      <c r="AFZ26" s="223"/>
      <c r="AGA26" s="223"/>
      <c r="AGB26" s="223"/>
      <c r="AGC26" s="223"/>
      <c r="AGD26" s="223"/>
      <c r="AGE26" s="223"/>
      <c r="AGF26" s="223"/>
      <c r="AGG26" s="223"/>
      <c r="AGH26" s="223"/>
      <c r="AGI26" s="223"/>
      <c r="AGJ26" s="223"/>
      <c r="AGK26" s="223"/>
      <c r="AGL26" s="223"/>
      <c r="AGM26" s="223"/>
      <c r="AGN26" s="223"/>
      <c r="AGO26" s="223"/>
      <c r="AGP26" s="223"/>
      <c r="AGQ26" s="223"/>
      <c r="AGR26" s="223"/>
      <c r="AGS26" s="223"/>
      <c r="AGT26" s="223"/>
      <c r="AGU26" s="223"/>
      <c r="AGV26" s="223"/>
      <c r="AGW26" s="223"/>
      <c r="AGX26" s="223"/>
      <c r="AGY26" s="223"/>
      <c r="AGZ26" s="223"/>
      <c r="AHA26" s="223"/>
      <c r="AHB26" s="223"/>
      <c r="AHC26" s="223"/>
      <c r="AHD26" s="223"/>
      <c r="AHE26" s="223"/>
      <c r="AHF26" s="223"/>
      <c r="AHG26" s="223"/>
      <c r="AHH26" s="223"/>
      <c r="AHI26" s="223"/>
      <c r="AHJ26" s="223"/>
      <c r="AHK26" s="223"/>
      <c r="AHL26" s="223"/>
      <c r="AHM26" s="223"/>
      <c r="AHN26" s="223"/>
      <c r="AHO26" s="223"/>
      <c r="AHP26" s="223"/>
      <c r="AHQ26" s="223"/>
      <c r="AHR26" s="223"/>
      <c r="AHS26" s="223"/>
      <c r="AHT26" s="223"/>
      <c r="AHU26" s="223"/>
      <c r="AHV26" s="223"/>
      <c r="AHW26" s="223"/>
      <c r="AHX26" s="223"/>
      <c r="AHY26" s="223"/>
      <c r="AHZ26" s="223"/>
      <c r="AIA26" s="223"/>
      <c r="AIB26" s="223"/>
      <c r="AIC26" s="223"/>
      <c r="AID26" s="223"/>
      <c r="AIE26" s="223"/>
      <c r="AIF26" s="223"/>
      <c r="AIG26" s="223"/>
      <c r="AIH26" s="223"/>
      <c r="AII26" s="223"/>
      <c r="AIJ26" s="223"/>
      <c r="AIK26" s="223"/>
      <c r="AIL26" s="223"/>
      <c r="AIM26" s="223"/>
      <c r="AIN26" s="223"/>
      <c r="AIO26" s="223"/>
      <c r="AIP26" s="223"/>
      <c r="AIQ26" s="223"/>
      <c r="AIR26" s="223"/>
      <c r="AIS26" s="223"/>
      <c r="AIT26" s="223"/>
      <c r="AIU26" s="223"/>
      <c r="AIV26" s="223"/>
      <c r="AIW26" s="223"/>
      <c r="AIX26" s="223"/>
      <c r="AIY26" s="223"/>
      <c r="AIZ26" s="223"/>
      <c r="AJA26" s="223"/>
      <c r="AJB26" s="223"/>
      <c r="AJC26" s="223"/>
      <c r="AJD26" s="223"/>
      <c r="AJE26" s="223"/>
      <c r="AJF26" s="223"/>
      <c r="AJG26" s="223"/>
      <c r="AJH26" s="223"/>
      <c r="AJI26" s="223"/>
      <c r="AJJ26" s="223"/>
      <c r="AJK26" s="223"/>
      <c r="AJL26" s="223"/>
      <c r="AJM26" s="223"/>
      <c r="AJN26" s="223"/>
      <c r="AJO26" s="223"/>
      <c r="AJP26" s="223"/>
      <c r="AJQ26" s="223"/>
      <c r="AJR26" s="223"/>
      <c r="AJS26" s="223"/>
      <c r="AJT26" s="223"/>
      <c r="AJU26" s="223"/>
      <c r="AJV26" s="223"/>
      <c r="AJW26" s="223"/>
      <c r="AJX26" s="223"/>
      <c r="AJY26" s="223"/>
      <c r="AJZ26" s="223"/>
      <c r="AKA26" s="223"/>
      <c r="AKB26" s="223"/>
      <c r="AKC26" s="223"/>
      <c r="AKD26" s="223"/>
      <c r="AKE26" s="223"/>
      <c r="AKF26" s="223"/>
      <c r="AKG26" s="223"/>
      <c r="AKH26" s="223"/>
      <c r="AKI26" s="223"/>
      <c r="AKJ26" s="223"/>
      <c r="AKK26" s="223"/>
      <c r="AKL26" s="223"/>
      <c r="AKM26" s="223"/>
      <c r="AKN26" s="223"/>
      <c r="AKO26" s="223"/>
      <c r="AKP26" s="223"/>
      <c r="AKQ26" s="223"/>
      <c r="AKR26" s="223"/>
      <c r="AKS26" s="223"/>
      <c r="AKT26" s="223"/>
      <c r="AKU26" s="223"/>
      <c r="AKV26" s="223"/>
      <c r="AKW26" s="223"/>
      <c r="AKX26" s="223"/>
      <c r="AKY26" s="223"/>
      <c r="AKZ26" s="223"/>
      <c r="ALA26" s="223"/>
      <c r="ALB26" s="223"/>
      <c r="ALC26" s="223"/>
      <c r="ALD26" s="223"/>
      <c r="ALE26" s="223"/>
      <c r="ALF26" s="223"/>
      <c r="ALG26" s="223"/>
      <c r="ALH26" s="223"/>
      <c r="ALI26" s="223"/>
      <c r="ALJ26" s="227"/>
      <c r="ALK26" s="223"/>
      <c r="ALL26" s="223"/>
      <c r="ALM26" s="223"/>
      <c r="ALN26" s="223"/>
      <c r="ALO26" s="105"/>
      <c r="ALP26" s="105"/>
      <c r="ALQ26" s="105"/>
    </row>
    <row r="27" spans="1:1005" s="241" customFormat="1" ht="31.5" customHeight="1" x14ac:dyDescent="0.25">
      <c r="A27" s="211" t="s">
        <v>2755</v>
      </c>
      <c r="B27" s="209"/>
      <c r="C27" s="139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0"/>
      <c r="DT27" s="140"/>
      <c r="DU27" s="140"/>
      <c r="DV27" s="140"/>
      <c r="DW27" s="140"/>
      <c r="DX27" s="140"/>
      <c r="DY27" s="140"/>
      <c r="DZ27" s="140"/>
      <c r="EA27" s="140"/>
      <c r="EB27" s="140"/>
      <c r="EC27" s="140"/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140"/>
      <c r="EP27" s="140"/>
      <c r="EQ27" s="140"/>
      <c r="ER27" s="140"/>
      <c r="ES27" s="140"/>
      <c r="ET27" s="140"/>
      <c r="EU27" s="140"/>
      <c r="EV27" s="140"/>
      <c r="EW27" s="140"/>
      <c r="EX27" s="140"/>
      <c r="EY27" s="140"/>
      <c r="EZ27" s="140"/>
      <c r="FA27" s="140"/>
      <c r="FB27" s="140"/>
      <c r="FC27" s="140"/>
      <c r="FD27" s="140"/>
      <c r="FE27" s="140"/>
      <c r="FF27" s="140"/>
      <c r="FG27" s="140"/>
      <c r="FH27" s="140"/>
      <c r="FI27" s="140"/>
      <c r="FJ27" s="140"/>
      <c r="FK27" s="140"/>
      <c r="FL27" s="140"/>
      <c r="FM27" s="140"/>
      <c r="FN27" s="140"/>
      <c r="FO27" s="140"/>
      <c r="FP27" s="140"/>
      <c r="FQ27" s="140"/>
      <c r="FR27" s="140"/>
      <c r="FS27" s="140"/>
      <c r="FT27" s="140"/>
      <c r="FU27" s="140"/>
      <c r="FV27" s="140"/>
      <c r="FW27" s="140"/>
      <c r="FX27" s="140"/>
      <c r="FY27" s="140"/>
      <c r="FZ27" s="140"/>
      <c r="GA27" s="140"/>
      <c r="GB27" s="140"/>
      <c r="GC27" s="140"/>
      <c r="GD27" s="140"/>
      <c r="GE27" s="140"/>
      <c r="GF27" s="140"/>
      <c r="GG27" s="140"/>
      <c r="GH27" s="140"/>
      <c r="GI27" s="140"/>
      <c r="GJ27" s="140"/>
      <c r="GK27" s="140"/>
      <c r="GL27" s="140"/>
      <c r="GM27" s="140"/>
      <c r="GN27" s="140"/>
      <c r="GO27" s="140"/>
      <c r="GP27" s="140"/>
      <c r="GQ27" s="140"/>
      <c r="GR27" s="140"/>
      <c r="GS27" s="140"/>
      <c r="GT27" s="140"/>
      <c r="GU27" s="140"/>
      <c r="GV27" s="140"/>
      <c r="GW27" s="140"/>
      <c r="GX27" s="140"/>
      <c r="GY27" s="140"/>
      <c r="GZ27" s="140"/>
      <c r="HA27" s="140"/>
      <c r="HB27" s="140"/>
      <c r="HC27" s="140"/>
      <c r="HD27" s="140"/>
      <c r="HE27" s="140"/>
      <c r="HF27" s="140"/>
      <c r="HG27" s="140"/>
      <c r="HH27" s="140"/>
      <c r="HI27" s="140"/>
      <c r="HJ27" s="140"/>
      <c r="HK27" s="140"/>
      <c r="HL27" s="140"/>
      <c r="HM27" s="140"/>
      <c r="HN27" s="140"/>
      <c r="HO27" s="140"/>
      <c r="HP27" s="140"/>
      <c r="HQ27" s="140"/>
      <c r="HR27" s="140"/>
      <c r="HS27" s="140"/>
      <c r="HT27" s="140"/>
      <c r="HU27" s="140"/>
      <c r="HV27" s="140"/>
      <c r="HW27" s="140"/>
      <c r="HX27" s="140"/>
      <c r="HY27" s="140"/>
      <c r="HZ27" s="140"/>
      <c r="IA27" s="140"/>
      <c r="IB27" s="140"/>
      <c r="IC27" s="140"/>
      <c r="ID27" s="140"/>
      <c r="IE27" s="140"/>
      <c r="IF27" s="140"/>
      <c r="IG27" s="140"/>
      <c r="IH27" s="140"/>
      <c r="II27" s="140"/>
      <c r="IJ27" s="140"/>
      <c r="IK27" s="140"/>
      <c r="IL27" s="140"/>
      <c r="IM27" s="140"/>
      <c r="IN27" s="140"/>
      <c r="IO27" s="140"/>
      <c r="IP27" s="140"/>
      <c r="IQ27" s="140"/>
      <c r="IR27" s="140"/>
      <c r="IS27" s="140"/>
      <c r="IT27" s="140"/>
      <c r="IU27" s="140"/>
      <c r="IV27" s="140"/>
      <c r="IW27" s="140"/>
      <c r="IX27" s="140"/>
      <c r="IY27" s="140"/>
      <c r="IZ27" s="140"/>
      <c r="JA27" s="140"/>
      <c r="JB27" s="140"/>
      <c r="JC27" s="140"/>
      <c r="JD27" s="140"/>
      <c r="JE27" s="140"/>
      <c r="JF27" s="140"/>
      <c r="JG27" s="140"/>
      <c r="JH27" s="140"/>
      <c r="JI27" s="140"/>
      <c r="JJ27" s="140"/>
      <c r="JK27" s="140"/>
      <c r="JL27" s="140"/>
      <c r="JM27" s="140"/>
      <c r="JN27" s="140"/>
      <c r="JO27" s="140"/>
      <c r="JP27" s="140"/>
      <c r="JQ27" s="140"/>
      <c r="JR27" s="140"/>
      <c r="JS27" s="140"/>
      <c r="JT27" s="140"/>
      <c r="JU27" s="140"/>
      <c r="JV27" s="140"/>
      <c r="JW27" s="140"/>
      <c r="JX27" s="140"/>
      <c r="JY27" s="140"/>
      <c r="JZ27" s="140"/>
      <c r="KA27" s="140"/>
      <c r="KB27" s="140"/>
      <c r="KC27" s="140"/>
      <c r="KD27" s="140"/>
      <c r="KE27" s="140"/>
      <c r="KF27" s="140"/>
      <c r="KG27" s="140"/>
      <c r="KH27" s="140"/>
      <c r="KI27" s="140"/>
      <c r="KJ27" s="140"/>
      <c r="KK27" s="140"/>
      <c r="KL27" s="140"/>
      <c r="KM27" s="140"/>
      <c r="KN27" s="140"/>
      <c r="KO27" s="140"/>
      <c r="KP27" s="140"/>
      <c r="KQ27" s="140"/>
      <c r="KR27" s="140"/>
      <c r="KS27" s="140"/>
      <c r="KT27" s="140"/>
      <c r="KU27" s="140"/>
      <c r="KV27" s="140"/>
      <c r="KW27" s="140"/>
      <c r="KX27" s="140"/>
      <c r="KY27" s="140"/>
      <c r="KZ27" s="140"/>
      <c r="LA27" s="140"/>
      <c r="LB27" s="140"/>
      <c r="LC27" s="140"/>
      <c r="LD27" s="140"/>
      <c r="LE27" s="140"/>
      <c r="LF27" s="140"/>
      <c r="LG27" s="140"/>
      <c r="LH27" s="140"/>
      <c r="LI27" s="140"/>
      <c r="LJ27" s="140"/>
      <c r="LK27" s="140"/>
      <c r="LL27" s="140"/>
      <c r="LM27" s="140"/>
      <c r="LN27" s="140"/>
      <c r="LO27" s="140"/>
      <c r="LP27" s="140"/>
      <c r="LQ27" s="140"/>
      <c r="LR27" s="140"/>
      <c r="LS27" s="140"/>
      <c r="LT27" s="140"/>
      <c r="LU27" s="140"/>
      <c r="LV27" s="140"/>
      <c r="LW27" s="140"/>
      <c r="LX27" s="140"/>
      <c r="LY27" s="140"/>
      <c r="LZ27" s="140"/>
      <c r="MA27" s="140"/>
      <c r="MB27" s="140"/>
      <c r="MC27" s="140"/>
      <c r="MD27" s="140"/>
      <c r="ME27" s="140"/>
      <c r="MF27" s="140"/>
      <c r="MG27" s="140"/>
      <c r="MH27" s="140"/>
      <c r="MI27" s="140"/>
      <c r="MJ27" s="140"/>
      <c r="MK27" s="140"/>
      <c r="ML27" s="140"/>
      <c r="MM27" s="140"/>
      <c r="MN27" s="140"/>
      <c r="MO27" s="140"/>
      <c r="MP27" s="140"/>
      <c r="MQ27" s="140"/>
      <c r="MR27" s="140"/>
      <c r="MS27" s="140"/>
      <c r="MT27" s="140"/>
      <c r="MU27" s="140"/>
      <c r="MV27" s="140"/>
      <c r="MW27" s="140"/>
      <c r="MX27" s="140"/>
      <c r="MY27" s="140"/>
      <c r="MZ27" s="140"/>
      <c r="NA27" s="140"/>
      <c r="NB27" s="140"/>
      <c r="NC27" s="140"/>
      <c r="ND27" s="140"/>
      <c r="NE27" s="140"/>
      <c r="NF27" s="140"/>
      <c r="NG27" s="140"/>
      <c r="NH27" s="140"/>
      <c r="NI27" s="140"/>
      <c r="NJ27" s="140"/>
      <c r="NK27" s="140"/>
      <c r="NL27" s="140"/>
      <c r="NM27" s="140"/>
      <c r="NN27" s="140"/>
      <c r="NO27" s="140"/>
      <c r="NP27" s="140"/>
      <c r="NQ27" s="140"/>
      <c r="NR27" s="140"/>
      <c r="NS27" s="140"/>
      <c r="NT27" s="140"/>
      <c r="NU27" s="140"/>
      <c r="NV27" s="140"/>
      <c r="NW27" s="140"/>
      <c r="NX27" s="140"/>
      <c r="NY27" s="140"/>
      <c r="NZ27" s="140"/>
      <c r="OA27" s="140"/>
      <c r="OB27" s="140"/>
      <c r="OC27" s="140"/>
      <c r="OD27" s="140"/>
      <c r="OE27" s="140"/>
      <c r="OF27" s="140"/>
      <c r="OG27" s="140"/>
      <c r="OH27" s="140"/>
      <c r="OI27" s="140"/>
      <c r="OJ27" s="140"/>
      <c r="OK27" s="140"/>
      <c r="OL27" s="140"/>
      <c r="OM27" s="140"/>
      <c r="ON27" s="140"/>
      <c r="OO27" s="140"/>
      <c r="OP27" s="140"/>
      <c r="OQ27" s="140"/>
      <c r="OR27" s="140"/>
      <c r="OS27" s="140"/>
      <c r="OT27" s="140"/>
      <c r="OU27" s="140"/>
      <c r="OV27" s="140"/>
      <c r="OW27" s="140"/>
      <c r="OX27" s="140"/>
      <c r="OY27" s="140"/>
      <c r="OZ27" s="140"/>
      <c r="PA27" s="140"/>
      <c r="PB27" s="140"/>
      <c r="PC27" s="140"/>
      <c r="PD27" s="140"/>
      <c r="PE27" s="140"/>
      <c r="PF27" s="140"/>
      <c r="PG27" s="140"/>
      <c r="PH27" s="140"/>
      <c r="PI27" s="140"/>
      <c r="PJ27" s="140"/>
      <c r="PK27" s="140"/>
      <c r="PL27" s="140"/>
      <c r="PM27" s="140"/>
      <c r="PN27" s="140"/>
      <c r="PO27" s="140"/>
      <c r="PP27" s="140"/>
      <c r="PQ27" s="140"/>
      <c r="PR27" s="140"/>
      <c r="PS27" s="140"/>
      <c r="PT27" s="140"/>
      <c r="PU27" s="140"/>
      <c r="PV27" s="140"/>
      <c r="PW27" s="140"/>
      <c r="PX27" s="140"/>
      <c r="PY27" s="140"/>
      <c r="PZ27" s="140"/>
      <c r="QA27" s="140"/>
      <c r="QB27" s="140"/>
      <c r="QC27" s="140"/>
      <c r="QD27" s="140"/>
      <c r="QE27" s="140"/>
      <c r="QF27" s="140"/>
      <c r="QG27" s="140"/>
      <c r="QH27" s="140"/>
      <c r="QI27" s="140"/>
      <c r="QJ27" s="140"/>
      <c r="QK27" s="140"/>
      <c r="QL27" s="140"/>
      <c r="QM27" s="140"/>
      <c r="QN27" s="140"/>
      <c r="QO27" s="140"/>
      <c r="QP27" s="140"/>
      <c r="QQ27" s="140"/>
      <c r="QR27" s="140"/>
      <c r="QS27" s="140"/>
      <c r="QT27" s="140"/>
      <c r="QU27" s="140"/>
      <c r="QV27" s="140"/>
      <c r="QW27" s="140"/>
      <c r="QX27" s="140"/>
      <c r="QY27" s="140"/>
      <c r="QZ27" s="140"/>
      <c r="RA27" s="140"/>
      <c r="RB27" s="140"/>
      <c r="RC27" s="140"/>
      <c r="RD27" s="140"/>
      <c r="RE27" s="140"/>
      <c r="RF27" s="140"/>
      <c r="RG27" s="140"/>
      <c r="RH27" s="140"/>
      <c r="RI27" s="140"/>
      <c r="RJ27" s="140"/>
      <c r="RK27" s="140"/>
      <c r="RL27" s="140"/>
      <c r="RM27" s="140"/>
      <c r="RN27" s="140"/>
      <c r="RO27" s="140"/>
      <c r="RP27" s="140"/>
      <c r="RQ27" s="140"/>
      <c r="RR27" s="140"/>
      <c r="RS27" s="140"/>
      <c r="RT27" s="140"/>
      <c r="RU27" s="140"/>
      <c r="RV27" s="140"/>
      <c r="RW27" s="140"/>
      <c r="RX27" s="140"/>
      <c r="RY27" s="140"/>
      <c r="RZ27" s="140"/>
      <c r="SA27" s="140"/>
      <c r="SB27" s="140"/>
      <c r="SC27" s="140"/>
      <c r="SD27" s="140"/>
      <c r="SE27" s="140"/>
      <c r="SF27" s="140"/>
      <c r="SG27" s="140"/>
      <c r="SH27" s="140"/>
      <c r="SI27" s="140"/>
      <c r="SJ27" s="140"/>
      <c r="SK27" s="140"/>
      <c r="SL27" s="140"/>
      <c r="SM27" s="140"/>
      <c r="SN27" s="140"/>
      <c r="SO27" s="140"/>
      <c r="SP27" s="140"/>
      <c r="SQ27" s="140"/>
      <c r="SR27" s="140"/>
      <c r="SS27" s="140"/>
      <c r="ST27" s="140"/>
      <c r="SU27" s="140"/>
      <c r="SV27" s="140"/>
      <c r="SW27" s="140"/>
      <c r="SX27" s="140"/>
      <c r="SY27" s="140"/>
      <c r="SZ27" s="140"/>
      <c r="TA27" s="140"/>
      <c r="TB27" s="140"/>
      <c r="TC27" s="140"/>
      <c r="TD27" s="140"/>
      <c r="TE27" s="140"/>
      <c r="TF27" s="140"/>
      <c r="TG27" s="140"/>
      <c r="TH27" s="140"/>
      <c r="TI27" s="140"/>
      <c r="TJ27" s="140"/>
      <c r="TK27" s="140"/>
      <c r="TL27" s="140"/>
      <c r="TM27" s="140"/>
      <c r="TN27" s="140"/>
      <c r="TO27" s="140"/>
      <c r="TP27" s="140"/>
      <c r="TQ27" s="140"/>
      <c r="TR27" s="140"/>
      <c r="TS27" s="140"/>
      <c r="TT27" s="140"/>
      <c r="TU27" s="140"/>
      <c r="TV27" s="140"/>
      <c r="TW27" s="140"/>
      <c r="TX27" s="140"/>
      <c r="TY27" s="140"/>
      <c r="TZ27" s="140"/>
      <c r="UA27" s="140"/>
      <c r="UB27" s="140"/>
      <c r="UC27" s="140"/>
      <c r="UD27" s="140"/>
      <c r="UE27" s="140"/>
      <c r="UF27" s="140"/>
      <c r="UG27" s="140"/>
      <c r="UH27" s="140"/>
      <c r="UI27" s="140"/>
      <c r="UJ27" s="140"/>
      <c r="UK27" s="140"/>
      <c r="UL27" s="140"/>
      <c r="UM27" s="140"/>
      <c r="UN27" s="140"/>
      <c r="UO27" s="140"/>
      <c r="UP27" s="140"/>
      <c r="UQ27" s="140"/>
      <c r="UR27" s="140"/>
      <c r="US27" s="140"/>
      <c r="UT27" s="140"/>
      <c r="UU27" s="140"/>
      <c r="UV27" s="140"/>
      <c r="UW27" s="140"/>
      <c r="UX27" s="140"/>
      <c r="UY27" s="140"/>
      <c r="UZ27" s="140"/>
      <c r="VA27" s="140"/>
      <c r="VB27" s="140"/>
      <c r="VC27" s="140"/>
      <c r="VD27" s="140"/>
      <c r="VE27" s="140"/>
      <c r="VF27" s="140"/>
      <c r="VG27" s="140"/>
      <c r="VH27" s="140"/>
      <c r="VI27" s="140"/>
      <c r="VJ27" s="140"/>
      <c r="VK27" s="140"/>
      <c r="VL27" s="140"/>
      <c r="VM27" s="140"/>
      <c r="VN27" s="140"/>
      <c r="VO27" s="140"/>
      <c r="VP27" s="140"/>
      <c r="VQ27" s="140"/>
      <c r="VR27" s="140"/>
      <c r="VS27" s="140"/>
      <c r="VT27" s="140"/>
      <c r="VU27" s="140"/>
      <c r="VV27" s="140"/>
      <c r="VW27" s="140"/>
      <c r="VX27" s="140"/>
      <c r="VY27" s="140"/>
      <c r="VZ27" s="140"/>
      <c r="WA27" s="140"/>
      <c r="WB27" s="140"/>
      <c r="WC27" s="140"/>
      <c r="WD27" s="140"/>
      <c r="WE27" s="140"/>
      <c r="WF27" s="140"/>
      <c r="WG27" s="140"/>
      <c r="WH27" s="140"/>
      <c r="WI27" s="140"/>
      <c r="WJ27" s="140"/>
      <c r="WK27" s="140"/>
      <c r="WL27" s="140"/>
      <c r="WM27" s="140"/>
      <c r="WN27" s="140"/>
      <c r="WO27" s="140"/>
      <c r="WP27" s="140"/>
      <c r="WQ27" s="140"/>
      <c r="WR27" s="140"/>
      <c r="WS27" s="140"/>
      <c r="WT27" s="140"/>
      <c r="WU27" s="140"/>
      <c r="WV27" s="140"/>
      <c r="WW27" s="140"/>
      <c r="WX27" s="140"/>
      <c r="WY27" s="140"/>
      <c r="WZ27" s="140"/>
      <c r="XA27" s="140"/>
      <c r="XB27" s="140"/>
      <c r="XC27" s="140"/>
      <c r="XD27" s="140"/>
      <c r="XE27" s="140"/>
      <c r="XF27" s="140"/>
      <c r="XG27" s="140"/>
      <c r="XH27" s="140"/>
      <c r="XI27" s="140"/>
      <c r="XJ27" s="140"/>
      <c r="XK27" s="140"/>
      <c r="XL27" s="140"/>
      <c r="XM27" s="140"/>
      <c r="XN27" s="140"/>
      <c r="XO27" s="140"/>
      <c r="XP27" s="140"/>
      <c r="XQ27" s="140"/>
      <c r="XR27" s="140"/>
      <c r="XS27" s="140"/>
      <c r="XT27" s="140"/>
      <c r="XU27" s="140"/>
      <c r="XV27" s="140"/>
      <c r="XW27" s="140"/>
      <c r="XX27" s="140"/>
      <c r="XY27" s="140"/>
      <c r="XZ27" s="140"/>
      <c r="YA27" s="140"/>
      <c r="YB27" s="140"/>
      <c r="YC27" s="140"/>
      <c r="YD27" s="140"/>
      <c r="YE27" s="140"/>
      <c r="YF27" s="140"/>
      <c r="YG27" s="140"/>
      <c r="YH27" s="140"/>
      <c r="YI27" s="140"/>
      <c r="YJ27" s="140"/>
      <c r="YK27" s="140"/>
      <c r="YL27" s="140"/>
      <c r="YM27" s="140"/>
      <c r="YN27" s="140"/>
      <c r="YO27" s="140"/>
      <c r="YP27" s="140"/>
      <c r="YQ27" s="140"/>
      <c r="YR27" s="140"/>
      <c r="YS27" s="140"/>
      <c r="YT27" s="140"/>
      <c r="YU27" s="140"/>
      <c r="YV27" s="140"/>
      <c r="YW27" s="140"/>
      <c r="YX27" s="140"/>
      <c r="YY27" s="140"/>
      <c r="YZ27" s="140"/>
      <c r="ZA27" s="140"/>
      <c r="ZB27" s="140"/>
      <c r="ZC27" s="140"/>
      <c r="ZD27" s="140"/>
      <c r="ZE27" s="140"/>
      <c r="ZF27" s="140"/>
      <c r="ZG27" s="140"/>
      <c r="ZH27" s="140"/>
      <c r="ZI27" s="140"/>
      <c r="ZJ27" s="140"/>
      <c r="ZK27" s="140"/>
      <c r="ZL27" s="140"/>
      <c r="ZM27" s="140"/>
      <c r="ZN27" s="140"/>
      <c r="ZO27" s="140"/>
      <c r="ZP27" s="140"/>
      <c r="ZQ27" s="140"/>
      <c r="ZR27" s="140"/>
      <c r="ZS27" s="140"/>
      <c r="ZT27" s="140"/>
      <c r="ZU27" s="140"/>
      <c r="ZV27" s="140"/>
      <c r="ZW27" s="140"/>
      <c r="ZX27" s="140"/>
      <c r="ZY27" s="140"/>
      <c r="ZZ27" s="140"/>
      <c r="AAA27" s="140"/>
      <c r="AAB27" s="140"/>
      <c r="AAC27" s="140"/>
      <c r="AAD27" s="140"/>
      <c r="AAE27" s="140"/>
      <c r="AAF27" s="140"/>
      <c r="AAG27" s="140"/>
      <c r="AAH27" s="140"/>
      <c r="AAI27" s="140"/>
      <c r="AAJ27" s="140"/>
      <c r="AAK27" s="140"/>
      <c r="AAL27" s="140"/>
      <c r="AAM27" s="140"/>
      <c r="AAN27" s="140"/>
      <c r="AAO27" s="140"/>
      <c r="AAP27" s="140"/>
      <c r="AAQ27" s="140"/>
      <c r="AAR27" s="140"/>
      <c r="AAS27" s="140"/>
      <c r="AAT27" s="140"/>
      <c r="AAU27" s="140"/>
      <c r="AAV27" s="140"/>
      <c r="AAW27" s="140"/>
      <c r="AAX27" s="140"/>
      <c r="AAY27" s="140"/>
      <c r="AAZ27" s="140"/>
      <c r="ABA27" s="140"/>
      <c r="ABB27" s="140"/>
      <c r="ABC27" s="140"/>
      <c r="ABD27" s="140"/>
      <c r="ABE27" s="140"/>
      <c r="ABF27" s="140"/>
      <c r="ABG27" s="140"/>
      <c r="ABH27" s="140"/>
      <c r="ABI27" s="140"/>
      <c r="ABJ27" s="140"/>
      <c r="ABK27" s="140"/>
      <c r="ABL27" s="140"/>
      <c r="ABM27" s="140"/>
      <c r="ABN27" s="140"/>
      <c r="ABO27" s="140"/>
      <c r="ABP27" s="140"/>
      <c r="ABQ27" s="140"/>
      <c r="ABR27" s="140"/>
      <c r="ABS27" s="140"/>
      <c r="ABT27" s="140"/>
      <c r="ABU27" s="140"/>
      <c r="ABV27" s="140"/>
      <c r="ABW27" s="140"/>
      <c r="ABX27" s="140"/>
      <c r="ABY27" s="140"/>
      <c r="ABZ27" s="140"/>
      <c r="ACA27" s="140"/>
      <c r="ACB27" s="140"/>
      <c r="ACC27" s="140"/>
      <c r="ACD27" s="140"/>
      <c r="ACE27" s="140"/>
      <c r="ACF27" s="140"/>
      <c r="ACG27" s="140"/>
      <c r="ACH27" s="140"/>
      <c r="ACI27" s="140"/>
      <c r="ACJ27" s="140"/>
      <c r="ACK27" s="140"/>
      <c r="ACL27" s="140"/>
      <c r="ACM27" s="140"/>
      <c r="ACN27" s="140"/>
      <c r="ACO27" s="140"/>
      <c r="ACP27" s="140"/>
      <c r="ACQ27" s="140"/>
      <c r="ACR27" s="140"/>
      <c r="ACS27" s="140"/>
      <c r="ACT27" s="140"/>
      <c r="ACU27" s="140"/>
      <c r="ACV27" s="140"/>
      <c r="ACW27" s="140"/>
      <c r="ACX27" s="140"/>
      <c r="ACY27" s="140"/>
      <c r="ACZ27" s="140"/>
      <c r="ADA27" s="140"/>
      <c r="ADB27" s="140"/>
      <c r="ADC27" s="140"/>
      <c r="ADD27" s="140"/>
      <c r="ADE27" s="140"/>
      <c r="ADF27" s="140"/>
      <c r="ADG27" s="140"/>
      <c r="ADH27" s="140"/>
      <c r="ADI27" s="140"/>
      <c r="ADJ27" s="140"/>
      <c r="ADK27" s="140"/>
      <c r="ADL27" s="140"/>
      <c r="ADM27" s="140"/>
      <c r="ADN27" s="140"/>
      <c r="ADO27" s="140"/>
      <c r="ADP27" s="140"/>
      <c r="ADQ27" s="140"/>
      <c r="ADR27" s="140"/>
      <c r="ADS27" s="140"/>
      <c r="ADT27" s="140"/>
      <c r="ADU27" s="140"/>
      <c r="ADV27" s="140"/>
      <c r="ADW27" s="140"/>
      <c r="ADX27" s="140"/>
      <c r="ADY27" s="140"/>
      <c r="ADZ27" s="140"/>
      <c r="AEA27" s="140"/>
      <c r="AEB27" s="140"/>
      <c r="AEC27" s="140"/>
      <c r="AED27" s="140"/>
      <c r="AEE27" s="140"/>
      <c r="AEF27" s="140"/>
      <c r="AEG27" s="140"/>
      <c r="AEH27" s="140"/>
      <c r="AEI27" s="140"/>
      <c r="AEJ27" s="140"/>
      <c r="AEK27" s="140"/>
      <c r="AEL27" s="140"/>
      <c r="AEM27" s="140"/>
      <c r="AEN27" s="140"/>
      <c r="AEO27" s="140"/>
      <c r="AEP27" s="140"/>
      <c r="AEQ27" s="140"/>
      <c r="AER27" s="140"/>
      <c r="AES27" s="140"/>
      <c r="AET27" s="140"/>
      <c r="AEU27" s="140"/>
      <c r="AEV27" s="140"/>
      <c r="AEW27" s="140"/>
      <c r="AEX27" s="140"/>
      <c r="AEY27" s="140"/>
      <c r="AEZ27" s="140"/>
      <c r="AFA27" s="140"/>
      <c r="AFB27" s="140"/>
      <c r="AFC27" s="140"/>
      <c r="AFD27" s="140"/>
      <c r="AFE27" s="140"/>
      <c r="AFF27" s="140"/>
      <c r="AFG27" s="140"/>
      <c r="AFH27" s="140"/>
      <c r="AFI27" s="140"/>
      <c r="AFJ27" s="140"/>
      <c r="AFK27" s="140"/>
      <c r="AFL27" s="140"/>
      <c r="AFM27" s="140"/>
      <c r="AFN27" s="140"/>
      <c r="AFO27" s="140"/>
      <c r="AFP27" s="140"/>
      <c r="AFQ27" s="140"/>
      <c r="AFR27" s="140"/>
      <c r="AFS27" s="140"/>
      <c r="AFT27" s="140"/>
      <c r="AFU27" s="140"/>
      <c r="AFV27" s="140"/>
      <c r="AFW27" s="140"/>
      <c r="AFX27" s="140"/>
      <c r="AFY27" s="140"/>
      <c r="AFZ27" s="140"/>
      <c r="AGA27" s="140"/>
      <c r="AGB27" s="140"/>
      <c r="AGC27" s="140"/>
      <c r="AGD27" s="140"/>
      <c r="AGE27" s="140"/>
      <c r="AGF27" s="140"/>
      <c r="AGG27" s="140"/>
      <c r="AGH27" s="140"/>
      <c r="AGI27" s="140"/>
      <c r="AGJ27" s="140"/>
      <c r="AGK27" s="140"/>
      <c r="AGL27" s="140"/>
      <c r="AGM27" s="140"/>
      <c r="AGN27" s="140"/>
      <c r="AGO27" s="140"/>
      <c r="AGP27" s="140"/>
      <c r="AGQ27" s="140"/>
      <c r="AGR27" s="140"/>
      <c r="AGS27" s="140"/>
      <c r="AGT27" s="140"/>
      <c r="AGU27" s="140"/>
      <c r="AGV27" s="140"/>
      <c r="AGW27" s="140"/>
      <c r="AGX27" s="140"/>
      <c r="AGY27" s="140"/>
      <c r="AGZ27" s="140"/>
      <c r="AHA27" s="140"/>
      <c r="AHB27" s="140"/>
      <c r="AHC27" s="140"/>
      <c r="AHD27" s="140"/>
      <c r="AHE27" s="140"/>
      <c r="AHF27" s="140"/>
      <c r="AHG27" s="140"/>
      <c r="AHH27" s="140"/>
      <c r="AHI27" s="140"/>
      <c r="AHJ27" s="140"/>
      <c r="AHK27" s="140"/>
      <c r="AHL27" s="140"/>
      <c r="AHM27" s="140"/>
      <c r="AHN27" s="140"/>
      <c r="AHO27" s="140"/>
      <c r="AHP27" s="140"/>
      <c r="AHQ27" s="140"/>
      <c r="AHR27" s="140"/>
      <c r="AHS27" s="140"/>
      <c r="AHT27" s="140"/>
      <c r="AHU27" s="140"/>
      <c r="AHV27" s="140"/>
      <c r="AHW27" s="140"/>
      <c r="AHX27" s="140"/>
      <c r="AHY27" s="140"/>
      <c r="AHZ27" s="140"/>
      <c r="AIA27" s="140"/>
      <c r="AIB27" s="140"/>
      <c r="AIC27" s="140"/>
      <c r="AID27" s="140"/>
      <c r="AIE27" s="140"/>
      <c r="AIF27" s="140"/>
      <c r="AIG27" s="140"/>
      <c r="AIH27" s="140"/>
      <c r="AII27" s="140"/>
      <c r="AIJ27" s="140"/>
      <c r="AIK27" s="140"/>
      <c r="AIL27" s="140"/>
      <c r="AIM27" s="140"/>
      <c r="AIN27" s="140"/>
      <c r="AIO27" s="140"/>
      <c r="AIP27" s="140"/>
      <c r="AIQ27" s="140"/>
      <c r="AIR27" s="140"/>
      <c r="AIS27" s="140"/>
      <c r="AIT27" s="140"/>
      <c r="AIU27" s="140"/>
      <c r="AIV27" s="140"/>
      <c r="AIW27" s="140"/>
      <c r="AIX27" s="140"/>
      <c r="AIY27" s="140"/>
      <c r="AIZ27" s="140"/>
      <c r="AJA27" s="140"/>
      <c r="AJB27" s="140"/>
      <c r="AJC27" s="140"/>
      <c r="AJD27" s="140"/>
      <c r="AJE27" s="140"/>
      <c r="AJF27" s="140"/>
      <c r="AJG27" s="140"/>
      <c r="AJH27" s="140"/>
      <c r="AJI27" s="140"/>
      <c r="AJJ27" s="140"/>
      <c r="AJK27" s="140"/>
      <c r="AJL27" s="140"/>
      <c r="AJM27" s="140"/>
      <c r="AJN27" s="140"/>
      <c r="AJO27" s="140"/>
      <c r="AJP27" s="140"/>
      <c r="AJQ27" s="140"/>
      <c r="AJR27" s="140"/>
      <c r="AJS27" s="140"/>
      <c r="AJT27" s="140"/>
      <c r="AJU27" s="140"/>
      <c r="AJV27" s="140"/>
      <c r="AJW27" s="140"/>
      <c r="AJX27" s="140"/>
      <c r="AJY27" s="140"/>
      <c r="AJZ27" s="140"/>
      <c r="AKA27" s="140"/>
      <c r="AKB27" s="140"/>
      <c r="AKC27" s="140"/>
      <c r="AKD27" s="140"/>
      <c r="AKE27" s="140"/>
      <c r="AKF27" s="140"/>
      <c r="AKG27" s="140"/>
      <c r="AKH27" s="140"/>
      <c r="AKI27" s="140"/>
      <c r="AKJ27" s="140"/>
      <c r="AKK27" s="140"/>
      <c r="AKL27" s="140"/>
      <c r="AKM27" s="140"/>
      <c r="AKN27" s="140"/>
      <c r="AKO27" s="140"/>
      <c r="AKP27" s="140"/>
      <c r="AKQ27" s="140"/>
      <c r="AKR27" s="140"/>
      <c r="AKS27" s="140"/>
      <c r="AKT27" s="140"/>
      <c r="AKU27" s="140"/>
      <c r="AKV27" s="140"/>
      <c r="AKW27" s="140"/>
      <c r="AKX27" s="140"/>
      <c r="AKY27" s="140"/>
      <c r="AKZ27" s="140"/>
      <c r="ALA27" s="140"/>
      <c r="ALB27" s="140"/>
      <c r="ALC27" s="140"/>
      <c r="ALD27" s="140"/>
      <c r="ALE27" s="140"/>
      <c r="ALF27" s="140"/>
      <c r="ALG27" s="140"/>
      <c r="ALH27" s="140"/>
      <c r="ALI27" s="140"/>
      <c r="ALJ27" s="140"/>
      <c r="ALK27" s="140"/>
      <c r="ALL27" s="140"/>
      <c r="ALM27" s="140"/>
      <c r="ALN27" s="140"/>
      <c r="ALO27" s="239"/>
      <c r="ALP27" s="239"/>
      <c r="ALQ27" s="239"/>
    </row>
    <row r="28" spans="1:1005" s="86" customFormat="1" ht="31.5" customHeight="1" x14ac:dyDescent="0.25">
      <c r="A28" s="212" t="s">
        <v>2777</v>
      </c>
      <c r="B28" s="214"/>
      <c r="C28" s="130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29"/>
      <c r="DF28" s="129"/>
      <c r="DG28" s="129"/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29"/>
      <c r="DS28" s="129"/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29"/>
      <c r="EF28" s="129"/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9"/>
      <c r="ER28" s="129"/>
      <c r="ES28" s="129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29"/>
      <c r="FE28" s="129"/>
      <c r="FF28" s="129"/>
      <c r="FG28" s="129"/>
      <c r="FH28" s="129"/>
      <c r="FI28" s="129"/>
      <c r="FJ28" s="129"/>
      <c r="FK28" s="129"/>
      <c r="FL28" s="129"/>
      <c r="FM28" s="129"/>
      <c r="FN28" s="129"/>
      <c r="FO28" s="129"/>
      <c r="FP28" s="129"/>
      <c r="FQ28" s="129"/>
      <c r="FR28" s="129"/>
      <c r="FS28" s="129"/>
      <c r="FT28" s="129"/>
      <c r="FU28" s="129"/>
      <c r="FV28" s="129"/>
      <c r="FW28" s="129"/>
      <c r="FX28" s="129"/>
      <c r="FY28" s="129"/>
      <c r="FZ28" s="129"/>
      <c r="GA28" s="129"/>
      <c r="GB28" s="129"/>
      <c r="GC28" s="129"/>
      <c r="GD28" s="129"/>
      <c r="GE28" s="129"/>
      <c r="GF28" s="129"/>
      <c r="GG28" s="129"/>
      <c r="GH28" s="129"/>
      <c r="GI28" s="129"/>
      <c r="GJ28" s="129"/>
      <c r="GK28" s="129"/>
      <c r="GL28" s="129"/>
      <c r="GM28" s="129"/>
      <c r="GN28" s="129"/>
      <c r="GO28" s="129"/>
      <c r="GP28" s="129"/>
      <c r="GQ28" s="129"/>
      <c r="GR28" s="129"/>
      <c r="GS28" s="129"/>
      <c r="GT28" s="129"/>
      <c r="GU28" s="129"/>
      <c r="GV28" s="129"/>
      <c r="GW28" s="129"/>
      <c r="GX28" s="129"/>
      <c r="GY28" s="129"/>
      <c r="GZ28" s="129"/>
      <c r="HA28" s="129"/>
      <c r="HB28" s="129"/>
      <c r="HC28" s="129"/>
      <c r="HD28" s="129"/>
      <c r="HE28" s="129"/>
      <c r="HF28" s="129"/>
      <c r="HG28" s="129"/>
      <c r="HH28" s="129"/>
      <c r="HI28" s="129"/>
      <c r="HJ28" s="129"/>
      <c r="HK28" s="129"/>
      <c r="HL28" s="129"/>
      <c r="HM28" s="129"/>
      <c r="HN28" s="129"/>
      <c r="HO28" s="129"/>
      <c r="HP28" s="129"/>
      <c r="HQ28" s="129"/>
      <c r="HR28" s="129"/>
      <c r="HS28" s="129"/>
      <c r="HT28" s="129"/>
      <c r="HU28" s="129"/>
      <c r="HV28" s="129"/>
      <c r="HW28" s="129"/>
      <c r="HX28" s="129"/>
      <c r="HY28" s="129"/>
      <c r="HZ28" s="129"/>
      <c r="IA28" s="129"/>
      <c r="IB28" s="129"/>
      <c r="IC28" s="129"/>
      <c r="ID28" s="129"/>
      <c r="IE28" s="129"/>
      <c r="IF28" s="129"/>
      <c r="IG28" s="129"/>
      <c r="IH28" s="129"/>
      <c r="II28" s="129"/>
      <c r="IJ28" s="129"/>
      <c r="IK28" s="129"/>
      <c r="IL28" s="129"/>
      <c r="IM28" s="129"/>
      <c r="IN28" s="129"/>
      <c r="IO28" s="129"/>
      <c r="IP28" s="129"/>
      <c r="IQ28" s="129"/>
      <c r="IR28" s="129"/>
      <c r="IS28" s="129"/>
      <c r="IT28" s="129"/>
      <c r="IU28" s="129"/>
      <c r="IV28" s="129"/>
      <c r="IW28" s="129"/>
      <c r="IX28" s="129"/>
      <c r="IY28" s="129"/>
      <c r="IZ28" s="129"/>
      <c r="JA28" s="129"/>
      <c r="JB28" s="129"/>
      <c r="JC28" s="129"/>
      <c r="JD28" s="129"/>
      <c r="JE28" s="129"/>
      <c r="JF28" s="129"/>
      <c r="JG28" s="129"/>
      <c r="JH28" s="129"/>
      <c r="JI28" s="129"/>
      <c r="JJ28" s="129"/>
      <c r="JK28" s="129"/>
      <c r="JL28" s="129"/>
      <c r="JM28" s="129"/>
      <c r="JN28" s="129"/>
      <c r="JO28" s="129"/>
      <c r="JP28" s="129"/>
      <c r="JQ28" s="129"/>
      <c r="JR28" s="129"/>
      <c r="JS28" s="129"/>
      <c r="JT28" s="129"/>
      <c r="JU28" s="129"/>
      <c r="JV28" s="129"/>
      <c r="JW28" s="129"/>
      <c r="JX28" s="129"/>
      <c r="JY28" s="129"/>
      <c r="JZ28" s="129"/>
      <c r="KA28" s="129"/>
      <c r="KB28" s="129"/>
      <c r="KC28" s="129"/>
      <c r="KD28" s="129"/>
      <c r="KE28" s="129"/>
      <c r="KF28" s="129"/>
      <c r="KG28" s="129"/>
      <c r="KH28" s="129"/>
      <c r="KI28" s="129"/>
      <c r="KJ28" s="129"/>
      <c r="KK28" s="129"/>
      <c r="KL28" s="129"/>
      <c r="KM28" s="129"/>
      <c r="KN28" s="129"/>
      <c r="KO28" s="129"/>
      <c r="KP28" s="129"/>
      <c r="KQ28" s="129"/>
      <c r="KR28" s="129"/>
      <c r="KS28" s="129"/>
      <c r="KT28" s="129"/>
      <c r="KU28" s="129"/>
      <c r="KV28" s="129"/>
      <c r="KW28" s="129"/>
      <c r="KX28" s="129"/>
      <c r="KY28" s="129"/>
      <c r="KZ28" s="129"/>
      <c r="LA28" s="129"/>
      <c r="LB28" s="129"/>
      <c r="LC28" s="129"/>
      <c r="LD28" s="129"/>
      <c r="LE28" s="129"/>
      <c r="LF28" s="129"/>
      <c r="LG28" s="129"/>
      <c r="LH28" s="129"/>
      <c r="LI28" s="129"/>
      <c r="LJ28" s="129"/>
      <c r="LK28" s="129"/>
      <c r="LL28" s="129"/>
      <c r="LM28" s="129"/>
      <c r="LN28" s="129"/>
      <c r="LO28" s="129"/>
      <c r="LP28" s="129"/>
      <c r="LQ28" s="129"/>
      <c r="LR28" s="129"/>
      <c r="LS28" s="129"/>
      <c r="LT28" s="129"/>
      <c r="LU28" s="129"/>
      <c r="LV28" s="129"/>
      <c r="LW28" s="129"/>
      <c r="LX28" s="129"/>
      <c r="LY28" s="129"/>
      <c r="LZ28" s="129"/>
      <c r="MA28" s="129"/>
      <c r="MB28" s="129"/>
      <c r="MC28" s="129"/>
      <c r="MD28" s="129"/>
      <c r="ME28" s="129"/>
      <c r="MF28" s="129"/>
      <c r="MG28" s="129"/>
      <c r="MH28" s="129"/>
      <c r="MI28" s="129"/>
      <c r="MJ28" s="129"/>
      <c r="MK28" s="129"/>
      <c r="ML28" s="129"/>
      <c r="MM28" s="129"/>
      <c r="MN28" s="129"/>
      <c r="MO28" s="129"/>
      <c r="MP28" s="129"/>
      <c r="MQ28" s="129"/>
      <c r="MR28" s="129"/>
      <c r="MS28" s="129"/>
      <c r="MT28" s="129"/>
      <c r="MU28" s="129"/>
      <c r="MV28" s="129"/>
      <c r="MW28" s="129"/>
      <c r="MX28" s="129"/>
      <c r="MY28" s="129"/>
      <c r="MZ28" s="129"/>
      <c r="NA28" s="129"/>
      <c r="NB28" s="129"/>
      <c r="NC28" s="129"/>
      <c r="ND28" s="129"/>
      <c r="NE28" s="129"/>
      <c r="NF28" s="129"/>
      <c r="NG28" s="129"/>
      <c r="NH28" s="129"/>
      <c r="NI28" s="129"/>
      <c r="NJ28" s="129"/>
      <c r="NK28" s="129"/>
      <c r="NL28" s="129"/>
      <c r="NM28" s="129"/>
      <c r="NN28" s="129"/>
      <c r="NO28" s="129"/>
      <c r="NP28" s="129"/>
      <c r="NQ28" s="129"/>
      <c r="NR28" s="129"/>
      <c r="NS28" s="129"/>
      <c r="NT28" s="129"/>
      <c r="NU28" s="129"/>
      <c r="NV28" s="129"/>
      <c r="NW28" s="129"/>
      <c r="NX28" s="129"/>
      <c r="NY28" s="129"/>
      <c r="NZ28" s="129"/>
      <c r="OA28" s="129"/>
      <c r="OB28" s="129"/>
      <c r="OC28" s="129"/>
      <c r="OD28" s="129"/>
      <c r="OE28" s="129"/>
      <c r="OF28" s="129"/>
      <c r="OG28" s="129"/>
      <c r="OH28" s="129"/>
      <c r="OI28" s="129"/>
      <c r="OJ28" s="129"/>
      <c r="OK28" s="129"/>
      <c r="OL28" s="129"/>
      <c r="OM28" s="129"/>
      <c r="ON28" s="129"/>
      <c r="OO28" s="129"/>
      <c r="OP28" s="129"/>
      <c r="OQ28" s="129"/>
      <c r="OR28" s="129"/>
      <c r="OS28" s="129"/>
      <c r="OT28" s="129"/>
      <c r="OU28" s="129"/>
      <c r="OV28" s="129"/>
      <c r="OW28" s="129"/>
      <c r="OX28" s="129"/>
      <c r="OY28" s="129"/>
      <c r="OZ28" s="129"/>
      <c r="PA28" s="129"/>
      <c r="PB28" s="129"/>
      <c r="PC28" s="129"/>
      <c r="PD28" s="129"/>
      <c r="PE28" s="129"/>
      <c r="PF28" s="129"/>
      <c r="PG28" s="129"/>
      <c r="PH28" s="129"/>
      <c r="PI28" s="129"/>
      <c r="PJ28" s="129"/>
      <c r="PK28" s="129"/>
      <c r="PL28" s="129"/>
      <c r="PM28" s="129"/>
      <c r="PN28" s="129"/>
      <c r="PO28" s="129"/>
      <c r="PP28" s="129"/>
      <c r="PQ28" s="129"/>
      <c r="PR28" s="129"/>
      <c r="PS28" s="129"/>
      <c r="PT28" s="129"/>
      <c r="PU28" s="129"/>
      <c r="PV28" s="129"/>
      <c r="PW28" s="129"/>
      <c r="PX28" s="129"/>
      <c r="PY28" s="129"/>
      <c r="PZ28" s="129"/>
      <c r="QA28" s="129"/>
      <c r="QB28" s="129"/>
      <c r="QC28" s="129"/>
      <c r="QD28" s="129"/>
      <c r="QE28" s="129"/>
      <c r="QF28" s="129"/>
      <c r="QG28" s="129"/>
      <c r="QH28" s="129"/>
      <c r="QI28" s="129"/>
      <c r="QJ28" s="129"/>
      <c r="QK28" s="129"/>
      <c r="QL28" s="129"/>
      <c r="QM28" s="129"/>
      <c r="QN28" s="129"/>
      <c r="QO28" s="129"/>
      <c r="QP28" s="129"/>
      <c r="QQ28" s="129"/>
      <c r="QR28" s="129"/>
      <c r="QS28" s="129"/>
      <c r="QT28" s="129"/>
      <c r="QU28" s="129"/>
      <c r="QV28" s="129"/>
      <c r="QW28" s="129"/>
      <c r="QX28" s="129"/>
      <c r="QY28" s="129"/>
      <c r="QZ28" s="129"/>
      <c r="RA28" s="129"/>
      <c r="RB28" s="129"/>
      <c r="RC28" s="129"/>
      <c r="RD28" s="129"/>
      <c r="RE28" s="129"/>
      <c r="RF28" s="129"/>
      <c r="RG28" s="129"/>
      <c r="RH28" s="129"/>
      <c r="RI28" s="129"/>
      <c r="RJ28" s="129"/>
      <c r="RK28" s="129"/>
      <c r="RL28" s="129"/>
      <c r="RM28" s="129"/>
      <c r="RN28" s="129"/>
      <c r="RO28" s="129"/>
      <c r="RP28" s="129"/>
      <c r="RQ28" s="129"/>
      <c r="RR28" s="129"/>
      <c r="RS28" s="129"/>
      <c r="RT28" s="129"/>
      <c r="RU28" s="129"/>
      <c r="RV28" s="129"/>
      <c r="RW28" s="129"/>
      <c r="RX28" s="129"/>
      <c r="RY28" s="129"/>
      <c r="RZ28" s="129"/>
      <c r="SA28" s="129"/>
      <c r="SB28" s="129"/>
      <c r="SC28" s="129"/>
      <c r="SD28" s="129"/>
      <c r="SE28" s="129"/>
      <c r="SF28" s="129"/>
      <c r="SG28" s="129"/>
      <c r="SH28" s="129"/>
      <c r="SI28" s="129"/>
      <c r="SJ28" s="129"/>
      <c r="SK28" s="129"/>
      <c r="SL28" s="129"/>
      <c r="SM28" s="129"/>
      <c r="SN28" s="129"/>
      <c r="SO28" s="129"/>
      <c r="SP28" s="129"/>
      <c r="SQ28" s="129"/>
      <c r="SR28" s="129"/>
      <c r="SS28" s="129"/>
      <c r="ST28" s="129"/>
      <c r="SU28" s="129"/>
      <c r="SV28" s="129"/>
      <c r="SW28" s="129"/>
      <c r="SX28" s="129"/>
      <c r="SY28" s="129"/>
      <c r="SZ28" s="129"/>
      <c r="TA28" s="129"/>
      <c r="TB28" s="129"/>
      <c r="TC28" s="129"/>
      <c r="TD28" s="129"/>
      <c r="TE28" s="129"/>
      <c r="TF28" s="129"/>
      <c r="TG28" s="129"/>
      <c r="TH28" s="129"/>
      <c r="TI28" s="129"/>
      <c r="TJ28" s="129"/>
      <c r="TK28" s="129"/>
      <c r="TL28" s="129"/>
      <c r="TM28" s="129"/>
      <c r="TN28" s="129"/>
      <c r="TO28" s="129"/>
      <c r="TP28" s="129"/>
      <c r="TQ28" s="129"/>
      <c r="TR28" s="129"/>
      <c r="TS28" s="129"/>
      <c r="TT28" s="129"/>
      <c r="TU28" s="129"/>
      <c r="TV28" s="129"/>
      <c r="TW28" s="129"/>
      <c r="TX28" s="129"/>
      <c r="TY28" s="129"/>
      <c r="TZ28" s="129"/>
      <c r="UA28" s="129"/>
      <c r="UB28" s="129"/>
      <c r="UC28" s="129"/>
      <c r="UD28" s="129"/>
      <c r="UE28" s="129"/>
      <c r="UF28" s="129"/>
      <c r="UG28" s="129"/>
      <c r="UH28" s="129"/>
      <c r="UI28" s="129"/>
      <c r="UJ28" s="129"/>
      <c r="UK28" s="129"/>
      <c r="UL28" s="129"/>
      <c r="UM28" s="129"/>
      <c r="UN28" s="129"/>
      <c r="UO28" s="129"/>
      <c r="UP28" s="129"/>
      <c r="UQ28" s="129"/>
      <c r="UR28" s="129"/>
      <c r="US28" s="129"/>
      <c r="UT28" s="129"/>
      <c r="UU28" s="129"/>
      <c r="UV28" s="129"/>
      <c r="UW28" s="129"/>
      <c r="UX28" s="129"/>
      <c r="UY28" s="129"/>
      <c r="UZ28" s="129"/>
      <c r="VA28" s="129"/>
      <c r="VB28" s="129"/>
      <c r="VC28" s="129"/>
      <c r="VD28" s="129"/>
      <c r="VE28" s="129"/>
      <c r="VF28" s="129"/>
      <c r="VG28" s="129"/>
      <c r="VH28" s="129"/>
      <c r="VI28" s="129"/>
      <c r="VJ28" s="129"/>
      <c r="VK28" s="129"/>
      <c r="VL28" s="129"/>
      <c r="VM28" s="129"/>
      <c r="VN28" s="129"/>
      <c r="VO28" s="129"/>
      <c r="VP28" s="129"/>
      <c r="VQ28" s="129"/>
      <c r="VR28" s="129"/>
      <c r="VS28" s="129"/>
      <c r="VT28" s="129"/>
      <c r="VU28" s="129"/>
      <c r="VV28" s="129"/>
      <c r="VW28" s="129"/>
      <c r="VX28" s="129"/>
      <c r="VY28" s="129"/>
      <c r="VZ28" s="129"/>
      <c r="WA28" s="129"/>
      <c r="WB28" s="129"/>
      <c r="WC28" s="129"/>
      <c r="WD28" s="129"/>
      <c r="WE28" s="129"/>
      <c r="WF28" s="129"/>
      <c r="WG28" s="129"/>
      <c r="WH28" s="129"/>
      <c r="WI28" s="129"/>
      <c r="WJ28" s="129"/>
      <c r="WK28" s="129"/>
      <c r="WL28" s="129"/>
      <c r="WM28" s="129"/>
      <c r="WN28" s="129"/>
      <c r="WO28" s="129"/>
      <c r="WP28" s="129"/>
      <c r="WQ28" s="129"/>
      <c r="WR28" s="129"/>
      <c r="WS28" s="129"/>
      <c r="WT28" s="129"/>
      <c r="WU28" s="129"/>
      <c r="WV28" s="129"/>
      <c r="WW28" s="129"/>
      <c r="WX28" s="129"/>
      <c r="WY28" s="129"/>
      <c r="WZ28" s="129"/>
      <c r="XA28" s="129"/>
      <c r="XB28" s="129"/>
      <c r="XC28" s="129"/>
      <c r="XD28" s="129"/>
      <c r="XE28" s="129"/>
      <c r="XF28" s="129"/>
      <c r="XG28" s="129"/>
      <c r="XH28" s="129"/>
      <c r="XI28" s="129"/>
      <c r="XJ28" s="129"/>
      <c r="XK28" s="129"/>
      <c r="XL28" s="129"/>
      <c r="XM28" s="129"/>
      <c r="XN28" s="129"/>
      <c r="XO28" s="129"/>
      <c r="XP28" s="129"/>
      <c r="XQ28" s="129"/>
      <c r="XR28" s="129"/>
      <c r="XS28" s="129"/>
      <c r="XT28" s="129"/>
      <c r="XU28" s="129"/>
      <c r="XV28" s="129"/>
      <c r="XW28" s="129"/>
      <c r="XX28" s="129"/>
      <c r="XY28" s="129"/>
      <c r="XZ28" s="129"/>
      <c r="YA28" s="129"/>
      <c r="YB28" s="129"/>
      <c r="YC28" s="129"/>
      <c r="YD28" s="129"/>
      <c r="YE28" s="129"/>
      <c r="YF28" s="129"/>
      <c r="YG28" s="129"/>
      <c r="YH28" s="129"/>
      <c r="YI28" s="129"/>
      <c r="YJ28" s="129"/>
      <c r="YK28" s="129"/>
      <c r="YL28" s="129"/>
      <c r="YM28" s="129"/>
      <c r="YN28" s="129"/>
      <c r="YO28" s="129"/>
      <c r="YP28" s="129"/>
      <c r="YQ28" s="129"/>
      <c r="YR28" s="129"/>
      <c r="YS28" s="129"/>
      <c r="YT28" s="129"/>
      <c r="YU28" s="129"/>
      <c r="YV28" s="129"/>
      <c r="YW28" s="129"/>
      <c r="YX28" s="129"/>
      <c r="YY28" s="129"/>
      <c r="YZ28" s="129"/>
      <c r="ZA28" s="129"/>
      <c r="ZB28" s="129"/>
      <c r="ZC28" s="129"/>
      <c r="ZD28" s="129"/>
      <c r="ZE28" s="129"/>
      <c r="ZF28" s="129"/>
      <c r="ZG28" s="129"/>
      <c r="ZH28" s="129"/>
      <c r="ZI28" s="129"/>
      <c r="ZJ28" s="129"/>
      <c r="ZK28" s="129"/>
      <c r="ZL28" s="129"/>
      <c r="ZM28" s="129"/>
      <c r="ZN28" s="129"/>
      <c r="ZO28" s="129"/>
      <c r="ZP28" s="129"/>
      <c r="ZQ28" s="129"/>
      <c r="ZR28" s="129"/>
      <c r="ZS28" s="129"/>
      <c r="ZT28" s="129"/>
      <c r="ZU28" s="129"/>
      <c r="ZV28" s="129"/>
      <c r="ZW28" s="129"/>
      <c r="ZX28" s="129"/>
      <c r="ZY28" s="129"/>
      <c r="ZZ28" s="129"/>
      <c r="AAA28" s="129"/>
      <c r="AAB28" s="129"/>
      <c r="AAC28" s="129"/>
      <c r="AAD28" s="129"/>
      <c r="AAE28" s="129"/>
      <c r="AAF28" s="129"/>
      <c r="AAG28" s="129"/>
      <c r="AAH28" s="129"/>
      <c r="AAI28" s="129"/>
      <c r="AAJ28" s="129"/>
      <c r="AAK28" s="129"/>
      <c r="AAL28" s="129"/>
      <c r="AAM28" s="129"/>
      <c r="AAN28" s="129"/>
      <c r="AAO28" s="129"/>
      <c r="AAP28" s="129"/>
      <c r="AAQ28" s="129"/>
      <c r="AAR28" s="129"/>
      <c r="AAS28" s="129"/>
      <c r="AAT28" s="129"/>
      <c r="AAU28" s="129"/>
      <c r="AAV28" s="129"/>
      <c r="AAW28" s="129"/>
      <c r="AAX28" s="129"/>
      <c r="AAY28" s="129"/>
      <c r="AAZ28" s="129"/>
      <c r="ABA28" s="129"/>
      <c r="ABB28" s="129"/>
      <c r="ABC28" s="129"/>
      <c r="ABD28" s="129"/>
      <c r="ABE28" s="129"/>
      <c r="ABF28" s="129"/>
      <c r="ABG28" s="129"/>
      <c r="ABH28" s="129"/>
      <c r="ABI28" s="129"/>
      <c r="ABJ28" s="129"/>
      <c r="ABK28" s="129"/>
      <c r="ABL28" s="129"/>
      <c r="ABM28" s="129"/>
      <c r="ABN28" s="129"/>
      <c r="ABO28" s="129"/>
      <c r="ABP28" s="129"/>
      <c r="ABQ28" s="129"/>
      <c r="ABR28" s="129"/>
      <c r="ABS28" s="129"/>
      <c r="ABT28" s="129"/>
      <c r="ABU28" s="129"/>
      <c r="ABV28" s="129"/>
      <c r="ABW28" s="129"/>
      <c r="ABX28" s="129"/>
      <c r="ABY28" s="129"/>
      <c r="ABZ28" s="129"/>
      <c r="ACA28" s="129"/>
      <c r="ACB28" s="129"/>
      <c r="ACC28" s="129"/>
      <c r="ACD28" s="129"/>
      <c r="ACE28" s="129"/>
      <c r="ACF28" s="129"/>
      <c r="ACG28" s="129"/>
      <c r="ACH28" s="129"/>
      <c r="ACI28" s="129"/>
      <c r="ACJ28" s="129"/>
      <c r="ACK28" s="129"/>
      <c r="ACL28" s="129"/>
      <c r="ACM28" s="129"/>
      <c r="ACN28" s="129"/>
      <c r="ACO28" s="129"/>
      <c r="ACP28" s="129"/>
      <c r="ACQ28" s="129"/>
      <c r="ACR28" s="129"/>
      <c r="ACS28" s="129"/>
      <c r="ACT28" s="129"/>
      <c r="ACU28" s="129"/>
      <c r="ACV28" s="129"/>
      <c r="ACW28" s="129"/>
      <c r="ACX28" s="129"/>
      <c r="ACY28" s="129"/>
      <c r="ACZ28" s="129"/>
      <c r="ADA28" s="129"/>
      <c r="ADB28" s="129"/>
      <c r="ADC28" s="129"/>
      <c r="ADD28" s="129"/>
      <c r="ADE28" s="129"/>
      <c r="ADF28" s="129"/>
      <c r="ADG28" s="129"/>
      <c r="ADH28" s="129"/>
      <c r="ADI28" s="129"/>
      <c r="ADJ28" s="129"/>
      <c r="ADK28" s="129"/>
      <c r="ADL28" s="129"/>
      <c r="ADM28" s="129"/>
      <c r="ADN28" s="129"/>
      <c r="ADO28" s="129"/>
      <c r="ADP28" s="129"/>
      <c r="ADQ28" s="129"/>
      <c r="ADR28" s="129"/>
      <c r="ADS28" s="129"/>
      <c r="ADT28" s="129"/>
      <c r="ADU28" s="129"/>
      <c r="ADV28" s="129"/>
      <c r="ADW28" s="129"/>
      <c r="ADX28" s="129"/>
      <c r="ADY28" s="129"/>
      <c r="ADZ28" s="129"/>
      <c r="AEA28" s="129"/>
      <c r="AEB28" s="129"/>
      <c r="AEC28" s="129"/>
      <c r="AED28" s="129"/>
      <c r="AEE28" s="129"/>
      <c r="AEF28" s="129"/>
      <c r="AEG28" s="129"/>
      <c r="AEH28" s="129"/>
      <c r="AEI28" s="129"/>
      <c r="AEJ28" s="129"/>
      <c r="AEK28" s="129"/>
      <c r="AEL28" s="129"/>
      <c r="AEM28" s="129"/>
      <c r="AEN28" s="129"/>
      <c r="AEO28" s="129"/>
      <c r="AEP28" s="129"/>
      <c r="AEQ28" s="129"/>
      <c r="AER28" s="129"/>
      <c r="AES28" s="129"/>
      <c r="AET28" s="129"/>
      <c r="AEU28" s="129"/>
      <c r="AEV28" s="129"/>
      <c r="AEW28" s="129"/>
      <c r="AEX28" s="129"/>
      <c r="AEY28" s="129"/>
      <c r="AEZ28" s="129"/>
      <c r="AFA28" s="129"/>
      <c r="AFB28" s="129"/>
      <c r="AFC28" s="129"/>
      <c r="AFD28" s="129"/>
      <c r="AFE28" s="129"/>
      <c r="AFF28" s="129"/>
      <c r="AFG28" s="129"/>
      <c r="AFH28" s="129"/>
      <c r="AFI28" s="129"/>
      <c r="AFJ28" s="129"/>
      <c r="AFK28" s="129"/>
      <c r="AFL28" s="129"/>
      <c r="AFM28" s="129"/>
      <c r="AFN28" s="129"/>
      <c r="AFO28" s="129"/>
      <c r="AFP28" s="129"/>
      <c r="AFQ28" s="129"/>
      <c r="AFR28" s="129"/>
      <c r="AFS28" s="129"/>
      <c r="AFT28" s="129"/>
      <c r="AFU28" s="129"/>
      <c r="AFV28" s="129"/>
      <c r="AFW28" s="129"/>
      <c r="AFX28" s="129"/>
      <c r="AFY28" s="129"/>
      <c r="AFZ28" s="129"/>
      <c r="AGA28" s="129"/>
      <c r="AGB28" s="129"/>
      <c r="AGC28" s="129"/>
      <c r="AGD28" s="129"/>
      <c r="AGE28" s="129"/>
      <c r="AGF28" s="129"/>
      <c r="AGG28" s="129"/>
      <c r="AGH28" s="129"/>
      <c r="AGI28" s="129"/>
      <c r="AGJ28" s="129"/>
      <c r="AGK28" s="129"/>
      <c r="AGL28" s="129"/>
      <c r="AGM28" s="129"/>
      <c r="AGN28" s="129"/>
      <c r="AGO28" s="129"/>
      <c r="AGP28" s="129"/>
      <c r="AGQ28" s="129"/>
      <c r="AGR28" s="129"/>
      <c r="AGS28" s="129"/>
      <c r="AGT28" s="129"/>
      <c r="AGU28" s="129"/>
      <c r="AGV28" s="129"/>
      <c r="AGW28" s="129"/>
      <c r="AGX28" s="129"/>
      <c r="AGY28" s="129"/>
      <c r="AGZ28" s="129"/>
      <c r="AHA28" s="129"/>
      <c r="AHB28" s="129"/>
      <c r="AHC28" s="129"/>
      <c r="AHD28" s="129"/>
      <c r="AHE28" s="129"/>
      <c r="AHF28" s="129"/>
      <c r="AHG28" s="129"/>
      <c r="AHH28" s="129"/>
      <c r="AHI28" s="129"/>
      <c r="AHJ28" s="129"/>
      <c r="AHK28" s="129"/>
      <c r="AHL28" s="129"/>
      <c r="AHM28" s="129"/>
      <c r="AHN28" s="129"/>
      <c r="AHO28" s="129"/>
      <c r="AHP28" s="129"/>
      <c r="AHQ28" s="129"/>
      <c r="AHR28" s="129"/>
      <c r="AHS28" s="129"/>
      <c r="AHT28" s="129"/>
      <c r="AHU28" s="129"/>
      <c r="AHV28" s="129"/>
      <c r="AHW28" s="129"/>
      <c r="AHX28" s="129"/>
      <c r="AHY28" s="129"/>
      <c r="AHZ28" s="129"/>
      <c r="AIA28" s="129"/>
      <c r="AIB28" s="129"/>
      <c r="AIC28" s="129"/>
      <c r="AID28" s="129"/>
      <c r="AIE28" s="129"/>
      <c r="AIF28" s="129"/>
      <c r="AIG28" s="129"/>
      <c r="AIH28" s="129"/>
      <c r="AII28" s="129"/>
      <c r="AIJ28" s="129"/>
      <c r="AIK28" s="129"/>
      <c r="AIL28" s="129"/>
      <c r="AIM28" s="129"/>
      <c r="AIN28" s="129"/>
      <c r="AIO28" s="129"/>
      <c r="AIP28" s="129"/>
      <c r="AIQ28" s="129"/>
      <c r="AIR28" s="129"/>
      <c r="AIS28" s="129"/>
      <c r="AIT28" s="129"/>
      <c r="AIU28" s="129"/>
      <c r="AIV28" s="129"/>
      <c r="AIW28" s="129"/>
      <c r="AIX28" s="129"/>
      <c r="AIY28" s="129"/>
      <c r="AIZ28" s="129"/>
      <c r="AJA28" s="129"/>
      <c r="AJB28" s="129"/>
      <c r="AJC28" s="129"/>
      <c r="AJD28" s="129"/>
      <c r="AJE28" s="129"/>
      <c r="AJF28" s="129"/>
      <c r="AJG28" s="129"/>
      <c r="AJH28" s="129"/>
      <c r="AJI28" s="129"/>
      <c r="AJJ28" s="129"/>
      <c r="AJK28" s="129"/>
      <c r="AJL28" s="129"/>
      <c r="AJM28" s="129"/>
      <c r="AJN28" s="129"/>
      <c r="AJO28" s="129"/>
      <c r="AJP28" s="129"/>
      <c r="AJQ28" s="129"/>
      <c r="AJR28" s="129"/>
      <c r="AJS28" s="129"/>
      <c r="AJT28" s="129"/>
      <c r="AJU28" s="129"/>
      <c r="AJV28" s="129"/>
      <c r="AJW28" s="129"/>
      <c r="AJX28" s="129"/>
      <c r="AJY28" s="129"/>
      <c r="AJZ28" s="129"/>
      <c r="AKA28" s="129"/>
      <c r="AKB28" s="129"/>
      <c r="AKC28" s="129"/>
      <c r="AKD28" s="129"/>
      <c r="AKE28" s="129"/>
      <c r="AKF28" s="129"/>
      <c r="AKG28" s="129"/>
      <c r="AKH28" s="129"/>
      <c r="AKI28" s="129"/>
      <c r="AKJ28" s="129"/>
      <c r="AKK28" s="129"/>
      <c r="AKL28" s="129"/>
      <c r="AKM28" s="129"/>
      <c r="AKN28" s="129"/>
      <c r="AKO28" s="129"/>
      <c r="AKP28" s="129"/>
      <c r="AKQ28" s="129"/>
      <c r="AKR28" s="129"/>
      <c r="AKS28" s="129"/>
      <c r="AKT28" s="129"/>
      <c r="AKU28" s="129"/>
      <c r="AKV28" s="129"/>
      <c r="AKW28" s="129"/>
      <c r="AKX28" s="129"/>
      <c r="AKY28" s="129"/>
      <c r="AKZ28" s="129"/>
      <c r="ALA28" s="129"/>
      <c r="ALB28" s="129"/>
      <c r="ALC28" s="129"/>
      <c r="ALD28" s="129"/>
      <c r="ALE28" s="129"/>
      <c r="ALF28" s="129"/>
      <c r="ALG28" s="129"/>
      <c r="ALH28" s="129"/>
      <c r="ALI28" s="129"/>
      <c r="ALJ28" s="131"/>
      <c r="ALK28" s="129"/>
      <c r="ALL28" s="129"/>
      <c r="ALM28" s="129"/>
      <c r="ALN28" s="129"/>
      <c r="ALO28" s="105"/>
      <c r="ALP28" s="105"/>
      <c r="ALQ28" s="105"/>
    </row>
    <row r="29" spans="1:1005" s="86" customFormat="1" ht="31.5" customHeight="1" x14ac:dyDescent="0.25">
      <c r="A29" s="213" t="s">
        <v>2778</v>
      </c>
      <c r="B29" s="214"/>
      <c r="C29" s="130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29"/>
      <c r="DR29" s="129"/>
      <c r="DS29" s="129"/>
      <c r="DT29" s="129"/>
      <c r="DU29" s="129"/>
      <c r="DV29" s="129"/>
      <c r="DW29" s="129"/>
      <c r="DX29" s="129"/>
      <c r="DY29" s="129"/>
      <c r="DZ29" s="129"/>
      <c r="EA29" s="129"/>
      <c r="EB29" s="129"/>
      <c r="EC29" s="129"/>
      <c r="ED29" s="129"/>
      <c r="EE29" s="129"/>
      <c r="EF29" s="129"/>
      <c r="EG29" s="129"/>
      <c r="EH29" s="129"/>
      <c r="EI29" s="129"/>
      <c r="EJ29" s="129"/>
      <c r="EK29" s="129"/>
      <c r="EL29" s="129"/>
      <c r="EM29" s="129"/>
      <c r="EN29" s="129"/>
      <c r="EO29" s="129"/>
      <c r="EP29" s="129"/>
      <c r="EQ29" s="129"/>
      <c r="ER29" s="129"/>
      <c r="ES29" s="129"/>
      <c r="ET29" s="129"/>
      <c r="EU29" s="129"/>
      <c r="EV29" s="129"/>
      <c r="EW29" s="129"/>
      <c r="EX29" s="129"/>
      <c r="EY29" s="129"/>
      <c r="EZ29" s="129"/>
      <c r="FA29" s="129"/>
      <c r="FB29" s="129"/>
      <c r="FC29" s="129"/>
      <c r="FD29" s="129"/>
      <c r="FE29" s="129"/>
      <c r="FF29" s="129"/>
      <c r="FG29" s="129"/>
      <c r="FH29" s="129"/>
      <c r="FI29" s="129"/>
      <c r="FJ29" s="129"/>
      <c r="FK29" s="129"/>
      <c r="FL29" s="129"/>
      <c r="FM29" s="129"/>
      <c r="FN29" s="129"/>
      <c r="FO29" s="129"/>
      <c r="FP29" s="129"/>
      <c r="FQ29" s="129"/>
      <c r="FR29" s="129"/>
      <c r="FS29" s="129"/>
      <c r="FT29" s="129"/>
      <c r="FU29" s="129"/>
      <c r="FV29" s="129"/>
      <c r="FW29" s="129"/>
      <c r="FX29" s="129"/>
      <c r="FY29" s="129"/>
      <c r="FZ29" s="129"/>
      <c r="GA29" s="129"/>
      <c r="GB29" s="129"/>
      <c r="GC29" s="129"/>
      <c r="GD29" s="129"/>
      <c r="GE29" s="129"/>
      <c r="GF29" s="129"/>
      <c r="GG29" s="129"/>
      <c r="GH29" s="129"/>
      <c r="GI29" s="129"/>
      <c r="GJ29" s="129"/>
      <c r="GK29" s="129"/>
      <c r="GL29" s="129"/>
      <c r="GM29" s="129"/>
      <c r="GN29" s="129"/>
      <c r="GO29" s="129"/>
      <c r="GP29" s="129"/>
      <c r="GQ29" s="129"/>
      <c r="GR29" s="129"/>
      <c r="GS29" s="129"/>
      <c r="GT29" s="129"/>
      <c r="GU29" s="129"/>
      <c r="GV29" s="129"/>
      <c r="GW29" s="129"/>
      <c r="GX29" s="129"/>
      <c r="GY29" s="129"/>
      <c r="GZ29" s="129"/>
      <c r="HA29" s="129"/>
      <c r="HB29" s="129"/>
      <c r="HC29" s="129"/>
      <c r="HD29" s="129"/>
      <c r="HE29" s="129"/>
      <c r="HF29" s="129"/>
      <c r="HG29" s="129"/>
      <c r="HH29" s="129"/>
      <c r="HI29" s="129"/>
      <c r="HJ29" s="129"/>
      <c r="HK29" s="129"/>
      <c r="HL29" s="129"/>
      <c r="HM29" s="129"/>
      <c r="HN29" s="129"/>
      <c r="HO29" s="129"/>
      <c r="HP29" s="129"/>
      <c r="HQ29" s="129"/>
      <c r="HR29" s="129"/>
      <c r="HS29" s="129"/>
      <c r="HT29" s="129"/>
      <c r="HU29" s="129"/>
      <c r="HV29" s="129"/>
      <c r="HW29" s="129"/>
      <c r="HX29" s="129"/>
      <c r="HY29" s="129"/>
      <c r="HZ29" s="129"/>
      <c r="IA29" s="129"/>
      <c r="IB29" s="129"/>
      <c r="IC29" s="129"/>
      <c r="ID29" s="129"/>
      <c r="IE29" s="129"/>
      <c r="IF29" s="129"/>
      <c r="IG29" s="129"/>
      <c r="IH29" s="129"/>
      <c r="II29" s="129"/>
      <c r="IJ29" s="129"/>
      <c r="IK29" s="129"/>
      <c r="IL29" s="129"/>
      <c r="IM29" s="129"/>
      <c r="IN29" s="129"/>
      <c r="IO29" s="129"/>
      <c r="IP29" s="129"/>
      <c r="IQ29" s="129"/>
      <c r="IR29" s="129"/>
      <c r="IS29" s="129"/>
      <c r="IT29" s="129"/>
      <c r="IU29" s="129"/>
      <c r="IV29" s="129"/>
      <c r="IW29" s="129"/>
      <c r="IX29" s="129"/>
      <c r="IY29" s="129"/>
      <c r="IZ29" s="129"/>
      <c r="JA29" s="129"/>
      <c r="JB29" s="129"/>
      <c r="JC29" s="129"/>
      <c r="JD29" s="129"/>
      <c r="JE29" s="129"/>
      <c r="JF29" s="129"/>
      <c r="JG29" s="129"/>
      <c r="JH29" s="129"/>
      <c r="JI29" s="129"/>
      <c r="JJ29" s="129"/>
      <c r="JK29" s="129"/>
      <c r="JL29" s="129"/>
      <c r="JM29" s="129"/>
      <c r="JN29" s="129"/>
      <c r="JO29" s="129"/>
      <c r="JP29" s="129"/>
      <c r="JQ29" s="129"/>
      <c r="JR29" s="129"/>
      <c r="JS29" s="129"/>
      <c r="JT29" s="129"/>
      <c r="JU29" s="129"/>
      <c r="JV29" s="129"/>
      <c r="JW29" s="129"/>
      <c r="JX29" s="129"/>
      <c r="JY29" s="129"/>
      <c r="JZ29" s="129"/>
      <c r="KA29" s="129"/>
      <c r="KB29" s="129"/>
      <c r="KC29" s="129"/>
      <c r="KD29" s="129"/>
      <c r="KE29" s="129"/>
      <c r="KF29" s="129"/>
      <c r="KG29" s="129"/>
      <c r="KH29" s="129"/>
      <c r="KI29" s="129"/>
      <c r="KJ29" s="129"/>
      <c r="KK29" s="129"/>
      <c r="KL29" s="129"/>
      <c r="KM29" s="129"/>
      <c r="KN29" s="129"/>
      <c r="KO29" s="129"/>
      <c r="KP29" s="129"/>
      <c r="KQ29" s="129"/>
      <c r="KR29" s="129"/>
      <c r="KS29" s="129"/>
      <c r="KT29" s="129"/>
      <c r="KU29" s="129"/>
      <c r="KV29" s="129"/>
      <c r="KW29" s="129"/>
      <c r="KX29" s="129"/>
      <c r="KY29" s="129"/>
      <c r="KZ29" s="129"/>
      <c r="LA29" s="129"/>
      <c r="LB29" s="129"/>
      <c r="LC29" s="129"/>
      <c r="LD29" s="129"/>
      <c r="LE29" s="129"/>
      <c r="LF29" s="129"/>
      <c r="LG29" s="129"/>
      <c r="LH29" s="129"/>
      <c r="LI29" s="129"/>
      <c r="LJ29" s="129"/>
      <c r="LK29" s="129"/>
      <c r="LL29" s="129"/>
      <c r="LM29" s="129"/>
      <c r="LN29" s="129"/>
      <c r="LO29" s="129"/>
      <c r="LP29" s="129"/>
      <c r="LQ29" s="129"/>
      <c r="LR29" s="129"/>
      <c r="LS29" s="129"/>
      <c r="LT29" s="129"/>
      <c r="LU29" s="129"/>
      <c r="LV29" s="129"/>
      <c r="LW29" s="129"/>
      <c r="LX29" s="129"/>
      <c r="LY29" s="129"/>
      <c r="LZ29" s="129"/>
      <c r="MA29" s="129"/>
      <c r="MB29" s="129"/>
      <c r="MC29" s="129"/>
      <c r="MD29" s="129"/>
      <c r="ME29" s="129"/>
      <c r="MF29" s="129"/>
      <c r="MG29" s="129"/>
      <c r="MH29" s="129"/>
      <c r="MI29" s="129"/>
      <c r="MJ29" s="129"/>
      <c r="MK29" s="129"/>
      <c r="ML29" s="129"/>
      <c r="MM29" s="129"/>
      <c r="MN29" s="129"/>
      <c r="MO29" s="129"/>
      <c r="MP29" s="129"/>
      <c r="MQ29" s="129"/>
      <c r="MR29" s="129"/>
      <c r="MS29" s="129"/>
      <c r="MT29" s="129"/>
      <c r="MU29" s="129"/>
      <c r="MV29" s="129"/>
      <c r="MW29" s="129"/>
      <c r="MX29" s="129"/>
      <c r="MY29" s="129"/>
      <c r="MZ29" s="129"/>
      <c r="NA29" s="129"/>
      <c r="NB29" s="129"/>
      <c r="NC29" s="129"/>
      <c r="ND29" s="129"/>
      <c r="NE29" s="129"/>
      <c r="NF29" s="129"/>
      <c r="NG29" s="129"/>
      <c r="NH29" s="129"/>
      <c r="NI29" s="129"/>
      <c r="NJ29" s="129"/>
      <c r="NK29" s="129"/>
      <c r="NL29" s="129"/>
      <c r="NM29" s="129"/>
      <c r="NN29" s="129"/>
      <c r="NO29" s="129"/>
      <c r="NP29" s="129"/>
      <c r="NQ29" s="129"/>
      <c r="NR29" s="129"/>
      <c r="NS29" s="129"/>
      <c r="NT29" s="129"/>
      <c r="NU29" s="129"/>
      <c r="NV29" s="129"/>
      <c r="NW29" s="129"/>
      <c r="NX29" s="129"/>
      <c r="NY29" s="129"/>
      <c r="NZ29" s="129"/>
      <c r="OA29" s="129"/>
      <c r="OB29" s="129"/>
      <c r="OC29" s="129"/>
      <c r="OD29" s="129"/>
      <c r="OE29" s="129"/>
      <c r="OF29" s="129"/>
      <c r="OG29" s="129"/>
      <c r="OH29" s="129"/>
      <c r="OI29" s="129"/>
      <c r="OJ29" s="129"/>
      <c r="OK29" s="129"/>
      <c r="OL29" s="129"/>
      <c r="OM29" s="129"/>
      <c r="ON29" s="129"/>
      <c r="OO29" s="129"/>
      <c r="OP29" s="129"/>
      <c r="OQ29" s="129"/>
      <c r="OR29" s="129"/>
      <c r="OS29" s="129"/>
      <c r="OT29" s="129"/>
      <c r="OU29" s="129"/>
      <c r="OV29" s="129"/>
      <c r="OW29" s="129"/>
      <c r="OX29" s="129"/>
      <c r="OY29" s="129"/>
      <c r="OZ29" s="129"/>
      <c r="PA29" s="129"/>
      <c r="PB29" s="129"/>
      <c r="PC29" s="129"/>
      <c r="PD29" s="129"/>
      <c r="PE29" s="129"/>
      <c r="PF29" s="129"/>
      <c r="PG29" s="129"/>
      <c r="PH29" s="129"/>
      <c r="PI29" s="129"/>
      <c r="PJ29" s="129"/>
      <c r="PK29" s="129"/>
      <c r="PL29" s="129"/>
      <c r="PM29" s="129"/>
      <c r="PN29" s="129"/>
      <c r="PO29" s="129"/>
      <c r="PP29" s="129"/>
      <c r="PQ29" s="129"/>
      <c r="PR29" s="129"/>
      <c r="PS29" s="129"/>
      <c r="PT29" s="129"/>
      <c r="PU29" s="129"/>
      <c r="PV29" s="129"/>
      <c r="PW29" s="129"/>
      <c r="PX29" s="129"/>
      <c r="PY29" s="129"/>
      <c r="PZ29" s="129"/>
      <c r="QA29" s="129"/>
      <c r="QB29" s="129"/>
      <c r="QC29" s="129"/>
      <c r="QD29" s="129"/>
      <c r="QE29" s="129"/>
      <c r="QF29" s="129"/>
      <c r="QG29" s="129"/>
      <c r="QH29" s="129"/>
      <c r="QI29" s="129"/>
      <c r="QJ29" s="129"/>
      <c r="QK29" s="129"/>
      <c r="QL29" s="129"/>
      <c r="QM29" s="129"/>
      <c r="QN29" s="129"/>
      <c r="QO29" s="129"/>
      <c r="QP29" s="129"/>
      <c r="QQ29" s="129"/>
      <c r="QR29" s="129"/>
      <c r="QS29" s="129"/>
      <c r="QT29" s="129"/>
      <c r="QU29" s="129"/>
      <c r="QV29" s="129"/>
      <c r="QW29" s="129"/>
      <c r="QX29" s="129"/>
      <c r="QY29" s="129"/>
      <c r="QZ29" s="129"/>
      <c r="RA29" s="129"/>
      <c r="RB29" s="129"/>
      <c r="RC29" s="129"/>
      <c r="RD29" s="129"/>
      <c r="RE29" s="129"/>
      <c r="RF29" s="129"/>
      <c r="RG29" s="129"/>
      <c r="RH29" s="129"/>
      <c r="RI29" s="129"/>
      <c r="RJ29" s="129"/>
      <c r="RK29" s="129"/>
      <c r="RL29" s="129"/>
      <c r="RM29" s="129"/>
      <c r="RN29" s="129"/>
      <c r="RO29" s="129"/>
      <c r="RP29" s="129"/>
      <c r="RQ29" s="129"/>
      <c r="RR29" s="129"/>
      <c r="RS29" s="129"/>
      <c r="RT29" s="129"/>
      <c r="RU29" s="129"/>
      <c r="RV29" s="129"/>
      <c r="RW29" s="129"/>
      <c r="RX29" s="129"/>
      <c r="RY29" s="129"/>
      <c r="RZ29" s="129"/>
      <c r="SA29" s="129"/>
      <c r="SB29" s="129"/>
      <c r="SC29" s="129"/>
      <c r="SD29" s="129"/>
      <c r="SE29" s="129"/>
      <c r="SF29" s="129"/>
      <c r="SG29" s="129"/>
      <c r="SH29" s="129"/>
      <c r="SI29" s="129"/>
      <c r="SJ29" s="129"/>
      <c r="SK29" s="129"/>
      <c r="SL29" s="129"/>
      <c r="SM29" s="129"/>
      <c r="SN29" s="129"/>
      <c r="SO29" s="129"/>
      <c r="SP29" s="129"/>
      <c r="SQ29" s="129"/>
      <c r="SR29" s="129"/>
      <c r="SS29" s="129"/>
      <c r="ST29" s="129"/>
      <c r="SU29" s="129"/>
      <c r="SV29" s="129"/>
      <c r="SW29" s="129"/>
      <c r="SX29" s="129"/>
      <c r="SY29" s="129"/>
      <c r="SZ29" s="129"/>
      <c r="TA29" s="129"/>
      <c r="TB29" s="129"/>
      <c r="TC29" s="129"/>
      <c r="TD29" s="129"/>
      <c r="TE29" s="129"/>
      <c r="TF29" s="129"/>
      <c r="TG29" s="129"/>
      <c r="TH29" s="129"/>
      <c r="TI29" s="129"/>
      <c r="TJ29" s="129"/>
      <c r="TK29" s="129"/>
      <c r="TL29" s="129"/>
      <c r="TM29" s="129"/>
      <c r="TN29" s="129"/>
      <c r="TO29" s="129"/>
      <c r="TP29" s="129"/>
      <c r="TQ29" s="129"/>
      <c r="TR29" s="129"/>
      <c r="TS29" s="129"/>
      <c r="TT29" s="129"/>
      <c r="TU29" s="129"/>
      <c r="TV29" s="129"/>
      <c r="TW29" s="129"/>
      <c r="TX29" s="129"/>
      <c r="TY29" s="129"/>
      <c r="TZ29" s="129"/>
      <c r="UA29" s="129"/>
      <c r="UB29" s="129"/>
      <c r="UC29" s="129"/>
      <c r="UD29" s="129"/>
      <c r="UE29" s="129"/>
      <c r="UF29" s="129"/>
      <c r="UG29" s="129"/>
      <c r="UH29" s="129"/>
      <c r="UI29" s="129"/>
      <c r="UJ29" s="129"/>
      <c r="UK29" s="129"/>
      <c r="UL29" s="129"/>
      <c r="UM29" s="129"/>
      <c r="UN29" s="129"/>
      <c r="UO29" s="129"/>
      <c r="UP29" s="129"/>
      <c r="UQ29" s="129"/>
      <c r="UR29" s="129"/>
      <c r="US29" s="129"/>
      <c r="UT29" s="129"/>
      <c r="UU29" s="129"/>
      <c r="UV29" s="129"/>
      <c r="UW29" s="129"/>
      <c r="UX29" s="129"/>
      <c r="UY29" s="129"/>
      <c r="UZ29" s="129"/>
      <c r="VA29" s="129"/>
      <c r="VB29" s="129"/>
      <c r="VC29" s="129"/>
      <c r="VD29" s="129"/>
      <c r="VE29" s="129"/>
      <c r="VF29" s="129"/>
      <c r="VG29" s="129"/>
      <c r="VH29" s="129"/>
      <c r="VI29" s="129"/>
      <c r="VJ29" s="129"/>
      <c r="VK29" s="129"/>
      <c r="VL29" s="129"/>
      <c r="VM29" s="129"/>
      <c r="VN29" s="129"/>
      <c r="VO29" s="129"/>
      <c r="VP29" s="129"/>
      <c r="VQ29" s="129"/>
      <c r="VR29" s="129"/>
      <c r="VS29" s="129"/>
      <c r="VT29" s="129"/>
      <c r="VU29" s="129"/>
      <c r="VV29" s="129"/>
      <c r="VW29" s="129"/>
      <c r="VX29" s="129"/>
      <c r="VY29" s="129"/>
      <c r="VZ29" s="129"/>
      <c r="WA29" s="129"/>
      <c r="WB29" s="129"/>
      <c r="WC29" s="129"/>
      <c r="WD29" s="129"/>
      <c r="WE29" s="129"/>
      <c r="WF29" s="129"/>
      <c r="WG29" s="129"/>
      <c r="WH29" s="129"/>
      <c r="WI29" s="129"/>
      <c r="WJ29" s="129"/>
      <c r="WK29" s="129"/>
      <c r="WL29" s="129"/>
      <c r="WM29" s="129"/>
      <c r="WN29" s="129"/>
      <c r="WO29" s="129"/>
      <c r="WP29" s="129"/>
      <c r="WQ29" s="129"/>
      <c r="WR29" s="129"/>
      <c r="WS29" s="129"/>
      <c r="WT29" s="129"/>
      <c r="WU29" s="129"/>
      <c r="WV29" s="129"/>
      <c r="WW29" s="129"/>
      <c r="WX29" s="129"/>
      <c r="WY29" s="129"/>
      <c r="WZ29" s="129"/>
      <c r="XA29" s="129"/>
      <c r="XB29" s="129"/>
      <c r="XC29" s="129"/>
      <c r="XD29" s="129"/>
      <c r="XE29" s="129"/>
      <c r="XF29" s="129"/>
      <c r="XG29" s="129"/>
      <c r="XH29" s="129"/>
      <c r="XI29" s="129"/>
      <c r="XJ29" s="129"/>
      <c r="XK29" s="129"/>
      <c r="XL29" s="129"/>
      <c r="XM29" s="129"/>
      <c r="XN29" s="129"/>
      <c r="XO29" s="129"/>
      <c r="XP29" s="129"/>
      <c r="XQ29" s="129"/>
      <c r="XR29" s="129"/>
      <c r="XS29" s="129"/>
      <c r="XT29" s="129"/>
      <c r="XU29" s="129"/>
      <c r="XV29" s="129"/>
      <c r="XW29" s="129"/>
      <c r="XX29" s="129"/>
      <c r="XY29" s="129"/>
      <c r="XZ29" s="129"/>
      <c r="YA29" s="129"/>
      <c r="YB29" s="129"/>
      <c r="YC29" s="129"/>
      <c r="YD29" s="129"/>
      <c r="YE29" s="129"/>
      <c r="YF29" s="129"/>
      <c r="YG29" s="129"/>
      <c r="YH29" s="129"/>
      <c r="YI29" s="129"/>
      <c r="YJ29" s="129"/>
      <c r="YK29" s="129"/>
      <c r="YL29" s="129"/>
      <c r="YM29" s="129"/>
      <c r="YN29" s="129"/>
      <c r="YO29" s="129"/>
      <c r="YP29" s="129"/>
      <c r="YQ29" s="129"/>
      <c r="YR29" s="129"/>
      <c r="YS29" s="129"/>
      <c r="YT29" s="129"/>
      <c r="YU29" s="129"/>
      <c r="YV29" s="129"/>
      <c r="YW29" s="129"/>
      <c r="YX29" s="129"/>
      <c r="YY29" s="129"/>
      <c r="YZ29" s="129"/>
      <c r="ZA29" s="129"/>
      <c r="ZB29" s="129"/>
      <c r="ZC29" s="129"/>
      <c r="ZD29" s="129"/>
      <c r="ZE29" s="129"/>
      <c r="ZF29" s="129"/>
      <c r="ZG29" s="129"/>
      <c r="ZH29" s="129"/>
      <c r="ZI29" s="129"/>
      <c r="ZJ29" s="129"/>
      <c r="ZK29" s="129"/>
      <c r="ZL29" s="129"/>
      <c r="ZM29" s="129"/>
      <c r="ZN29" s="129"/>
      <c r="ZO29" s="129"/>
      <c r="ZP29" s="129"/>
      <c r="ZQ29" s="129"/>
      <c r="ZR29" s="129"/>
      <c r="ZS29" s="129"/>
      <c r="ZT29" s="129"/>
      <c r="ZU29" s="129"/>
      <c r="ZV29" s="129"/>
      <c r="ZW29" s="129"/>
      <c r="ZX29" s="129"/>
      <c r="ZY29" s="129"/>
      <c r="ZZ29" s="129"/>
      <c r="AAA29" s="129"/>
      <c r="AAB29" s="129"/>
      <c r="AAC29" s="129"/>
      <c r="AAD29" s="129"/>
      <c r="AAE29" s="129"/>
      <c r="AAF29" s="129"/>
      <c r="AAG29" s="129"/>
      <c r="AAH29" s="129"/>
      <c r="AAI29" s="129"/>
      <c r="AAJ29" s="129"/>
      <c r="AAK29" s="129"/>
      <c r="AAL29" s="129"/>
      <c r="AAM29" s="129"/>
      <c r="AAN29" s="129"/>
      <c r="AAO29" s="129"/>
      <c r="AAP29" s="129"/>
      <c r="AAQ29" s="129"/>
      <c r="AAR29" s="129"/>
      <c r="AAS29" s="129"/>
      <c r="AAT29" s="129"/>
      <c r="AAU29" s="129"/>
      <c r="AAV29" s="129"/>
      <c r="AAW29" s="129"/>
      <c r="AAX29" s="129"/>
      <c r="AAY29" s="129"/>
      <c r="AAZ29" s="129"/>
      <c r="ABA29" s="129"/>
      <c r="ABB29" s="129"/>
      <c r="ABC29" s="129"/>
      <c r="ABD29" s="129"/>
      <c r="ABE29" s="129"/>
      <c r="ABF29" s="129"/>
      <c r="ABG29" s="129"/>
      <c r="ABH29" s="129"/>
      <c r="ABI29" s="129"/>
      <c r="ABJ29" s="129"/>
      <c r="ABK29" s="129"/>
      <c r="ABL29" s="129"/>
      <c r="ABM29" s="129"/>
      <c r="ABN29" s="129"/>
      <c r="ABO29" s="129"/>
      <c r="ABP29" s="129"/>
      <c r="ABQ29" s="129"/>
      <c r="ABR29" s="129"/>
      <c r="ABS29" s="129"/>
      <c r="ABT29" s="129"/>
      <c r="ABU29" s="129"/>
      <c r="ABV29" s="129"/>
      <c r="ABW29" s="129"/>
      <c r="ABX29" s="129"/>
      <c r="ABY29" s="129"/>
      <c r="ABZ29" s="129"/>
      <c r="ACA29" s="129"/>
      <c r="ACB29" s="129"/>
      <c r="ACC29" s="129"/>
      <c r="ACD29" s="129"/>
      <c r="ACE29" s="129"/>
      <c r="ACF29" s="129"/>
      <c r="ACG29" s="129"/>
      <c r="ACH29" s="129"/>
      <c r="ACI29" s="129"/>
      <c r="ACJ29" s="129"/>
      <c r="ACK29" s="129"/>
      <c r="ACL29" s="129"/>
      <c r="ACM29" s="129"/>
      <c r="ACN29" s="129"/>
      <c r="ACO29" s="129"/>
      <c r="ACP29" s="129"/>
      <c r="ACQ29" s="129"/>
      <c r="ACR29" s="129"/>
      <c r="ACS29" s="129"/>
      <c r="ACT29" s="129"/>
      <c r="ACU29" s="129"/>
      <c r="ACV29" s="129"/>
      <c r="ACW29" s="129"/>
      <c r="ACX29" s="129"/>
      <c r="ACY29" s="129"/>
      <c r="ACZ29" s="129"/>
      <c r="ADA29" s="129"/>
      <c r="ADB29" s="129"/>
      <c r="ADC29" s="129"/>
      <c r="ADD29" s="129"/>
      <c r="ADE29" s="129"/>
      <c r="ADF29" s="129"/>
      <c r="ADG29" s="129"/>
      <c r="ADH29" s="129"/>
      <c r="ADI29" s="129"/>
      <c r="ADJ29" s="129"/>
      <c r="ADK29" s="129"/>
      <c r="ADL29" s="129"/>
      <c r="ADM29" s="129"/>
      <c r="ADN29" s="129"/>
      <c r="ADO29" s="129"/>
      <c r="ADP29" s="129"/>
      <c r="ADQ29" s="129"/>
      <c r="ADR29" s="129"/>
      <c r="ADS29" s="129"/>
      <c r="ADT29" s="129"/>
      <c r="ADU29" s="129"/>
      <c r="ADV29" s="129"/>
      <c r="ADW29" s="129"/>
      <c r="ADX29" s="129"/>
      <c r="ADY29" s="129"/>
      <c r="ADZ29" s="129"/>
      <c r="AEA29" s="129"/>
      <c r="AEB29" s="129"/>
      <c r="AEC29" s="129"/>
      <c r="AED29" s="129"/>
      <c r="AEE29" s="129"/>
      <c r="AEF29" s="129"/>
      <c r="AEG29" s="129"/>
      <c r="AEH29" s="129"/>
      <c r="AEI29" s="129"/>
      <c r="AEJ29" s="129"/>
      <c r="AEK29" s="129"/>
      <c r="AEL29" s="129"/>
      <c r="AEM29" s="129"/>
      <c r="AEN29" s="129"/>
      <c r="AEO29" s="129"/>
      <c r="AEP29" s="129"/>
      <c r="AEQ29" s="129"/>
      <c r="AER29" s="129"/>
      <c r="AES29" s="129"/>
      <c r="AET29" s="129"/>
      <c r="AEU29" s="129"/>
      <c r="AEV29" s="129"/>
      <c r="AEW29" s="129"/>
      <c r="AEX29" s="129"/>
      <c r="AEY29" s="129"/>
      <c r="AEZ29" s="129"/>
      <c r="AFA29" s="129"/>
      <c r="AFB29" s="129"/>
      <c r="AFC29" s="129"/>
      <c r="AFD29" s="129"/>
      <c r="AFE29" s="129"/>
      <c r="AFF29" s="129"/>
      <c r="AFG29" s="129"/>
      <c r="AFH29" s="129"/>
      <c r="AFI29" s="129"/>
      <c r="AFJ29" s="129"/>
      <c r="AFK29" s="129"/>
      <c r="AFL29" s="129"/>
      <c r="AFM29" s="129"/>
      <c r="AFN29" s="129"/>
      <c r="AFO29" s="129"/>
      <c r="AFP29" s="129"/>
      <c r="AFQ29" s="129"/>
      <c r="AFR29" s="129"/>
      <c r="AFS29" s="129"/>
      <c r="AFT29" s="129"/>
      <c r="AFU29" s="129"/>
      <c r="AFV29" s="129"/>
      <c r="AFW29" s="129"/>
      <c r="AFX29" s="129"/>
      <c r="AFY29" s="129"/>
      <c r="AFZ29" s="129"/>
      <c r="AGA29" s="129"/>
      <c r="AGB29" s="129"/>
      <c r="AGC29" s="129"/>
      <c r="AGD29" s="129"/>
      <c r="AGE29" s="129"/>
      <c r="AGF29" s="129"/>
      <c r="AGG29" s="129"/>
      <c r="AGH29" s="129"/>
      <c r="AGI29" s="129"/>
      <c r="AGJ29" s="129"/>
      <c r="AGK29" s="129"/>
      <c r="AGL29" s="129"/>
      <c r="AGM29" s="129"/>
      <c r="AGN29" s="129"/>
      <c r="AGO29" s="129"/>
      <c r="AGP29" s="129"/>
      <c r="AGQ29" s="129"/>
      <c r="AGR29" s="129"/>
      <c r="AGS29" s="129"/>
      <c r="AGT29" s="129"/>
      <c r="AGU29" s="129"/>
      <c r="AGV29" s="129"/>
      <c r="AGW29" s="129"/>
      <c r="AGX29" s="129"/>
      <c r="AGY29" s="129"/>
      <c r="AGZ29" s="129"/>
      <c r="AHA29" s="129"/>
      <c r="AHB29" s="129"/>
      <c r="AHC29" s="129"/>
      <c r="AHD29" s="129"/>
      <c r="AHE29" s="129"/>
      <c r="AHF29" s="129"/>
      <c r="AHG29" s="129"/>
      <c r="AHH29" s="129"/>
      <c r="AHI29" s="129"/>
      <c r="AHJ29" s="129"/>
      <c r="AHK29" s="129"/>
      <c r="AHL29" s="129"/>
      <c r="AHM29" s="129"/>
      <c r="AHN29" s="129"/>
      <c r="AHO29" s="129"/>
      <c r="AHP29" s="129"/>
      <c r="AHQ29" s="129"/>
      <c r="AHR29" s="129"/>
      <c r="AHS29" s="129"/>
      <c r="AHT29" s="129"/>
      <c r="AHU29" s="129"/>
      <c r="AHV29" s="129"/>
      <c r="AHW29" s="129"/>
      <c r="AHX29" s="129"/>
      <c r="AHY29" s="129"/>
      <c r="AHZ29" s="129"/>
      <c r="AIA29" s="129"/>
      <c r="AIB29" s="129"/>
      <c r="AIC29" s="129"/>
      <c r="AID29" s="129"/>
      <c r="AIE29" s="129"/>
      <c r="AIF29" s="129"/>
      <c r="AIG29" s="129"/>
      <c r="AIH29" s="129"/>
      <c r="AII29" s="129"/>
      <c r="AIJ29" s="129"/>
      <c r="AIK29" s="129"/>
      <c r="AIL29" s="129"/>
      <c r="AIM29" s="129"/>
      <c r="AIN29" s="129"/>
      <c r="AIO29" s="129"/>
      <c r="AIP29" s="129"/>
      <c r="AIQ29" s="129"/>
      <c r="AIR29" s="129"/>
      <c r="AIS29" s="129"/>
      <c r="AIT29" s="129"/>
      <c r="AIU29" s="129"/>
      <c r="AIV29" s="129"/>
      <c r="AIW29" s="129"/>
      <c r="AIX29" s="129"/>
      <c r="AIY29" s="129"/>
      <c r="AIZ29" s="129"/>
      <c r="AJA29" s="129"/>
      <c r="AJB29" s="129"/>
      <c r="AJC29" s="129"/>
      <c r="AJD29" s="129"/>
      <c r="AJE29" s="129"/>
      <c r="AJF29" s="129"/>
      <c r="AJG29" s="129"/>
      <c r="AJH29" s="129"/>
      <c r="AJI29" s="129"/>
      <c r="AJJ29" s="129"/>
      <c r="AJK29" s="129"/>
      <c r="AJL29" s="129"/>
      <c r="AJM29" s="129"/>
      <c r="AJN29" s="129"/>
      <c r="AJO29" s="129"/>
      <c r="AJP29" s="129"/>
      <c r="AJQ29" s="129"/>
      <c r="AJR29" s="129"/>
      <c r="AJS29" s="129"/>
      <c r="AJT29" s="129"/>
      <c r="AJU29" s="129"/>
      <c r="AJV29" s="129"/>
      <c r="AJW29" s="129"/>
      <c r="AJX29" s="129"/>
      <c r="AJY29" s="129"/>
      <c r="AJZ29" s="129"/>
      <c r="AKA29" s="129"/>
      <c r="AKB29" s="129"/>
      <c r="AKC29" s="129"/>
      <c r="AKD29" s="129"/>
      <c r="AKE29" s="129"/>
      <c r="AKF29" s="129"/>
      <c r="AKG29" s="129"/>
      <c r="AKH29" s="129"/>
      <c r="AKI29" s="129"/>
      <c r="AKJ29" s="129"/>
      <c r="AKK29" s="129"/>
      <c r="AKL29" s="129"/>
      <c r="AKM29" s="129"/>
      <c r="AKN29" s="129"/>
      <c r="AKO29" s="129"/>
      <c r="AKP29" s="129"/>
      <c r="AKQ29" s="129"/>
      <c r="AKR29" s="129"/>
      <c r="AKS29" s="129"/>
      <c r="AKT29" s="129"/>
      <c r="AKU29" s="129"/>
      <c r="AKV29" s="129"/>
      <c r="AKW29" s="129"/>
      <c r="AKX29" s="129"/>
      <c r="AKY29" s="129"/>
      <c r="AKZ29" s="129"/>
      <c r="ALA29" s="129"/>
      <c r="ALB29" s="129"/>
      <c r="ALC29" s="129"/>
      <c r="ALD29" s="129"/>
      <c r="ALE29" s="129"/>
      <c r="ALF29" s="129"/>
      <c r="ALG29" s="129"/>
      <c r="ALH29" s="129"/>
      <c r="ALI29" s="129"/>
      <c r="ALJ29" s="131"/>
      <c r="ALK29" s="129"/>
      <c r="ALL29" s="129"/>
      <c r="ALM29" s="129"/>
      <c r="ALN29" s="129"/>
      <c r="ALO29" s="105"/>
      <c r="ALP29" s="105"/>
      <c r="ALQ29" s="105"/>
    </row>
    <row r="30" spans="1:1005" s="241" customFormat="1" ht="31.5" customHeight="1" x14ac:dyDescent="0.25">
      <c r="A30" s="215" t="s">
        <v>2756</v>
      </c>
      <c r="B30" s="218"/>
      <c r="C30" s="224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  <c r="BK30" s="220"/>
      <c r="BL30" s="220"/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0"/>
      <c r="CC30" s="220"/>
      <c r="CD30" s="220"/>
      <c r="CE30" s="220"/>
      <c r="CF30" s="220"/>
      <c r="CG30" s="220"/>
      <c r="CH30" s="220"/>
      <c r="CI30" s="220"/>
      <c r="CJ30" s="220"/>
      <c r="CK30" s="220"/>
      <c r="CL30" s="220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0"/>
      <c r="DE30" s="220"/>
      <c r="DF30" s="220"/>
      <c r="DG30" s="220"/>
      <c r="DH30" s="220"/>
      <c r="DI30" s="220"/>
      <c r="DJ30" s="220"/>
      <c r="DK30" s="220"/>
      <c r="DL30" s="220"/>
      <c r="DM30" s="220"/>
      <c r="DN30" s="220"/>
      <c r="DO30" s="220"/>
      <c r="DP30" s="220"/>
      <c r="DQ30" s="220"/>
      <c r="DR30" s="220"/>
      <c r="DS30" s="220"/>
      <c r="DT30" s="220"/>
      <c r="DU30" s="220"/>
      <c r="DV30" s="220"/>
      <c r="DW30" s="220"/>
      <c r="DX30" s="220"/>
      <c r="DY30" s="220"/>
      <c r="DZ30" s="220"/>
      <c r="EA30" s="220"/>
      <c r="EB30" s="220"/>
      <c r="EC30" s="220"/>
      <c r="ED30" s="220"/>
      <c r="EE30" s="220"/>
      <c r="EF30" s="220"/>
      <c r="EG30" s="220"/>
      <c r="EH30" s="220"/>
      <c r="EI30" s="220"/>
      <c r="EJ30" s="220"/>
      <c r="EK30" s="220"/>
      <c r="EL30" s="220"/>
      <c r="EM30" s="220"/>
      <c r="EN30" s="220"/>
      <c r="EO30" s="220"/>
      <c r="EP30" s="220"/>
      <c r="EQ30" s="220"/>
      <c r="ER30" s="220"/>
      <c r="ES30" s="220"/>
      <c r="ET30" s="220"/>
      <c r="EU30" s="220"/>
      <c r="EV30" s="220"/>
      <c r="EW30" s="220"/>
      <c r="EX30" s="220"/>
      <c r="EY30" s="220"/>
      <c r="EZ30" s="220"/>
      <c r="FA30" s="220"/>
      <c r="FB30" s="220"/>
      <c r="FC30" s="220"/>
      <c r="FD30" s="220"/>
      <c r="FE30" s="220"/>
      <c r="FF30" s="220"/>
      <c r="FG30" s="220"/>
      <c r="FH30" s="220"/>
      <c r="FI30" s="220"/>
      <c r="FJ30" s="220"/>
      <c r="FK30" s="220"/>
      <c r="FL30" s="220"/>
      <c r="FM30" s="220"/>
      <c r="FN30" s="220"/>
      <c r="FO30" s="220"/>
      <c r="FP30" s="220"/>
      <c r="FQ30" s="220"/>
      <c r="FR30" s="220"/>
      <c r="FS30" s="220"/>
      <c r="FT30" s="220"/>
      <c r="FU30" s="220"/>
      <c r="FV30" s="220"/>
      <c r="FW30" s="220"/>
      <c r="FX30" s="220"/>
      <c r="FY30" s="220"/>
      <c r="FZ30" s="220"/>
      <c r="GA30" s="220"/>
      <c r="GB30" s="220"/>
      <c r="GC30" s="220"/>
      <c r="GD30" s="220"/>
      <c r="GE30" s="220"/>
      <c r="GF30" s="220"/>
      <c r="GG30" s="220"/>
      <c r="GH30" s="220"/>
      <c r="GI30" s="220"/>
      <c r="GJ30" s="220"/>
      <c r="GK30" s="220"/>
      <c r="GL30" s="220"/>
      <c r="GM30" s="220"/>
      <c r="GN30" s="220"/>
      <c r="GO30" s="220"/>
      <c r="GP30" s="220"/>
      <c r="GQ30" s="220"/>
      <c r="GR30" s="220"/>
      <c r="GS30" s="220"/>
      <c r="GT30" s="220"/>
      <c r="GU30" s="220"/>
      <c r="GV30" s="220"/>
      <c r="GW30" s="220"/>
      <c r="GX30" s="220"/>
      <c r="GY30" s="220"/>
      <c r="GZ30" s="220"/>
      <c r="HA30" s="220"/>
      <c r="HB30" s="220"/>
      <c r="HC30" s="220"/>
      <c r="HD30" s="220"/>
      <c r="HE30" s="220"/>
      <c r="HF30" s="220"/>
      <c r="HG30" s="220"/>
      <c r="HH30" s="220"/>
      <c r="HI30" s="220"/>
      <c r="HJ30" s="220"/>
      <c r="HK30" s="220"/>
      <c r="HL30" s="220"/>
      <c r="HM30" s="220"/>
      <c r="HN30" s="220"/>
      <c r="HO30" s="220"/>
      <c r="HP30" s="220"/>
      <c r="HQ30" s="220"/>
      <c r="HR30" s="220"/>
      <c r="HS30" s="220"/>
      <c r="HT30" s="220"/>
      <c r="HU30" s="220"/>
      <c r="HV30" s="220"/>
      <c r="HW30" s="220"/>
      <c r="HX30" s="220"/>
      <c r="HY30" s="220"/>
      <c r="HZ30" s="220"/>
      <c r="IA30" s="220"/>
      <c r="IB30" s="220"/>
      <c r="IC30" s="220"/>
      <c r="ID30" s="220"/>
      <c r="IE30" s="220"/>
      <c r="IF30" s="220"/>
      <c r="IG30" s="220"/>
      <c r="IH30" s="220"/>
      <c r="II30" s="220"/>
      <c r="IJ30" s="220"/>
      <c r="IK30" s="220"/>
      <c r="IL30" s="220"/>
      <c r="IM30" s="220"/>
      <c r="IN30" s="220"/>
      <c r="IO30" s="220"/>
      <c r="IP30" s="220"/>
      <c r="IQ30" s="220"/>
      <c r="IR30" s="220"/>
      <c r="IS30" s="220"/>
      <c r="IT30" s="220"/>
      <c r="IU30" s="220"/>
      <c r="IV30" s="220"/>
      <c r="IW30" s="220"/>
      <c r="IX30" s="220"/>
      <c r="IY30" s="220"/>
      <c r="IZ30" s="220"/>
      <c r="JA30" s="220"/>
      <c r="JB30" s="220"/>
      <c r="JC30" s="220"/>
      <c r="JD30" s="220"/>
      <c r="JE30" s="220"/>
      <c r="JF30" s="220"/>
      <c r="JG30" s="220"/>
      <c r="JH30" s="220"/>
      <c r="JI30" s="220"/>
      <c r="JJ30" s="220"/>
      <c r="JK30" s="220"/>
      <c r="JL30" s="220"/>
      <c r="JM30" s="220"/>
      <c r="JN30" s="220"/>
      <c r="JO30" s="220"/>
      <c r="JP30" s="220"/>
      <c r="JQ30" s="220"/>
      <c r="JR30" s="220"/>
      <c r="JS30" s="220"/>
      <c r="JT30" s="220"/>
      <c r="JU30" s="220"/>
      <c r="JV30" s="220"/>
      <c r="JW30" s="220"/>
      <c r="JX30" s="220"/>
      <c r="JY30" s="220"/>
      <c r="JZ30" s="220"/>
      <c r="KA30" s="220"/>
      <c r="KB30" s="220"/>
      <c r="KC30" s="220"/>
      <c r="KD30" s="220"/>
      <c r="KE30" s="220"/>
      <c r="KF30" s="220"/>
      <c r="KG30" s="220"/>
      <c r="KH30" s="220"/>
      <c r="KI30" s="220"/>
      <c r="KJ30" s="220"/>
      <c r="KK30" s="220"/>
      <c r="KL30" s="220"/>
      <c r="KM30" s="220"/>
      <c r="KN30" s="220"/>
      <c r="KO30" s="220"/>
      <c r="KP30" s="220"/>
      <c r="KQ30" s="220"/>
      <c r="KR30" s="220"/>
      <c r="KS30" s="220"/>
      <c r="KT30" s="220"/>
      <c r="KU30" s="220"/>
      <c r="KV30" s="220"/>
      <c r="KW30" s="220"/>
      <c r="KX30" s="220"/>
      <c r="KY30" s="220"/>
      <c r="KZ30" s="220"/>
      <c r="LA30" s="220"/>
      <c r="LB30" s="220"/>
      <c r="LC30" s="220"/>
      <c r="LD30" s="220"/>
      <c r="LE30" s="220"/>
      <c r="LF30" s="220"/>
      <c r="LG30" s="220"/>
      <c r="LH30" s="220"/>
      <c r="LI30" s="220"/>
      <c r="LJ30" s="220"/>
      <c r="LK30" s="220"/>
      <c r="LL30" s="220"/>
      <c r="LM30" s="220"/>
      <c r="LN30" s="220"/>
      <c r="LO30" s="220"/>
      <c r="LP30" s="220"/>
      <c r="LQ30" s="220"/>
      <c r="LR30" s="220"/>
      <c r="LS30" s="220"/>
      <c r="LT30" s="220"/>
      <c r="LU30" s="220"/>
      <c r="LV30" s="220"/>
      <c r="LW30" s="220"/>
      <c r="LX30" s="220"/>
      <c r="LY30" s="220"/>
      <c r="LZ30" s="220"/>
      <c r="MA30" s="220"/>
      <c r="MB30" s="220"/>
      <c r="MC30" s="220"/>
      <c r="MD30" s="220"/>
      <c r="ME30" s="220"/>
      <c r="MF30" s="220"/>
      <c r="MG30" s="220"/>
      <c r="MH30" s="220"/>
      <c r="MI30" s="220"/>
      <c r="MJ30" s="220"/>
      <c r="MK30" s="220"/>
      <c r="ML30" s="220"/>
      <c r="MM30" s="220"/>
      <c r="MN30" s="220"/>
      <c r="MO30" s="220"/>
      <c r="MP30" s="220"/>
      <c r="MQ30" s="220"/>
      <c r="MR30" s="220"/>
      <c r="MS30" s="220"/>
      <c r="MT30" s="220"/>
      <c r="MU30" s="220"/>
      <c r="MV30" s="220"/>
      <c r="MW30" s="220"/>
      <c r="MX30" s="220"/>
      <c r="MY30" s="220"/>
      <c r="MZ30" s="220"/>
      <c r="NA30" s="220"/>
      <c r="NB30" s="220"/>
      <c r="NC30" s="220"/>
      <c r="ND30" s="220"/>
      <c r="NE30" s="220"/>
      <c r="NF30" s="220"/>
      <c r="NG30" s="220"/>
      <c r="NH30" s="220"/>
      <c r="NI30" s="220"/>
      <c r="NJ30" s="220"/>
      <c r="NK30" s="220"/>
      <c r="NL30" s="220"/>
      <c r="NM30" s="220"/>
      <c r="NN30" s="220"/>
      <c r="NO30" s="220"/>
      <c r="NP30" s="220"/>
      <c r="NQ30" s="220"/>
      <c r="NR30" s="220"/>
      <c r="NS30" s="220"/>
      <c r="NT30" s="220"/>
      <c r="NU30" s="220"/>
      <c r="NV30" s="220"/>
      <c r="NW30" s="220"/>
      <c r="NX30" s="220"/>
      <c r="NY30" s="220"/>
      <c r="NZ30" s="220"/>
      <c r="OA30" s="220"/>
      <c r="OB30" s="220"/>
      <c r="OC30" s="220"/>
      <c r="OD30" s="220"/>
      <c r="OE30" s="220"/>
      <c r="OF30" s="220"/>
      <c r="OG30" s="220"/>
      <c r="OH30" s="220"/>
      <c r="OI30" s="220"/>
      <c r="OJ30" s="220"/>
      <c r="OK30" s="220"/>
      <c r="OL30" s="220"/>
      <c r="OM30" s="220"/>
      <c r="ON30" s="220"/>
      <c r="OO30" s="220"/>
      <c r="OP30" s="220"/>
      <c r="OQ30" s="220"/>
      <c r="OR30" s="220"/>
      <c r="OS30" s="220"/>
      <c r="OT30" s="220"/>
      <c r="OU30" s="220"/>
      <c r="OV30" s="220"/>
      <c r="OW30" s="220"/>
      <c r="OX30" s="220"/>
      <c r="OY30" s="220"/>
      <c r="OZ30" s="220"/>
      <c r="PA30" s="220"/>
      <c r="PB30" s="220"/>
      <c r="PC30" s="220"/>
      <c r="PD30" s="220"/>
      <c r="PE30" s="220"/>
      <c r="PF30" s="220"/>
      <c r="PG30" s="220"/>
      <c r="PH30" s="220"/>
      <c r="PI30" s="220"/>
      <c r="PJ30" s="220"/>
      <c r="PK30" s="220"/>
      <c r="PL30" s="220"/>
      <c r="PM30" s="220"/>
      <c r="PN30" s="220"/>
      <c r="PO30" s="220"/>
      <c r="PP30" s="220"/>
      <c r="PQ30" s="220"/>
      <c r="PR30" s="220"/>
      <c r="PS30" s="220"/>
      <c r="PT30" s="220"/>
      <c r="PU30" s="220"/>
      <c r="PV30" s="220"/>
      <c r="PW30" s="220"/>
      <c r="PX30" s="220"/>
      <c r="PY30" s="220"/>
      <c r="PZ30" s="220"/>
      <c r="QA30" s="220"/>
      <c r="QB30" s="220"/>
      <c r="QC30" s="220"/>
      <c r="QD30" s="220"/>
      <c r="QE30" s="220"/>
      <c r="QF30" s="220"/>
      <c r="QG30" s="220"/>
      <c r="QH30" s="220"/>
      <c r="QI30" s="220"/>
      <c r="QJ30" s="220"/>
      <c r="QK30" s="220"/>
      <c r="QL30" s="220"/>
      <c r="QM30" s="220"/>
      <c r="QN30" s="220"/>
      <c r="QO30" s="220"/>
      <c r="QP30" s="220"/>
      <c r="QQ30" s="220"/>
      <c r="QR30" s="220"/>
      <c r="QS30" s="220"/>
      <c r="QT30" s="220"/>
      <c r="QU30" s="220"/>
      <c r="QV30" s="220"/>
      <c r="QW30" s="220"/>
      <c r="QX30" s="220"/>
      <c r="QY30" s="220"/>
      <c r="QZ30" s="220"/>
      <c r="RA30" s="220"/>
      <c r="RB30" s="220"/>
      <c r="RC30" s="220"/>
      <c r="RD30" s="220"/>
      <c r="RE30" s="220"/>
      <c r="RF30" s="220"/>
      <c r="RG30" s="220"/>
      <c r="RH30" s="220"/>
      <c r="RI30" s="220"/>
      <c r="RJ30" s="220"/>
      <c r="RK30" s="220"/>
      <c r="RL30" s="220"/>
      <c r="RM30" s="220"/>
      <c r="RN30" s="220"/>
      <c r="RO30" s="220"/>
      <c r="RP30" s="220"/>
      <c r="RQ30" s="220"/>
      <c r="RR30" s="220"/>
      <c r="RS30" s="220"/>
      <c r="RT30" s="220"/>
      <c r="RU30" s="220"/>
      <c r="RV30" s="220"/>
      <c r="RW30" s="220"/>
      <c r="RX30" s="220"/>
      <c r="RY30" s="220"/>
      <c r="RZ30" s="220"/>
      <c r="SA30" s="220"/>
      <c r="SB30" s="220"/>
      <c r="SC30" s="220"/>
      <c r="SD30" s="220"/>
      <c r="SE30" s="220"/>
      <c r="SF30" s="220"/>
      <c r="SG30" s="220"/>
      <c r="SH30" s="220"/>
      <c r="SI30" s="220"/>
      <c r="SJ30" s="220"/>
      <c r="SK30" s="220"/>
      <c r="SL30" s="220"/>
      <c r="SM30" s="220"/>
      <c r="SN30" s="220"/>
      <c r="SO30" s="220"/>
      <c r="SP30" s="220"/>
      <c r="SQ30" s="220"/>
      <c r="SR30" s="220"/>
      <c r="SS30" s="220"/>
      <c r="ST30" s="220"/>
      <c r="SU30" s="220"/>
      <c r="SV30" s="220"/>
      <c r="SW30" s="220"/>
      <c r="SX30" s="220"/>
      <c r="SY30" s="220"/>
      <c r="SZ30" s="220"/>
      <c r="TA30" s="220"/>
      <c r="TB30" s="220"/>
      <c r="TC30" s="220"/>
      <c r="TD30" s="220"/>
      <c r="TE30" s="220"/>
      <c r="TF30" s="220"/>
      <c r="TG30" s="220"/>
      <c r="TH30" s="220"/>
      <c r="TI30" s="220"/>
      <c r="TJ30" s="220"/>
      <c r="TK30" s="220"/>
      <c r="TL30" s="220"/>
      <c r="TM30" s="220"/>
      <c r="TN30" s="220"/>
      <c r="TO30" s="220"/>
      <c r="TP30" s="220"/>
      <c r="TQ30" s="220"/>
      <c r="TR30" s="220"/>
      <c r="TS30" s="220"/>
      <c r="TT30" s="220"/>
      <c r="TU30" s="220"/>
      <c r="TV30" s="220"/>
      <c r="TW30" s="220"/>
      <c r="TX30" s="220"/>
      <c r="TY30" s="220"/>
      <c r="TZ30" s="220"/>
      <c r="UA30" s="220"/>
      <c r="UB30" s="220"/>
      <c r="UC30" s="220"/>
      <c r="UD30" s="220"/>
      <c r="UE30" s="220"/>
      <c r="UF30" s="220"/>
      <c r="UG30" s="220"/>
      <c r="UH30" s="220"/>
      <c r="UI30" s="220"/>
      <c r="UJ30" s="220"/>
      <c r="UK30" s="220"/>
      <c r="UL30" s="220"/>
      <c r="UM30" s="220"/>
      <c r="UN30" s="220"/>
      <c r="UO30" s="220"/>
      <c r="UP30" s="220"/>
      <c r="UQ30" s="220"/>
      <c r="UR30" s="220"/>
      <c r="US30" s="220"/>
      <c r="UT30" s="220"/>
      <c r="UU30" s="220"/>
      <c r="UV30" s="220"/>
      <c r="UW30" s="220"/>
      <c r="UX30" s="220"/>
      <c r="UY30" s="220"/>
      <c r="UZ30" s="220"/>
      <c r="VA30" s="220"/>
      <c r="VB30" s="220"/>
      <c r="VC30" s="220"/>
      <c r="VD30" s="220"/>
      <c r="VE30" s="220"/>
      <c r="VF30" s="220"/>
      <c r="VG30" s="220"/>
      <c r="VH30" s="220"/>
      <c r="VI30" s="220"/>
      <c r="VJ30" s="220"/>
      <c r="VK30" s="220"/>
      <c r="VL30" s="220"/>
      <c r="VM30" s="220"/>
      <c r="VN30" s="220"/>
      <c r="VO30" s="220"/>
      <c r="VP30" s="220"/>
      <c r="VQ30" s="220"/>
      <c r="VR30" s="220"/>
      <c r="VS30" s="220"/>
      <c r="VT30" s="220"/>
      <c r="VU30" s="220"/>
      <c r="VV30" s="220"/>
      <c r="VW30" s="220"/>
      <c r="VX30" s="220"/>
      <c r="VY30" s="220"/>
      <c r="VZ30" s="220"/>
      <c r="WA30" s="220"/>
      <c r="WB30" s="220"/>
      <c r="WC30" s="220"/>
      <c r="WD30" s="220"/>
      <c r="WE30" s="220"/>
      <c r="WF30" s="220"/>
      <c r="WG30" s="220"/>
      <c r="WH30" s="220"/>
      <c r="WI30" s="220"/>
      <c r="WJ30" s="220"/>
      <c r="WK30" s="220"/>
      <c r="WL30" s="220"/>
      <c r="WM30" s="220"/>
      <c r="WN30" s="220"/>
      <c r="WO30" s="220"/>
      <c r="WP30" s="220"/>
      <c r="WQ30" s="220"/>
      <c r="WR30" s="220"/>
      <c r="WS30" s="220"/>
      <c r="WT30" s="220"/>
      <c r="WU30" s="220"/>
      <c r="WV30" s="220"/>
      <c r="WW30" s="220"/>
      <c r="WX30" s="220"/>
      <c r="WY30" s="220"/>
      <c r="WZ30" s="220"/>
      <c r="XA30" s="220"/>
      <c r="XB30" s="220"/>
      <c r="XC30" s="220"/>
      <c r="XD30" s="220"/>
      <c r="XE30" s="220"/>
      <c r="XF30" s="220"/>
      <c r="XG30" s="220"/>
      <c r="XH30" s="220"/>
      <c r="XI30" s="220"/>
      <c r="XJ30" s="220"/>
      <c r="XK30" s="220"/>
      <c r="XL30" s="220"/>
      <c r="XM30" s="220"/>
      <c r="XN30" s="220"/>
      <c r="XO30" s="220"/>
      <c r="XP30" s="220"/>
      <c r="XQ30" s="220"/>
      <c r="XR30" s="220"/>
      <c r="XS30" s="220"/>
      <c r="XT30" s="220"/>
      <c r="XU30" s="220"/>
      <c r="XV30" s="220"/>
      <c r="XW30" s="220"/>
      <c r="XX30" s="220"/>
      <c r="XY30" s="220"/>
      <c r="XZ30" s="220"/>
      <c r="YA30" s="220"/>
      <c r="YB30" s="220"/>
      <c r="YC30" s="220"/>
      <c r="YD30" s="220"/>
      <c r="YE30" s="220"/>
      <c r="YF30" s="220"/>
      <c r="YG30" s="220"/>
      <c r="YH30" s="220"/>
      <c r="YI30" s="220"/>
      <c r="YJ30" s="220"/>
      <c r="YK30" s="220"/>
      <c r="YL30" s="220"/>
      <c r="YM30" s="220"/>
      <c r="YN30" s="220"/>
      <c r="YO30" s="220"/>
      <c r="YP30" s="220"/>
      <c r="YQ30" s="220"/>
      <c r="YR30" s="220"/>
      <c r="YS30" s="220"/>
      <c r="YT30" s="220"/>
      <c r="YU30" s="220"/>
      <c r="YV30" s="220"/>
      <c r="YW30" s="220"/>
      <c r="YX30" s="220"/>
      <c r="YY30" s="220"/>
      <c r="YZ30" s="220"/>
      <c r="ZA30" s="220"/>
      <c r="ZB30" s="220"/>
      <c r="ZC30" s="220"/>
      <c r="ZD30" s="220"/>
      <c r="ZE30" s="220"/>
      <c r="ZF30" s="220"/>
      <c r="ZG30" s="220"/>
      <c r="ZH30" s="220"/>
      <c r="ZI30" s="220"/>
      <c r="ZJ30" s="220"/>
      <c r="ZK30" s="220"/>
      <c r="ZL30" s="220"/>
      <c r="ZM30" s="220"/>
      <c r="ZN30" s="220"/>
      <c r="ZO30" s="220"/>
      <c r="ZP30" s="220"/>
      <c r="ZQ30" s="220"/>
      <c r="ZR30" s="220"/>
      <c r="ZS30" s="220"/>
      <c r="ZT30" s="220"/>
      <c r="ZU30" s="220"/>
      <c r="ZV30" s="220"/>
      <c r="ZW30" s="220"/>
      <c r="ZX30" s="220"/>
      <c r="ZY30" s="220"/>
      <c r="ZZ30" s="220"/>
      <c r="AAA30" s="220"/>
      <c r="AAB30" s="220"/>
      <c r="AAC30" s="220"/>
      <c r="AAD30" s="220"/>
      <c r="AAE30" s="220"/>
      <c r="AAF30" s="220"/>
      <c r="AAG30" s="220"/>
      <c r="AAH30" s="220"/>
      <c r="AAI30" s="220"/>
      <c r="AAJ30" s="220"/>
      <c r="AAK30" s="220"/>
      <c r="AAL30" s="220"/>
      <c r="AAM30" s="220"/>
      <c r="AAN30" s="220"/>
      <c r="AAO30" s="220"/>
      <c r="AAP30" s="220"/>
      <c r="AAQ30" s="220"/>
      <c r="AAR30" s="220"/>
      <c r="AAS30" s="220"/>
      <c r="AAT30" s="220"/>
      <c r="AAU30" s="220"/>
      <c r="AAV30" s="220"/>
      <c r="AAW30" s="220"/>
      <c r="AAX30" s="220"/>
      <c r="AAY30" s="220"/>
      <c r="AAZ30" s="220"/>
      <c r="ABA30" s="220"/>
      <c r="ABB30" s="220"/>
      <c r="ABC30" s="220"/>
      <c r="ABD30" s="220"/>
      <c r="ABE30" s="220"/>
      <c r="ABF30" s="220"/>
      <c r="ABG30" s="220"/>
      <c r="ABH30" s="220"/>
      <c r="ABI30" s="220"/>
      <c r="ABJ30" s="220"/>
      <c r="ABK30" s="220"/>
      <c r="ABL30" s="220"/>
      <c r="ABM30" s="220"/>
      <c r="ABN30" s="220"/>
      <c r="ABO30" s="220"/>
      <c r="ABP30" s="220"/>
      <c r="ABQ30" s="220"/>
      <c r="ABR30" s="220"/>
      <c r="ABS30" s="220"/>
      <c r="ABT30" s="220"/>
      <c r="ABU30" s="220"/>
      <c r="ABV30" s="220"/>
      <c r="ABW30" s="220"/>
      <c r="ABX30" s="220"/>
      <c r="ABY30" s="220"/>
      <c r="ABZ30" s="220"/>
      <c r="ACA30" s="220"/>
      <c r="ACB30" s="220"/>
      <c r="ACC30" s="220"/>
      <c r="ACD30" s="220"/>
      <c r="ACE30" s="220"/>
      <c r="ACF30" s="220"/>
      <c r="ACG30" s="220"/>
      <c r="ACH30" s="220"/>
      <c r="ACI30" s="220"/>
      <c r="ACJ30" s="220"/>
      <c r="ACK30" s="220"/>
      <c r="ACL30" s="220"/>
      <c r="ACM30" s="220"/>
      <c r="ACN30" s="220"/>
      <c r="ACO30" s="220"/>
      <c r="ACP30" s="220"/>
      <c r="ACQ30" s="220"/>
      <c r="ACR30" s="220"/>
      <c r="ACS30" s="220"/>
      <c r="ACT30" s="220"/>
      <c r="ACU30" s="220"/>
      <c r="ACV30" s="220"/>
      <c r="ACW30" s="220"/>
      <c r="ACX30" s="220"/>
      <c r="ACY30" s="220"/>
      <c r="ACZ30" s="220"/>
      <c r="ADA30" s="220"/>
      <c r="ADB30" s="220"/>
      <c r="ADC30" s="220"/>
      <c r="ADD30" s="220"/>
      <c r="ADE30" s="220"/>
      <c r="ADF30" s="220"/>
      <c r="ADG30" s="220"/>
      <c r="ADH30" s="220"/>
      <c r="ADI30" s="220"/>
      <c r="ADJ30" s="220"/>
      <c r="ADK30" s="220"/>
      <c r="ADL30" s="220"/>
      <c r="ADM30" s="220"/>
      <c r="ADN30" s="220"/>
      <c r="ADO30" s="220"/>
      <c r="ADP30" s="220"/>
      <c r="ADQ30" s="220"/>
      <c r="ADR30" s="220"/>
      <c r="ADS30" s="220"/>
      <c r="ADT30" s="220"/>
      <c r="ADU30" s="220"/>
      <c r="ADV30" s="220"/>
      <c r="ADW30" s="220"/>
      <c r="ADX30" s="220"/>
      <c r="ADY30" s="220"/>
      <c r="ADZ30" s="220"/>
      <c r="AEA30" s="220"/>
      <c r="AEB30" s="220"/>
      <c r="AEC30" s="220"/>
      <c r="AED30" s="220"/>
      <c r="AEE30" s="220"/>
      <c r="AEF30" s="220"/>
      <c r="AEG30" s="220"/>
      <c r="AEH30" s="220"/>
      <c r="AEI30" s="220"/>
      <c r="AEJ30" s="220"/>
      <c r="AEK30" s="220"/>
      <c r="AEL30" s="220"/>
      <c r="AEM30" s="220"/>
      <c r="AEN30" s="220"/>
      <c r="AEO30" s="220"/>
      <c r="AEP30" s="220"/>
      <c r="AEQ30" s="220"/>
      <c r="AER30" s="220"/>
      <c r="AES30" s="220"/>
      <c r="AET30" s="220"/>
      <c r="AEU30" s="220"/>
      <c r="AEV30" s="220"/>
      <c r="AEW30" s="220"/>
      <c r="AEX30" s="220"/>
      <c r="AEY30" s="220"/>
      <c r="AEZ30" s="220"/>
      <c r="AFA30" s="220"/>
      <c r="AFB30" s="220"/>
      <c r="AFC30" s="220"/>
      <c r="AFD30" s="220"/>
      <c r="AFE30" s="220"/>
      <c r="AFF30" s="220"/>
      <c r="AFG30" s="220"/>
      <c r="AFH30" s="220"/>
      <c r="AFI30" s="220"/>
      <c r="AFJ30" s="220"/>
      <c r="AFK30" s="220"/>
      <c r="AFL30" s="220"/>
      <c r="AFM30" s="220"/>
      <c r="AFN30" s="220"/>
      <c r="AFO30" s="220"/>
      <c r="AFP30" s="220"/>
      <c r="AFQ30" s="220"/>
      <c r="AFR30" s="220"/>
      <c r="AFS30" s="220"/>
      <c r="AFT30" s="220"/>
      <c r="AFU30" s="220"/>
      <c r="AFV30" s="220"/>
      <c r="AFW30" s="220"/>
      <c r="AFX30" s="220"/>
      <c r="AFY30" s="220"/>
      <c r="AFZ30" s="220"/>
      <c r="AGA30" s="220"/>
      <c r="AGB30" s="220"/>
      <c r="AGC30" s="220"/>
      <c r="AGD30" s="220"/>
      <c r="AGE30" s="220"/>
      <c r="AGF30" s="220"/>
      <c r="AGG30" s="220"/>
      <c r="AGH30" s="220"/>
      <c r="AGI30" s="220"/>
      <c r="AGJ30" s="220"/>
      <c r="AGK30" s="220"/>
      <c r="AGL30" s="220"/>
      <c r="AGM30" s="220"/>
      <c r="AGN30" s="220"/>
      <c r="AGO30" s="220"/>
      <c r="AGP30" s="220"/>
      <c r="AGQ30" s="220"/>
      <c r="AGR30" s="220"/>
      <c r="AGS30" s="220"/>
      <c r="AGT30" s="220"/>
      <c r="AGU30" s="220"/>
      <c r="AGV30" s="220"/>
      <c r="AGW30" s="220"/>
      <c r="AGX30" s="220"/>
      <c r="AGY30" s="220"/>
      <c r="AGZ30" s="220"/>
      <c r="AHA30" s="220"/>
      <c r="AHB30" s="220"/>
      <c r="AHC30" s="220"/>
      <c r="AHD30" s="220"/>
      <c r="AHE30" s="220"/>
      <c r="AHF30" s="220"/>
      <c r="AHG30" s="220"/>
      <c r="AHH30" s="220"/>
      <c r="AHI30" s="220"/>
      <c r="AHJ30" s="220"/>
      <c r="AHK30" s="220"/>
      <c r="AHL30" s="220"/>
      <c r="AHM30" s="220"/>
      <c r="AHN30" s="220"/>
      <c r="AHO30" s="220"/>
      <c r="AHP30" s="220"/>
      <c r="AHQ30" s="220"/>
      <c r="AHR30" s="220"/>
      <c r="AHS30" s="220"/>
      <c r="AHT30" s="220"/>
      <c r="AHU30" s="220"/>
      <c r="AHV30" s="220"/>
      <c r="AHW30" s="220"/>
      <c r="AHX30" s="220"/>
      <c r="AHY30" s="220"/>
      <c r="AHZ30" s="220"/>
      <c r="AIA30" s="220"/>
      <c r="AIB30" s="220"/>
      <c r="AIC30" s="220"/>
      <c r="AID30" s="220"/>
      <c r="AIE30" s="220"/>
      <c r="AIF30" s="220"/>
      <c r="AIG30" s="220"/>
      <c r="AIH30" s="220"/>
      <c r="AII30" s="220"/>
      <c r="AIJ30" s="220"/>
      <c r="AIK30" s="220"/>
      <c r="AIL30" s="220"/>
      <c r="AIM30" s="220"/>
      <c r="AIN30" s="220"/>
      <c r="AIO30" s="220"/>
      <c r="AIP30" s="220"/>
      <c r="AIQ30" s="220"/>
      <c r="AIR30" s="220"/>
      <c r="AIS30" s="220"/>
      <c r="AIT30" s="220"/>
      <c r="AIU30" s="220"/>
      <c r="AIV30" s="220"/>
      <c r="AIW30" s="220"/>
      <c r="AIX30" s="220"/>
      <c r="AIY30" s="220"/>
      <c r="AIZ30" s="220"/>
      <c r="AJA30" s="220"/>
      <c r="AJB30" s="220"/>
      <c r="AJC30" s="220"/>
      <c r="AJD30" s="220"/>
      <c r="AJE30" s="220"/>
      <c r="AJF30" s="220"/>
      <c r="AJG30" s="220"/>
      <c r="AJH30" s="220"/>
      <c r="AJI30" s="220"/>
      <c r="AJJ30" s="220"/>
      <c r="AJK30" s="220"/>
      <c r="AJL30" s="220"/>
      <c r="AJM30" s="220"/>
      <c r="AJN30" s="220"/>
      <c r="AJO30" s="220"/>
      <c r="AJP30" s="220"/>
      <c r="AJQ30" s="220"/>
      <c r="AJR30" s="220"/>
      <c r="AJS30" s="220"/>
      <c r="AJT30" s="220"/>
      <c r="AJU30" s="220"/>
      <c r="AJV30" s="220"/>
      <c r="AJW30" s="220"/>
      <c r="AJX30" s="220"/>
      <c r="AJY30" s="220"/>
      <c r="AJZ30" s="220"/>
      <c r="AKA30" s="220"/>
      <c r="AKB30" s="220"/>
      <c r="AKC30" s="220"/>
      <c r="AKD30" s="220"/>
      <c r="AKE30" s="220"/>
      <c r="AKF30" s="220"/>
      <c r="AKG30" s="220"/>
      <c r="AKH30" s="220"/>
      <c r="AKI30" s="220"/>
      <c r="AKJ30" s="220"/>
      <c r="AKK30" s="220"/>
      <c r="AKL30" s="220"/>
      <c r="AKM30" s="220"/>
      <c r="AKN30" s="220"/>
      <c r="AKO30" s="220"/>
      <c r="AKP30" s="220"/>
      <c r="AKQ30" s="220"/>
      <c r="AKR30" s="220"/>
      <c r="AKS30" s="220"/>
      <c r="AKT30" s="220"/>
      <c r="AKU30" s="220"/>
      <c r="AKV30" s="220"/>
      <c r="AKW30" s="220"/>
      <c r="AKX30" s="220"/>
      <c r="AKY30" s="220"/>
      <c r="AKZ30" s="220"/>
      <c r="ALA30" s="220"/>
      <c r="ALB30" s="220"/>
      <c r="ALC30" s="220"/>
      <c r="ALD30" s="220"/>
      <c r="ALE30" s="220"/>
      <c r="ALF30" s="220"/>
      <c r="ALG30" s="220"/>
      <c r="ALH30" s="220"/>
      <c r="ALI30" s="220"/>
      <c r="ALJ30" s="220"/>
      <c r="ALK30" s="220"/>
      <c r="ALL30" s="220"/>
      <c r="ALM30" s="220"/>
      <c r="ALN30" s="220"/>
      <c r="ALO30" s="239"/>
      <c r="ALP30" s="239"/>
      <c r="ALQ30" s="239"/>
    </row>
    <row r="31" spans="1:1005" s="86" customFormat="1" ht="31.5" customHeight="1" x14ac:dyDescent="0.25">
      <c r="A31" s="216" t="s">
        <v>2779</v>
      </c>
      <c r="B31" s="225"/>
      <c r="C31" s="226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223"/>
      <c r="BH31" s="223"/>
      <c r="BI31" s="223"/>
      <c r="BJ31" s="223"/>
      <c r="BK31" s="223"/>
      <c r="BL31" s="223"/>
      <c r="BM31" s="223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  <c r="CG31" s="223"/>
      <c r="CH31" s="223"/>
      <c r="CI31" s="223"/>
      <c r="CJ31" s="223"/>
      <c r="CK31" s="223"/>
      <c r="CL31" s="223"/>
      <c r="CM31" s="223"/>
      <c r="CN31" s="223"/>
      <c r="CO31" s="223"/>
      <c r="CP31" s="223"/>
      <c r="CQ31" s="223"/>
      <c r="CR31" s="223"/>
      <c r="CS31" s="223"/>
      <c r="CT31" s="223"/>
      <c r="CU31" s="223"/>
      <c r="CV31" s="223"/>
      <c r="CW31" s="223"/>
      <c r="CX31" s="223"/>
      <c r="CY31" s="223"/>
      <c r="CZ31" s="223"/>
      <c r="DA31" s="223"/>
      <c r="DB31" s="223"/>
      <c r="DC31" s="223"/>
      <c r="DD31" s="223"/>
      <c r="DE31" s="223"/>
      <c r="DF31" s="223"/>
      <c r="DG31" s="223"/>
      <c r="DH31" s="223"/>
      <c r="DI31" s="223"/>
      <c r="DJ31" s="223"/>
      <c r="DK31" s="223"/>
      <c r="DL31" s="223"/>
      <c r="DM31" s="223"/>
      <c r="DN31" s="223"/>
      <c r="DO31" s="223"/>
      <c r="DP31" s="223"/>
      <c r="DQ31" s="223"/>
      <c r="DR31" s="223"/>
      <c r="DS31" s="223"/>
      <c r="DT31" s="223"/>
      <c r="DU31" s="223"/>
      <c r="DV31" s="223"/>
      <c r="DW31" s="223"/>
      <c r="DX31" s="223"/>
      <c r="DY31" s="223"/>
      <c r="DZ31" s="223"/>
      <c r="EA31" s="223"/>
      <c r="EB31" s="223"/>
      <c r="EC31" s="223"/>
      <c r="ED31" s="223"/>
      <c r="EE31" s="223"/>
      <c r="EF31" s="223"/>
      <c r="EG31" s="223"/>
      <c r="EH31" s="223"/>
      <c r="EI31" s="223"/>
      <c r="EJ31" s="223"/>
      <c r="EK31" s="223"/>
      <c r="EL31" s="223"/>
      <c r="EM31" s="223"/>
      <c r="EN31" s="223"/>
      <c r="EO31" s="223"/>
      <c r="EP31" s="223"/>
      <c r="EQ31" s="223"/>
      <c r="ER31" s="223"/>
      <c r="ES31" s="223"/>
      <c r="ET31" s="223"/>
      <c r="EU31" s="223"/>
      <c r="EV31" s="223"/>
      <c r="EW31" s="223"/>
      <c r="EX31" s="223"/>
      <c r="EY31" s="223"/>
      <c r="EZ31" s="223"/>
      <c r="FA31" s="223"/>
      <c r="FB31" s="223"/>
      <c r="FC31" s="223"/>
      <c r="FD31" s="223"/>
      <c r="FE31" s="223"/>
      <c r="FF31" s="223"/>
      <c r="FG31" s="223"/>
      <c r="FH31" s="223"/>
      <c r="FI31" s="223"/>
      <c r="FJ31" s="223"/>
      <c r="FK31" s="223"/>
      <c r="FL31" s="223"/>
      <c r="FM31" s="223"/>
      <c r="FN31" s="223"/>
      <c r="FO31" s="223"/>
      <c r="FP31" s="223"/>
      <c r="FQ31" s="223"/>
      <c r="FR31" s="223"/>
      <c r="FS31" s="223"/>
      <c r="FT31" s="223"/>
      <c r="FU31" s="223"/>
      <c r="FV31" s="223"/>
      <c r="FW31" s="223"/>
      <c r="FX31" s="223"/>
      <c r="FY31" s="223"/>
      <c r="FZ31" s="223"/>
      <c r="GA31" s="223"/>
      <c r="GB31" s="223"/>
      <c r="GC31" s="223"/>
      <c r="GD31" s="223"/>
      <c r="GE31" s="223"/>
      <c r="GF31" s="223"/>
      <c r="GG31" s="223"/>
      <c r="GH31" s="223"/>
      <c r="GI31" s="223"/>
      <c r="GJ31" s="223"/>
      <c r="GK31" s="223"/>
      <c r="GL31" s="223"/>
      <c r="GM31" s="223"/>
      <c r="GN31" s="223"/>
      <c r="GO31" s="223"/>
      <c r="GP31" s="223"/>
      <c r="GQ31" s="223"/>
      <c r="GR31" s="223"/>
      <c r="GS31" s="223"/>
      <c r="GT31" s="223"/>
      <c r="GU31" s="223"/>
      <c r="GV31" s="223"/>
      <c r="GW31" s="223"/>
      <c r="GX31" s="223"/>
      <c r="GY31" s="223"/>
      <c r="GZ31" s="223"/>
      <c r="HA31" s="223"/>
      <c r="HB31" s="223"/>
      <c r="HC31" s="223"/>
      <c r="HD31" s="223"/>
      <c r="HE31" s="223"/>
      <c r="HF31" s="223"/>
      <c r="HG31" s="223"/>
      <c r="HH31" s="223"/>
      <c r="HI31" s="223"/>
      <c r="HJ31" s="223"/>
      <c r="HK31" s="223"/>
      <c r="HL31" s="223"/>
      <c r="HM31" s="223"/>
      <c r="HN31" s="223"/>
      <c r="HO31" s="223"/>
      <c r="HP31" s="223"/>
      <c r="HQ31" s="223"/>
      <c r="HR31" s="223"/>
      <c r="HS31" s="223"/>
      <c r="HT31" s="223"/>
      <c r="HU31" s="223"/>
      <c r="HV31" s="223"/>
      <c r="HW31" s="223"/>
      <c r="HX31" s="223"/>
      <c r="HY31" s="223"/>
      <c r="HZ31" s="223"/>
      <c r="IA31" s="223"/>
      <c r="IB31" s="223"/>
      <c r="IC31" s="223"/>
      <c r="ID31" s="223"/>
      <c r="IE31" s="223"/>
      <c r="IF31" s="223"/>
      <c r="IG31" s="223"/>
      <c r="IH31" s="223"/>
      <c r="II31" s="223"/>
      <c r="IJ31" s="223"/>
      <c r="IK31" s="223"/>
      <c r="IL31" s="223"/>
      <c r="IM31" s="223"/>
      <c r="IN31" s="223"/>
      <c r="IO31" s="223"/>
      <c r="IP31" s="223"/>
      <c r="IQ31" s="223"/>
      <c r="IR31" s="223"/>
      <c r="IS31" s="223"/>
      <c r="IT31" s="223"/>
      <c r="IU31" s="223"/>
      <c r="IV31" s="223"/>
      <c r="IW31" s="223"/>
      <c r="IX31" s="223"/>
      <c r="IY31" s="223"/>
      <c r="IZ31" s="223"/>
      <c r="JA31" s="223"/>
      <c r="JB31" s="223"/>
      <c r="JC31" s="223"/>
      <c r="JD31" s="223"/>
      <c r="JE31" s="223"/>
      <c r="JF31" s="223"/>
      <c r="JG31" s="223"/>
      <c r="JH31" s="223"/>
      <c r="JI31" s="223"/>
      <c r="JJ31" s="223"/>
      <c r="JK31" s="223"/>
      <c r="JL31" s="223"/>
      <c r="JM31" s="223"/>
      <c r="JN31" s="223"/>
      <c r="JO31" s="223"/>
      <c r="JP31" s="223"/>
      <c r="JQ31" s="223"/>
      <c r="JR31" s="223"/>
      <c r="JS31" s="223"/>
      <c r="JT31" s="223"/>
      <c r="JU31" s="223"/>
      <c r="JV31" s="223"/>
      <c r="JW31" s="223"/>
      <c r="JX31" s="223"/>
      <c r="JY31" s="223"/>
      <c r="JZ31" s="223"/>
      <c r="KA31" s="223"/>
      <c r="KB31" s="223"/>
      <c r="KC31" s="223"/>
      <c r="KD31" s="223"/>
      <c r="KE31" s="223"/>
      <c r="KF31" s="223"/>
      <c r="KG31" s="223"/>
      <c r="KH31" s="223"/>
      <c r="KI31" s="223"/>
      <c r="KJ31" s="223"/>
      <c r="KK31" s="223"/>
      <c r="KL31" s="223"/>
      <c r="KM31" s="223"/>
      <c r="KN31" s="223"/>
      <c r="KO31" s="223"/>
      <c r="KP31" s="223"/>
      <c r="KQ31" s="223"/>
      <c r="KR31" s="223"/>
      <c r="KS31" s="223"/>
      <c r="KT31" s="223"/>
      <c r="KU31" s="223"/>
      <c r="KV31" s="223"/>
      <c r="KW31" s="223"/>
      <c r="KX31" s="223"/>
      <c r="KY31" s="223"/>
      <c r="KZ31" s="223"/>
      <c r="LA31" s="223"/>
      <c r="LB31" s="223"/>
      <c r="LC31" s="223"/>
      <c r="LD31" s="223"/>
      <c r="LE31" s="223"/>
      <c r="LF31" s="223"/>
      <c r="LG31" s="223"/>
      <c r="LH31" s="223"/>
      <c r="LI31" s="223"/>
      <c r="LJ31" s="223"/>
      <c r="LK31" s="223"/>
      <c r="LL31" s="223"/>
      <c r="LM31" s="223"/>
      <c r="LN31" s="223"/>
      <c r="LO31" s="223"/>
      <c r="LP31" s="223"/>
      <c r="LQ31" s="223"/>
      <c r="LR31" s="223"/>
      <c r="LS31" s="223"/>
      <c r="LT31" s="223"/>
      <c r="LU31" s="223"/>
      <c r="LV31" s="223"/>
      <c r="LW31" s="223"/>
      <c r="LX31" s="223"/>
      <c r="LY31" s="223"/>
      <c r="LZ31" s="223"/>
      <c r="MA31" s="223"/>
      <c r="MB31" s="223"/>
      <c r="MC31" s="223"/>
      <c r="MD31" s="223"/>
      <c r="ME31" s="223"/>
      <c r="MF31" s="223"/>
      <c r="MG31" s="223"/>
      <c r="MH31" s="223"/>
      <c r="MI31" s="223"/>
      <c r="MJ31" s="223"/>
      <c r="MK31" s="223"/>
      <c r="ML31" s="223"/>
      <c r="MM31" s="223"/>
      <c r="MN31" s="223"/>
      <c r="MO31" s="223"/>
      <c r="MP31" s="223"/>
      <c r="MQ31" s="223"/>
      <c r="MR31" s="223"/>
      <c r="MS31" s="223"/>
      <c r="MT31" s="223"/>
      <c r="MU31" s="223"/>
      <c r="MV31" s="223"/>
      <c r="MW31" s="223"/>
      <c r="MX31" s="223"/>
      <c r="MY31" s="223"/>
      <c r="MZ31" s="223"/>
      <c r="NA31" s="223"/>
      <c r="NB31" s="223"/>
      <c r="NC31" s="223"/>
      <c r="ND31" s="223"/>
      <c r="NE31" s="223"/>
      <c r="NF31" s="223"/>
      <c r="NG31" s="223"/>
      <c r="NH31" s="223"/>
      <c r="NI31" s="223"/>
      <c r="NJ31" s="223"/>
      <c r="NK31" s="223"/>
      <c r="NL31" s="223"/>
      <c r="NM31" s="223"/>
      <c r="NN31" s="223"/>
      <c r="NO31" s="223"/>
      <c r="NP31" s="223"/>
      <c r="NQ31" s="223"/>
      <c r="NR31" s="223"/>
      <c r="NS31" s="223"/>
      <c r="NT31" s="223"/>
      <c r="NU31" s="223"/>
      <c r="NV31" s="223"/>
      <c r="NW31" s="223"/>
      <c r="NX31" s="223"/>
      <c r="NY31" s="223"/>
      <c r="NZ31" s="223"/>
      <c r="OA31" s="223"/>
      <c r="OB31" s="223"/>
      <c r="OC31" s="223"/>
      <c r="OD31" s="223"/>
      <c r="OE31" s="223"/>
      <c r="OF31" s="223"/>
      <c r="OG31" s="223"/>
      <c r="OH31" s="223"/>
      <c r="OI31" s="223"/>
      <c r="OJ31" s="223"/>
      <c r="OK31" s="223"/>
      <c r="OL31" s="223"/>
      <c r="OM31" s="223"/>
      <c r="ON31" s="223"/>
      <c r="OO31" s="223"/>
      <c r="OP31" s="223"/>
      <c r="OQ31" s="223"/>
      <c r="OR31" s="223"/>
      <c r="OS31" s="223"/>
      <c r="OT31" s="223"/>
      <c r="OU31" s="223"/>
      <c r="OV31" s="223"/>
      <c r="OW31" s="223"/>
      <c r="OX31" s="223"/>
      <c r="OY31" s="223"/>
      <c r="OZ31" s="223"/>
      <c r="PA31" s="223"/>
      <c r="PB31" s="223"/>
      <c r="PC31" s="223"/>
      <c r="PD31" s="223"/>
      <c r="PE31" s="223"/>
      <c r="PF31" s="223"/>
      <c r="PG31" s="223"/>
      <c r="PH31" s="223"/>
      <c r="PI31" s="223"/>
      <c r="PJ31" s="223"/>
      <c r="PK31" s="223"/>
      <c r="PL31" s="223"/>
      <c r="PM31" s="223"/>
      <c r="PN31" s="223"/>
      <c r="PO31" s="223"/>
      <c r="PP31" s="223"/>
      <c r="PQ31" s="223"/>
      <c r="PR31" s="223"/>
      <c r="PS31" s="223"/>
      <c r="PT31" s="223"/>
      <c r="PU31" s="223"/>
      <c r="PV31" s="223"/>
      <c r="PW31" s="223"/>
      <c r="PX31" s="223"/>
      <c r="PY31" s="223"/>
      <c r="PZ31" s="223"/>
      <c r="QA31" s="223"/>
      <c r="QB31" s="223"/>
      <c r="QC31" s="223"/>
      <c r="QD31" s="223"/>
      <c r="QE31" s="223"/>
      <c r="QF31" s="223"/>
      <c r="QG31" s="223"/>
      <c r="QH31" s="223"/>
      <c r="QI31" s="223"/>
      <c r="QJ31" s="223"/>
      <c r="QK31" s="223"/>
      <c r="QL31" s="223"/>
      <c r="QM31" s="223"/>
      <c r="QN31" s="223"/>
      <c r="QO31" s="223"/>
      <c r="QP31" s="223"/>
      <c r="QQ31" s="223"/>
      <c r="QR31" s="223"/>
      <c r="QS31" s="223"/>
      <c r="QT31" s="223"/>
      <c r="QU31" s="223"/>
      <c r="QV31" s="223"/>
      <c r="QW31" s="223"/>
      <c r="QX31" s="223"/>
      <c r="QY31" s="223"/>
      <c r="QZ31" s="223"/>
      <c r="RA31" s="223"/>
      <c r="RB31" s="223"/>
      <c r="RC31" s="223"/>
      <c r="RD31" s="223"/>
      <c r="RE31" s="223"/>
      <c r="RF31" s="223"/>
      <c r="RG31" s="223"/>
      <c r="RH31" s="223"/>
      <c r="RI31" s="223"/>
      <c r="RJ31" s="223"/>
      <c r="RK31" s="223"/>
      <c r="RL31" s="223"/>
      <c r="RM31" s="223"/>
      <c r="RN31" s="223"/>
      <c r="RO31" s="223"/>
      <c r="RP31" s="223"/>
      <c r="RQ31" s="223"/>
      <c r="RR31" s="223"/>
      <c r="RS31" s="223"/>
      <c r="RT31" s="223"/>
      <c r="RU31" s="223"/>
      <c r="RV31" s="223"/>
      <c r="RW31" s="223"/>
      <c r="RX31" s="223"/>
      <c r="RY31" s="223"/>
      <c r="RZ31" s="223"/>
      <c r="SA31" s="223"/>
      <c r="SB31" s="223"/>
      <c r="SC31" s="223"/>
      <c r="SD31" s="223"/>
      <c r="SE31" s="223"/>
      <c r="SF31" s="223"/>
      <c r="SG31" s="223"/>
      <c r="SH31" s="223"/>
      <c r="SI31" s="223"/>
      <c r="SJ31" s="223"/>
      <c r="SK31" s="223"/>
      <c r="SL31" s="223"/>
      <c r="SM31" s="223"/>
      <c r="SN31" s="223"/>
      <c r="SO31" s="223"/>
      <c r="SP31" s="223"/>
      <c r="SQ31" s="223"/>
      <c r="SR31" s="223"/>
      <c r="SS31" s="223"/>
      <c r="ST31" s="223"/>
      <c r="SU31" s="223"/>
      <c r="SV31" s="223"/>
      <c r="SW31" s="223"/>
      <c r="SX31" s="223"/>
      <c r="SY31" s="223"/>
      <c r="SZ31" s="223"/>
      <c r="TA31" s="223"/>
      <c r="TB31" s="223"/>
      <c r="TC31" s="223"/>
      <c r="TD31" s="223"/>
      <c r="TE31" s="223"/>
      <c r="TF31" s="223"/>
      <c r="TG31" s="223"/>
      <c r="TH31" s="223"/>
      <c r="TI31" s="223"/>
      <c r="TJ31" s="223"/>
      <c r="TK31" s="223"/>
      <c r="TL31" s="223"/>
      <c r="TM31" s="223"/>
      <c r="TN31" s="223"/>
      <c r="TO31" s="223"/>
      <c r="TP31" s="223"/>
      <c r="TQ31" s="223"/>
      <c r="TR31" s="223"/>
      <c r="TS31" s="223"/>
      <c r="TT31" s="223"/>
      <c r="TU31" s="223"/>
      <c r="TV31" s="223"/>
      <c r="TW31" s="223"/>
      <c r="TX31" s="223"/>
      <c r="TY31" s="223"/>
      <c r="TZ31" s="223"/>
      <c r="UA31" s="223"/>
      <c r="UB31" s="223"/>
      <c r="UC31" s="223"/>
      <c r="UD31" s="223"/>
      <c r="UE31" s="223"/>
      <c r="UF31" s="223"/>
      <c r="UG31" s="223"/>
      <c r="UH31" s="223"/>
      <c r="UI31" s="223"/>
      <c r="UJ31" s="223"/>
      <c r="UK31" s="223"/>
      <c r="UL31" s="223"/>
      <c r="UM31" s="223"/>
      <c r="UN31" s="223"/>
      <c r="UO31" s="223"/>
      <c r="UP31" s="223"/>
      <c r="UQ31" s="223"/>
      <c r="UR31" s="223"/>
      <c r="US31" s="223"/>
      <c r="UT31" s="223"/>
      <c r="UU31" s="223"/>
      <c r="UV31" s="223"/>
      <c r="UW31" s="223"/>
      <c r="UX31" s="223"/>
      <c r="UY31" s="223"/>
      <c r="UZ31" s="223"/>
      <c r="VA31" s="223"/>
      <c r="VB31" s="223"/>
      <c r="VC31" s="223"/>
      <c r="VD31" s="223"/>
      <c r="VE31" s="223"/>
      <c r="VF31" s="223"/>
      <c r="VG31" s="223"/>
      <c r="VH31" s="223"/>
      <c r="VI31" s="223"/>
      <c r="VJ31" s="223"/>
      <c r="VK31" s="223"/>
      <c r="VL31" s="223"/>
      <c r="VM31" s="223"/>
      <c r="VN31" s="223"/>
      <c r="VO31" s="223"/>
      <c r="VP31" s="223"/>
      <c r="VQ31" s="223"/>
      <c r="VR31" s="223"/>
      <c r="VS31" s="223"/>
      <c r="VT31" s="223"/>
      <c r="VU31" s="223"/>
      <c r="VV31" s="223"/>
      <c r="VW31" s="223"/>
      <c r="VX31" s="223"/>
      <c r="VY31" s="223"/>
      <c r="VZ31" s="223"/>
      <c r="WA31" s="223"/>
      <c r="WB31" s="223"/>
      <c r="WC31" s="223"/>
      <c r="WD31" s="223"/>
      <c r="WE31" s="223"/>
      <c r="WF31" s="223"/>
      <c r="WG31" s="223"/>
      <c r="WH31" s="223"/>
      <c r="WI31" s="223"/>
      <c r="WJ31" s="223"/>
      <c r="WK31" s="223"/>
      <c r="WL31" s="223"/>
      <c r="WM31" s="223"/>
      <c r="WN31" s="223"/>
      <c r="WO31" s="223"/>
      <c r="WP31" s="223"/>
      <c r="WQ31" s="223"/>
      <c r="WR31" s="223"/>
      <c r="WS31" s="223"/>
      <c r="WT31" s="223"/>
      <c r="WU31" s="223"/>
      <c r="WV31" s="223"/>
      <c r="WW31" s="223"/>
      <c r="WX31" s="223"/>
      <c r="WY31" s="223"/>
      <c r="WZ31" s="223"/>
      <c r="XA31" s="223"/>
      <c r="XB31" s="223"/>
      <c r="XC31" s="223"/>
      <c r="XD31" s="223"/>
      <c r="XE31" s="223"/>
      <c r="XF31" s="223"/>
      <c r="XG31" s="223"/>
      <c r="XH31" s="223"/>
      <c r="XI31" s="223"/>
      <c r="XJ31" s="223"/>
      <c r="XK31" s="223"/>
      <c r="XL31" s="223"/>
      <c r="XM31" s="223"/>
      <c r="XN31" s="223"/>
      <c r="XO31" s="223"/>
      <c r="XP31" s="223"/>
      <c r="XQ31" s="223"/>
      <c r="XR31" s="223"/>
      <c r="XS31" s="223"/>
      <c r="XT31" s="223"/>
      <c r="XU31" s="223"/>
      <c r="XV31" s="223"/>
      <c r="XW31" s="223"/>
      <c r="XX31" s="223"/>
      <c r="XY31" s="223"/>
      <c r="XZ31" s="223"/>
      <c r="YA31" s="223"/>
      <c r="YB31" s="223"/>
      <c r="YC31" s="223"/>
      <c r="YD31" s="223"/>
      <c r="YE31" s="223"/>
      <c r="YF31" s="223"/>
      <c r="YG31" s="223"/>
      <c r="YH31" s="223"/>
      <c r="YI31" s="223"/>
      <c r="YJ31" s="223"/>
      <c r="YK31" s="223"/>
      <c r="YL31" s="223"/>
      <c r="YM31" s="223"/>
      <c r="YN31" s="223"/>
      <c r="YO31" s="223"/>
      <c r="YP31" s="223"/>
      <c r="YQ31" s="223"/>
      <c r="YR31" s="223"/>
      <c r="YS31" s="223"/>
      <c r="YT31" s="223"/>
      <c r="YU31" s="223"/>
      <c r="YV31" s="223"/>
      <c r="YW31" s="223"/>
      <c r="YX31" s="223"/>
      <c r="YY31" s="223"/>
      <c r="YZ31" s="223"/>
      <c r="ZA31" s="223"/>
      <c r="ZB31" s="223"/>
      <c r="ZC31" s="223"/>
      <c r="ZD31" s="223"/>
      <c r="ZE31" s="223"/>
      <c r="ZF31" s="223"/>
      <c r="ZG31" s="223"/>
      <c r="ZH31" s="223"/>
      <c r="ZI31" s="223"/>
      <c r="ZJ31" s="223"/>
      <c r="ZK31" s="223"/>
      <c r="ZL31" s="223"/>
      <c r="ZM31" s="223"/>
      <c r="ZN31" s="223"/>
      <c r="ZO31" s="223"/>
      <c r="ZP31" s="223"/>
      <c r="ZQ31" s="223"/>
      <c r="ZR31" s="223"/>
      <c r="ZS31" s="223"/>
      <c r="ZT31" s="223"/>
      <c r="ZU31" s="223"/>
      <c r="ZV31" s="223"/>
      <c r="ZW31" s="223"/>
      <c r="ZX31" s="223"/>
      <c r="ZY31" s="223"/>
      <c r="ZZ31" s="223"/>
      <c r="AAA31" s="223"/>
      <c r="AAB31" s="223"/>
      <c r="AAC31" s="223"/>
      <c r="AAD31" s="223"/>
      <c r="AAE31" s="223"/>
      <c r="AAF31" s="223"/>
      <c r="AAG31" s="223"/>
      <c r="AAH31" s="223"/>
      <c r="AAI31" s="223"/>
      <c r="AAJ31" s="223"/>
      <c r="AAK31" s="223"/>
      <c r="AAL31" s="223"/>
      <c r="AAM31" s="223"/>
      <c r="AAN31" s="223"/>
      <c r="AAO31" s="223"/>
      <c r="AAP31" s="223"/>
      <c r="AAQ31" s="223"/>
      <c r="AAR31" s="223"/>
      <c r="AAS31" s="223"/>
      <c r="AAT31" s="223"/>
      <c r="AAU31" s="223"/>
      <c r="AAV31" s="223"/>
      <c r="AAW31" s="223"/>
      <c r="AAX31" s="223"/>
      <c r="AAY31" s="223"/>
      <c r="AAZ31" s="223"/>
      <c r="ABA31" s="223"/>
      <c r="ABB31" s="223"/>
      <c r="ABC31" s="223"/>
      <c r="ABD31" s="223"/>
      <c r="ABE31" s="223"/>
      <c r="ABF31" s="223"/>
      <c r="ABG31" s="223"/>
      <c r="ABH31" s="223"/>
      <c r="ABI31" s="223"/>
      <c r="ABJ31" s="223"/>
      <c r="ABK31" s="223"/>
      <c r="ABL31" s="223"/>
      <c r="ABM31" s="223"/>
      <c r="ABN31" s="223"/>
      <c r="ABO31" s="223"/>
      <c r="ABP31" s="223"/>
      <c r="ABQ31" s="223"/>
      <c r="ABR31" s="223"/>
      <c r="ABS31" s="223"/>
      <c r="ABT31" s="223"/>
      <c r="ABU31" s="223"/>
      <c r="ABV31" s="223"/>
      <c r="ABW31" s="223"/>
      <c r="ABX31" s="223"/>
      <c r="ABY31" s="223"/>
      <c r="ABZ31" s="223"/>
      <c r="ACA31" s="223"/>
      <c r="ACB31" s="223"/>
      <c r="ACC31" s="223"/>
      <c r="ACD31" s="223"/>
      <c r="ACE31" s="223"/>
      <c r="ACF31" s="223"/>
      <c r="ACG31" s="223"/>
      <c r="ACH31" s="223"/>
      <c r="ACI31" s="223"/>
      <c r="ACJ31" s="223"/>
      <c r="ACK31" s="223"/>
      <c r="ACL31" s="223"/>
      <c r="ACM31" s="223"/>
      <c r="ACN31" s="223"/>
      <c r="ACO31" s="223"/>
      <c r="ACP31" s="223"/>
      <c r="ACQ31" s="223"/>
      <c r="ACR31" s="223"/>
      <c r="ACS31" s="223"/>
      <c r="ACT31" s="223"/>
      <c r="ACU31" s="223"/>
      <c r="ACV31" s="223"/>
      <c r="ACW31" s="223"/>
      <c r="ACX31" s="223"/>
      <c r="ACY31" s="223"/>
      <c r="ACZ31" s="223"/>
      <c r="ADA31" s="223"/>
      <c r="ADB31" s="223"/>
      <c r="ADC31" s="223"/>
      <c r="ADD31" s="223"/>
      <c r="ADE31" s="223"/>
      <c r="ADF31" s="223"/>
      <c r="ADG31" s="223"/>
      <c r="ADH31" s="223"/>
      <c r="ADI31" s="223"/>
      <c r="ADJ31" s="223"/>
      <c r="ADK31" s="223"/>
      <c r="ADL31" s="223"/>
      <c r="ADM31" s="223"/>
      <c r="ADN31" s="223"/>
      <c r="ADO31" s="223"/>
      <c r="ADP31" s="223"/>
      <c r="ADQ31" s="223"/>
      <c r="ADR31" s="223"/>
      <c r="ADS31" s="223"/>
      <c r="ADT31" s="223"/>
      <c r="ADU31" s="223"/>
      <c r="ADV31" s="223"/>
      <c r="ADW31" s="223"/>
      <c r="ADX31" s="223"/>
      <c r="ADY31" s="223"/>
      <c r="ADZ31" s="223"/>
      <c r="AEA31" s="223"/>
      <c r="AEB31" s="223"/>
      <c r="AEC31" s="223"/>
      <c r="AED31" s="223"/>
      <c r="AEE31" s="223"/>
      <c r="AEF31" s="223"/>
      <c r="AEG31" s="223"/>
      <c r="AEH31" s="223"/>
      <c r="AEI31" s="223"/>
      <c r="AEJ31" s="223"/>
      <c r="AEK31" s="223"/>
      <c r="AEL31" s="223"/>
      <c r="AEM31" s="223"/>
      <c r="AEN31" s="223"/>
      <c r="AEO31" s="223"/>
      <c r="AEP31" s="223"/>
      <c r="AEQ31" s="223"/>
      <c r="AER31" s="223"/>
      <c r="AES31" s="223"/>
      <c r="AET31" s="223"/>
      <c r="AEU31" s="223"/>
      <c r="AEV31" s="223"/>
      <c r="AEW31" s="223"/>
      <c r="AEX31" s="223"/>
      <c r="AEY31" s="223"/>
      <c r="AEZ31" s="223"/>
      <c r="AFA31" s="223"/>
      <c r="AFB31" s="223"/>
      <c r="AFC31" s="223"/>
      <c r="AFD31" s="223"/>
      <c r="AFE31" s="223"/>
      <c r="AFF31" s="223"/>
      <c r="AFG31" s="223"/>
      <c r="AFH31" s="223"/>
      <c r="AFI31" s="223"/>
      <c r="AFJ31" s="223"/>
      <c r="AFK31" s="223"/>
      <c r="AFL31" s="223"/>
      <c r="AFM31" s="223"/>
      <c r="AFN31" s="223"/>
      <c r="AFO31" s="223"/>
      <c r="AFP31" s="223"/>
      <c r="AFQ31" s="223"/>
      <c r="AFR31" s="223"/>
      <c r="AFS31" s="223"/>
      <c r="AFT31" s="223"/>
      <c r="AFU31" s="223"/>
      <c r="AFV31" s="223"/>
      <c r="AFW31" s="223"/>
      <c r="AFX31" s="223"/>
      <c r="AFY31" s="223"/>
      <c r="AFZ31" s="223"/>
      <c r="AGA31" s="223"/>
      <c r="AGB31" s="223"/>
      <c r="AGC31" s="223"/>
      <c r="AGD31" s="223"/>
      <c r="AGE31" s="223"/>
      <c r="AGF31" s="223"/>
      <c r="AGG31" s="223"/>
      <c r="AGH31" s="223"/>
      <c r="AGI31" s="223"/>
      <c r="AGJ31" s="223"/>
      <c r="AGK31" s="223"/>
      <c r="AGL31" s="223"/>
      <c r="AGM31" s="223"/>
      <c r="AGN31" s="223"/>
      <c r="AGO31" s="223"/>
      <c r="AGP31" s="223"/>
      <c r="AGQ31" s="223"/>
      <c r="AGR31" s="223"/>
      <c r="AGS31" s="223"/>
      <c r="AGT31" s="223"/>
      <c r="AGU31" s="223"/>
      <c r="AGV31" s="223"/>
      <c r="AGW31" s="223"/>
      <c r="AGX31" s="223"/>
      <c r="AGY31" s="223"/>
      <c r="AGZ31" s="223"/>
      <c r="AHA31" s="223"/>
      <c r="AHB31" s="223"/>
      <c r="AHC31" s="223"/>
      <c r="AHD31" s="223"/>
      <c r="AHE31" s="223"/>
      <c r="AHF31" s="223"/>
      <c r="AHG31" s="223"/>
      <c r="AHH31" s="223"/>
      <c r="AHI31" s="223"/>
      <c r="AHJ31" s="223"/>
      <c r="AHK31" s="223"/>
      <c r="AHL31" s="223"/>
      <c r="AHM31" s="223"/>
      <c r="AHN31" s="223"/>
      <c r="AHO31" s="223"/>
      <c r="AHP31" s="223"/>
      <c r="AHQ31" s="223"/>
      <c r="AHR31" s="223"/>
      <c r="AHS31" s="223"/>
      <c r="AHT31" s="223"/>
      <c r="AHU31" s="223"/>
      <c r="AHV31" s="223"/>
      <c r="AHW31" s="223"/>
      <c r="AHX31" s="223"/>
      <c r="AHY31" s="223"/>
      <c r="AHZ31" s="223"/>
      <c r="AIA31" s="223"/>
      <c r="AIB31" s="223"/>
      <c r="AIC31" s="223"/>
      <c r="AID31" s="223"/>
      <c r="AIE31" s="223"/>
      <c r="AIF31" s="223"/>
      <c r="AIG31" s="223"/>
      <c r="AIH31" s="223"/>
      <c r="AII31" s="223"/>
      <c r="AIJ31" s="223"/>
      <c r="AIK31" s="223"/>
      <c r="AIL31" s="223"/>
      <c r="AIM31" s="223"/>
      <c r="AIN31" s="223"/>
      <c r="AIO31" s="223"/>
      <c r="AIP31" s="223"/>
      <c r="AIQ31" s="223"/>
      <c r="AIR31" s="223"/>
      <c r="AIS31" s="223"/>
      <c r="AIT31" s="223"/>
      <c r="AIU31" s="223"/>
      <c r="AIV31" s="223"/>
      <c r="AIW31" s="223"/>
      <c r="AIX31" s="223"/>
      <c r="AIY31" s="223"/>
      <c r="AIZ31" s="223"/>
      <c r="AJA31" s="223"/>
      <c r="AJB31" s="223"/>
      <c r="AJC31" s="223"/>
      <c r="AJD31" s="223"/>
      <c r="AJE31" s="223"/>
      <c r="AJF31" s="223"/>
      <c r="AJG31" s="223"/>
      <c r="AJH31" s="223"/>
      <c r="AJI31" s="223"/>
      <c r="AJJ31" s="223"/>
      <c r="AJK31" s="223"/>
      <c r="AJL31" s="223"/>
      <c r="AJM31" s="223"/>
      <c r="AJN31" s="223"/>
      <c r="AJO31" s="223"/>
      <c r="AJP31" s="223"/>
      <c r="AJQ31" s="223"/>
      <c r="AJR31" s="223"/>
      <c r="AJS31" s="223"/>
      <c r="AJT31" s="223"/>
      <c r="AJU31" s="223"/>
      <c r="AJV31" s="223"/>
      <c r="AJW31" s="223"/>
      <c r="AJX31" s="223"/>
      <c r="AJY31" s="223"/>
      <c r="AJZ31" s="223"/>
      <c r="AKA31" s="223"/>
      <c r="AKB31" s="223"/>
      <c r="AKC31" s="223"/>
      <c r="AKD31" s="223"/>
      <c r="AKE31" s="223"/>
      <c r="AKF31" s="223"/>
      <c r="AKG31" s="223"/>
      <c r="AKH31" s="223"/>
      <c r="AKI31" s="223"/>
      <c r="AKJ31" s="223"/>
      <c r="AKK31" s="223"/>
      <c r="AKL31" s="223"/>
      <c r="AKM31" s="223"/>
      <c r="AKN31" s="223"/>
      <c r="AKO31" s="223"/>
      <c r="AKP31" s="223"/>
      <c r="AKQ31" s="223"/>
      <c r="AKR31" s="223"/>
      <c r="AKS31" s="223"/>
      <c r="AKT31" s="223"/>
      <c r="AKU31" s="223"/>
      <c r="AKV31" s="223"/>
      <c r="AKW31" s="223"/>
      <c r="AKX31" s="223"/>
      <c r="AKY31" s="223"/>
      <c r="AKZ31" s="223"/>
      <c r="ALA31" s="223"/>
      <c r="ALB31" s="223"/>
      <c r="ALC31" s="223"/>
      <c r="ALD31" s="223"/>
      <c r="ALE31" s="223"/>
      <c r="ALF31" s="223"/>
      <c r="ALG31" s="223"/>
      <c r="ALH31" s="223"/>
      <c r="ALI31" s="223"/>
      <c r="ALJ31" s="227"/>
      <c r="ALK31" s="223"/>
      <c r="ALL31" s="223"/>
      <c r="ALM31" s="223"/>
      <c r="ALN31" s="223"/>
      <c r="ALO31" s="105"/>
      <c r="ALP31" s="105"/>
      <c r="ALQ31" s="105"/>
    </row>
    <row r="32" spans="1:1005" s="86" customFormat="1" ht="31.5" customHeight="1" x14ac:dyDescent="0.25">
      <c r="A32" s="217" t="s">
        <v>2780</v>
      </c>
      <c r="B32" s="225"/>
      <c r="C32" s="226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  <c r="BI32" s="223"/>
      <c r="BJ32" s="223"/>
      <c r="BK32" s="223"/>
      <c r="BL32" s="223"/>
      <c r="BM32" s="223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  <c r="CG32" s="223"/>
      <c r="CH32" s="223"/>
      <c r="CI32" s="223"/>
      <c r="CJ32" s="223"/>
      <c r="CK32" s="223"/>
      <c r="CL32" s="223"/>
      <c r="CM32" s="223"/>
      <c r="CN32" s="223"/>
      <c r="CO32" s="223"/>
      <c r="CP32" s="223"/>
      <c r="CQ32" s="223"/>
      <c r="CR32" s="223"/>
      <c r="CS32" s="223"/>
      <c r="CT32" s="223"/>
      <c r="CU32" s="223"/>
      <c r="CV32" s="223"/>
      <c r="CW32" s="223"/>
      <c r="CX32" s="223"/>
      <c r="CY32" s="223"/>
      <c r="CZ32" s="223"/>
      <c r="DA32" s="223"/>
      <c r="DB32" s="223"/>
      <c r="DC32" s="223"/>
      <c r="DD32" s="223"/>
      <c r="DE32" s="223"/>
      <c r="DF32" s="223"/>
      <c r="DG32" s="223"/>
      <c r="DH32" s="223"/>
      <c r="DI32" s="223"/>
      <c r="DJ32" s="223"/>
      <c r="DK32" s="223"/>
      <c r="DL32" s="223"/>
      <c r="DM32" s="223"/>
      <c r="DN32" s="223"/>
      <c r="DO32" s="223"/>
      <c r="DP32" s="223"/>
      <c r="DQ32" s="223"/>
      <c r="DR32" s="223"/>
      <c r="DS32" s="223"/>
      <c r="DT32" s="223"/>
      <c r="DU32" s="223"/>
      <c r="DV32" s="223"/>
      <c r="DW32" s="223"/>
      <c r="DX32" s="223"/>
      <c r="DY32" s="223"/>
      <c r="DZ32" s="223"/>
      <c r="EA32" s="223"/>
      <c r="EB32" s="223"/>
      <c r="EC32" s="223"/>
      <c r="ED32" s="223"/>
      <c r="EE32" s="223"/>
      <c r="EF32" s="223"/>
      <c r="EG32" s="223"/>
      <c r="EH32" s="223"/>
      <c r="EI32" s="223"/>
      <c r="EJ32" s="223"/>
      <c r="EK32" s="223"/>
      <c r="EL32" s="223"/>
      <c r="EM32" s="223"/>
      <c r="EN32" s="223"/>
      <c r="EO32" s="223"/>
      <c r="EP32" s="223"/>
      <c r="EQ32" s="223"/>
      <c r="ER32" s="223"/>
      <c r="ES32" s="223"/>
      <c r="ET32" s="223"/>
      <c r="EU32" s="223"/>
      <c r="EV32" s="223"/>
      <c r="EW32" s="223"/>
      <c r="EX32" s="223"/>
      <c r="EY32" s="223"/>
      <c r="EZ32" s="223"/>
      <c r="FA32" s="223"/>
      <c r="FB32" s="223"/>
      <c r="FC32" s="223"/>
      <c r="FD32" s="223"/>
      <c r="FE32" s="223"/>
      <c r="FF32" s="223"/>
      <c r="FG32" s="223"/>
      <c r="FH32" s="223"/>
      <c r="FI32" s="223"/>
      <c r="FJ32" s="223"/>
      <c r="FK32" s="223"/>
      <c r="FL32" s="223"/>
      <c r="FM32" s="223"/>
      <c r="FN32" s="223"/>
      <c r="FO32" s="223"/>
      <c r="FP32" s="223"/>
      <c r="FQ32" s="223"/>
      <c r="FR32" s="223"/>
      <c r="FS32" s="223"/>
      <c r="FT32" s="223"/>
      <c r="FU32" s="223"/>
      <c r="FV32" s="223"/>
      <c r="FW32" s="223"/>
      <c r="FX32" s="223"/>
      <c r="FY32" s="223"/>
      <c r="FZ32" s="223"/>
      <c r="GA32" s="223"/>
      <c r="GB32" s="223"/>
      <c r="GC32" s="223"/>
      <c r="GD32" s="223"/>
      <c r="GE32" s="223"/>
      <c r="GF32" s="223"/>
      <c r="GG32" s="223"/>
      <c r="GH32" s="223"/>
      <c r="GI32" s="223"/>
      <c r="GJ32" s="223"/>
      <c r="GK32" s="223"/>
      <c r="GL32" s="223"/>
      <c r="GM32" s="223"/>
      <c r="GN32" s="223"/>
      <c r="GO32" s="223"/>
      <c r="GP32" s="223"/>
      <c r="GQ32" s="223"/>
      <c r="GR32" s="223"/>
      <c r="GS32" s="223"/>
      <c r="GT32" s="223"/>
      <c r="GU32" s="223"/>
      <c r="GV32" s="223"/>
      <c r="GW32" s="223"/>
      <c r="GX32" s="223"/>
      <c r="GY32" s="223"/>
      <c r="GZ32" s="223"/>
      <c r="HA32" s="223"/>
      <c r="HB32" s="223"/>
      <c r="HC32" s="223"/>
      <c r="HD32" s="223"/>
      <c r="HE32" s="223"/>
      <c r="HF32" s="223"/>
      <c r="HG32" s="223"/>
      <c r="HH32" s="223"/>
      <c r="HI32" s="223"/>
      <c r="HJ32" s="223"/>
      <c r="HK32" s="223"/>
      <c r="HL32" s="223"/>
      <c r="HM32" s="223"/>
      <c r="HN32" s="223"/>
      <c r="HO32" s="223"/>
      <c r="HP32" s="223"/>
      <c r="HQ32" s="223"/>
      <c r="HR32" s="223"/>
      <c r="HS32" s="223"/>
      <c r="HT32" s="223"/>
      <c r="HU32" s="223"/>
      <c r="HV32" s="223"/>
      <c r="HW32" s="223"/>
      <c r="HX32" s="223"/>
      <c r="HY32" s="223"/>
      <c r="HZ32" s="223"/>
      <c r="IA32" s="223"/>
      <c r="IB32" s="223"/>
      <c r="IC32" s="223"/>
      <c r="ID32" s="223"/>
      <c r="IE32" s="223"/>
      <c r="IF32" s="223"/>
      <c r="IG32" s="223"/>
      <c r="IH32" s="223"/>
      <c r="II32" s="223"/>
      <c r="IJ32" s="223"/>
      <c r="IK32" s="223"/>
      <c r="IL32" s="223"/>
      <c r="IM32" s="223"/>
      <c r="IN32" s="223"/>
      <c r="IO32" s="223"/>
      <c r="IP32" s="223"/>
      <c r="IQ32" s="223"/>
      <c r="IR32" s="223"/>
      <c r="IS32" s="223"/>
      <c r="IT32" s="223"/>
      <c r="IU32" s="223"/>
      <c r="IV32" s="223"/>
      <c r="IW32" s="223"/>
      <c r="IX32" s="223"/>
      <c r="IY32" s="223"/>
      <c r="IZ32" s="223"/>
      <c r="JA32" s="223"/>
      <c r="JB32" s="223"/>
      <c r="JC32" s="223"/>
      <c r="JD32" s="223"/>
      <c r="JE32" s="223"/>
      <c r="JF32" s="223"/>
      <c r="JG32" s="223"/>
      <c r="JH32" s="223"/>
      <c r="JI32" s="223"/>
      <c r="JJ32" s="223"/>
      <c r="JK32" s="223"/>
      <c r="JL32" s="223"/>
      <c r="JM32" s="223"/>
      <c r="JN32" s="223"/>
      <c r="JO32" s="223"/>
      <c r="JP32" s="223"/>
      <c r="JQ32" s="223"/>
      <c r="JR32" s="223"/>
      <c r="JS32" s="223"/>
      <c r="JT32" s="223"/>
      <c r="JU32" s="223"/>
      <c r="JV32" s="223"/>
      <c r="JW32" s="223"/>
      <c r="JX32" s="223"/>
      <c r="JY32" s="223"/>
      <c r="JZ32" s="223"/>
      <c r="KA32" s="223"/>
      <c r="KB32" s="223"/>
      <c r="KC32" s="223"/>
      <c r="KD32" s="223"/>
      <c r="KE32" s="223"/>
      <c r="KF32" s="223"/>
      <c r="KG32" s="223"/>
      <c r="KH32" s="223"/>
      <c r="KI32" s="223"/>
      <c r="KJ32" s="223"/>
      <c r="KK32" s="223"/>
      <c r="KL32" s="223"/>
      <c r="KM32" s="223"/>
      <c r="KN32" s="223"/>
      <c r="KO32" s="223"/>
      <c r="KP32" s="223"/>
      <c r="KQ32" s="223"/>
      <c r="KR32" s="223"/>
      <c r="KS32" s="223"/>
      <c r="KT32" s="223"/>
      <c r="KU32" s="223"/>
      <c r="KV32" s="223"/>
      <c r="KW32" s="223"/>
      <c r="KX32" s="223"/>
      <c r="KY32" s="223"/>
      <c r="KZ32" s="223"/>
      <c r="LA32" s="223"/>
      <c r="LB32" s="223"/>
      <c r="LC32" s="223"/>
      <c r="LD32" s="223"/>
      <c r="LE32" s="223"/>
      <c r="LF32" s="223"/>
      <c r="LG32" s="223"/>
      <c r="LH32" s="223"/>
      <c r="LI32" s="223"/>
      <c r="LJ32" s="223"/>
      <c r="LK32" s="223"/>
      <c r="LL32" s="223"/>
      <c r="LM32" s="223"/>
      <c r="LN32" s="223"/>
      <c r="LO32" s="223"/>
      <c r="LP32" s="223"/>
      <c r="LQ32" s="223"/>
      <c r="LR32" s="223"/>
      <c r="LS32" s="223"/>
      <c r="LT32" s="223"/>
      <c r="LU32" s="223"/>
      <c r="LV32" s="223"/>
      <c r="LW32" s="223"/>
      <c r="LX32" s="223"/>
      <c r="LY32" s="223"/>
      <c r="LZ32" s="223"/>
      <c r="MA32" s="223"/>
      <c r="MB32" s="223"/>
      <c r="MC32" s="223"/>
      <c r="MD32" s="223"/>
      <c r="ME32" s="223"/>
      <c r="MF32" s="223"/>
      <c r="MG32" s="223"/>
      <c r="MH32" s="223"/>
      <c r="MI32" s="223"/>
      <c r="MJ32" s="223"/>
      <c r="MK32" s="223"/>
      <c r="ML32" s="223"/>
      <c r="MM32" s="223"/>
      <c r="MN32" s="223"/>
      <c r="MO32" s="223"/>
      <c r="MP32" s="223"/>
      <c r="MQ32" s="223"/>
      <c r="MR32" s="223"/>
      <c r="MS32" s="223"/>
      <c r="MT32" s="223"/>
      <c r="MU32" s="223"/>
      <c r="MV32" s="223"/>
      <c r="MW32" s="223"/>
      <c r="MX32" s="223"/>
      <c r="MY32" s="223"/>
      <c r="MZ32" s="223"/>
      <c r="NA32" s="223"/>
      <c r="NB32" s="223"/>
      <c r="NC32" s="223"/>
      <c r="ND32" s="223"/>
      <c r="NE32" s="223"/>
      <c r="NF32" s="223"/>
      <c r="NG32" s="223"/>
      <c r="NH32" s="223"/>
      <c r="NI32" s="223"/>
      <c r="NJ32" s="223"/>
      <c r="NK32" s="223"/>
      <c r="NL32" s="223"/>
      <c r="NM32" s="223"/>
      <c r="NN32" s="223"/>
      <c r="NO32" s="223"/>
      <c r="NP32" s="223"/>
      <c r="NQ32" s="223"/>
      <c r="NR32" s="223"/>
      <c r="NS32" s="223"/>
      <c r="NT32" s="223"/>
      <c r="NU32" s="223"/>
      <c r="NV32" s="223"/>
      <c r="NW32" s="223"/>
      <c r="NX32" s="223"/>
      <c r="NY32" s="223"/>
      <c r="NZ32" s="223"/>
      <c r="OA32" s="223"/>
      <c r="OB32" s="223"/>
      <c r="OC32" s="223"/>
      <c r="OD32" s="223"/>
      <c r="OE32" s="223"/>
      <c r="OF32" s="223"/>
      <c r="OG32" s="223"/>
      <c r="OH32" s="223"/>
      <c r="OI32" s="223"/>
      <c r="OJ32" s="223"/>
      <c r="OK32" s="223"/>
      <c r="OL32" s="223"/>
      <c r="OM32" s="223"/>
      <c r="ON32" s="223"/>
      <c r="OO32" s="223"/>
      <c r="OP32" s="223"/>
      <c r="OQ32" s="223"/>
      <c r="OR32" s="223"/>
      <c r="OS32" s="223"/>
      <c r="OT32" s="223"/>
      <c r="OU32" s="223"/>
      <c r="OV32" s="223"/>
      <c r="OW32" s="223"/>
      <c r="OX32" s="223"/>
      <c r="OY32" s="223"/>
      <c r="OZ32" s="223"/>
      <c r="PA32" s="223"/>
      <c r="PB32" s="223"/>
      <c r="PC32" s="223"/>
      <c r="PD32" s="223"/>
      <c r="PE32" s="223"/>
      <c r="PF32" s="223"/>
      <c r="PG32" s="223"/>
      <c r="PH32" s="223"/>
      <c r="PI32" s="223"/>
      <c r="PJ32" s="223"/>
      <c r="PK32" s="223"/>
      <c r="PL32" s="223"/>
      <c r="PM32" s="223"/>
      <c r="PN32" s="223"/>
      <c r="PO32" s="223"/>
      <c r="PP32" s="223"/>
      <c r="PQ32" s="223"/>
      <c r="PR32" s="223"/>
      <c r="PS32" s="223"/>
      <c r="PT32" s="223"/>
      <c r="PU32" s="223"/>
      <c r="PV32" s="223"/>
      <c r="PW32" s="223"/>
      <c r="PX32" s="223"/>
      <c r="PY32" s="223"/>
      <c r="PZ32" s="223"/>
      <c r="QA32" s="223"/>
      <c r="QB32" s="223"/>
      <c r="QC32" s="223"/>
      <c r="QD32" s="223"/>
      <c r="QE32" s="223"/>
      <c r="QF32" s="223"/>
      <c r="QG32" s="223"/>
      <c r="QH32" s="223"/>
      <c r="QI32" s="223"/>
      <c r="QJ32" s="223"/>
      <c r="QK32" s="223"/>
      <c r="QL32" s="223"/>
      <c r="QM32" s="223"/>
      <c r="QN32" s="223"/>
      <c r="QO32" s="223"/>
      <c r="QP32" s="223"/>
      <c r="QQ32" s="223"/>
      <c r="QR32" s="223"/>
      <c r="QS32" s="223"/>
      <c r="QT32" s="223"/>
      <c r="QU32" s="223"/>
      <c r="QV32" s="223"/>
      <c r="QW32" s="223"/>
      <c r="QX32" s="223"/>
      <c r="QY32" s="223"/>
      <c r="QZ32" s="223"/>
      <c r="RA32" s="223"/>
      <c r="RB32" s="223"/>
      <c r="RC32" s="223"/>
      <c r="RD32" s="223"/>
      <c r="RE32" s="223"/>
      <c r="RF32" s="223"/>
      <c r="RG32" s="223"/>
      <c r="RH32" s="223"/>
      <c r="RI32" s="223"/>
      <c r="RJ32" s="223"/>
      <c r="RK32" s="223"/>
      <c r="RL32" s="223"/>
      <c r="RM32" s="223"/>
      <c r="RN32" s="223"/>
      <c r="RO32" s="223"/>
      <c r="RP32" s="223"/>
      <c r="RQ32" s="223"/>
      <c r="RR32" s="223"/>
      <c r="RS32" s="223"/>
      <c r="RT32" s="223"/>
      <c r="RU32" s="223"/>
      <c r="RV32" s="223"/>
      <c r="RW32" s="223"/>
      <c r="RX32" s="223"/>
      <c r="RY32" s="223"/>
      <c r="RZ32" s="223"/>
      <c r="SA32" s="223"/>
      <c r="SB32" s="223"/>
      <c r="SC32" s="223"/>
      <c r="SD32" s="223"/>
      <c r="SE32" s="223"/>
      <c r="SF32" s="223"/>
      <c r="SG32" s="223"/>
      <c r="SH32" s="223"/>
      <c r="SI32" s="223"/>
      <c r="SJ32" s="223"/>
      <c r="SK32" s="223"/>
      <c r="SL32" s="223"/>
      <c r="SM32" s="223"/>
      <c r="SN32" s="223"/>
      <c r="SO32" s="223"/>
      <c r="SP32" s="223"/>
      <c r="SQ32" s="223"/>
      <c r="SR32" s="223"/>
      <c r="SS32" s="223"/>
      <c r="ST32" s="223"/>
      <c r="SU32" s="223"/>
      <c r="SV32" s="223"/>
      <c r="SW32" s="223"/>
      <c r="SX32" s="223"/>
      <c r="SY32" s="223"/>
      <c r="SZ32" s="223"/>
      <c r="TA32" s="223"/>
      <c r="TB32" s="223"/>
      <c r="TC32" s="223"/>
      <c r="TD32" s="223"/>
      <c r="TE32" s="223"/>
      <c r="TF32" s="223"/>
      <c r="TG32" s="223"/>
      <c r="TH32" s="223"/>
      <c r="TI32" s="223"/>
      <c r="TJ32" s="223"/>
      <c r="TK32" s="223"/>
      <c r="TL32" s="223"/>
      <c r="TM32" s="223"/>
      <c r="TN32" s="223"/>
      <c r="TO32" s="223"/>
      <c r="TP32" s="223"/>
      <c r="TQ32" s="223"/>
      <c r="TR32" s="223"/>
      <c r="TS32" s="223"/>
      <c r="TT32" s="223"/>
      <c r="TU32" s="223"/>
      <c r="TV32" s="223"/>
      <c r="TW32" s="223"/>
      <c r="TX32" s="223"/>
      <c r="TY32" s="223"/>
      <c r="TZ32" s="223"/>
      <c r="UA32" s="223"/>
      <c r="UB32" s="223"/>
      <c r="UC32" s="223"/>
      <c r="UD32" s="223"/>
      <c r="UE32" s="223"/>
      <c r="UF32" s="223"/>
      <c r="UG32" s="223"/>
      <c r="UH32" s="223"/>
      <c r="UI32" s="223"/>
      <c r="UJ32" s="223"/>
      <c r="UK32" s="223"/>
      <c r="UL32" s="223"/>
      <c r="UM32" s="223"/>
      <c r="UN32" s="223"/>
      <c r="UO32" s="223"/>
      <c r="UP32" s="223"/>
      <c r="UQ32" s="223"/>
      <c r="UR32" s="223"/>
      <c r="US32" s="223"/>
      <c r="UT32" s="223"/>
      <c r="UU32" s="223"/>
      <c r="UV32" s="223"/>
      <c r="UW32" s="223"/>
      <c r="UX32" s="223"/>
      <c r="UY32" s="223"/>
      <c r="UZ32" s="223"/>
      <c r="VA32" s="223"/>
      <c r="VB32" s="223"/>
      <c r="VC32" s="223"/>
      <c r="VD32" s="223"/>
      <c r="VE32" s="223"/>
      <c r="VF32" s="223"/>
      <c r="VG32" s="223"/>
      <c r="VH32" s="223"/>
      <c r="VI32" s="223"/>
      <c r="VJ32" s="223"/>
      <c r="VK32" s="223"/>
      <c r="VL32" s="223"/>
      <c r="VM32" s="223"/>
      <c r="VN32" s="223"/>
      <c r="VO32" s="223"/>
      <c r="VP32" s="223"/>
      <c r="VQ32" s="223"/>
      <c r="VR32" s="223"/>
      <c r="VS32" s="223"/>
      <c r="VT32" s="223"/>
      <c r="VU32" s="223"/>
      <c r="VV32" s="223"/>
      <c r="VW32" s="223"/>
      <c r="VX32" s="223"/>
      <c r="VY32" s="223"/>
      <c r="VZ32" s="223"/>
      <c r="WA32" s="223"/>
      <c r="WB32" s="223"/>
      <c r="WC32" s="223"/>
      <c r="WD32" s="223"/>
      <c r="WE32" s="223"/>
      <c r="WF32" s="223"/>
      <c r="WG32" s="223"/>
      <c r="WH32" s="223"/>
      <c r="WI32" s="223"/>
      <c r="WJ32" s="223"/>
      <c r="WK32" s="223"/>
      <c r="WL32" s="223"/>
      <c r="WM32" s="223"/>
      <c r="WN32" s="223"/>
      <c r="WO32" s="223"/>
      <c r="WP32" s="223"/>
      <c r="WQ32" s="223"/>
      <c r="WR32" s="223"/>
      <c r="WS32" s="223"/>
      <c r="WT32" s="223"/>
      <c r="WU32" s="223"/>
      <c r="WV32" s="223"/>
      <c r="WW32" s="223"/>
      <c r="WX32" s="223"/>
      <c r="WY32" s="223"/>
      <c r="WZ32" s="223"/>
      <c r="XA32" s="223"/>
      <c r="XB32" s="223"/>
      <c r="XC32" s="223"/>
      <c r="XD32" s="223"/>
      <c r="XE32" s="223"/>
      <c r="XF32" s="223"/>
      <c r="XG32" s="223"/>
      <c r="XH32" s="223"/>
      <c r="XI32" s="223"/>
      <c r="XJ32" s="223"/>
      <c r="XK32" s="223"/>
      <c r="XL32" s="223"/>
      <c r="XM32" s="223"/>
      <c r="XN32" s="223"/>
      <c r="XO32" s="223"/>
      <c r="XP32" s="223"/>
      <c r="XQ32" s="223"/>
      <c r="XR32" s="223"/>
      <c r="XS32" s="223"/>
      <c r="XT32" s="223"/>
      <c r="XU32" s="223"/>
      <c r="XV32" s="223"/>
      <c r="XW32" s="223"/>
      <c r="XX32" s="223"/>
      <c r="XY32" s="223"/>
      <c r="XZ32" s="223"/>
      <c r="YA32" s="223"/>
      <c r="YB32" s="223"/>
      <c r="YC32" s="223"/>
      <c r="YD32" s="223"/>
      <c r="YE32" s="223"/>
      <c r="YF32" s="223"/>
      <c r="YG32" s="223"/>
      <c r="YH32" s="223"/>
      <c r="YI32" s="223"/>
      <c r="YJ32" s="223"/>
      <c r="YK32" s="223"/>
      <c r="YL32" s="223"/>
      <c r="YM32" s="223"/>
      <c r="YN32" s="223"/>
      <c r="YO32" s="223"/>
      <c r="YP32" s="223"/>
      <c r="YQ32" s="223"/>
      <c r="YR32" s="223"/>
      <c r="YS32" s="223"/>
      <c r="YT32" s="223"/>
      <c r="YU32" s="223"/>
      <c r="YV32" s="223"/>
      <c r="YW32" s="223"/>
      <c r="YX32" s="223"/>
      <c r="YY32" s="223"/>
      <c r="YZ32" s="223"/>
      <c r="ZA32" s="223"/>
      <c r="ZB32" s="223"/>
      <c r="ZC32" s="223"/>
      <c r="ZD32" s="223"/>
      <c r="ZE32" s="223"/>
      <c r="ZF32" s="223"/>
      <c r="ZG32" s="223"/>
      <c r="ZH32" s="223"/>
      <c r="ZI32" s="223"/>
      <c r="ZJ32" s="223"/>
      <c r="ZK32" s="223"/>
      <c r="ZL32" s="223"/>
      <c r="ZM32" s="223"/>
      <c r="ZN32" s="223"/>
      <c r="ZO32" s="223"/>
      <c r="ZP32" s="223"/>
      <c r="ZQ32" s="223"/>
      <c r="ZR32" s="223"/>
      <c r="ZS32" s="223"/>
      <c r="ZT32" s="223"/>
      <c r="ZU32" s="223"/>
      <c r="ZV32" s="223"/>
      <c r="ZW32" s="223"/>
      <c r="ZX32" s="223"/>
      <c r="ZY32" s="223"/>
      <c r="ZZ32" s="223"/>
      <c r="AAA32" s="223"/>
      <c r="AAB32" s="223"/>
      <c r="AAC32" s="223"/>
      <c r="AAD32" s="223"/>
      <c r="AAE32" s="223"/>
      <c r="AAF32" s="223"/>
      <c r="AAG32" s="223"/>
      <c r="AAH32" s="223"/>
      <c r="AAI32" s="223"/>
      <c r="AAJ32" s="223"/>
      <c r="AAK32" s="223"/>
      <c r="AAL32" s="223"/>
      <c r="AAM32" s="223"/>
      <c r="AAN32" s="223"/>
      <c r="AAO32" s="223"/>
      <c r="AAP32" s="223"/>
      <c r="AAQ32" s="223"/>
      <c r="AAR32" s="223"/>
      <c r="AAS32" s="223"/>
      <c r="AAT32" s="223"/>
      <c r="AAU32" s="223"/>
      <c r="AAV32" s="223"/>
      <c r="AAW32" s="223"/>
      <c r="AAX32" s="223"/>
      <c r="AAY32" s="223"/>
      <c r="AAZ32" s="223"/>
      <c r="ABA32" s="223"/>
      <c r="ABB32" s="223"/>
      <c r="ABC32" s="223"/>
      <c r="ABD32" s="223"/>
      <c r="ABE32" s="223"/>
      <c r="ABF32" s="223"/>
      <c r="ABG32" s="223"/>
      <c r="ABH32" s="223"/>
      <c r="ABI32" s="223"/>
      <c r="ABJ32" s="223"/>
      <c r="ABK32" s="223"/>
      <c r="ABL32" s="223"/>
      <c r="ABM32" s="223"/>
      <c r="ABN32" s="223"/>
      <c r="ABO32" s="223"/>
      <c r="ABP32" s="223"/>
      <c r="ABQ32" s="223"/>
      <c r="ABR32" s="223"/>
      <c r="ABS32" s="223"/>
      <c r="ABT32" s="223"/>
      <c r="ABU32" s="223"/>
      <c r="ABV32" s="223"/>
      <c r="ABW32" s="223"/>
      <c r="ABX32" s="223"/>
      <c r="ABY32" s="223"/>
      <c r="ABZ32" s="223"/>
      <c r="ACA32" s="223"/>
      <c r="ACB32" s="223"/>
      <c r="ACC32" s="223"/>
      <c r="ACD32" s="223"/>
      <c r="ACE32" s="223"/>
      <c r="ACF32" s="223"/>
      <c r="ACG32" s="223"/>
      <c r="ACH32" s="223"/>
      <c r="ACI32" s="223"/>
      <c r="ACJ32" s="223"/>
      <c r="ACK32" s="223"/>
      <c r="ACL32" s="223"/>
      <c r="ACM32" s="223"/>
      <c r="ACN32" s="223"/>
      <c r="ACO32" s="223"/>
      <c r="ACP32" s="223"/>
      <c r="ACQ32" s="223"/>
      <c r="ACR32" s="223"/>
      <c r="ACS32" s="223"/>
      <c r="ACT32" s="223"/>
      <c r="ACU32" s="223"/>
      <c r="ACV32" s="223"/>
      <c r="ACW32" s="223"/>
      <c r="ACX32" s="223"/>
      <c r="ACY32" s="223"/>
      <c r="ACZ32" s="223"/>
      <c r="ADA32" s="223"/>
      <c r="ADB32" s="223"/>
      <c r="ADC32" s="223"/>
      <c r="ADD32" s="223"/>
      <c r="ADE32" s="223"/>
      <c r="ADF32" s="223"/>
      <c r="ADG32" s="223"/>
      <c r="ADH32" s="223"/>
      <c r="ADI32" s="223"/>
      <c r="ADJ32" s="223"/>
      <c r="ADK32" s="223"/>
      <c r="ADL32" s="223"/>
      <c r="ADM32" s="223"/>
      <c r="ADN32" s="223"/>
      <c r="ADO32" s="223"/>
      <c r="ADP32" s="223"/>
      <c r="ADQ32" s="223"/>
      <c r="ADR32" s="223"/>
      <c r="ADS32" s="223"/>
      <c r="ADT32" s="223"/>
      <c r="ADU32" s="223"/>
      <c r="ADV32" s="223"/>
      <c r="ADW32" s="223"/>
      <c r="ADX32" s="223"/>
      <c r="ADY32" s="223"/>
      <c r="ADZ32" s="223"/>
      <c r="AEA32" s="223"/>
      <c r="AEB32" s="223"/>
      <c r="AEC32" s="223"/>
      <c r="AED32" s="223"/>
      <c r="AEE32" s="223"/>
      <c r="AEF32" s="223"/>
      <c r="AEG32" s="223"/>
      <c r="AEH32" s="223"/>
      <c r="AEI32" s="223"/>
      <c r="AEJ32" s="223"/>
      <c r="AEK32" s="223"/>
      <c r="AEL32" s="223"/>
      <c r="AEM32" s="223"/>
      <c r="AEN32" s="223"/>
      <c r="AEO32" s="223"/>
      <c r="AEP32" s="223"/>
      <c r="AEQ32" s="223"/>
      <c r="AER32" s="223"/>
      <c r="AES32" s="223"/>
      <c r="AET32" s="223"/>
      <c r="AEU32" s="223"/>
      <c r="AEV32" s="223"/>
      <c r="AEW32" s="223"/>
      <c r="AEX32" s="223"/>
      <c r="AEY32" s="223"/>
      <c r="AEZ32" s="223"/>
      <c r="AFA32" s="223"/>
      <c r="AFB32" s="223"/>
      <c r="AFC32" s="223"/>
      <c r="AFD32" s="223"/>
      <c r="AFE32" s="223"/>
      <c r="AFF32" s="223"/>
      <c r="AFG32" s="223"/>
      <c r="AFH32" s="223"/>
      <c r="AFI32" s="223"/>
      <c r="AFJ32" s="223"/>
      <c r="AFK32" s="223"/>
      <c r="AFL32" s="223"/>
      <c r="AFM32" s="223"/>
      <c r="AFN32" s="223"/>
      <c r="AFO32" s="223"/>
      <c r="AFP32" s="223"/>
      <c r="AFQ32" s="223"/>
      <c r="AFR32" s="223"/>
      <c r="AFS32" s="223"/>
      <c r="AFT32" s="223"/>
      <c r="AFU32" s="223"/>
      <c r="AFV32" s="223"/>
      <c r="AFW32" s="223"/>
      <c r="AFX32" s="223"/>
      <c r="AFY32" s="223"/>
      <c r="AFZ32" s="223"/>
      <c r="AGA32" s="223"/>
      <c r="AGB32" s="223"/>
      <c r="AGC32" s="223"/>
      <c r="AGD32" s="223"/>
      <c r="AGE32" s="223"/>
      <c r="AGF32" s="223"/>
      <c r="AGG32" s="223"/>
      <c r="AGH32" s="223"/>
      <c r="AGI32" s="223"/>
      <c r="AGJ32" s="223"/>
      <c r="AGK32" s="223"/>
      <c r="AGL32" s="223"/>
      <c r="AGM32" s="223"/>
      <c r="AGN32" s="223"/>
      <c r="AGO32" s="223"/>
      <c r="AGP32" s="223"/>
      <c r="AGQ32" s="223"/>
      <c r="AGR32" s="223"/>
      <c r="AGS32" s="223"/>
      <c r="AGT32" s="223"/>
      <c r="AGU32" s="223"/>
      <c r="AGV32" s="223"/>
      <c r="AGW32" s="223"/>
      <c r="AGX32" s="223"/>
      <c r="AGY32" s="223"/>
      <c r="AGZ32" s="223"/>
      <c r="AHA32" s="223"/>
      <c r="AHB32" s="223"/>
      <c r="AHC32" s="223"/>
      <c r="AHD32" s="223"/>
      <c r="AHE32" s="223"/>
      <c r="AHF32" s="223"/>
      <c r="AHG32" s="223"/>
      <c r="AHH32" s="223"/>
      <c r="AHI32" s="223"/>
      <c r="AHJ32" s="223"/>
      <c r="AHK32" s="223"/>
      <c r="AHL32" s="223"/>
      <c r="AHM32" s="223"/>
      <c r="AHN32" s="223"/>
      <c r="AHO32" s="223"/>
      <c r="AHP32" s="223"/>
      <c r="AHQ32" s="223"/>
      <c r="AHR32" s="223"/>
      <c r="AHS32" s="223"/>
      <c r="AHT32" s="223"/>
      <c r="AHU32" s="223"/>
      <c r="AHV32" s="223"/>
      <c r="AHW32" s="223"/>
      <c r="AHX32" s="223"/>
      <c r="AHY32" s="223"/>
      <c r="AHZ32" s="223"/>
      <c r="AIA32" s="223"/>
      <c r="AIB32" s="223"/>
      <c r="AIC32" s="223"/>
      <c r="AID32" s="223"/>
      <c r="AIE32" s="223"/>
      <c r="AIF32" s="223"/>
      <c r="AIG32" s="223"/>
      <c r="AIH32" s="223"/>
      <c r="AII32" s="223"/>
      <c r="AIJ32" s="223"/>
      <c r="AIK32" s="223"/>
      <c r="AIL32" s="223"/>
      <c r="AIM32" s="223"/>
      <c r="AIN32" s="223"/>
      <c r="AIO32" s="223"/>
      <c r="AIP32" s="223"/>
      <c r="AIQ32" s="223"/>
      <c r="AIR32" s="223"/>
      <c r="AIS32" s="223"/>
      <c r="AIT32" s="223"/>
      <c r="AIU32" s="223"/>
      <c r="AIV32" s="223"/>
      <c r="AIW32" s="223"/>
      <c r="AIX32" s="223"/>
      <c r="AIY32" s="223"/>
      <c r="AIZ32" s="223"/>
      <c r="AJA32" s="223"/>
      <c r="AJB32" s="223"/>
      <c r="AJC32" s="223"/>
      <c r="AJD32" s="223"/>
      <c r="AJE32" s="223"/>
      <c r="AJF32" s="223"/>
      <c r="AJG32" s="223"/>
      <c r="AJH32" s="223"/>
      <c r="AJI32" s="223"/>
      <c r="AJJ32" s="223"/>
      <c r="AJK32" s="223"/>
      <c r="AJL32" s="223"/>
      <c r="AJM32" s="223"/>
      <c r="AJN32" s="223"/>
      <c r="AJO32" s="223"/>
      <c r="AJP32" s="223"/>
      <c r="AJQ32" s="223"/>
      <c r="AJR32" s="223"/>
      <c r="AJS32" s="223"/>
      <c r="AJT32" s="223"/>
      <c r="AJU32" s="223"/>
      <c r="AJV32" s="223"/>
      <c r="AJW32" s="223"/>
      <c r="AJX32" s="223"/>
      <c r="AJY32" s="223"/>
      <c r="AJZ32" s="223"/>
      <c r="AKA32" s="223"/>
      <c r="AKB32" s="223"/>
      <c r="AKC32" s="223"/>
      <c r="AKD32" s="223"/>
      <c r="AKE32" s="223"/>
      <c r="AKF32" s="223"/>
      <c r="AKG32" s="223"/>
      <c r="AKH32" s="223"/>
      <c r="AKI32" s="223"/>
      <c r="AKJ32" s="223"/>
      <c r="AKK32" s="223"/>
      <c r="AKL32" s="223"/>
      <c r="AKM32" s="223"/>
      <c r="AKN32" s="223"/>
      <c r="AKO32" s="223"/>
      <c r="AKP32" s="223"/>
      <c r="AKQ32" s="223"/>
      <c r="AKR32" s="223"/>
      <c r="AKS32" s="223"/>
      <c r="AKT32" s="223"/>
      <c r="AKU32" s="223"/>
      <c r="AKV32" s="223"/>
      <c r="AKW32" s="223"/>
      <c r="AKX32" s="223"/>
      <c r="AKY32" s="223"/>
      <c r="AKZ32" s="223"/>
      <c r="ALA32" s="223"/>
      <c r="ALB32" s="223"/>
      <c r="ALC32" s="223"/>
      <c r="ALD32" s="223"/>
      <c r="ALE32" s="223"/>
      <c r="ALF32" s="223"/>
      <c r="ALG32" s="223"/>
      <c r="ALH32" s="223"/>
      <c r="ALI32" s="223"/>
      <c r="ALJ32" s="227"/>
      <c r="ALK32" s="223"/>
      <c r="ALL32" s="223"/>
      <c r="ALM32" s="223"/>
      <c r="ALN32" s="223"/>
      <c r="ALO32" s="105"/>
      <c r="ALP32" s="105"/>
      <c r="ALQ32" s="105"/>
    </row>
    <row r="33" spans="1:1005" s="241" customFormat="1" ht="31.5" customHeight="1" x14ac:dyDescent="0.25">
      <c r="A33" s="211" t="s">
        <v>2757</v>
      </c>
      <c r="B33" s="209"/>
      <c r="C33" s="139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40"/>
      <c r="DS33" s="140"/>
      <c r="DT33" s="140"/>
      <c r="DU33" s="140"/>
      <c r="DV33" s="140"/>
      <c r="DW33" s="140"/>
      <c r="DX33" s="140"/>
      <c r="DY33" s="140"/>
      <c r="DZ33" s="140"/>
      <c r="EA33" s="140"/>
      <c r="EB33" s="140"/>
      <c r="EC33" s="140"/>
      <c r="ED33" s="140"/>
      <c r="EE33" s="140"/>
      <c r="EF33" s="140"/>
      <c r="EG33" s="140"/>
      <c r="EH33" s="140"/>
      <c r="EI33" s="140"/>
      <c r="EJ33" s="140"/>
      <c r="EK33" s="140"/>
      <c r="EL33" s="140"/>
      <c r="EM33" s="140"/>
      <c r="EN33" s="140"/>
      <c r="EO33" s="140"/>
      <c r="EP33" s="140"/>
      <c r="EQ33" s="140"/>
      <c r="ER33" s="140"/>
      <c r="ES33" s="140"/>
      <c r="ET33" s="140"/>
      <c r="EU33" s="140"/>
      <c r="EV33" s="140"/>
      <c r="EW33" s="140"/>
      <c r="EX33" s="140"/>
      <c r="EY33" s="140"/>
      <c r="EZ33" s="140"/>
      <c r="FA33" s="140"/>
      <c r="FB33" s="140"/>
      <c r="FC33" s="140"/>
      <c r="FD33" s="140"/>
      <c r="FE33" s="140"/>
      <c r="FF33" s="140"/>
      <c r="FG33" s="140"/>
      <c r="FH33" s="140"/>
      <c r="FI33" s="140"/>
      <c r="FJ33" s="140"/>
      <c r="FK33" s="140"/>
      <c r="FL33" s="140"/>
      <c r="FM33" s="140"/>
      <c r="FN33" s="140"/>
      <c r="FO33" s="140"/>
      <c r="FP33" s="140"/>
      <c r="FQ33" s="140"/>
      <c r="FR33" s="140"/>
      <c r="FS33" s="140"/>
      <c r="FT33" s="140"/>
      <c r="FU33" s="140"/>
      <c r="FV33" s="140"/>
      <c r="FW33" s="140"/>
      <c r="FX33" s="140"/>
      <c r="FY33" s="140"/>
      <c r="FZ33" s="140"/>
      <c r="GA33" s="140"/>
      <c r="GB33" s="140"/>
      <c r="GC33" s="140"/>
      <c r="GD33" s="140"/>
      <c r="GE33" s="140"/>
      <c r="GF33" s="140"/>
      <c r="GG33" s="140"/>
      <c r="GH33" s="140"/>
      <c r="GI33" s="140"/>
      <c r="GJ33" s="140"/>
      <c r="GK33" s="140"/>
      <c r="GL33" s="140"/>
      <c r="GM33" s="140"/>
      <c r="GN33" s="140"/>
      <c r="GO33" s="140"/>
      <c r="GP33" s="140"/>
      <c r="GQ33" s="140"/>
      <c r="GR33" s="140"/>
      <c r="GS33" s="140"/>
      <c r="GT33" s="140"/>
      <c r="GU33" s="140"/>
      <c r="GV33" s="140"/>
      <c r="GW33" s="140"/>
      <c r="GX33" s="140"/>
      <c r="GY33" s="140"/>
      <c r="GZ33" s="140"/>
      <c r="HA33" s="140"/>
      <c r="HB33" s="140"/>
      <c r="HC33" s="140"/>
      <c r="HD33" s="140"/>
      <c r="HE33" s="140"/>
      <c r="HF33" s="140"/>
      <c r="HG33" s="140"/>
      <c r="HH33" s="140"/>
      <c r="HI33" s="140"/>
      <c r="HJ33" s="140"/>
      <c r="HK33" s="140"/>
      <c r="HL33" s="140"/>
      <c r="HM33" s="140"/>
      <c r="HN33" s="140"/>
      <c r="HO33" s="140"/>
      <c r="HP33" s="140"/>
      <c r="HQ33" s="140"/>
      <c r="HR33" s="140"/>
      <c r="HS33" s="140"/>
      <c r="HT33" s="140"/>
      <c r="HU33" s="140"/>
      <c r="HV33" s="140"/>
      <c r="HW33" s="140"/>
      <c r="HX33" s="140"/>
      <c r="HY33" s="140"/>
      <c r="HZ33" s="140"/>
      <c r="IA33" s="140"/>
      <c r="IB33" s="140"/>
      <c r="IC33" s="140"/>
      <c r="ID33" s="140"/>
      <c r="IE33" s="140"/>
      <c r="IF33" s="140"/>
      <c r="IG33" s="140"/>
      <c r="IH33" s="140"/>
      <c r="II33" s="140"/>
      <c r="IJ33" s="140"/>
      <c r="IK33" s="140"/>
      <c r="IL33" s="140"/>
      <c r="IM33" s="140"/>
      <c r="IN33" s="140"/>
      <c r="IO33" s="140"/>
      <c r="IP33" s="140"/>
      <c r="IQ33" s="140"/>
      <c r="IR33" s="140"/>
      <c r="IS33" s="140"/>
      <c r="IT33" s="140"/>
      <c r="IU33" s="140"/>
      <c r="IV33" s="140"/>
      <c r="IW33" s="140"/>
      <c r="IX33" s="140"/>
      <c r="IY33" s="140"/>
      <c r="IZ33" s="140"/>
      <c r="JA33" s="140"/>
      <c r="JB33" s="140"/>
      <c r="JC33" s="140"/>
      <c r="JD33" s="140"/>
      <c r="JE33" s="140"/>
      <c r="JF33" s="140"/>
      <c r="JG33" s="140"/>
      <c r="JH33" s="140"/>
      <c r="JI33" s="140"/>
      <c r="JJ33" s="140"/>
      <c r="JK33" s="140"/>
      <c r="JL33" s="140"/>
      <c r="JM33" s="140"/>
      <c r="JN33" s="140"/>
      <c r="JO33" s="140"/>
      <c r="JP33" s="140"/>
      <c r="JQ33" s="140"/>
      <c r="JR33" s="140"/>
      <c r="JS33" s="140"/>
      <c r="JT33" s="140"/>
      <c r="JU33" s="140"/>
      <c r="JV33" s="140"/>
      <c r="JW33" s="140"/>
      <c r="JX33" s="140"/>
      <c r="JY33" s="140"/>
      <c r="JZ33" s="140"/>
      <c r="KA33" s="140"/>
      <c r="KB33" s="140"/>
      <c r="KC33" s="140"/>
      <c r="KD33" s="140"/>
      <c r="KE33" s="140"/>
      <c r="KF33" s="140"/>
      <c r="KG33" s="140"/>
      <c r="KH33" s="140"/>
      <c r="KI33" s="140"/>
      <c r="KJ33" s="140"/>
      <c r="KK33" s="140"/>
      <c r="KL33" s="140"/>
      <c r="KM33" s="140"/>
      <c r="KN33" s="140"/>
      <c r="KO33" s="140"/>
      <c r="KP33" s="140"/>
      <c r="KQ33" s="140"/>
      <c r="KR33" s="140"/>
      <c r="KS33" s="140"/>
      <c r="KT33" s="140"/>
      <c r="KU33" s="140"/>
      <c r="KV33" s="140"/>
      <c r="KW33" s="140"/>
      <c r="KX33" s="140"/>
      <c r="KY33" s="140"/>
      <c r="KZ33" s="140"/>
      <c r="LA33" s="140"/>
      <c r="LB33" s="140"/>
      <c r="LC33" s="140"/>
      <c r="LD33" s="140"/>
      <c r="LE33" s="140"/>
      <c r="LF33" s="140"/>
      <c r="LG33" s="140"/>
      <c r="LH33" s="140"/>
      <c r="LI33" s="140"/>
      <c r="LJ33" s="140"/>
      <c r="LK33" s="140"/>
      <c r="LL33" s="140"/>
      <c r="LM33" s="140"/>
      <c r="LN33" s="140"/>
      <c r="LO33" s="140"/>
      <c r="LP33" s="140"/>
      <c r="LQ33" s="140"/>
      <c r="LR33" s="140"/>
      <c r="LS33" s="140"/>
      <c r="LT33" s="140"/>
      <c r="LU33" s="140"/>
      <c r="LV33" s="140"/>
      <c r="LW33" s="140"/>
      <c r="LX33" s="140"/>
      <c r="LY33" s="140"/>
      <c r="LZ33" s="140"/>
      <c r="MA33" s="140"/>
      <c r="MB33" s="140"/>
      <c r="MC33" s="140"/>
      <c r="MD33" s="140"/>
      <c r="ME33" s="140"/>
      <c r="MF33" s="140"/>
      <c r="MG33" s="140"/>
      <c r="MH33" s="140"/>
      <c r="MI33" s="140"/>
      <c r="MJ33" s="140"/>
      <c r="MK33" s="140"/>
      <c r="ML33" s="140"/>
      <c r="MM33" s="140"/>
      <c r="MN33" s="140"/>
      <c r="MO33" s="140"/>
      <c r="MP33" s="140"/>
      <c r="MQ33" s="140"/>
      <c r="MR33" s="140"/>
      <c r="MS33" s="140"/>
      <c r="MT33" s="140"/>
      <c r="MU33" s="140"/>
      <c r="MV33" s="140"/>
      <c r="MW33" s="140"/>
      <c r="MX33" s="140"/>
      <c r="MY33" s="140"/>
      <c r="MZ33" s="140"/>
      <c r="NA33" s="140"/>
      <c r="NB33" s="140"/>
      <c r="NC33" s="140"/>
      <c r="ND33" s="140"/>
      <c r="NE33" s="140"/>
      <c r="NF33" s="140"/>
      <c r="NG33" s="140"/>
      <c r="NH33" s="140"/>
      <c r="NI33" s="140"/>
      <c r="NJ33" s="140"/>
      <c r="NK33" s="140"/>
      <c r="NL33" s="140"/>
      <c r="NM33" s="140"/>
      <c r="NN33" s="140"/>
      <c r="NO33" s="140"/>
      <c r="NP33" s="140"/>
      <c r="NQ33" s="140"/>
      <c r="NR33" s="140"/>
      <c r="NS33" s="140"/>
      <c r="NT33" s="140"/>
      <c r="NU33" s="140"/>
      <c r="NV33" s="140"/>
      <c r="NW33" s="140"/>
      <c r="NX33" s="140"/>
      <c r="NY33" s="140"/>
      <c r="NZ33" s="140"/>
      <c r="OA33" s="140"/>
      <c r="OB33" s="140"/>
      <c r="OC33" s="140"/>
      <c r="OD33" s="140"/>
      <c r="OE33" s="140"/>
      <c r="OF33" s="140"/>
      <c r="OG33" s="140"/>
      <c r="OH33" s="140"/>
      <c r="OI33" s="140"/>
      <c r="OJ33" s="140"/>
      <c r="OK33" s="140"/>
      <c r="OL33" s="140"/>
      <c r="OM33" s="140"/>
      <c r="ON33" s="140"/>
      <c r="OO33" s="140"/>
      <c r="OP33" s="140"/>
      <c r="OQ33" s="140"/>
      <c r="OR33" s="140"/>
      <c r="OS33" s="140"/>
      <c r="OT33" s="140"/>
      <c r="OU33" s="140"/>
      <c r="OV33" s="140"/>
      <c r="OW33" s="140"/>
      <c r="OX33" s="140"/>
      <c r="OY33" s="140"/>
      <c r="OZ33" s="140"/>
      <c r="PA33" s="140"/>
      <c r="PB33" s="140"/>
      <c r="PC33" s="140"/>
      <c r="PD33" s="140"/>
      <c r="PE33" s="140"/>
      <c r="PF33" s="140"/>
      <c r="PG33" s="140"/>
      <c r="PH33" s="140"/>
      <c r="PI33" s="140"/>
      <c r="PJ33" s="140"/>
      <c r="PK33" s="140"/>
      <c r="PL33" s="140"/>
      <c r="PM33" s="140"/>
      <c r="PN33" s="140"/>
      <c r="PO33" s="140"/>
      <c r="PP33" s="140"/>
      <c r="PQ33" s="140"/>
      <c r="PR33" s="140"/>
      <c r="PS33" s="140"/>
      <c r="PT33" s="140"/>
      <c r="PU33" s="140"/>
      <c r="PV33" s="140"/>
      <c r="PW33" s="140"/>
      <c r="PX33" s="140"/>
      <c r="PY33" s="140"/>
      <c r="PZ33" s="140"/>
      <c r="QA33" s="140"/>
      <c r="QB33" s="140"/>
      <c r="QC33" s="140"/>
      <c r="QD33" s="140"/>
      <c r="QE33" s="140"/>
      <c r="QF33" s="140"/>
      <c r="QG33" s="140"/>
      <c r="QH33" s="140"/>
      <c r="QI33" s="140"/>
      <c r="QJ33" s="140"/>
      <c r="QK33" s="140"/>
      <c r="QL33" s="140"/>
      <c r="QM33" s="140"/>
      <c r="QN33" s="140"/>
      <c r="QO33" s="140"/>
      <c r="QP33" s="140"/>
      <c r="QQ33" s="140"/>
      <c r="QR33" s="140"/>
      <c r="QS33" s="140"/>
      <c r="QT33" s="140"/>
      <c r="QU33" s="140"/>
      <c r="QV33" s="140"/>
      <c r="QW33" s="140"/>
      <c r="QX33" s="140"/>
      <c r="QY33" s="140"/>
      <c r="QZ33" s="140"/>
      <c r="RA33" s="140"/>
      <c r="RB33" s="140"/>
      <c r="RC33" s="140"/>
      <c r="RD33" s="140"/>
      <c r="RE33" s="140"/>
      <c r="RF33" s="140"/>
      <c r="RG33" s="140"/>
      <c r="RH33" s="140"/>
      <c r="RI33" s="140"/>
      <c r="RJ33" s="140"/>
      <c r="RK33" s="140"/>
      <c r="RL33" s="140"/>
      <c r="RM33" s="140"/>
      <c r="RN33" s="140"/>
      <c r="RO33" s="140"/>
      <c r="RP33" s="140"/>
      <c r="RQ33" s="140"/>
      <c r="RR33" s="140"/>
      <c r="RS33" s="140"/>
      <c r="RT33" s="140"/>
      <c r="RU33" s="140"/>
      <c r="RV33" s="140"/>
      <c r="RW33" s="140"/>
      <c r="RX33" s="140"/>
      <c r="RY33" s="140"/>
      <c r="RZ33" s="140"/>
      <c r="SA33" s="140"/>
      <c r="SB33" s="140"/>
      <c r="SC33" s="140"/>
      <c r="SD33" s="140"/>
      <c r="SE33" s="140"/>
      <c r="SF33" s="140"/>
      <c r="SG33" s="140"/>
      <c r="SH33" s="140"/>
      <c r="SI33" s="140"/>
      <c r="SJ33" s="140"/>
      <c r="SK33" s="140"/>
      <c r="SL33" s="140"/>
      <c r="SM33" s="140"/>
      <c r="SN33" s="140"/>
      <c r="SO33" s="140"/>
      <c r="SP33" s="140"/>
      <c r="SQ33" s="140"/>
      <c r="SR33" s="140"/>
      <c r="SS33" s="140"/>
      <c r="ST33" s="140"/>
      <c r="SU33" s="140"/>
      <c r="SV33" s="140"/>
      <c r="SW33" s="140"/>
      <c r="SX33" s="140"/>
      <c r="SY33" s="140"/>
      <c r="SZ33" s="140"/>
      <c r="TA33" s="140"/>
      <c r="TB33" s="140"/>
      <c r="TC33" s="140"/>
      <c r="TD33" s="140"/>
      <c r="TE33" s="140"/>
      <c r="TF33" s="140"/>
      <c r="TG33" s="140"/>
      <c r="TH33" s="140"/>
      <c r="TI33" s="140"/>
      <c r="TJ33" s="140"/>
      <c r="TK33" s="140"/>
      <c r="TL33" s="140"/>
      <c r="TM33" s="140"/>
      <c r="TN33" s="140"/>
      <c r="TO33" s="140"/>
      <c r="TP33" s="140"/>
      <c r="TQ33" s="140"/>
      <c r="TR33" s="140"/>
      <c r="TS33" s="140"/>
      <c r="TT33" s="140"/>
      <c r="TU33" s="140"/>
      <c r="TV33" s="140"/>
      <c r="TW33" s="140"/>
      <c r="TX33" s="140"/>
      <c r="TY33" s="140"/>
      <c r="TZ33" s="140"/>
      <c r="UA33" s="140"/>
      <c r="UB33" s="140"/>
      <c r="UC33" s="140"/>
      <c r="UD33" s="140"/>
      <c r="UE33" s="140"/>
      <c r="UF33" s="140"/>
      <c r="UG33" s="140"/>
      <c r="UH33" s="140"/>
      <c r="UI33" s="140"/>
      <c r="UJ33" s="140"/>
      <c r="UK33" s="140"/>
      <c r="UL33" s="140"/>
      <c r="UM33" s="140"/>
      <c r="UN33" s="140"/>
      <c r="UO33" s="140"/>
      <c r="UP33" s="140"/>
      <c r="UQ33" s="140"/>
      <c r="UR33" s="140"/>
      <c r="US33" s="140"/>
      <c r="UT33" s="140"/>
      <c r="UU33" s="140"/>
      <c r="UV33" s="140"/>
      <c r="UW33" s="140"/>
      <c r="UX33" s="140"/>
      <c r="UY33" s="140"/>
      <c r="UZ33" s="140"/>
      <c r="VA33" s="140"/>
      <c r="VB33" s="140"/>
      <c r="VC33" s="140"/>
      <c r="VD33" s="140"/>
      <c r="VE33" s="140"/>
      <c r="VF33" s="140"/>
      <c r="VG33" s="140"/>
      <c r="VH33" s="140"/>
      <c r="VI33" s="140"/>
      <c r="VJ33" s="140"/>
      <c r="VK33" s="140"/>
      <c r="VL33" s="140"/>
      <c r="VM33" s="140"/>
      <c r="VN33" s="140"/>
      <c r="VO33" s="140"/>
      <c r="VP33" s="140"/>
      <c r="VQ33" s="140"/>
      <c r="VR33" s="140"/>
      <c r="VS33" s="140"/>
      <c r="VT33" s="140"/>
      <c r="VU33" s="140"/>
      <c r="VV33" s="140"/>
      <c r="VW33" s="140"/>
      <c r="VX33" s="140"/>
      <c r="VY33" s="140"/>
      <c r="VZ33" s="140"/>
      <c r="WA33" s="140"/>
      <c r="WB33" s="140"/>
      <c r="WC33" s="140"/>
      <c r="WD33" s="140"/>
      <c r="WE33" s="140"/>
      <c r="WF33" s="140"/>
      <c r="WG33" s="140"/>
      <c r="WH33" s="140"/>
      <c r="WI33" s="140"/>
      <c r="WJ33" s="140"/>
      <c r="WK33" s="140"/>
      <c r="WL33" s="140"/>
      <c r="WM33" s="140"/>
      <c r="WN33" s="140"/>
      <c r="WO33" s="140"/>
      <c r="WP33" s="140"/>
      <c r="WQ33" s="140"/>
      <c r="WR33" s="140"/>
      <c r="WS33" s="140"/>
      <c r="WT33" s="140"/>
      <c r="WU33" s="140"/>
      <c r="WV33" s="140"/>
      <c r="WW33" s="140"/>
      <c r="WX33" s="140"/>
      <c r="WY33" s="140"/>
      <c r="WZ33" s="140"/>
      <c r="XA33" s="140"/>
      <c r="XB33" s="140"/>
      <c r="XC33" s="140"/>
      <c r="XD33" s="140"/>
      <c r="XE33" s="140"/>
      <c r="XF33" s="140"/>
      <c r="XG33" s="140"/>
      <c r="XH33" s="140"/>
      <c r="XI33" s="140"/>
      <c r="XJ33" s="140"/>
      <c r="XK33" s="140"/>
      <c r="XL33" s="140"/>
      <c r="XM33" s="140"/>
      <c r="XN33" s="140"/>
      <c r="XO33" s="140"/>
      <c r="XP33" s="140"/>
      <c r="XQ33" s="140"/>
      <c r="XR33" s="140"/>
      <c r="XS33" s="140"/>
      <c r="XT33" s="140"/>
      <c r="XU33" s="140"/>
      <c r="XV33" s="140"/>
      <c r="XW33" s="140"/>
      <c r="XX33" s="140"/>
      <c r="XY33" s="140"/>
      <c r="XZ33" s="140"/>
      <c r="YA33" s="140"/>
      <c r="YB33" s="140"/>
      <c r="YC33" s="140"/>
      <c r="YD33" s="140"/>
      <c r="YE33" s="140"/>
      <c r="YF33" s="140"/>
      <c r="YG33" s="140"/>
      <c r="YH33" s="140"/>
      <c r="YI33" s="140"/>
      <c r="YJ33" s="140"/>
      <c r="YK33" s="140"/>
      <c r="YL33" s="140"/>
      <c r="YM33" s="140"/>
      <c r="YN33" s="140"/>
      <c r="YO33" s="140"/>
      <c r="YP33" s="140"/>
      <c r="YQ33" s="140"/>
      <c r="YR33" s="140"/>
      <c r="YS33" s="140"/>
      <c r="YT33" s="140"/>
      <c r="YU33" s="140"/>
      <c r="YV33" s="140"/>
      <c r="YW33" s="140"/>
      <c r="YX33" s="140"/>
      <c r="YY33" s="140"/>
      <c r="YZ33" s="140"/>
      <c r="ZA33" s="140"/>
      <c r="ZB33" s="140"/>
      <c r="ZC33" s="140"/>
      <c r="ZD33" s="140"/>
      <c r="ZE33" s="140"/>
      <c r="ZF33" s="140"/>
      <c r="ZG33" s="140"/>
      <c r="ZH33" s="140"/>
      <c r="ZI33" s="140"/>
      <c r="ZJ33" s="140"/>
      <c r="ZK33" s="140"/>
      <c r="ZL33" s="140"/>
      <c r="ZM33" s="140"/>
      <c r="ZN33" s="140"/>
      <c r="ZO33" s="140"/>
      <c r="ZP33" s="140"/>
      <c r="ZQ33" s="140"/>
      <c r="ZR33" s="140"/>
      <c r="ZS33" s="140"/>
      <c r="ZT33" s="140"/>
      <c r="ZU33" s="140"/>
      <c r="ZV33" s="140"/>
      <c r="ZW33" s="140"/>
      <c r="ZX33" s="140"/>
      <c r="ZY33" s="140"/>
      <c r="ZZ33" s="140"/>
      <c r="AAA33" s="140"/>
      <c r="AAB33" s="140"/>
      <c r="AAC33" s="140"/>
      <c r="AAD33" s="140"/>
      <c r="AAE33" s="140"/>
      <c r="AAF33" s="140"/>
      <c r="AAG33" s="140"/>
      <c r="AAH33" s="140"/>
      <c r="AAI33" s="140"/>
      <c r="AAJ33" s="140"/>
      <c r="AAK33" s="140"/>
      <c r="AAL33" s="140"/>
      <c r="AAM33" s="140"/>
      <c r="AAN33" s="140"/>
      <c r="AAO33" s="140"/>
      <c r="AAP33" s="140"/>
      <c r="AAQ33" s="140"/>
      <c r="AAR33" s="140"/>
      <c r="AAS33" s="140"/>
      <c r="AAT33" s="140"/>
      <c r="AAU33" s="140"/>
      <c r="AAV33" s="140"/>
      <c r="AAW33" s="140"/>
      <c r="AAX33" s="140"/>
      <c r="AAY33" s="140"/>
      <c r="AAZ33" s="140"/>
      <c r="ABA33" s="140"/>
      <c r="ABB33" s="140"/>
      <c r="ABC33" s="140"/>
      <c r="ABD33" s="140"/>
      <c r="ABE33" s="140"/>
      <c r="ABF33" s="140"/>
      <c r="ABG33" s="140"/>
      <c r="ABH33" s="140"/>
      <c r="ABI33" s="140"/>
      <c r="ABJ33" s="140"/>
      <c r="ABK33" s="140"/>
      <c r="ABL33" s="140"/>
      <c r="ABM33" s="140"/>
      <c r="ABN33" s="140"/>
      <c r="ABO33" s="140"/>
      <c r="ABP33" s="140"/>
      <c r="ABQ33" s="140"/>
      <c r="ABR33" s="140"/>
      <c r="ABS33" s="140"/>
      <c r="ABT33" s="140"/>
      <c r="ABU33" s="140"/>
      <c r="ABV33" s="140"/>
      <c r="ABW33" s="140"/>
      <c r="ABX33" s="140"/>
      <c r="ABY33" s="140"/>
      <c r="ABZ33" s="140"/>
      <c r="ACA33" s="140"/>
      <c r="ACB33" s="140"/>
      <c r="ACC33" s="140"/>
      <c r="ACD33" s="140"/>
      <c r="ACE33" s="140"/>
      <c r="ACF33" s="140"/>
      <c r="ACG33" s="140"/>
      <c r="ACH33" s="140"/>
      <c r="ACI33" s="140"/>
      <c r="ACJ33" s="140"/>
      <c r="ACK33" s="140"/>
      <c r="ACL33" s="140"/>
      <c r="ACM33" s="140"/>
      <c r="ACN33" s="140"/>
      <c r="ACO33" s="140"/>
      <c r="ACP33" s="140"/>
      <c r="ACQ33" s="140"/>
      <c r="ACR33" s="140"/>
      <c r="ACS33" s="140"/>
      <c r="ACT33" s="140"/>
      <c r="ACU33" s="140"/>
      <c r="ACV33" s="140"/>
      <c r="ACW33" s="140"/>
      <c r="ACX33" s="140"/>
      <c r="ACY33" s="140"/>
      <c r="ACZ33" s="140"/>
      <c r="ADA33" s="140"/>
      <c r="ADB33" s="140"/>
      <c r="ADC33" s="140"/>
      <c r="ADD33" s="140"/>
      <c r="ADE33" s="140"/>
      <c r="ADF33" s="140"/>
      <c r="ADG33" s="140"/>
      <c r="ADH33" s="140"/>
      <c r="ADI33" s="140"/>
      <c r="ADJ33" s="140"/>
      <c r="ADK33" s="140"/>
      <c r="ADL33" s="140"/>
      <c r="ADM33" s="140"/>
      <c r="ADN33" s="140"/>
      <c r="ADO33" s="140"/>
      <c r="ADP33" s="140"/>
      <c r="ADQ33" s="140"/>
      <c r="ADR33" s="140"/>
      <c r="ADS33" s="140"/>
      <c r="ADT33" s="140"/>
      <c r="ADU33" s="140"/>
      <c r="ADV33" s="140"/>
      <c r="ADW33" s="140"/>
      <c r="ADX33" s="140"/>
      <c r="ADY33" s="140"/>
      <c r="ADZ33" s="140"/>
      <c r="AEA33" s="140"/>
      <c r="AEB33" s="140"/>
      <c r="AEC33" s="140"/>
      <c r="AED33" s="140"/>
      <c r="AEE33" s="140"/>
      <c r="AEF33" s="140"/>
      <c r="AEG33" s="140"/>
      <c r="AEH33" s="140"/>
      <c r="AEI33" s="140"/>
      <c r="AEJ33" s="140"/>
      <c r="AEK33" s="140"/>
      <c r="AEL33" s="140"/>
      <c r="AEM33" s="140"/>
      <c r="AEN33" s="140"/>
      <c r="AEO33" s="140"/>
      <c r="AEP33" s="140"/>
      <c r="AEQ33" s="140"/>
      <c r="AER33" s="140"/>
      <c r="AES33" s="140"/>
      <c r="AET33" s="140"/>
      <c r="AEU33" s="140"/>
      <c r="AEV33" s="140"/>
      <c r="AEW33" s="140"/>
      <c r="AEX33" s="140"/>
      <c r="AEY33" s="140"/>
      <c r="AEZ33" s="140"/>
      <c r="AFA33" s="140"/>
      <c r="AFB33" s="140"/>
      <c r="AFC33" s="140"/>
      <c r="AFD33" s="140"/>
      <c r="AFE33" s="140"/>
      <c r="AFF33" s="140"/>
      <c r="AFG33" s="140"/>
      <c r="AFH33" s="140"/>
      <c r="AFI33" s="140"/>
      <c r="AFJ33" s="140"/>
      <c r="AFK33" s="140"/>
      <c r="AFL33" s="140"/>
      <c r="AFM33" s="140"/>
      <c r="AFN33" s="140"/>
      <c r="AFO33" s="140"/>
      <c r="AFP33" s="140"/>
      <c r="AFQ33" s="140"/>
      <c r="AFR33" s="140"/>
      <c r="AFS33" s="140"/>
      <c r="AFT33" s="140"/>
      <c r="AFU33" s="140"/>
      <c r="AFV33" s="140"/>
      <c r="AFW33" s="140"/>
      <c r="AFX33" s="140"/>
      <c r="AFY33" s="140"/>
      <c r="AFZ33" s="140"/>
      <c r="AGA33" s="140"/>
      <c r="AGB33" s="140"/>
      <c r="AGC33" s="140"/>
      <c r="AGD33" s="140"/>
      <c r="AGE33" s="140"/>
      <c r="AGF33" s="140"/>
      <c r="AGG33" s="140"/>
      <c r="AGH33" s="140"/>
      <c r="AGI33" s="140"/>
      <c r="AGJ33" s="140"/>
      <c r="AGK33" s="140"/>
      <c r="AGL33" s="140"/>
      <c r="AGM33" s="140"/>
      <c r="AGN33" s="140"/>
      <c r="AGO33" s="140"/>
      <c r="AGP33" s="140"/>
      <c r="AGQ33" s="140"/>
      <c r="AGR33" s="140"/>
      <c r="AGS33" s="140"/>
      <c r="AGT33" s="140"/>
      <c r="AGU33" s="140"/>
      <c r="AGV33" s="140"/>
      <c r="AGW33" s="140"/>
      <c r="AGX33" s="140"/>
      <c r="AGY33" s="140"/>
      <c r="AGZ33" s="140"/>
      <c r="AHA33" s="140"/>
      <c r="AHB33" s="140"/>
      <c r="AHC33" s="140"/>
      <c r="AHD33" s="140"/>
      <c r="AHE33" s="140"/>
      <c r="AHF33" s="140"/>
      <c r="AHG33" s="140"/>
      <c r="AHH33" s="140"/>
      <c r="AHI33" s="140"/>
      <c r="AHJ33" s="140"/>
      <c r="AHK33" s="140"/>
      <c r="AHL33" s="140"/>
      <c r="AHM33" s="140"/>
      <c r="AHN33" s="140"/>
      <c r="AHO33" s="140"/>
      <c r="AHP33" s="140"/>
      <c r="AHQ33" s="140"/>
      <c r="AHR33" s="140"/>
      <c r="AHS33" s="140"/>
      <c r="AHT33" s="140"/>
      <c r="AHU33" s="140"/>
      <c r="AHV33" s="140"/>
      <c r="AHW33" s="140"/>
      <c r="AHX33" s="140"/>
      <c r="AHY33" s="140"/>
      <c r="AHZ33" s="140"/>
      <c r="AIA33" s="140"/>
      <c r="AIB33" s="140"/>
      <c r="AIC33" s="140"/>
      <c r="AID33" s="140"/>
      <c r="AIE33" s="140"/>
      <c r="AIF33" s="140"/>
      <c r="AIG33" s="140"/>
      <c r="AIH33" s="140"/>
      <c r="AII33" s="140"/>
      <c r="AIJ33" s="140"/>
      <c r="AIK33" s="140"/>
      <c r="AIL33" s="140"/>
      <c r="AIM33" s="140"/>
      <c r="AIN33" s="140"/>
      <c r="AIO33" s="140"/>
      <c r="AIP33" s="140"/>
      <c r="AIQ33" s="140"/>
      <c r="AIR33" s="140"/>
      <c r="AIS33" s="140"/>
      <c r="AIT33" s="140"/>
      <c r="AIU33" s="140"/>
      <c r="AIV33" s="140"/>
      <c r="AIW33" s="140"/>
      <c r="AIX33" s="140"/>
      <c r="AIY33" s="140"/>
      <c r="AIZ33" s="140"/>
      <c r="AJA33" s="140"/>
      <c r="AJB33" s="140"/>
      <c r="AJC33" s="140"/>
      <c r="AJD33" s="140"/>
      <c r="AJE33" s="140"/>
      <c r="AJF33" s="140"/>
      <c r="AJG33" s="140"/>
      <c r="AJH33" s="140"/>
      <c r="AJI33" s="140"/>
      <c r="AJJ33" s="140"/>
      <c r="AJK33" s="140"/>
      <c r="AJL33" s="140"/>
      <c r="AJM33" s="140"/>
      <c r="AJN33" s="140"/>
      <c r="AJO33" s="140"/>
      <c r="AJP33" s="140"/>
      <c r="AJQ33" s="140"/>
      <c r="AJR33" s="140"/>
      <c r="AJS33" s="140"/>
      <c r="AJT33" s="140"/>
      <c r="AJU33" s="140"/>
      <c r="AJV33" s="140"/>
      <c r="AJW33" s="140"/>
      <c r="AJX33" s="140"/>
      <c r="AJY33" s="140"/>
      <c r="AJZ33" s="140"/>
      <c r="AKA33" s="140"/>
      <c r="AKB33" s="140"/>
      <c r="AKC33" s="140"/>
      <c r="AKD33" s="140"/>
      <c r="AKE33" s="140"/>
      <c r="AKF33" s="140"/>
      <c r="AKG33" s="140"/>
      <c r="AKH33" s="140"/>
      <c r="AKI33" s="140"/>
      <c r="AKJ33" s="140"/>
      <c r="AKK33" s="140"/>
      <c r="AKL33" s="140"/>
      <c r="AKM33" s="140"/>
      <c r="AKN33" s="140"/>
      <c r="AKO33" s="140"/>
      <c r="AKP33" s="140"/>
      <c r="AKQ33" s="140"/>
      <c r="AKR33" s="140"/>
      <c r="AKS33" s="140"/>
      <c r="AKT33" s="140"/>
      <c r="AKU33" s="140"/>
      <c r="AKV33" s="140"/>
      <c r="AKW33" s="140"/>
      <c r="AKX33" s="140"/>
      <c r="AKY33" s="140"/>
      <c r="AKZ33" s="140"/>
      <c r="ALA33" s="140"/>
      <c r="ALB33" s="140"/>
      <c r="ALC33" s="140"/>
      <c r="ALD33" s="140"/>
      <c r="ALE33" s="140"/>
      <c r="ALF33" s="140"/>
      <c r="ALG33" s="140"/>
      <c r="ALH33" s="140"/>
      <c r="ALI33" s="140"/>
      <c r="ALJ33" s="140"/>
      <c r="ALK33" s="140"/>
      <c r="ALL33" s="140"/>
      <c r="ALM33" s="140"/>
      <c r="ALN33" s="140"/>
      <c r="ALO33" s="239"/>
      <c r="ALP33" s="239"/>
      <c r="ALQ33" s="239"/>
    </row>
    <row r="34" spans="1:1005" s="86" customFormat="1" ht="31.5" customHeight="1" x14ac:dyDescent="0.25">
      <c r="A34" s="212" t="s">
        <v>2781</v>
      </c>
      <c r="B34" s="214"/>
      <c r="C34" s="130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29"/>
      <c r="DF34" s="129"/>
      <c r="DG34" s="129"/>
      <c r="DH34" s="129"/>
      <c r="DI34" s="129"/>
      <c r="DJ34" s="129"/>
      <c r="DK34" s="129"/>
      <c r="DL34" s="129"/>
      <c r="DM34" s="129"/>
      <c r="DN34" s="129"/>
      <c r="DO34" s="129"/>
      <c r="DP34" s="129"/>
      <c r="DQ34" s="129"/>
      <c r="DR34" s="129"/>
      <c r="DS34" s="129"/>
      <c r="DT34" s="129"/>
      <c r="DU34" s="129"/>
      <c r="DV34" s="129"/>
      <c r="DW34" s="129"/>
      <c r="DX34" s="129"/>
      <c r="DY34" s="129"/>
      <c r="DZ34" s="129"/>
      <c r="EA34" s="129"/>
      <c r="EB34" s="129"/>
      <c r="EC34" s="129"/>
      <c r="ED34" s="129"/>
      <c r="EE34" s="129"/>
      <c r="EF34" s="129"/>
      <c r="EG34" s="129"/>
      <c r="EH34" s="129"/>
      <c r="EI34" s="129"/>
      <c r="EJ34" s="129"/>
      <c r="EK34" s="129"/>
      <c r="EL34" s="129"/>
      <c r="EM34" s="129"/>
      <c r="EN34" s="129"/>
      <c r="EO34" s="129"/>
      <c r="EP34" s="129"/>
      <c r="EQ34" s="129"/>
      <c r="ER34" s="129"/>
      <c r="ES34" s="129"/>
      <c r="ET34" s="129"/>
      <c r="EU34" s="129"/>
      <c r="EV34" s="129"/>
      <c r="EW34" s="129"/>
      <c r="EX34" s="129"/>
      <c r="EY34" s="129"/>
      <c r="EZ34" s="129"/>
      <c r="FA34" s="129"/>
      <c r="FB34" s="129"/>
      <c r="FC34" s="129"/>
      <c r="FD34" s="129"/>
      <c r="FE34" s="129"/>
      <c r="FF34" s="129"/>
      <c r="FG34" s="129"/>
      <c r="FH34" s="129"/>
      <c r="FI34" s="129"/>
      <c r="FJ34" s="129"/>
      <c r="FK34" s="129"/>
      <c r="FL34" s="129"/>
      <c r="FM34" s="129"/>
      <c r="FN34" s="129"/>
      <c r="FO34" s="129"/>
      <c r="FP34" s="129"/>
      <c r="FQ34" s="129"/>
      <c r="FR34" s="129"/>
      <c r="FS34" s="129"/>
      <c r="FT34" s="129"/>
      <c r="FU34" s="129"/>
      <c r="FV34" s="129"/>
      <c r="FW34" s="129"/>
      <c r="FX34" s="129"/>
      <c r="FY34" s="129"/>
      <c r="FZ34" s="129"/>
      <c r="GA34" s="129"/>
      <c r="GB34" s="129"/>
      <c r="GC34" s="129"/>
      <c r="GD34" s="129"/>
      <c r="GE34" s="129"/>
      <c r="GF34" s="129"/>
      <c r="GG34" s="129"/>
      <c r="GH34" s="129"/>
      <c r="GI34" s="129"/>
      <c r="GJ34" s="129"/>
      <c r="GK34" s="129"/>
      <c r="GL34" s="129"/>
      <c r="GM34" s="129"/>
      <c r="GN34" s="129"/>
      <c r="GO34" s="129"/>
      <c r="GP34" s="129"/>
      <c r="GQ34" s="129"/>
      <c r="GR34" s="129"/>
      <c r="GS34" s="129"/>
      <c r="GT34" s="129"/>
      <c r="GU34" s="129"/>
      <c r="GV34" s="129"/>
      <c r="GW34" s="129"/>
      <c r="GX34" s="129"/>
      <c r="GY34" s="129"/>
      <c r="GZ34" s="129"/>
      <c r="HA34" s="129"/>
      <c r="HB34" s="129"/>
      <c r="HC34" s="129"/>
      <c r="HD34" s="129"/>
      <c r="HE34" s="129"/>
      <c r="HF34" s="129"/>
      <c r="HG34" s="129"/>
      <c r="HH34" s="129"/>
      <c r="HI34" s="129"/>
      <c r="HJ34" s="129"/>
      <c r="HK34" s="129"/>
      <c r="HL34" s="129"/>
      <c r="HM34" s="129"/>
      <c r="HN34" s="129"/>
      <c r="HO34" s="129"/>
      <c r="HP34" s="129"/>
      <c r="HQ34" s="129"/>
      <c r="HR34" s="129"/>
      <c r="HS34" s="129"/>
      <c r="HT34" s="129"/>
      <c r="HU34" s="129"/>
      <c r="HV34" s="129"/>
      <c r="HW34" s="129"/>
      <c r="HX34" s="129"/>
      <c r="HY34" s="129"/>
      <c r="HZ34" s="129"/>
      <c r="IA34" s="129"/>
      <c r="IB34" s="129"/>
      <c r="IC34" s="129"/>
      <c r="ID34" s="129"/>
      <c r="IE34" s="129"/>
      <c r="IF34" s="129"/>
      <c r="IG34" s="129"/>
      <c r="IH34" s="129"/>
      <c r="II34" s="129"/>
      <c r="IJ34" s="129"/>
      <c r="IK34" s="129"/>
      <c r="IL34" s="129"/>
      <c r="IM34" s="129"/>
      <c r="IN34" s="129"/>
      <c r="IO34" s="129"/>
      <c r="IP34" s="129"/>
      <c r="IQ34" s="129"/>
      <c r="IR34" s="129"/>
      <c r="IS34" s="129"/>
      <c r="IT34" s="129"/>
      <c r="IU34" s="129"/>
      <c r="IV34" s="129"/>
      <c r="IW34" s="129"/>
      <c r="IX34" s="129"/>
      <c r="IY34" s="129"/>
      <c r="IZ34" s="129"/>
      <c r="JA34" s="129"/>
      <c r="JB34" s="129"/>
      <c r="JC34" s="129"/>
      <c r="JD34" s="129"/>
      <c r="JE34" s="129"/>
      <c r="JF34" s="129"/>
      <c r="JG34" s="129"/>
      <c r="JH34" s="129"/>
      <c r="JI34" s="129"/>
      <c r="JJ34" s="129"/>
      <c r="JK34" s="129"/>
      <c r="JL34" s="129"/>
      <c r="JM34" s="129"/>
      <c r="JN34" s="129"/>
      <c r="JO34" s="129"/>
      <c r="JP34" s="129"/>
      <c r="JQ34" s="129"/>
      <c r="JR34" s="129"/>
      <c r="JS34" s="129"/>
      <c r="JT34" s="129"/>
      <c r="JU34" s="129"/>
      <c r="JV34" s="129"/>
      <c r="JW34" s="129"/>
      <c r="JX34" s="129"/>
      <c r="JY34" s="129"/>
      <c r="JZ34" s="129"/>
      <c r="KA34" s="129"/>
      <c r="KB34" s="129"/>
      <c r="KC34" s="129"/>
      <c r="KD34" s="129"/>
      <c r="KE34" s="129"/>
      <c r="KF34" s="129"/>
      <c r="KG34" s="129"/>
      <c r="KH34" s="129"/>
      <c r="KI34" s="129"/>
      <c r="KJ34" s="129"/>
      <c r="KK34" s="129"/>
      <c r="KL34" s="129"/>
      <c r="KM34" s="129"/>
      <c r="KN34" s="129"/>
      <c r="KO34" s="129"/>
      <c r="KP34" s="129"/>
      <c r="KQ34" s="129"/>
      <c r="KR34" s="129"/>
      <c r="KS34" s="129"/>
      <c r="KT34" s="129"/>
      <c r="KU34" s="129"/>
      <c r="KV34" s="129"/>
      <c r="KW34" s="129"/>
      <c r="KX34" s="129"/>
      <c r="KY34" s="129"/>
      <c r="KZ34" s="129"/>
      <c r="LA34" s="129"/>
      <c r="LB34" s="129"/>
      <c r="LC34" s="129"/>
      <c r="LD34" s="129"/>
      <c r="LE34" s="129"/>
      <c r="LF34" s="129"/>
      <c r="LG34" s="129"/>
      <c r="LH34" s="129"/>
      <c r="LI34" s="129"/>
      <c r="LJ34" s="129"/>
      <c r="LK34" s="129"/>
      <c r="LL34" s="129"/>
      <c r="LM34" s="129"/>
      <c r="LN34" s="129"/>
      <c r="LO34" s="129"/>
      <c r="LP34" s="129"/>
      <c r="LQ34" s="129"/>
      <c r="LR34" s="129"/>
      <c r="LS34" s="129"/>
      <c r="LT34" s="129"/>
      <c r="LU34" s="129"/>
      <c r="LV34" s="129"/>
      <c r="LW34" s="129"/>
      <c r="LX34" s="129"/>
      <c r="LY34" s="129"/>
      <c r="LZ34" s="129"/>
      <c r="MA34" s="129"/>
      <c r="MB34" s="129"/>
      <c r="MC34" s="129"/>
      <c r="MD34" s="129"/>
      <c r="ME34" s="129"/>
      <c r="MF34" s="129"/>
      <c r="MG34" s="129"/>
      <c r="MH34" s="129"/>
      <c r="MI34" s="129"/>
      <c r="MJ34" s="129"/>
      <c r="MK34" s="129"/>
      <c r="ML34" s="129"/>
      <c r="MM34" s="129"/>
      <c r="MN34" s="129"/>
      <c r="MO34" s="129"/>
      <c r="MP34" s="129"/>
      <c r="MQ34" s="129"/>
      <c r="MR34" s="129"/>
      <c r="MS34" s="129"/>
      <c r="MT34" s="129"/>
      <c r="MU34" s="129"/>
      <c r="MV34" s="129"/>
      <c r="MW34" s="129"/>
      <c r="MX34" s="129"/>
      <c r="MY34" s="129"/>
      <c r="MZ34" s="129"/>
      <c r="NA34" s="129"/>
      <c r="NB34" s="129"/>
      <c r="NC34" s="129"/>
      <c r="ND34" s="129"/>
      <c r="NE34" s="129"/>
      <c r="NF34" s="129"/>
      <c r="NG34" s="129"/>
      <c r="NH34" s="129"/>
      <c r="NI34" s="129"/>
      <c r="NJ34" s="129"/>
      <c r="NK34" s="129"/>
      <c r="NL34" s="129"/>
      <c r="NM34" s="129"/>
      <c r="NN34" s="129"/>
      <c r="NO34" s="129"/>
      <c r="NP34" s="129"/>
      <c r="NQ34" s="129"/>
      <c r="NR34" s="129"/>
      <c r="NS34" s="129"/>
      <c r="NT34" s="129"/>
      <c r="NU34" s="129"/>
      <c r="NV34" s="129"/>
      <c r="NW34" s="129"/>
      <c r="NX34" s="129"/>
      <c r="NY34" s="129"/>
      <c r="NZ34" s="129"/>
      <c r="OA34" s="129"/>
      <c r="OB34" s="129"/>
      <c r="OC34" s="129"/>
      <c r="OD34" s="129"/>
      <c r="OE34" s="129"/>
      <c r="OF34" s="129"/>
      <c r="OG34" s="129"/>
      <c r="OH34" s="129"/>
      <c r="OI34" s="129"/>
      <c r="OJ34" s="129"/>
      <c r="OK34" s="129"/>
      <c r="OL34" s="129"/>
      <c r="OM34" s="129"/>
      <c r="ON34" s="129"/>
      <c r="OO34" s="129"/>
      <c r="OP34" s="129"/>
      <c r="OQ34" s="129"/>
      <c r="OR34" s="129"/>
      <c r="OS34" s="129"/>
      <c r="OT34" s="129"/>
      <c r="OU34" s="129"/>
      <c r="OV34" s="129"/>
      <c r="OW34" s="129"/>
      <c r="OX34" s="129"/>
      <c r="OY34" s="129"/>
      <c r="OZ34" s="129"/>
      <c r="PA34" s="129"/>
      <c r="PB34" s="129"/>
      <c r="PC34" s="129"/>
      <c r="PD34" s="129"/>
      <c r="PE34" s="129"/>
      <c r="PF34" s="129"/>
      <c r="PG34" s="129"/>
      <c r="PH34" s="129"/>
      <c r="PI34" s="129"/>
      <c r="PJ34" s="129"/>
      <c r="PK34" s="129"/>
      <c r="PL34" s="129"/>
      <c r="PM34" s="129"/>
      <c r="PN34" s="129"/>
      <c r="PO34" s="129"/>
      <c r="PP34" s="129"/>
      <c r="PQ34" s="129"/>
      <c r="PR34" s="129"/>
      <c r="PS34" s="129"/>
      <c r="PT34" s="129"/>
      <c r="PU34" s="129"/>
      <c r="PV34" s="129"/>
      <c r="PW34" s="129"/>
      <c r="PX34" s="129"/>
      <c r="PY34" s="129"/>
      <c r="PZ34" s="129"/>
      <c r="QA34" s="129"/>
      <c r="QB34" s="129"/>
      <c r="QC34" s="129"/>
      <c r="QD34" s="129"/>
      <c r="QE34" s="129"/>
      <c r="QF34" s="129"/>
      <c r="QG34" s="129"/>
      <c r="QH34" s="129"/>
      <c r="QI34" s="129"/>
      <c r="QJ34" s="129"/>
      <c r="QK34" s="129"/>
      <c r="QL34" s="129"/>
      <c r="QM34" s="129"/>
      <c r="QN34" s="129"/>
      <c r="QO34" s="129"/>
      <c r="QP34" s="129"/>
      <c r="QQ34" s="129"/>
      <c r="QR34" s="129"/>
      <c r="QS34" s="129"/>
      <c r="QT34" s="129"/>
      <c r="QU34" s="129"/>
      <c r="QV34" s="129"/>
      <c r="QW34" s="129"/>
      <c r="QX34" s="129"/>
      <c r="QY34" s="129"/>
      <c r="QZ34" s="129"/>
      <c r="RA34" s="129"/>
      <c r="RB34" s="129"/>
      <c r="RC34" s="129"/>
      <c r="RD34" s="129"/>
      <c r="RE34" s="129"/>
      <c r="RF34" s="129"/>
      <c r="RG34" s="129"/>
      <c r="RH34" s="129"/>
      <c r="RI34" s="129"/>
      <c r="RJ34" s="129"/>
      <c r="RK34" s="129"/>
      <c r="RL34" s="129"/>
      <c r="RM34" s="129"/>
      <c r="RN34" s="129"/>
      <c r="RO34" s="129"/>
      <c r="RP34" s="129"/>
      <c r="RQ34" s="129"/>
      <c r="RR34" s="129"/>
      <c r="RS34" s="129"/>
      <c r="RT34" s="129"/>
      <c r="RU34" s="129"/>
      <c r="RV34" s="129"/>
      <c r="RW34" s="129"/>
      <c r="RX34" s="129"/>
      <c r="RY34" s="129"/>
      <c r="RZ34" s="129"/>
      <c r="SA34" s="129"/>
      <c r="SB34" s="129"/>
      <c r="SC34" s="129"/>
      <c r="SD34" s="129"/>
      <c r="SE34" s="129"/>
      <c r="SF34" s="129"/>
      <c r="SG34" s="129"/>
      <c r="SH34" s="129"/>
      <c r="SI34" s="129"/>
      <c r="SJ34" s="129"/>
      <c r="SK34" s="129"/>
      <c r="SL34" s="129"/>
      <c r="SM34" s="129"/>
      <c r="SN34" s="129"/>
      <c r="SO34" s="129"/>
      <c r="SP34" s="129"/>
      <c r="SQ34" s="129"/>
      <c r="SR34" s="129"/>
      <c r="SS34" s="129"/>
      <c r="ST34" s="129"/>
      <c r="SU34" s="129"/>
      <c r="SV34" s="129"/>
      <c r="SW34" s="129"/>
      <c r="SX34" s="129"/>
      <c r="SY34" s="129"/>
      <c r="SZ34" s="129"/>
      <c r="TA34" s="129"/>
      <c r="TB34" s="129"/>
      <c r="TC34" s="129"/>
      <c r="TD34" s="129"/>
      <c r="TE34" s="129"/>
      <c r="TF34" s="129"/>
      <c r="TG34" s="129"/>
      <c r="TH34" s="129"/>
      <c r="TI34" s="129"/>
      <c r="TJ34" s="129"/>
      <c r="TK34" s="129"/>
      <c r="TL34" s="129"/>
      <c r="TM34" s="129"/>
      <c r="TN34" s="129"/>
      <c r="TO34" s="129"/>
      <c r="TP34" s="129"/>
      <c r="TQ34" s="129"/>
      <c r="TR34" s="129"/>
      <c r="TS34" s="129"/>
      <c r="TT34" s="129"/>
      <c r="TU34" s="129"/>
      <c r="TV34" s="129"/>
      <c r="TW34" s="129"/>
      <c r="TX34" s="129"/>
      <c r="TY34" s="129"/>
      <c r="TZ34" s="129"/>
      <c r="UA34" s="129"/>
      <c r="UB34" s="129"/>
      <c r="UC34" s="129"/>
      <c r="UD34" s="129"/>
      <c r="UE34" s="129"/>
      <c r="UF34" s="129"/>
      <c r="UG34" s="129"/>
      <c r="UH34" s="129"/>
      <c r="UI34" s="129"/>
      <c r="UJ34" s="129"/>
      <c r="UK34" s="129"/>
      <c r="UL34" s="129"/>
      <c r="UM34" s="129"/>
      <c r="UN34" s="129"/>
      <c r="UO34" s="129"/>
      <c r="UP34" s="129"/>
      <c r="UQ34" s="129"/>
      <c r="UR34" s="129"/>
      <c r="US34" s="129"/>
      <c r="UT34" s="129"/>
      <c r="UU34" s="129"/>
      <c r="UV34" s="129"/>
      <c r="UW34" s="129"/>
      <c r="UX34" s="129"/>
      <c r="UY34" s="129"/>
      <c r="UZ34" s="129"/>
      <c r="VA34" s="129"/>
      <c r="VB34" s="129"/>
      <c r="VC34" s="129"/>
      <c r="VD34" s="129"/>
      <c r="VE34" s="129"/>
      <c r="VF34" s="129"/>
      <c r="VG34" s="129"/>
      <c r="VH34" s="129"/>
      <c r="VI34" s="129"/>
      <c r="VJ34" s="129"/>
      <c r="VK34" s="129"/>
      <c r="VL34" s="129"/>
      <c r="VM34" s="129"/>
      <c r="VN34" s="129"/>
      <c r="VO34" s="129"/>
      <c r="VP34" s="129"/>
      <c r="VQ34" s="129"/>
      <c r="VR34" s="129"/>
      <c r="VS34" s="129"/>
      <c r="VT34" s="129"/>
      <c r="VU34" s="129"/>
      <c r="VV34" s="129"/>
      <c r="VW34" s="129"/>
      <c r="VX34" s="129"/>
      <c r="VY34" s="129"/>
      <c r="VZ34" s="129"/>
      <c r="WA34" s="129"/>
      <c r="WB34" s="129"/>
      <c r="WC34" s="129"/>
      <c r="WD34" s="129"/>
      <c r="WE34" s="129"/>
      <c r="WF34" s="129"/>
      <c r="WG34" s="129"/>
      <c r="WH34" s="129"/>
      <c r="WI34" s="129"/>
      <c r="WJ34" s="129"/>
      <c r="WK34" s="129"/>
      <c r="WL34" s="129"/>
      <c r="WM34" s="129"/>
      <c r="WN34" s="129"/>
      <c r="WO34" s="129"/>
      <c r="WP34" s="129"/>
      <c r="WQ34" s="129"/>
      <c r="WR34" s="129"/>
      <c r="WS34" s="129"/>
      <c r="WT34" s="129"/>
      <c r="WU34" s="129"/>
      <c r="WV34" s="129"/>
      <c r="WW34" s="129"/>
      <c r="WX34" s="129"/>
      <c r="WY34" s="129"/>
      <c r="WZ34" s="129"/>
      <c r="XA34" s="129"/>
      <c r="XB34" s="129"/>
      <c r="XC34" s="129"/>
      <c r="XD34" s="129"/>
      <c r="XE34" s="129"/>
      <c r="XF34" s="129"/>
      <c r="XG34" s="129"/>
      <c r="XH34" s="129"/>
      <c r="XI34" s="129"/>
      <c r="XJ34" s="129"/>
      <c r="XK34" s="129"/>
      <c r="XL34" s="129"/>
      <c r="XM34" s="129"/>
      <c r="XN34" s="129"/>
      <c r="XO34" s="129"/>
      <c r="XP34" s="129"/>
      <c r="XQ34" s="129"/>
      <c r="XR34" s="129"/>
      <c r="XS34" s="129"/>
      <c r="XT34" s="129"/>
      <c r="XU34" s="129"/>
      <c r="XV34" s="129"/>
      <c r="XW34" s="129"/>
      <c r="XX34" s="129"/>
      <c r="XY34" s="129"/>
      <c r="XZ34" s="129"/>
      <c r="YA34" s="129"/>
      <c r="YB34" s="129"/>
      <c r="YC34" s="129"/>
      <c r="YD34" s="129"/>
      <c r="YE34" s="129"/>
      <c r="YF34" s="129"/>
      <c r="YG34" s="129"/>
      <c r="YH34" s="129"/>
      <c r="YI34" s="129"/>
      <c r="YJ34" s="129"/>
      <c r="YK34" s="129"/>
      <c r="YL34" s="129"/>
      <c r="YM34" s="129"/>
      <c r="YN34" s="129"/>
      <c r="YO34" s="129"/>
      <c r="YP34" s="129"/>
      <c r="YQ34" s="129"/>
      <c r="YR34" s="129"/>
      <c r="YS34" s="129"/>
      <c r="YT34" s="129"/>
      <c r="YU34" s="129"/>
      <c r="YV34" s="129"/>
      <c r="YW34" s="129"/>
      <c r="YX34" s="129"/>
      <c r="YY34" s="129"/>
      <c r="YZ34" s="129"/>
      <c r="ZA34" s="129"/>
      <c r="ZB34" s="129"/>
      <c r="ZC34" s="129"/>
      <c r="ZD34" s="129"/>
      <c r="ZE34" s="129"/>
      <c r="ZF34" s="129"/>
      <c r="ZG34" s="129"/>
      <c r="ZH34" s="129"/>
      <c r="ZI34" s="129"/>
      <c r="ZJ34" s="129"/>
      <c r="ZK34" s="129"/>
      <c r="ZL34" s="129"/>
      <c r="ZM34" s="129"/>
      <c r="ZN34" s="129"/>
      <c r="ZO34" s="129"/>
      <c r="ZP34" s="129"/>
      <c r="ZQ34" s="129"/>
      <c r="ZR34" s="129"/>
      <c r="ZS34" s="129"/>
      <c r="ZT34" s="129"/>
      <c r="ZU34" s="129"/>
      <c r="ZV34" s="129"/>
      <c r="ZW34" s="129"/>
      <c r="ZX34" s="129"/>
      <c r="ZY34" s="129"/>
      <c r="ZZ34" s="129"/>
      <c r="AAA34" s="129"/>
      <c r="AAB34" s="129"/>
      <c r="AAC34" s="129"/>
      <c r="AAD34" s="129"/>
      <c r="AAE34" s="129"/>
      <c r="AAF34" s="129"/>
      <c r="AAG34" s="129"/>
      <c r="AAH34" s="129"/>
      <c r="AAI34" s="129"/>
      <c r="AAJ34" s="129"/>
      <c r="AAK34" s="129"/>
      <c r="AAL34" s="129"/>
      <c r="AAM34" s="129"/>
      <c r="AAN34" s="129"/>
      <c r="AAO34" s="129"/>
      <c r="AAP34" s="129"/>
      <c r="AAQ34" s="129"/>
      <c r="AAR34" s="129"/>
      <c r="AAS34" s="129"/>
      <c r="AAT34" s="129"/>
      <c r="AAU34" s="129"/>
      <c r="AAV34" s="129"/>
      <c r="AAW34" s="129"/>
      <c r="AAX34" s="129"/>
      <c r="AAY34" s="129"/>
      <c r="AAZ34" s="129"/>
      <c r="ABA34" s="129"/>
      <c r="ABB34" s="129"/>
      <c r="ABC34" s="129"/>
      <c r="ABD34" s="129"/>
      <c r="ABE34" s="129"/>
      <c r="ABF34" s="129"/>
      <c r="ABG34" s="129"/>
      <c r="ABH34" s="129"/>
      <c r="ABI34" s="129"/>
      <c r="ABJ34" s="129"/>
      <c r="ABK34" s="129"/>
      <c r="ABL34" s="129"/>
      <c r="ABM34" s="129"/>
      <c r="ABN34" s="129"/>
      <c r="ABO34" s="129"/>
      <c r="ABP34" s="129"/>
      <c r="ABQ34" s="129"/>
      <c r="ABR34" s="129"/>
      <c r="ABS34" s="129"/>
      <c r="ABT34" s="129"/>
      <c r="ABU34" s="129"/>
      <c r="ABV34" s="129"/>
      <c r="ABW34" s="129"/>
      <c r="ABX34" s="129"/>
      <c r="ABY34" s="129"/>
      <c r="ABZ34" s="129"/>
      <c r="ACA34" s="129"/>
      <c r="ACB34" s="129"/>
      <c r="ACC34" s="129"/>
      <c r="ACD34" s="129"/>
      <c r="ACE34" s="129"/>
      <c r="ACF34" s="129"/>
      <c r="ACG34" s="129"/>
      <c r="ACH34" s="129"/>
      <c r="ACI34" s="129"/>
      <c r="ACJ34" s="129"/>
      <c r="ACK34" s="129"/>
      <c r="ACL34" s="129"/>
      <c r="ACM34" s="129"/>
      <c r="ACN34" s="129"/>
      <c r="ACO34" s="129"/>
      <c r="ACP34" s="129"/>
      <c r="ACQ34" s="129"/>
      <c r="ACR34" s="129"/>
      <c r="ACS34" s="129"/>
      <c r="ACT34" s="129"/>
      <c r="ACU34" s="129"/>
      <c r="ACV34" s="129"/>
      <c r="ACW34" s="129"/>
      <c r="ACX34" s="129"/>
      <c r="ACY34" s="129"/>
      <c r="ACZ34" s="129"/>
      <c r="ADA34" s="129"/>
      <c r="ADB34" s="129"/>
      <c r="ADC34" s="129"/>
      <c r="ADD34" s="129"/>
      <c r="ADE34" s="129"/>
      <c r="ADF34" s="129"/>
      <c r="ADG34" s="129"/>
      <c r="ADH34" s="129"/>
      <c r="ADI34" s="129"/>
      <c r="ADJ34" s="129"/>
      <c r="ADK34" s="129"/>
      <c r="ADL34" s="129"/>
      <c r="ADM34" s="129"/>
      <c r="ADN34" s="129"/>
      <c r="ADO34" s="129"/>
      <c r="ADP34" s="129"/>
      <c r="ADQ34" s="129"/>
      <c r="ADR34" s="129"/>
      <c r="ADS34" s="129"/>
      <c r="ADT34" s="129"/>
      <c r="ADU34" s="129"/>
      <c r="ADV34" s="129"/>
      <c r="ADW34" s="129"/>
      <c r="ADX34" s="129"/>
      <c r="ADY34" s="129"/>
      <c r="ADZ34" s="129"/>
      <c r="AEA34" s="129"/>
      <c r="AEB34" s="129"/>
      <c r="AEC34" s="129"/>
      <c r="AED34" s="129"/>
      <c r="AEE34" s="129"/>
      <c r="AEF34" s="129"/>
      <c r="AEG34" s="129"/>
      <c r="AEH34" s="129"/>
      <c r="AEI34" s="129"/>
      <c r="AEJ34" s="129"/>
      <c r="AEK34" s="129"/>
      <c r="AEL34" s="129"/>
      <c r="AEM34" s="129"/>
      <c r="AEN34" s="129"/>
      <c r="AEO34" s="129"/>
      <c r="AEP34" s="129"/>
      <c r="AEQ34" s="129"/>
      <c r="AER34" s="129"/>
      <c r="AES34" s="129"/>
      <c r="AET34" s="129"/>
      <c r="AEU34" s="129"/>
      <c r="AEV34" s="129"/>
      <c r="AEW34" s="129"/>
      <c r="AEX34" s="129"/>
      <c r="AEY34" s="129"/>
      <c r="AEZ34" s="129"/>
      <c r="AFA34" s="129"/>
      <c r="AFB34" s="129"/>
      <c r="AFC34" s="129"/>
      <c r="AFD34" s="129"/>
      <c r="AFE34" s="129"/>
      <c r="AFF34" s="129"/>
      <c r="AFG34" s="129"/>
      <c r="AFH34" s="129"/>
      <c r="AFI34" s="129"/>
      <c r="AFJ34" s="129"/>
      <c r="AFK34" s="129"/>
      <c r="AFL34" s="129"/>
      <c r="AFM34" s="129"/>
      <c r="AFN34" s="129"/>
      <c r="AFO34" s="129"/>
      <c r="AFP34" s="129"/>
      <c r="AFQ34" s="129"/>
      <c r="AFR34" s="129"/>
      <c r="AFS34" s="129"/>
      <c r="AFT34" s="129"/>
      <c r="AFU34" s="129"/>
      <c r="AFV34" s="129"/>
      <c r="AFW34" s="129"/>
      <c r="AFX34" s="129"/>
      <c r="AFY34" s="129"/>
      <c r="AFZ34" s="129"/>
      <c r="AGA34" s="129"/>
      <c r="AGB34" s="129"/>
      <c r="AGC34" s="129"/>
      <c r="AGD34" s="129"/>
      <c r="AGE34" s="129"/>
      <c r="AGF34" s="129"/>
      <c r="AGG34" s="129"/>
      <c r="AGH34" s="129"/>
      <c r="AGI34" s="129"/>
      <c r="AGJ34" s="129"/>
      <c r="AGK34" s="129"/>
      <c r="AGL34" s="129"/>
      <c r="AGM34" s="129"/>
      <c r="AGN34" s="129"/>
      <c r="AGO34" s="129"/>
      <c r="AGP34" s="129"/>
      <c r="AGQ34" s="129"/>
      <c r="AGR34" s="129"/>
      <c r="AGS34" s="129"/>
      <c r="AGT34" s="129"/>
      <c r="AGU34" s="129"/>
      <c r="AGV34" s="129"/>
      <c r="AGW34" s="129"/>
      <c r="AGX34" s="129"/>
      <c r="AGY34" s="129"/>
      <c r="AGZ34" s="129"/>
      <c r="AHA34" s="129"/>
      <c r="AHB34" s="129"/>
      <c r="AHC34" s="129"/>
      <c r="AHD34" s="129"/>
      <c r="AHE34" s="129"/>
      <c r="AHF34" s="129"/>
      <c r="AHG34" s="129"/>
      <c r="AHH34" s="129"/>
      <c r="AHI34" s="129"/>
      <c r="AHJ34" s="129"/>
      <c r="AHK34" s="129"/>
      <c r="AHL34" s="129"/>
      <c r="AHM34" s="129"/>
      <c r="AHN34" s="129"/>
      <c r="AHO34" s="129"/>
      <c r="AHP34" s="129"/>
      <c r="AHQ34" s="129"/>
      <c r="AHR34" s="129"/>
      <c r="AHS34" s="129"/>
      <c r="AHT34" s="129"/>
      <c r="AHU34" s="129"/>
      <c r="AHV34" s="129"/>
      <c r="AHW34" s="129"/>
      <c r="AHX34" s="129"/>
      <c r="AHY34" s="129"/>
      <c r="AHZ34" s="129"/>
      <c r="AIA34" s="129"/>
      <c r="AIB34" s="129"/>
      <c r="AIC34" s="129"/>
      <c r="AID34" s="129"/>
      <c r="AIE34" s="129"/>
      <c r="AIF34" s="129"/>
      <c r="AIG34" s="129"/>
      <c r="AIH34" s="129"/>
      <c r="AII34" s="129"/>
      <c r="AIJ34" s="129"/>
      <c r="AIK34" s="129"/>
      <c r="AIL34" s="129"/>
      <c r="AIM34" s="129"/>
      <c r="AIN34" s="129"/>
      <c r="AIO34" s="129"/>
      <c r="AIP34" s="129"/>
      <c r="AIQ34" s="129"/>
      <c r="AIR34" s="129"/>
      <c r="AIS34" s="129"/>
      <c r="AIT34" s="129"/>
      <c r="AIU34" s="129"/>
      <c r="AIV34" s="129"/>
      <c r="AIW34" s="129"/>
      <c r="AIX34" s="129"/>
      <c r="AIY34" s="129"/>
      <c r="AIZ34" s="129"/>
      <c r="AJA34" s="129"/>
      <c r="AJB34" s="129"/>
      <c r="AJC34" s="129"/>
      <c r="AJD34" s="129"/>
      <c r="AJE34" s="129"/>
      <c r="AJF34" s="129"/>
      <c r="AJG34" s="129"/>
      <c r="AJH34" s="129"/>
      <c r="AJI34" s="129"/>
      <c r="AJJ34" s="129"/>
      <c r="AJK34" s="129"/>
      <c r="AJL34" s="129"/>
      <c r="AJM34" s="129"/>
      <c r="AJN34" s="129"/>
      <c r="AJO34" s="129"/>
      <c r="AJP34" s="129"/>
      <c r="AJQ34" s="129"/>
      <c r="AJR34" s="129"/>
      <c r="AJS34" s="129"/>
      <c r="AJT34" s="129"/>
      <c r="AJU34" s="129"/>
      <c r="AJV34" s="129"/>
      <c r="AJW34" s="129"/>
      <c r="AJX34" s="129"/>
      <c r="AJY34" s="129"/>
      <c r="AJZ34" s="129"/>
      <c r="AKA34" s="129"/>
      <c r="AKB34" s="129"/>
      <c r="AKC34" s="129"/>
      <c r="AKD34" s="129"/>
      <c r="AKE34" s="129"/>
      <c r="AKF34" s="129"/>
      <c r="AKG34" s="129"/>
      <c r="AKH34" s="129"/>
      <c r="AKI34" s="129"/>
      <c r="AKJ34" s="129"/>
      <c r="AKK34" s="129"/>
      <c r="AKL34" s="129"/>
      <c r="AKM34" s="129"/>
      <c r="AKN34" s="129"/>
      <c r="AKO34" s="129"/>
      <c r="AKP34" s="129"/>
      <c r="AKQ34" s="129"/>
      <c r="AKR34" s="129"/>
      <c r="AKS34" s="129"/>
      <c r="AKT34" s="129"/>
      <c r="AKU34" s="129"/>
      <c r="AKV34" s="129"/>
      <c r="AKW34" s="129"/>
      <c r="AKX34" s="129"/>
      <c r="AKY34" s="129"/>
      <c r="AKZ34" s="129"/>
      <c r="ALA34" s="129"/>
      <c r="ALB34" s="129"/>
      <c r="ALC34" s="129"/>
      <c r="ALD34" s="129"/>
      <c r="ALE34" s="129"/>
      <c r="ALF34" s="129"/>
      <c r="ALG34" s="129"/>
      <c r="ALH34" s="129"/>
      <c r="ALI34" s="129"/>
      <c r="ALJ34" s="131"/>
      <c r="ALK34" s="129"/>
      <c r="ALL34" s="129"/>
      <c r="ALM34" s="129"/>
      <c r="ALN34" s="129"/>
      <c r="ALO34" s="105"/>
      <c r="ALP34" s="105"/>
      <c r="ALQ34" s="105"/>
    </row>
    <row r="35" spans="1:1005" s="86" customFormat="1" ht="31.5" customHeight="1" x14ac:dyDescent="0.25">
      <c r="A35" s="213" t="s">
        <v>2782</v>
      </c>
      <c r="B35" s="214"/>
      <c r="C35" s="130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29"/>
      <c r="DF35" s="129"/>
      <c r="DG35" s="129"/>
      <c r="DH35" s="129"/>
      <c r="DI35" s="129"/>
      <c r="DJ35" s="129"/>
      <c r="DK35" s="129"/>
      <c r="DL35" s="129"/>
      <c r="DM35" s="129"/>
      <c r="DN35" s="129"/>
      <c r="DO35" s="129"/>
      <c r="DP35" s="129"/>
      <c r="DQ35" s="129"/>
      <c r="DR35" s="129"/>
      <c r="DS35" s="129"/>
      <c r="DT35" s="129"/>
      <c r="DU35" s="129"/>
      <c r="DV35" s="129"/>
      <c r="DW35" s="129"/>
      <c r="DX35" s="129"/>
      <c r="DY35" s="129"/>
      <c r="DZ35" s="129"/>
      <c r="EA35" s="129"/>
      <c r="EB35" s="129"/>
      <c r="EC35" s="129"/>
      <c r="ED35" s="129"/>
      <c r="EE35" s="129"/>
      <c r="EF35" s="129"/>
      <c r="EG35" s="129"/>
      <c r="EH35" s="129"/>
      <c r="EI35" s="129"/>
      <c r="EJ35" s="129"/>
      <c r="EK35" s="129"/>
      <c r="EL35" s="129"/>
      <c r="EM35" s="129"/>
      <c r="EN35" s="129"/>
      <c r="EO35" s="129"/>
      <c r="EP35" s="129"/>
      <c r="EQ35" s="129"/>
      <c r="ER35" s="129"/>
      <c r="ES35" s="129"/>
      <c r="ET35" s="129"/>
      <c r="EU35" s="129"/>
      <c r="EV35" s="129"/>
      <c r="EW35" s="129"/>
      <c r="EX35" s="129"/>
      <c r="EY35" s="129"/>
      <c r="EZ35" s="129"/>
      <c r="FA35" s="129"/>
      <c r="FB35" s="129"/>
      <c r="FC35" s="129"/>
      <c r="FD35" s="129"/>
      <c r="FE35" s="129"/>
      <c r="FF35" s="129"/>
      <c r="FG35" s="129"/>
      <c r="FH35" s="129"/>
      <c r="FI35" s="129"/>
      <c r="FJ35" s="129"/>
      <c r="FK35" s="129"/>
      <c r="FL35" s="129"/>
      <c r="FM35" s="129"/>
      <c r="FN35" s="129"/>
      <c r="FO35" s="129"/>
      <c r="FP35" s="129"/>
      <c r="FQ35" s="129"/>
      <c r="FR35" s="129"/>
      <c r="FS35" s="129"/>
      <c r="FT35" s="129"/>
      <c r="FU35" s="129"/>
      <c r="FV35" s="129"/>
      <c r="FW35" s="129"/>
      <c r="FX35" s="129"/>
      <c r="FY35" s="129"/>
      <c r="FZ35" s="129"/>
      <c r="GA35" s="129"/>
      <c r="GB35" s="129"/>
      <c r="GC35" s="129"/>
      <c r="GD35" s="129"/>
      <c r="GE35" s="129"/>
      <c r="GF35" s="129"/>
      <c r="GG35" s="129"/>
      <c r="GH35" s="129"/>
      <c r="GI35" s="129"/>
      <c r="GJ35" s="129"/>
      <c r="GK35" s="129"/>
      <c r="GL35" s="129"/>
      <c r="GM35" s="129"/>
      <c r="GN35" s="129"/>
      <c r="GO35" s="129"/>
      <c r="GP35" s="129"/>
      <c r="GQ35" s="129"/>
      <c r="GR35" s="129"/>
      <c r="GS35" s="129"/>
      <c r="GT35" s="129"/>
      <c r="GU35" s="129"/>
      <c r="GV35" s="129"/>
      <c r="GW35" s="129"/>
      <c r="GX35" s="129"/>
      <c r="GY35" s="129"/>
      <c r="GZ35" s="129"/>
      <c r="HA35" s="129"/>
      <c r="HB35" s="129"/>
      <c r="HC35" s="129"/>
      <c r="HD35" s="129"/>
      <c r="HE35" s="129"/>
      <c r="HF35" s="129"/>
      <c r="HG35" s="129"/>
      <c r="HH35" s="129"/>
      <c r="HI35" s="129"/>
      <c r="HJ35" s="129"/>
      <c r="HK35" s="129"/>
      <c r="HL35" s="129"/>
      <c r="HM35" s="129"/>
      <c r="HN35" s="129"/>
      <c r="HO35" s="129"/>
      <c r="HP35" s="129"/>
      <c r="HQ35" s="129"/>
      <c r="HR35" s="129"/>
      <c r="HS35" s="129"/>
      <c r="HT35" s="129"/>
      <c r="HU35" s="129"/>
      <c r="HV35" s="129"/>
      <c r="HW35" s="129"/>
      <c r="HX35" s="129"/>
      <c r="HY35" s="129"/>
      <c r="HZ35" s="129"/>
      <c r="IA35" s="129"/>
      <c r="IB35" s="129"/>
      <c r="IC35" s="129"/>
      <c r="ID35" s="129"/>
      <c r="IE35" s="129"/>
      <c r="IF35" s="129"/>
      <c r="IG35" s="129"/>
      <c r="IH35" s="129"/>
      <c r="II35" s="129"/>
      <c r="IJ35" s="129"/>
      <c r="IK35" s="129"/>
      <c r="IL35" s="129"/>
      <c r="IM35" s="129"/>
      <c r="IN35" s="129"/>
      <c r="IO35" s="129"/>
      <c r="IP35" s="129"/>
      <c r="IQ35" s="129"/>
      <c r="IR35" s="129"/>
      <c r="IS35" s="129"/>
      <c r="IT35" s="129"/>
      <c r="IU35" s="129"/>
      <c r="IV35" s="129"/>
      <c r="IW35" s="129"/>
      <c r="IX35" s="129"/>
      <c r="IY35" s="129"/>
      <c r="IZ35" s="129"/>
      <c r="JA35" s="129"/>
      <c r="JB35" s="129"/>
      <c r="JC35" s="129"/>
      <c r="JD35" s="129"/>
      <c r="JE35" s="129"/>
      <c r="JF35" s="129"/>
      <c r="JG35" s="129"/>
      <c r="JH35" s="129"/>
      <c r="JI35" s="129"/>
      <c r="JJ35" s="129"/>
      <c r="JK35" s="129"/>
      <c r="JL35" s="129"/>
      <c r="JM35" s="129"/>
      <c r="JN35" s="129"/>
      <c r="JO35" s="129"/>
      <c r="JP35" s="129"/>
      <c r="JQ35" s="129"/>
      <c r="JR35" s="129"/>
      <c r="JS35" s="129"/>
      <c r="JT35" s="129"/>
      <c r="JU35" s="129"/>
      <c r="JV35" s="129"/>
      <c r="JW35" s="129"/>
      <c r="JX35" s="129"/>
      <c r="JY35" s="129"/>
      <c r="JZ35" s="129"/>
      <c r="KA35" s="129"/>
      <c r="KB35" s="129"/>
      <c r="KC35" s="129"/>
      <c r="KD35" s="129"/>
      <c r="KE35" s="129"/>
      <c r="KF35" s="129"/>
      <c r="KG35" s="129"/>
      <c r="KH35" s="129"/>
      <c r="KI35" s="129"/>
      <c r="KJ35" s="129"/>
      <c r="KK35" s="129"/>
      <c r="KL35" s="129"/>
      <c r="KM35" s="129"/>
      <c r="KN35" s="129"/>
      <c r="KO35" s="129"/>
      <c r="KP35" s="129"/>
      <c r="KQ35" s="129"/>
      <c r="KR35" s="129"/>
      <c r="KS35" s="129"/>
      <c r="KT35" s="129"/>
      <c r="KU35" s="129"/>
      <c r="KV35" s="129"/>
      <c r="KW35" s="129"/>
      <c r="KX35" s="129"/>
      <c r="KY35" s="129"/>
      <c r="KZ35" s="129"/>
      <c r="LA35" s="129"/>
      <c r="LB35" s="129"/>
      <c r="LC35" s="129"/>
      <c r="LD35" s="129"/>
      <c r="LE35" s="129"/>
      <c r="LF35" s="129"/>
      <c r="LG35" s="129"/>
      <c r="LH35" s="129"/>
      <c r="LI35" s="129"/>
      <c r="LJ35" s="129"/>
      <c r="LK35" s="129"/>
      <c r="LL35" s="129"/>
      <c r="LM35" s="129"/>
      <c r="LN35" s="129"/>
      <c r="LO35" s="129"/>
      <c r="LP35" s="129"/>
      <c r="LQ35" s="129"/>
      <c r="LR35" s="129"/>
      <c r="LS35" s="129"/>
      <c r="LT35" s="129"/>
      <c r="LU35" s="129"/>
      <c r="LV35" s="129"/>
      <c r="LW35" s="129"/>
      <c r="LX35" s="129"/>
      <c r="LY35" s="129"/>
      <c r="LZ35" s="129"/>
      <c r="MA35" s="129"/>
      <c r="MB35" s="129"/>
      <c r="MC35" s="129"/>
      <c r="MD35" s="129"/>
      <c r="ME35" s="129"/>
      <c r="MF35" s="129"/>
      <c r="MG35" s="129"/>
      <c r="MH35" s="129"/>
      <c r="MI35" s="129"/>
      <c r="MJ35" s="129"/>
      <c r="MK35" s="129"/>
      <c r="ML35" s="129"/>
      <c r="MM35" s="129"/>
      <c r="MN35" s="129"/>
      <c r="MO35" s="129"/>
      <c r="MP35" s="129"/>
      <c r="MQ35" s="129"/>
      <c r="MR35" s="129"/>
      <c r="MS35" s="129"/>
      <c r="MT35" s="129"/>
      <c r="MU35" s="129"/>
      <c r="MV35" s="129"/>
      <c r="MW35" s="129"/>
      <c r="MX35" s="129"/>
      <c r="MY35" s="129"/>
      <c r="MZ35" s="129"/>
      <c r="NA35" s="129"/>
      <c r="NB35" s="129"/>
      <c r="NC35" s="129"/>
      <c r="ND35" s="129"/>
      <c r="NE35" s="129"/>
      <c r="NF35" s="129"/>
      <c r="NG35" s="129"/>
      <c r="NH35" s="129"/>
      <c r="NI35" s="129"/>
      <c r="NJ35" s="129"/>
      <c r="NK35" s="129"/>
      <c r="NL35" s="129"/>
      <c r="NM35" s="129"/>
      <c r="NN35" s="129"/>
      <c r="NO35" s="129"/>
      <c r="NP35" s="129"/>
      <c r="NQ35" s="129"/>
      <c r="NR35" s="129"/>
      <c r="NS35" s="129"/>
      <c r="NT35" s="129"/>
      <c r="NU35" s="129"/>
      <c r="NV35" s="129"/>
      <c r="NW35" s="129"/>
      <c r="NX35" s="129"/>
      <c r="NY35" s="129"/>
      <c r="NZ35" s="129"/>
      <c r="OA35" s="129"/>
      <c r="OB35" s="129"/>
      <c r="OC35" s="129"/>
      <c r="OD35" s="129"/>
      <c r="OE35" s="129"/>
      <c r="OF35" s="129"/>
      <c r="OG35" s="129"/>
      <c r="OH35" s="129"/>
      <c r="OI35" s="129"/>
      <c r="OJ35" s="129"/>
      <c r="OK35" s="129"/>
      <c r="OL35" s="129"/>
      <c r="OM35" s="129"/>
      <c r="ON35" s="129"/>
      <c r="OO35" s="129"/>
      <c r="OP35" s="129"/>
      <c r="OQ35" s="129"/>
      <c r="OR35" s="129"/>
      <c r="OS35" s="129"/>
      <c r="OT35" s="129"/>
      <c r="OU35" s="129"/>
      <c r="OV35" s="129"/>
      <c r="OW35" s="129"/>
      <c r="OX35" s="129"/>
      <c r="OY35" s="129"/>
      <c r="OZ35" s="129"/>
      <c r="PA35" s="129"/>
      <c r="PB35" s="129"/>
      <c r="PC35" s="129"/>
      <c r="PD35" s="129"/>
      <c r="PE35" s="129"/>
      <c r="PF35" s="129"/>
      <c r="PG35" s="129"/>
      <c r="PH35" s="129"/>
      <c r="PI35" s="129"/>
      <c r="PJ35" s="129"/>
      <c r="PK35" s="129"/>
      <c r="PL35" s="129"/>
      <c r="PM35" s="129"/>
      <c r="PN35" s="129"/>
      <c r="PO35" s="129"/>
      <c r="PP35" s="129"/>
      <c r="PQ35" s="129"/>
      <c r="PR35" s="129"/>
      <c r="PS35" s="129"/>
      <c r="PT35" s="129"/>
      <c r="PU35" s="129"/>
      <c r="PV35" s="129"/>
      <c r="PW35" s="129"/>
      <c r="PX35" s="129"/>
      <c r="PY35" s="129"/>
      <c r="PZ35" s="129"/>
      <c r="QA35" s="129"/>
      <c r="QB35" s="129"/>
      <c r="QC35" s="129"/>
      <c r="QD35" s="129"/>
      <c r="QE35" s="129"/>
      <c r="QF35" s="129"/>
      <c r="QG35" s="129"/>
      <c r="QH35" s="129"/>
      <c r="QI35" s="129"/>
      <c r="QJ35" s="129"/>
      <c r="QK35" s="129"/>
      <c r="QL35" s="129"/>
      <c r="QM35" s="129"/>
      <c r="QN35" s="129"/>
      <c r="QO35" s="129"/>
      <c r="QP35" s="129"/>
      <c r="QQ35" s="129"/>
      <c r="QR35" s="129"/>
      <c r="QS35" s="129"/>
      <c r="QT35" s="129"/>
      <c r="QU35" s="129"/>
      <c r="QV35" s="129"/>
      <c r="QW35" s="129"/>
      <c r="QX35" s="129"/>
      <c r="QY35" s="129"/>
      <c r="QZ35" s="129"/>
      <c r="RA35" s="129"/>
      <c r="RB35" s="129"/>
      <c r="RC35" s="129"/>
      <c r="RD35" s="129"/>
      <c r="RE35" s="129"/>
      <c r="RF35" s="129"/>
      <c r="RG35" s="129"/>
      <c r="RH35" s="129"/>
      <c r="RI35" s="129"/>
      <c r="RJ35" s="129"/>
      <c r="RK35" s="129"/>
      <c r="RL35" s="129"/>
      <c r="RM35" s="129"/>
      <c r="RN35" s="129"/>
      <c r="RO35" s="129"/>
      <c r="RP35" s="129"/>
      <c r="RQ35" s="129"/>
      <c r="RR35" s="129"/>
      <c r="RS35" s="129"/>
      <c r="RT35" s="129"/>
      <c r="RU35" s="129"/>
      <c r="RV35" s="129"/>
      <c r="RW35" s="129"/>
      <c r="RX35" s="129"/>
      <c r="RY35" s="129"/>
      <c r="RZ35" s="129"/>
      <c r="SA35" s="129"/>
      <c r="SB35" s="129"/>
      <c r="SC35" s="129"/>
      <c r="SD35" s="129"/>
      <c r="SE35" s="129"/>
      <c r="SF35" s="129"/>
      <c r="SG35" s="129"/>
      <c r="SH35" s="129"/>
      <c r="SI35" s="129"/>
      <c r="SJ35" s="129"/>
      <c r="SK35" s="129"/>
      <c r="SL35" s="129"/>
      <c r="SM35" s="129"/>
      <c r="SN35" s="129"/>
      <c r="SO35" s="129"/>
      <c r="SP35" s="129"/>
      <c r="SQ35" s="129"/>
      <c r="SR35" s="129"/>
      <c r="SS35" s="129"/>
      <c r="ST35" s="129"/>
      <c r="SU35" s="129"/>
      <c r="SV35" s="129"/>
      <c r="SW35" s="129"/>
      <c r="SX35" s="129"/>
      <c r="SY35" s="129"/>
      <c r="SZ35" s="129"/>
      <c r="TA35" s="129"/>
      <c r="TB35" s="129"/>
      <c r="TC35" s="129"/>
      <c r="TD35" s="129"/>
      <c r="TE35" s="129"/>
      <c r="TF35" s="129"/>
      <c r="TG35" s="129"/>
      <c r="TH35" s="129"/>
      <c r="TI35" s="129"/>
      <c r="TJ35" s="129"/>
      <c r="TK35" s="129"/>
      <c r="TL35" s="129"/>
      <c r="TM35" s="129"/>
      <c r="TN35" s="129"/>
      <c r="TO35" s="129"/>
      <c r="TP35" s="129"/>
      <c r="TQ35" s="129"/>
      <c r="TR35" s="129"/>
      <c r="TS35" s="129"/>
      <c r="TT35" s="129"/>
      <c r="TU35" s="129"/>
      <c r="TV35" s="129"/>
      <c r="TW35" s="129"/>
      <c r="TX35" s="129"/>
      <c r="TY35" s="129"/>
      <c r="TZ35" s="129"/>
      <c r="UA35" s="129"/>
      <c r="UB35" s="129"/>
      <c r="UC35" s="129"/>
      <c r="UD35" s="129"/>
      <c r="UE35" s="129"/>
      <c r="UF35" s="129"/>
      <c r="UG35" s="129"/>
      <c r="UH35" s="129"/>
      <c r="UI35" s="129"/>
      <c r="UJ35" s="129"/>
      <c r="UK35" s="129"/>
      <c r="UL35" s="129"/>
      <c r="UM35" s="129"/>
      <c r="UN35" s="129"/>
      <c r="UO35" s="129"/>
      <c r="UP35" s="129"/>
      <c r="UQ35" s="129"/>
      <c r="UR35" s="129"/>
      <c r="US35" s="129"/>
      <c r="UT35" s="129"/>
      <c r="UU35" s="129"/>
      <c r="UV35" s="129"/>
      <c r="UW35" s="129"/>
      <c r="UX35" s="129"/>
      <c r="UY35" s="129"/>
      <c r="UZ35" s="129"/>
      <c r="VA35" s="129"/>
      <c r="VB35" s="129"/>
      <c r="VC35" s="129"/>
      <c r="VD35" s="129"/>
      <c r="VE35" s="129"/>
      <c r="VF35" s="129"/>
      <c r="VG35" s="129"/>
      <c r="VH35" s="129"/>
      <c r="VI35" s="129"/>
      <c r="VJ35" s="129"/>
      <c r="VK35" s="129"/>
      <c r="VL35" s="129"/>
      <c r="VM35" s="129"/>
      <c r="VN35" s="129"/>
      <c r="VO35" s="129"/>
      <c r="VP35" s="129"/>
      <c r="VQ35" s="129"/>
      <c r="VR35" s="129"/>
      <c r="VS35" s="129"/>
      <c r="VT35" s="129"/>
      <c r="VU35" s="129"/>
      <c r="VV35" s="129"/>
      <c r="VW35" s="129"/>
      <c r="VX35" s="129"/>
      <c r="VY35" s="129"/>
      <c r="VZ35" s="129"/>
      <c r="WA35" s="129"/>
      <c r="WB35" s="129"/>
      <c r="WC35" s="129"/>
      <c r="WD35" s="129"/>
      <c r="WE35" s="129"/>
      <c r="WF35" s="129"/>
      <c r="WG35" s="129"/>
      <c r="WH35" s="129"/>
      <c r="WI35" s="129"/>
      <c r="WJ35" s="129"/>
      <c r="WK35" s="129"/>
      <c r="WL35" s="129"/>
      <c r="WM35" s="129"/>
      <c r="WN35" s="129"/>
      <c r="WO35" s="129"/>
      <c r="WP35" s="129"/>
      <c r="WQ35" s="129"/>
      <c r="WR35" s="129"/>
      <c r="WS35" s="129"/>
      <c r="WT35" s="129"/>
      <c r="WU35" s="129"/>
      <c r="WV35" s="129"/>
      <c r="WW35" s="129"/>
      <c r="WX35" s="129"/>
      <c r="WY35" s="129"/>
      <c r="WZ35" s="129"/>
      <c r="XA35" s="129"/>
      <c r="XB35" s="129"/>
      <c r="XC35" s="129"/>
      <c r="XD35" s="129"/>
      <c r="XE35" s="129"/>
      <c r="XF35" s="129"/>
      <c r="XG35" s="129"/>
      <c r="XH35" s="129"/>
      <c r="XI35" s="129"/>
      <c r="XJ35" s="129"/>
      <c r="XK35" s="129"/>
      <c r="XL35" s="129"/>
      <c r="XM35" s="129"/>
      <c r="XN35" s="129"/>
      <c r="XO35" s="129"/>
      <c r="XP35" s="129"/>
      <c r="XQ35" s="129"/>
      <c r="XR35" s="129"/>
      <c r="XS35" s="129"/>
      <c r="XT35" s="129"/>
      <c r="XU35" s="129"/>
      <c r="XV35" s="129"/>
      <c r="XW35" s="129"/>
      <c r="XX35" s="129"/>
      <c r="XY35" s="129"/>
      <c r="XZ35" s="129"/>
      <c r="YA35" s="129"/>
      <c r="YB35" s="129"/>
      <c r="YC35" s="129"/>
      <c r="YD35" s="129"/>
      <c r="YE35" s="129"/>
      <c r="YF35" s="129"/>
      <c r="YG35" s="129"/>
      <c r="YH35" s="129"/>
      <c r="YI35" s="129"/>
      <c r="YJ35" s="129"/>
      <c r="YK35" s="129"/>
      <c r="YL35" s="129"/>
      <c r="YM35" s="129"/>
      <c r="YN35" s="129"/>
      <c r="YO35" s="129"/>
      <c r="YP35" s="129"/>
      <c r="YQ35" s="129"/>
      <c r="YR35" s="129"/>
      <c r="YS35" s="129"/>
      <c r="YT35" s="129"/>
      <c r="YU35" s="129"/>
      <c r="YV35" s="129"/>
      <c r="YW35" s="129"/>
      <c r="YX35" s="129"/>
      <c r="YY35" s="129"/>
      <c r="YZ35" s="129"/>
      <c r="ZA35" s="129"/>
      <c r="ZB35" s="129"/>
      <c r="ZC35" s="129"/>
      <c r="ZD35" s="129"/>
      <c r="ZE35" s="129"/>
      <c r="ZF35" s="129"/>
      <c r="ZG35" s="129"/>
      <c r="ZH35" s="129"/>
      <c r="ZI35" s="129"/>
      <c r="ZJ35" s="129"/>
      <c r="ZK35" s="129"/>
      <c r="ZL35" s="129"/>
      <c r="ZM35" s="129"/>
      <c r="ZN35" s="129"/>
      <c r="ZO35" s="129"/>
      <c r="ZP35" s="129"/>
      <c r="ZQ35" s="129"/>
      <c r="ZR35" s="129"/>
      <c r="ZS35" s="129"/>
      <c r="ZT35" s="129"/>
      <c r="ZU35" s="129"/>
      <c r="ZV35" s="129"/>
      <c r="ZW35" s="129"/>
      <c r="ZX35" s="129"/>
      <c r="ZY35" s="129"/>
      <c r="ZZ35" s="129"/>
      <c r="AAA35" s="129"/>
      <c r="AAB35" s="129"/>
      <c r="AAC35" s="129"/>
      <c r="AAD35" s="129"/>
      <c r="AAE35" s="129"/>
      <c r="AAF35" s="129"/>
      <c r="AAG35" s="129"/>
      <c r="AAH35" s="129"/>
      <c r="AAI35" s="129"/>
      <c r="AAJ35" s="129"/>
      <c r="AAK35" s="129"/>
      <c r="AAL35" s="129"/>
      <c r="AAM35" s="129"/>
      <c r="AAN35" s="129"/>
      <c r="AAO35" s="129"/>
      <c r="AAP35" s="129"/>
      <c r="AAQ35" s="129"/>
      <c r="AAR35" s="129"/>
      <c r="AAS35" s="129"/>
      <c r="AAT35" s="129"/>
      <c r="AAU35" s="129"/>
      <c r="AAV35" s="129"/>
      <c r="AAW35" s="129"/>
      <c r="AAX35" s="129"/>
      <c r="AAY35" s="129"/>
      <c r="AAZ35" s="129"/>
      <c r="ABA35" s="129"/>
      <c r="ABB35" s="129"/>
      <c r="ABC35" s="129"/>
      <c r="ABD35" s="129"/>
      <c r="ABE35" s="129"/>
      <c r="ABF35" s="129"/>
      <c r="ABG35" s="129"/>
      <c r="ABH35" s="129"/>
      <c r="ABI35" s="129"/>
      <c r="ABJ35" s="129"/>
      <c r="ABK35" s="129"/>
      <c r="ABL35" s="129"/>
      <c r="ABM35" s="129"/>
      <c r="ABN35" s="129"/>
      <c r="ABO35" s="129"/>
      <c r="ABP35" s="129"/>
      <c r="ABQ35" s="129"/>
      <c r="ABR35" s="129"/>
      <c r="ABS35" s="129"/>
      <c r="ABT35" s="129"/>
      <c r="ABU35" s="129"/>
      <c r="ABV35" s="129"/>
      <c r="ABW35" s="129"/>
      <c r="ABX35" s="129"/>
      <c r="ABY35" s="129"/>
      <c r="ABZ35" s="129"/>
      <c r="ACA35" s="129"/>
      <c r="ACB35" s="129"/>
      <c r="ACC35" s="129"/>
      <c r="ACD35" s="129"/>
      <c r="ACE35" s="129"/>
      <c r="ACF35" s="129"/>
      <c r="ACG35" s="129"/>
      <c r="ACH35" s="129"/>
      <c r="ACI35" s="129"/>
      <c r="ACJ35" s="129"/>
      <c r="ACK35" s="129"/>
      <c r="ACL35" s="129"/>
      <c r="ACM35" s="129"/>
      <c r="ACN35" s="129"/>
      <c r="ACO35" s="129"/>
      <c r="ACP35" s="129"/>
      <c r="ACQ35" s="129"/>
      <c r="ACR35" s="129"/>
      <c r="ACS35" s="129"/>
      <c r="ACT35" s="129"/>
      <c r="ACU35" s="129"/>
      <c r="ACV35" s="129"/>
      <c r="ACW35" s="129"/>
      <c r="ACX35" s="129"/>
      <c r="ACY35" s="129"/>
      <c r="ACZ35" s="129"/>
      <c r="ADA35" s="129"/>
      <c r="ADB35" s="129"/>
      <c r="ADC35" s="129"/>
      <c r="ADD35" s="129"/>
      <c r="ADE35" s="129"/>
      <c r="ADF35" s="129"/>
      <c r="ADG35" s="129"/>
      <c r="ADH35" s="129"/>
      <c r="ADI35" s="129"/>
      <c r="ADJ35" s="129"/>
      <c r="ADK35" s="129"/>
      <c r="ADL35" s="129"/>
      <c r="ADM35" s="129"/>
      <c r="ADN35" s="129"/>
      <c r="ADO35" s="129"/>
      <c r="ADP35" s="129"/>
      <c r="ADQ35" s="129"/>
      <c r="ADR35" s="129"/>
      <c r="ADS35" s="129"/>
      <c r="ADT35" s="129"/>
      <c r="ADU35" s="129"/>
      <c r="ADV35" s="129"/>
      <c r="ADW35" s="129"/>
      <c r="ADX35" s="129"/>
      <c r="ADY35" s="129"/>
      <c r="ADZ35" s="129"/>
      <c r="AEA35" s="129"/>
      <c r="AEB35" s="129"/>
      <c r="AEC35" s="129"/>
      <c r="AED35" s="129"/>
      <c r="AEE35" s="129"/>
      <c r="AEF35" s="129"/>
      <c r="AEG35" s="129"/>
      <c r="AEH35" s="129"/>
      <c r="AEI35" s="129"/>
      <c r="AEJ35" s="129"/>
      <c r="AEK35" s="129"/>
      <c r="AEL35" s="129"/>
      <c r="AEM35" s="129"/>
      <c r="AEN35" s="129"/>
      <c r="AEO35" s="129"/>
      <c r="AEP35" s="129"/>
      <c r="AEQ35" s="129"/>
      <c r="AER35" s="129"/>
      <c r="AES35" s="129"/>
      <c r="AET35" s="129"/>
      <c r="AEU35" s="129"/>
      <c r="AEV35" s="129"/>
      <c r="AEW35" s="129"/>
      <c r="AEX35" s="129"/>
      <c r="AEY35" s="129"/>
      <c r="AEZ35" s="129"/>
      <c r="AFA35" s="129"/>
      <c r="AFB35" s="129"/>
      <c r="AFC35" s="129"/>
      <c r="AFD35" s="129"/>
      <c r="AFE35" s="129"/>
      <c r="AFF35" s="129"/>
      <c r="AFG35" s="129"/>
      <c r="AFH35" s="129"/>
      <c r="AFI35" s="129"/>
      <c r="AFJ35" s="129"/>
      <c r="AFK35" s="129"/>
      <c r="AFL35" s="129"/>
      <c r="AFM35" s="129"/>
      <c r="AFN35" s="129"/>
      <c r="AFO35" s="129"/>
      <c r="AFP35" s="129"/>
      <c r="AFQ35" s="129"/>
      <c r="AFR35" s="129"/>
      <c r="AFS35" s="129"/>
      <c r="AFT35" s="129"/>
      <c r="AFU35" s="129"/>
      <c r="AFV35" s="129"/>
      <c r="AFW35" s="129"/>
      <c r="AFX35" s="129"/>
      <c r="AFY35" s="129"/>
      <c r="AFZ35" s="129"/>
      <c r="AGA35" s="129"/>
      <c r="AGB35" s="129"/>
      <c r="AGC35" s="129"/>
      <c r="AGD35" s="129"/>
      <c r="AGE35" s="129"/>
      <c r="AGF35" s="129"/>
      <c r="AGG35" s="129"/>
      <c r="AGH35" s="129"/>
      <c r="AGI35" s="129"/>
      <c r="AGJ35" s="129"/>
      <c r="AGK35" s="129"/>
      <c r="AGL35" s="129"/>
      <c r="AGM35" s="129"/>
      <c r="AGN35" s="129"/>
      <c r="AGO35" s="129"/>
      <c r="AGP35" s="129"/>
      <c r="AGQ35" s="129"/>
      <c r="AGR35" s="129"/>
      <c r="AGS35" s="129"/>
      <c r="AGT35" s="129"/>
      <c r="AGU35" s="129"/>
      <c r="AGV35" s="129"/>
      <c r="AGW35" s="129"/>
      <c r="AGX35" s="129"/>
      <c r="AGY35" s="129"/>
      <c r="AGZ35" s="129"/>
      <c r="AHA35" s="129"/>
      <c r="AHB35" s="129"/>
      <c r="AHC35" s="129"/>
      <c r="AHD35" s="129"/>
      <c r="AHE35" s="129"/>
      <c r="AHF35" s="129"/>
      <c r="AHG35" s="129"/>
      <c r="AHH35" s="129"/>
      <c r="AHI35" s="129"/>
      <c r="AHJ35" s="129"/>
      <c r="AHK35" s="129"/>
      <c r="AHL35" s="129"/>
      <c r="AHM35" s="129"/>
      <c r="AHN35" s="129"/>
      <c r="AHO35" s="129"/>
      <c r="AHP35" s="129"/>
      <c r="AHQ35" s="129"/>
      <c r="AHR35" s="129"/>
      <c r="AHS35" s="129"/>
      <c r="AHT35" s="129"/>
      <c r="AHU35" s="129"/>
      <c r="AHV35" s="129"/>
      <c r="AHW35" s="129"/>
      <c r="AHX35" s="129"/>
      <c r="AHY35" s="129"/>
      <c r="AHZ35" s="129"/>
      <c r="AIA35" s="129"/>
      <c r="AIB35" s="129"/>
      <c r="AIC35" s="129"/>
      <c r="AID35" s="129"/>
      <c r="AIE35" s="129"/>
      <c r="AIF35" s="129"/>
      <c r="AIG35" s="129"/>
      <c r="AIH35" s="129"/>
      <c r="AII35" s="129"/>
      <c r="AIJ35" s="129"/>
      <c r="AIK35" s="129"/>
      <c r="AIL35" s="129"/>
      <c r="AIM35" s="129"/>
      <c r="AIN35" s="129"/>
      <c r="AIO35" s="129"/>
      <c r="AIP35" s="129"/>
      <c r="AIQ35" s="129"/>
      <c r="AIR35" s="129"/>
      <c r="AIS35" s="129"/>
      <c r="AIT35" s="129"/>
      <c r="AIU35" s="129"/>
      <c r="AIV35" s="129"/>
      <c r="AIW35" s="129"/>
      <c r="AIX35" s="129"/>
      <c r="AIY35" s="129"/>
      <c r="AIZ35" s="129"/>
      <c r="AJA35" s="129"/>
      <c r="AJB35" s="129"/>
      <c r="AJC35" s="129"/>
      <c r="AJD35" s="129"/>
      <c r="AJE35" s="129"/>
      <c r="AJF35" s="129"/>
      <c r="AJG35" s="129"/>
      <c r="AJH35" s="129"/>
      <c r="AJI35" s="129"/>
      <c r="AJJ35" s="129"/>
      <c r="AJK35" s="129"/>
      <c r="AJL35" s="129"/>
      <c r="AJM35" s="129"/>
      <c r="AJN35" s="129"/>
      <c r="AJO35" s="129"/>
      <c r="AJP35" s="129"/>
      <c r="AJQ35" s="129"/>
      <c r="AJR35" s="129"/>
      <c r="AJS35" s="129"/>
      <c r="AJT35" s="129"/>
      <c r="AJU35" s="129"/>
      <c r="AJV35" s="129"/>
      <c r="AJW35" s="129"/>
      <c r="AJX35" s="129"/>
      <c r="AJY35" s="129"/>
      <c r="AJZ35" s="129"/>
      <c r="AKA35" s="129"/>
      <c r="AKB35" s="129"/>
      <c r="AKC35" s="129"/>
      <c r="AKD35" s="129"/>
      <c r="AKE35" s="129"/>
      <c r="AKF35" s="129"/>
      <c r="AKG35" s="129"/>
      <c r="AKH35" s="129"/>
      <c r="AKI35" s="129"/>
      <c r="AKJ35" s="129"/>
      <c r="AKK35" s="129"/>
      <c r="AKL35" s="129"/>
      <c r="AKM35" s="129"/>
      <c r="AKN35" s="129"/>
      <c r="AKO35" s="129"/>
      <c r="AKP35" s="129"/>
      <c r="AKQ35" s="129"/>
      <c r="AKR35" s="129"/>
      <c r="AKS35" s="129"/>
      <c r="AKT35" s="129"/>
      <c r="AKU35" s="129"/>
      <c r="AKV35" s="129"/>
      <c r="AKW35" s="129"/>
      <c r="AKX35" s="129"/>
      <c r="AKY35" s="129"/>
      <c r="AKZ35" s="129"/>
      <c r="ALA35" s="129"/>
      <c r="ALB35" s="129"/>
      <c r="ALC35" s="129"/>
      <c r="ALD35" s="129"/>
      <c r="ALE35" s="129"/>
      <c r="ALF35" s="129"/>
      <c r="ALG35" s="129"/>
      <c r="ALH35" s="129"/>
      <c r="ALI35" s="129"/>
      <c r="ALJ35" s="131"/>
      <c r="ALK35" s="129"/>
      <c r="ALL35" s="129"/>
      <c r="ALM35" s="129"/>
      <c r="ALN35" s="129"/>
      <c r="ALO35" s="105"/>
      <c r="ALP35" s="105"/>
      <c r="ALQ35" s="105"/>
    </row>
    <row r="36" spans="1:1005" s="241" customFormat="1" ht="31.5" customHeight="1" x14ac:dyDescent="0.25">
      <c r="A36" s="215" t="s">
        <v>2758</v>
      </c>
      <c r="B36" s="218"/>
      <c r="C36" s="224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  <c r="BI36" s="220"/>
      <c r="BJ36" s="220"/>
      <c r="BK36" s="220"/>
      <c r="BL36" s="220"/>
      <c r="BM36" s="220"/>
      <c r="BN36" s="220"/>
      <c r="BO36" s="220"/>
      <c r="BP36" s="220"/>
      <c r="BQ36" s="220"/>
      <c r="BR36" s="220"/>
      <c r="BS36" s="220"/>
      <c r="BT36" s="220"/>
      <c r="BU36" s="220"/>
      <c r="BV36" s="220"/>
      <c r="BW36" s="220"/>
      <c r="BX36" s="220"/>
      <c r="BY36" s="220"/>
      <c r="BZ36" s="220"/>
      <c r="CA36" s="220"/>
      <c r="CB36" s="220"/>
      <c r="CC36" s="220"/>
      <c r="CD36" s="220"/>
      <c r="CE36" s="220"/>
      <c r="CF36" s="220"/>
      <c r="CG36" s="220"/>
      <c r="CH36" s="220"/>
      <c r="CI36" s="220"/>
      <c r="CJ36" s="220"/>
      <c r="CK36" s="220"/>
      <c r="CL36" s="220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0"/>
      <c r="DE36" s="220"/>
      <c r="DF36" s="220"/>
      <c r="DG36" s="220"/>
      <c r="DH36" s="220"/>
      <c r="DI36" s="220"/>
      <c r="DJ36" s="220"/>
      <c r="DK36" s="220"/>
      <c r="DL36" s="220"/>
      <c r="DM36" s="220"/>
      <c r="DN36" s="220"/>
      <c r="DO36" s="220"/>
      <c r="DP36" s="220"/>
      <c r="DQ36" s="220"/>
      <c r="DR36" s="220"/>
      <c r="DS36" s="220"/>
      <c r="DT36" s="220"/>
      <c r="DU36" s="220"/>
      <c r="DV36" s="220"/>
      <c r="DW36" s="220"/>
      <c r="DX36" s="220"/>
      <c r="DY36" s="220"/>
      <c r="DZ36" s="220"/>
      <c r="EA36" s="220"/>
      <c r="EB36" s="220"/>
      <c r="EC36" s="220"/>
      <c r="ED36" s="220"/>
      <c r="EE36" s="220"/>
      <c r="EF36" s="220"/>
      <c r="EG36" s="220"/>
      <c r="EH36" s="220"/>
      <c r="EI36" s="220"/>
      <c r="EJ36" s="220"/>
      <c r="EK36" s="220"/>
      <c r="EL36" s="220"/>
      <c r="EM36" s="220"/>
      <c r="EN36" s="220"/>
      <c r="EO36" s="220"/>
      <c r="EP36" s="220"/>
      <c r="EQ36" s="220"/>
      <c r="ER36" s="220"/>
      <c r="ES36" s="220"/>
      <c r="ET36" s="220"/>
      <c r="EU36" s="220"/>
      <c r="EV36" s="220"/>
      <c r="EW36" s="220"/>
      <c r="EX36" s="220"/>
      <c r="EY36" s="220"/>
      <c r="EZ36" s="220"/>
      <c r="FA36" s="220"/>
      <c r="FB36" s="220"/>
      <c r="FC36" s="220"/>
      <c r="FD36" s="220"/>
      <c r="FE36" s="220"/>
      <c r="FF36" s="220"/>
      <c r="FG36" s="220"/>
      <c r="FH36" s="220"/>
      <c r="FI36" s="220"/>
      <c r="FJ36" s="220"/>
      <c r="FK36" s="220"/>
      <c r="FL36" s="220"/>
      <c r="FM36" s="220"/>
      <c r="FN36" s="220"/>
      <c r="FO36" s="220"/>
      <c r="FP36" s="220"/>
      <c r="FQ36" s="220"/>
      <c r="FR36" s="220"/>
      <c r="FS36" s="220"/>
      <c r="FT36" s="220"/>
      <c r="FU36" s="220"/>
      <c r="FV36" s="220"/>
      <c r="FW36" s="220"/>
      <c r="FX36" s="220"/>
      <c r="FY36" s="220"/>
      <c r="FZ36" s="220"/>
      <c r="GA36" s="220"/>
      <c r="GB36" s="220"/>
      <c r="GC36" s="220"/>
      <c r="GD36" s="220"/>
      <c r="GE36" s="220"/>
      <c r="GF36" s="220"/>
      <c r="GG36" s="220"/>
      <c r="GH36" s="220"/>
      <c r="GI36" s="220"/>
      <c r="GJ36" s="220"/>
      <c r="GK36" s="220"/>
      <c r="GL36" s="220"/>
      <c r="GM36" s="220"/>
      <c r="GN36" s="220"/>
      <c r="GO36" s="220"/>
      <c r="GP36" s="220"/>
      <c r="GQ36" s="220"/>
      <c r="GR36" s="220"/>
      <c r="GS36" s="220"/>
      <c r="GT36" s="220"/>
      <c r="GU36" s="220"/>
      <c r="GV36" s="220"/>
      <c r="GW36" s="220"/>
      <c r="GX36" s="220"/>
      <c r="GY36" s="220"/>
      <c r="GZ36" s="220"/>
      <c r="HA36" s="220"/>
      <c r="HB36" s="220"/>
      <c r="HC36" s="220"/>
      <c r="HD36" s="220"/>
      <c r="HE36" s="220"/>
      <c r="HF36" s="220"/>
      <c r="HG36" s="220"/>
      <c r="HH36" s="220"/>
      <c r="HI36" s="220"/>
      <c r="HJ36" s="220"/>
      <c r="HK36" s="220"/>
      <c r="HL36" s="220"/>
      <c r="HM36" s="220"/>
      <c r="HN36" s="220"/>
      <c r="HO36" s="220"/>
      <c r="HP36" s="220"/>
      <c r="HQ36" s="220"/>
      <c r="HR36" s="220"/>
      <c r="HS36" s="220"/>
      <c r="HT36" s="220"/>
      <c r="HU36" s="220"/>
      <c r="HV36" s="220"/>
      <c r="HW36" s="220"/>
      <c r="HX36" s="220"/>
      <c r="HY36" s="220"/>
      <c r="HZ36" s="220"/>
      <c r="IA36" s="220"/>
      <c r="IB36" s="220"/>
      <c r="IC36" s="220"/>
      <c r="ID36" s="220"/>
      <c r="IE36" s="220"/>
      <c r="IF36" s="220"/>
      <c r="IG36" s="220"/>
      <c r="IH36" s="220"/>
      <c r="II36" s="220"/>
      <c r="IJ36" s="220"/>
      <c r="IK36" s="220"/>
      <c r="IL36" s="220"/>
      <c r="IM36" s="220"/>
      <c r="IN36" s="220"/>
      <c r="IO36" s="220"/>
      <c r="IP36" s="220"/>
      <c r="IQ36" s="220"/>
      <c r="IR36" s="220"/>
      <c r="IS36" s="220"/>
      <c r="IT36" s="220"/>
      <c r="IU36" s="220"/>
      <c r="IV36" s="220"/>
      <c r="IW36" s="220"/>
      <c r="IX36" s="220"/>
      <c r="IY36" s="220"/>
      <c r="IZ36" s="220"/>
      <c r="JA36" s="220"/>
      <c r="JB36" s="220"/>
      <c r="JC36" s="220"/>
      <c r="JD36" s="220"/>
      <c r="JE36" s="220"/>
      <c r="JF36" s="220"/>
      <c r="JG36" s="220"/>
      <c r="JH36" s="220"/>
      <c r="JI36" s="220"/>
      <c r="JJ36" s="220"/>
      <c r="JK36" s="220"/>
      <c r="JL36" s="220"/>
      <c r="JM36" s="220"/>
      <c r="JN36" s="220"/>
      <c r="JO36" s="220"/>
      <c r="JP36" s="220"/>
      <c r="JQ36" s="220"/>
      <c r="JR36" s="220"/>
      <c r="JS36" s="220"/>
      <c r="JT36" s="220"/>
      <c r="JU36" s="220"/>
      <c r="JV36" s="220"/>
      <c r="JW36" s="220"/>
      <c r="JX36" s="220"/>
      <c r="JY36" s="220"/>
      <c r="JZ36" s="220"/>
      <c r="KA36" s="220"/>
      <c r="KB36" s="220"/>
      <c r="KC36" s="220"/>
      <c r="KD36" s="220"/>
      <c r="KE36" s="220"/>
      <c r="KF36" s="220"/>
      <c r="KG36" s="220"/>
      <c r="KH36" s="220"/>
      <c r="KI36" s="220"/>
      <c r="KJ36" s="220"/>
      <c r="KK36" s="220"/>
      <c r="KL36" s="220"/>
      <c r="KM36" s="220"/>
      <c r="KN36" s="220"/>
      <c r="KO36" s="220"/>
      <c r="KP36" s="220"/>
      <c r="KQ36" s="220"/>
      <c r="KR36" s="220"/>
      <c r="KS36" s="220"/>
      <c r="KT36" s="220"/>
      <c r="KU36" s="220"/>
      <c r="KV36" s="220"/>
      <c r="KW36" s="220"/>
      <c r="KX36" s="220"/>
      <c r="KY36" s="220"/>
      <c r="KZ36" s="220"/>
      <c r="LA36" s="220"/>
      <c r="LB36" s="220"/>
      <c r="LC36" s="220"/>
      <c r="LD36" s="220"/>
      <c r="LE36" s="220"/>
      <c r="LF36" s="220"/>
      <c r="LG36" s="220"/>
      <c r="LH36" s="220"/>
      <c r="LI36" s="220"/>
      <c r="LJ36" s="220"/>
      <c r="LK36" s="220"/>
      <c r="LL36" s="220"/>
      <c r="LM36" s="220"/>
      <c r="LN36" s="220"/>
      <c r="LO36" s="220"/>
      <c r="LP36" s="220"/>
      <c r="LQ36" s="220"/>
      <c r="LR36" s="220"/>
      <c r="LS36" s="220"/>
      <c r="LT36" s="220"/>
      <c r="LU36" s="220"/>
      <c r="LV36" s="220"/>
      <c r="LW36" s="220"/>
      <c r="LX36" s="220"/>
      <c r="LY36" s="220"/>
      <c r="LZ36" s="220"/>
      <c r="MA36" s="220"/>
      <c r="MB36" s="220"/>
      <c r="MC36" s="220"/>
      <c r="MD36" s="220"/>
      <c r="ME36" s="220"/>
      <c r="MF36" s="220"/>
      <c r="MG36" s="220"/>
      <c r="MH36" s="220"/>
      <c r="MI36" s="220"/>
      <c r="MJ36" s="220"/>
      <c r="MK36" s="220"/>
      <c r="ML36" s="220"/>
      <c r="MM36" s="220"/>
      <c r="MN36" s="220"/>
      <c r="MO36" s="220"/>
      <c r="MP36" s="220"/>
      <c r="MQ36" s="220"/>
      <c r="MR36" s="220"/>
      <c r="MS36" s="220"/>
      <c r="MT36" s="220"/>
      <c r="MU36" s="220"/>
      <c r="MV36" s="220"/>
      <c r="MW36" s="220"/>
      <c r="MX36" s="220"/>
      <c r="MY36" s="220"/>
      <c r="MZ36" s="220"/>
      <c r="NA36" s="220"/>
      <c r="NB36" s="220"/>
      <c r="NC36" s="220"/>
      <c r="ND36" s="220"/>
      <c r="NE36" s="220"/>
      <c r="NF36" s="220"/>
      <c r="NG36" s="220"/>
      <c r="NH36" s="220"/>
      <c r="NI36" s="220"/>
      <c r="NJ36" s="220"/>
      <c r="NK36" s="220"/>
      <c r="NL36" s="220"/>
      <c r="NM36" s="220"/>
      <c r="NN36" s="220"/>
      <c r="NO36" s="220"/>
      <c r="NP36" s="220"/>
      <c r="NQ36" s="220"/>
      <c r="NR36" s="220"/>
      <c r="NS36" s="220"/>
      <c r="NT36" s="220"/>
      <c r="NU36" s="220"/>
      <c r="NV36" s="220"/>
      <c r="NW36" s="220"/>
      <c r="NX36" s="220"/>
      <c r="NY36" s="220"/>
      <c r="NZ36" s="220"/>
      <c r="OA36" s="220"/>
      <c r="OB36" s="220"/>
      <c r="OC36" s="220"/>
      <c r="OD36" s="220"/>
      <c r="OE36" s="220"/>
      <c r="OF36" s="220"/>
      <c r="OG36" s="220"/>
      <c r="OH36" s="220"/>
      <c r="OI36" s="220"/>
      <c r="OJ36" s="220"/>
      <c r="OK36" s="220"/>
      <c r="OL36" s="220"/>
      <c r="OM36" s="220"/>
      <c r="ON36" s="220"/>
      <c r="OO36" s="220"/>
      <c r="OP36" s="220"/>
      <c r="OQ36" s="220"/>
      <c r="OR36" s="220"/>
      <c r="OS36" s="220"/>
      <c r="OT36" s="220"/>
      <c r="OU36" s="220"/>
      <c r="OV36" s="220"/>
      <c r="OW36" s="220"/>
      <c r="OX36" s="220"/>
      <c r="OY36" s="220"/>
      <c r="OZ36" s="220"/>
      <c r="PA36" s="220"/>
      <c r="PB36" s="220"/>
      <c r="PC36" s="220"/>
      <c r="PD36" s="220"/>
      <c r="PE36" s="220"/>
      <c r="PF36" s="220"/>
      <c r="PG36" s="220"/>
      <c r="PH36" s="220"/>
      <c r="PI36" s="220"/>
      <c r="PJ36" s="220"/>
      <c r="PK36" s="220"/>
      <c r="PL36" s="220"/>
      <c r="PM36" s="220"/>
      <c r="PN36" s="220"/>
      <c r="PO36" s="220"/>
      <c r="PP36" s="220"/>
      <c r="PQ36" s="220"/>
      <c r="PR36" s="220"/>
      <c r="PS36" s="220"/>
      <c r="PT36" s="220"/>
      <c r="PU36" s="220"/>
      <c r="PV36" s="220"/>
      <c r="PW36" s="220"/>
      <c r="PX36" s="220"/>
      <c r="PY36" s="220"/>
      <c r="PZ36" s="220"/>
      <c r="QA36" s="220"/>
      <c r="QB36" s="220"/>
      <c r="QC36" s="220"/>
      <c r="QD36" s="220"/>
      <c r="QE36" s="220"/>
      <c r="QF36" s="220"/>
      <c r="QG36" s="220"/>
      <c r="QH36" s="220"/>
      <c r="QI36" s="220"/>
      <c r="QJ36" s="220"/>
      <c r="QK36" s="220"/>
      <c r="QL36" s="220"/>
      <c r="QM36" s="220"/>
      <c r="QN36" s="220"/>
      <c r="QO36" s="220"/>
      <c r="QP36" s="220"/>
      <c r="QQ36" s="220"/>
      <c r="QR36" s="220"/>
      <c r="QS36" s="220"/>
      <c r="QT36" s="220"/>
      <c r="QU36" s="220"/>
      <c r="QV36" s="220"/>
      <c r="QW36" s="220"/>
      <c r="QX36" s="220"/>
      <c r="QY36" s="220"/>
      <c r="QZ36" s="220"/>
      <c r="RA36" s="220"/>
      <c r="RB36" s="220"/>
      <c r="RC36" s="220"/>
      <c r="RD36" s="220"/>
      <c r="RE36" s="220"/>
      <c r="RF36" s="220"/>
      <c r="RG36" s="220"/>
      <c r="RH36" s="220"/>
      <c r="RI36" s="220"/>
      <c r="RJ36" s="220"/>
      <c r="RK36" s="220"/>
      <c r="RL36" s="220"/>
      <c r="RM36" s="220"/>
      <c r="RN36" s="220"/>
      <c r="RO36" s="220"/>
      <c r="RP36" s="220"/>
      <c r="RQ36" s="220"/>
      <c r="RR36" s="220"/>
      <c r="RS36" s="220"/>
      <c r="RT36" s="220"/>
      <c r="RU36" s="220"/>
      <c r="RV36" s="220"/>
      <c r="RW36" s="220"/>
      <c r="RX36" s="220"/>
      <c r="RY36" s="220"/>
      <c r="RZ36" s="220"/>
      <c r="SA36" s="220"/>
      <c r="SB36" s="220"/>
      <c r="SC36" s="220"/>
      <c r="SD36" s="220"/>
      <c r="SE36" s="220"/>
      <c r="SF36" s="220"/>
      <c r="SG36" s="220"/>
      <c r="SH36" s="220"/>
      <c r="SI36" s="220"/>
      <c r="SJ36" s="220"/>
      <c r="SK36" s="220"/>
      <c r="SL36" s="220"/>
      <c r="SM36" s="220"/>
      <c r="SN36" s="220"/>
      <c r="SO36" s="220"/>
      <c r="SP36" s="220"/>
      <c r="SQ36" s="220"/>
      <c r="SR36" s="220"/>
      <c r="SS36" s="220"/>
      <c r="ST36" s="220"/>
      <c r="SU36" s="220"/>
      <c r="SV36" s="220"/>
      <c r="SW36" s="220"/>
      <c r="SX36" s="220"/>
      <c r="SY36" s="220"/>
      <c r="SZ36" s="220"/>
      <c r="TA36" s="220"/>
      <c r="TB36" s="220"/>
      <c r="TC36" s="220"/>
      <c r="TD36" s="220"/>
      <c r="TE36" s="220"/>
      <c r="TF36" s="220"/>
      <c r="TG36" s="220"/>
      <c r="TH36" s="220"/>
      <c r="TI36" s="220"/>
      <c r="TJ36" s="220"/>
      <c r="TK36" s="220"/>
      <c r="TL36" s="220"/>
      <c r="TM36" s="220"/>
      <c r="TN36" s="220"/>
      <c r="TO36" s="220"/>
      <c r="TP36" s="220"/>
      <c r="TQ36" s="220"/>
      <c r="TR36" s="220"/>
      <c r="TS36" s="220"/>
      <c r="TT36" s="220"/>
      <c r="TU36" s="220"/>
      <c r="TV36" s="220"/>
      <c r="TW36" s="220"/>
      <c r="TX36" s="220"/>
      <c r="TY36" s="220"/>
      <c r="TZ36" s="220"/>
      <c r="UA36" s="220"/>
      <c r="UB36" s="220"/>
      <c r="UC36" s="220"/>
      <c r="UD36" s="220"/>
      <c r="UE36" s="220"/>
      <c r="UF36" s="220"/>
      <c r="UG36" s="220"/>
      <c r="UH36" s="220"/>
      <c r="UI36" s="220"/>
      <c r="UJ36" s="220"/>
      <c r="UK36" s="220"/>
      <c r="UL36" s="220"/>
      <c r="UM36" s="220"/>
      <c r="UN36" s="220"/>
      <c r="UO36" s="220"/>
      <c r="UP36" s="220"/>
      <c r="UQ36" s="220"/>
      <c r="UR36" s="220"/>
      <c r="US36" s="220"/>
      <c r="UT36" s="220"/>
      <c r="UU36" s="220"/>
      <c r="UV36" s="220"/>
      <c r="UW36" s="220"/>
      <c r="UX36" s="220"/>
      <c r="UY36" s="220"/>
      <c r="UZ36" s="220"/>
      <c r="VA36" s="220"/>
      <c r="VB36" s="220"/>
      <c r="VC36" s="220"/>
      <c r="VD36" s="220"/>
      <c r="VE36" s="220"/>
      <c r="VF36" s="220"/>
      <c r="VG36" s="220"/>
      <c r="VH36" s="220"/>
      <c r="VI36" s="220"/>
      <c r="VJ36" s="220"/>
      <c r="VK36" s="220"/>
      <c r="VL36" s="220"/>
      <c r="VM36" s="220"/>
      <c r="VN36" s="220"/>
      <c r="VO36" s="220"/>
      <c r="VP36" s="220"/>
      <c r="VQ36" s="220"/>
      <c r="VR36" s="220"/>
      <c r="VS36" s="220"/>
      <c r="VT36" s="220"/>
      <c r="VU36" s="220"/>
      <c r="VV36" s="220"/>
      <c r="VW36" s="220"/>
      <c r="VX36" s="220"/>
      <c r="VY36" s="220"/>
      <c r="VZ36" s="220"/>
      <c r="WA36" s="220"/>
      <c r="WB36" s="220"/>
      <c r="WC36" s="220"/>
      <c r="WD36" s="220"/>
      <c r="WE36" s="220"/>
      <c r="WF36" s="220"/>
      <c r="WG36" s="220"/>
      <c r="WH36" s="220"/>
      <c r="WI36" s="220"/>
      <c r="WJ36" s="220"/>
      <c r="WK36" s="220"/>
      <c r="WL36" s="220"/>
      <c r="WM36" s="220"/>
      <c r="WN36" s="220"/>
      <c r="WO36" s="220"/>
      <c r="WP36" s="220"/>
      <c r="WQ36" s="220"/>
      <c r="WR36" s="220"/>
      <c r="WS36" s="220"/>
      <c r="WT36" s="220"/>
      <c r="WU36" s="220"/>
      <c r="WV36" s="220"/>
      <c r="WW36" s="220"/>
      <c r="WX36" s="220"/>
      <c r="WY36" s="220"/>
      <c r="WZ36" s="220"/>
      <c r="XA36" s="220"/>
      <c r="XB36" s="220"/>
      <c r="XC36" s="220"/>
      <c r="XD36" s="220"/>
      <c r="XE36" s="220"/>
      <c r="XF36" s="220"/>
      <c r="XG36" s="220"/>
      <c r="XH36" s="220"/>
      <c r="XI36" s="220"/>
      <c r="XJ36" s="220"/>
      <c r="XK36" s="220"/>
      <c r="XL36" s="220"/>
      <c r="XM36" s="220"/>
      <c r="XN36" s="220"/>
      <c r="XO36" s="220"/>
      <c r="XP36" s="220"/>
      <c r="XQ36" s="220"/>
      <c r="XR36" s="220"/>
      <c r="XS36" s="220"/>
      <c r="XT36" s="220"/>
      <c r="XU36" s="220"/>
      <c r="XV36" s="220"/>
      <c r="XW36" s="220"/>
      <c r="XX36" s="220"/>
      <c r="XY36" s="220"/>
      <c r="XZ36" s="220"/>
      <c r="YA36" s="220"/>
      <c r="YB36" s="220"/>
      <c r="YC36" s="220"/>
      <c r="YD36" s="220"/>
      <c r="YE36" s="220"/>
      <c r="YF36" s="220"/>
      <c r="YG36" s="220"/>
      <c r="YH36" s="220"/>
      <c r="YI36" s="220"/>
      <c r="YJ36" s="220"/>
      <c r="YK36" s="220"/>
      <c r="YL36" s="220"/>
      <c r="YM36" s="220"/>
      <c r="YN36" s="220"/>
      <c r="YO36" s="220"/>
      <c r="YP36" s="220"/>
      <c r="YQ36" s="220"/>
      <c r="YR36" s="220"/>
      <c r="YS36" s="220"/>
      <c r="YT36" s="220"/>
      <c r="YU36" s="220"/>
      <c r="YV36" s="220"/>
      <c r="YW36" s="220"/>
      <c r="YX36" s="220"/>
      <c r="YY36" s="220"/>
      <c r="YZ36" s="220"/>
      <c r="ZA36" s="220"/>
      <c r="ZB36" s="220"/>
      <c r="ZC36" s="220"/>
      <c r="ZD36" s="220"/>
      <c r="ZE36" s="220"/>
      <c r="ZF36" s="220"/>
      <c r="ZG36" s="220"/>
      <c r="ZH36" s="220"/>
      <c r="ZI36" s="220"/>
      <c r="ZJ36" s="220"/>
      <c r="ZK36" s="220"/>
      <c r="ZL36" s="220"/>
      <c r="ZM36" s="220"/>
      <c r="ZN36" s="220"/>
      <c r="ZO36" s="220"/>
      <c r="ZP36" s="220"/>
      <c r="ZQ36" s="220"/>
      <c r="ZR36" s="220"/>
      <c r="ZS36" s="220"/>
      <c r="ZT36" s="220"/>
      <c r="ZU36" s="220"/>
      <c r="ZV36" s="220"/>
      <c r="ZW36" s="220"/>
      <c r="ZX36" s="220"/>
      <c r="ZY36" s="220"/>
      <c r="ZZ36" s="220"/>
      <c r="AAA36" s="220"/>
      <c r="AAB36" s="220"/>
      <c r="AAC36" s="220"/>
      <c r="AAD36" s="220"/>
      <c r="AAE36" s="220"/>
      <c r="AAF36" s="220"/>
      <c r="AAG36" s="220"/>
      <c r="AAH36" s="220"/>
      <c r="AAI36" s="220"/>
      <c r="AAJ36" s="220"/>
      <c r="AAK36" s="220"/>
      <c r="AAL36" s="220"/>
      <c r="AAM36" s="220"/>
      <c r="AAN36" s="220"/>
      <c r="AAO36" s="220"/>
      <c r="AAP36" s="220"/>
      <c r="AAQ36" s="220"/>
      <c r="AAR36" s="220"/>
      <c r="AAS36" s="220"/>
      <c r="AAT36" s="220"/>
      <c r="AAU36" s="220"/>
      <c r="AAV36" s="220"/>
      <c r="AAW36" s="220"/>
      <c r="AAX36" s="220"/>
      <c r="AAY36" s="220"/>
      <c r="AAZ36" s="220"/>
      <c r="ABA36" s="220"/>
      <c r="ABB36" s="220"/>
      <c r="ABC36" s="220"/>
      <c r="ABD36" s="220"/>
      <c r="ABE36" s="220"/>
      <c r="ABF36" s="220"/>
      <c r="ABG36" s="220"/>
      <c r="ABH36" s="220"/>
      <c r="ABI36" s="220"/>
      <c r="ABJ36" s="220"/>
      <c r="ABK36" s="220"/>
      <c r="ABL36" s="220"/>
      <c r="ABM36" s="220"/>
      <c r="ABN36" s="220"/>
      <c r="ABO36" s="220"/>
      <c r="ABP36" s="220"/>
      <c r="ABQ36" s="220"/>
      <c r="ABR36" s="220"/>
      <c r="ABS36" s="220"/>
      <c r="ABT36" s="220"/>
      <c r="ABU36" s="220"/>
      <c r="ABV36" s="220"/>
      <c r="ABW36" s="220"/>
      <c r="ABX36" s="220"/>
      <c r="ABY36" s="220"/>
      <c r="ABZ36" s="220"/>
      <c r="ACA36" s="220"/>
      <c r="ACB36" s="220"/>
      <c r="ACC36" s="220"/>
      <c r="ACD36" s="220"/>
      <c r="ACE36" s="220"/>
      <c r="ACF36" s="220"/>
      <c r="ACG36" s="220"/>
      <c r="ACH36" s="220"/>
      <c r="ACI36" s="220"/>
      <c r="ACJ36" s="220"/>
      <c r="ACK36" s="220"/>
      <c r="ACL36" s="220"/>
      <c r="ACM36" s="220"/>
      <c r="ACN36" s="220"/>
      <c r="ACO36" s="220"/>
      <c r="ACP36" s="220"/>
      <c r="ACQ36" s="220"/>
      <c r="ACR36" s="220"/>
      <c r="ACS36" s="220"/>
      <c r="ACT36" s="220"/>
      <c r="ACU36" s="220"/>
      <c r="ACV36" s="220"/>
      <c r="ACW36" s="220"/>
      <c r="ACX36" s="220"/>
      <c r="ACY36" s="220"/>
      <c r="ACZ36" s="220"/>
      <c r="ADA36" s="220"/>
      <c r="ADB36" s="220"/>
      <c r="ADC36" s="220"/>
      <c r="ADD36" s="220"/>
      <c r="ADE36" s="220"/>
      <c r="ADF36" s="220"/>
      <c r="ADG36" s="220"/>
      <c r="ADH36" s="220"/>
      <c r="ADI36" s="220"/>
      <c r="ADJ36" s="220"/>
      <c r="ADK36" s="220"/>
      <c r="ADL36" s="220"/>
      <c r="ADM36" s="220"/>
      <c r="ADN36" s="220"/>
      <c r="ADO36" s="220"/>
      <c r="ADP36" s="220"/>
      <c r="ADQ36" s="220"/>
      <c r="ADR36" s="220"/>
      <c r="ADS36" s="220"/>
      <c r="ADT36" s="220"/>
      <c r="ADU36" s="220"/>
      <c r="ADV36" s="220"/>
      <c r="ADW36" s="220"/>
      <c r="ADX36" s="220"/>
      <c r="ADY36" s="220"/>
      <c r="ADZ36" s="220"/>
      <c r="AEA36" s="220"/>
      <c r="AEB36" s="220"/>
      <c r="AEC36" s="220"/>
      <c r="AED36" s="220"/>
      <c r="AEE36" s="220"/>
      <c r="AEF36" s="220"/>
      <c r="AEG36" s="220"/>
      <c r="AEH36" s="220"/>
      <c r="AEI36" s="220"/>
      <c r="AEJ36" s="220"/>
      <c r="AEK36" s="220"/>
      <c r="AEL36" s="220"/>
      <c r="AEM36" s="220"/>
      <c r="AEN36" s="220"/>
      <c r="AEO36" s="220"/>
      <c r="AEP36" s="220"/>
      <c r="AEQ36" s="220"/>
      <c r="AER36" s="220"/>
      <c r="AES36" s="220"/>
      <c r="AET36" s="220"/>
      <c r="AEU36" s="220"/>
      <c r="AEV36" s="220"/>
      <c r="AEW36" s="220"/>
      <c r="AEX36" s="220"/>
      <c r="AEY36" s="220"/>
      <c r="AEZ36" s="220"/>
      <c r="AFA36" s="220"/>
      <c r="AFB36" s="220"/>
      <c r="AFC36" s="220"/>
      <c r="AFD36" s="220"/>
      <c r="AFE36" s="220"/>
      <c r="AFF36" s="220"/>
      <c r="AFG36" s="220"/>
      <c r="AFH36" s="220"/>
      <c r="AFI36" s="220"/>
      <c r="AFJ36" s="220"/>
      <c r="AFK36" s="220"/>
      <c r="AFL36" s="220"/>
      <c r="AFM36" s="220"/>
      <c r="AFN36" s="220"/>
      <c r="AFO36" s="220"/>
      <c r="AFP36" s="220"/>
      <c r="AFQ36" s="220"/>
      <c r="AFR36" s="220"/>
      <c r="AFS36" s="220"/>
      <c r="AFT36" s="220"/>
      <c r="AFU36" s="220"/>
      <c r="AFV36" s="220"/>
      <c r="AFW36" s="220"/>
      <c r="AFX36" s="220"/>
      <c r="AFY36" s="220"/>
      <c r="AFZ36" s="220"/>
      <c r="AGA36" s="220"/>
      <c r="AGB36" s="220"/>
      <c r="AGC36" s="220"/>
      <c r="AGD36" s="220"/>
      <c r="AGE36" s="220"/>
      <c r="AGF36" s="220"/>
      <c r="AGG36" s="220"/>
      <c r="AGH36" s="220"/>
      <c r="AGI36" s="220"/>
      <c r="AGJ36" s="220"/>
      <c r="AGK36" s="220"/>
      <c r="AGL36" s="220"/>
      <c r="AGM36" s="220"/>
      <c r="AGN36" s="220"/>
      <c r="AGO36" s="220"/>
      <c r="AGP36" s="220"/>
      <c r="AGQ36" s="220"/>
      <c r="AGR36" s="220"/>
      <c r="AGS36" s="220"/>
      <c r="AGT36" s="220"/>
      <c r="AGU36" s="220"/>
      <c r="AGV36" s="220"/>
      <c r="AGW36" s="220"/>
      <c r="AGX36" s="220"/>
      <c r="AGY36" s="220"/>
      <c r="AGZ36" s="220"/>
      <c r="AHA36" s="220"/>
      <c r="AHB36" s="220"/>
      <c r="AHC36" s="220"/>
      <c r="AHD36" s="220"/>
      <c r="AHE36" s="220"/>
      <c r="AHF36" s="220"/>
      <c r="AHG36" s="220"/>
      <c r="AHH36" s="220"/>
      <c r="AHI36" s="220"/>
      <c r="AHJ36" s="220"/>
      <c r="AHK36" s="220"/>
      <c r="AHL36" s="220"/>
      <c r="AHM36" s="220"/>
      <c r="AHN36" s="220"/>
      <c r="AHO36" s="220"/>
      <c r="AHP36" s="220"/>
      <c r="AHQ36" s="220"/>
      <c r="AHR36" s="220"/>
      <c r="AHS36" s="220"/>
      <c r="AHT36" s="220"/>
      <c r="AHU36" s="220"/>
      <c r="AHV36" s="220"/>
      <c r="AHW36" s="220"/>
      <c r="AHX36" s="220"/>
      <c r="AHY36" s="220"/>
      <c r="AHZ36" s="220"/>
      <c r="AIA36" s="220"/>
      <c r="AIB36" s="220"/>
      <c r="AIC36" s="220"/>
      <c r="AID36" s="220"/>
      <c r="AIE36" s="220"/>
      <c r="AIF36" s="220"/>
      <c r="AIG36" s="220"/>
      <c r="AIH36" s="220"/>
      <c r="AII36" s="220"/>
      <c r="AIJ36" s="220"/>
      <c r="AIK36" s="220"/>
      <c r="AIL36" s="220"/>
      <c r="AIM36" s="220"/>
      <c r="AIN36" s="220"/>
      <c r="AIO36" s="220"/>
      <c r="AIP36" s="220"/>
      <c r="AIQ36" s="220"/>
      <c r="AIR36" s="220"/>
      <c r="AIS36" s="220"/>
      <c r="AIT36" s="220"/>
      <c r="AIU36" s="220"/>
      <c r="AIV36" s="220"/>
      <c r="AIW36" s="220"/>
      <c r="AIX36" s="220"/>
      <c r="AIY36" s="220"/>
      <c r="AIZ36" s="220"/>
      <c r="AJA36" s="220"/>
      <c r="AJB36" s="220"/>
      <c r="AJC36" s="220"/>
      <c r="AJD36" s="220"/>
      <c r="AJE36" s="220"/>
      <c r="AJF36" s="220"/>
      <c r="AJG36" s="220"/>
      <c r="AJH36" s="220"/>
      <c r="AJI36" s="220"/>
      <c r="AJJ36" s="220"/>
      <c r="AJK36" s="220"/>
      <c r="AJL36" s="220"/>
      <c r="AJM36" s="220"/>
      <c r="AJN36" s="220"/>
      <c r="AJO36" s="220"/>
      <c r="AJP36" s="220"/>
      <c r="AJQ36" s="220"/>
      <c r="AJR36" s="220"/>
      <c r="AJS36" s="220"/>
      <c r="AJT36" s="220"/>
      <c r="AJU36" s="220"/>
      <c r="AJV36" s="220"/>
      <c r="AJW36" s="220"/>
      <c r="AJX36" s="220"/>
      <c r="AJY36" s="220"/>
      <c r="AJZ36" s="220"/>
      <c r="AKA36" s="220"/>
      <c r="AKB36" s="220"/>
      <c r="AKC36" s="220"/>
      <c r="AKD36" s="220"/>
      <c r="AKE36" s="220"/>
      <c r="AKF36" s="220"/>
      <c r="AKG36" s="220"/>
      <c r="AKH36" s="220"/>
      <c r="AKI36" s="220"/>
      <c r="AKJ36" s="220"/>
      <c r="AKK36" s="220"/>
      <c r="AKL36" s="220"/>
      <c r="AKM36" s="220"/>
      <c r="AKN36" s="220"/>
      <c r="AKO36" s="220"/>
      <c r="AKP36" s="220"/>
      <c r="AKQ36" s="220"/>
      <c r="AKR36" s="220"/>
      <c r="AKS36" s="220"/>
      <c r="AKT36" s="220"/>
      <c r="AKU36" s="220"/>
      <c r="AKV36" s="220"/>
      <c r="AKW36" s="220"/>
      <c r="AKX36" s="220"/>
      <c r="AKY36" s="220"/>
      <c r="AKZ36" s="220"/>
      <c r="ALA36" s="220"/>
      <c r="ALB36" s="220"/>
      <c r="ALC36" s="220"/>
      <c r="ALD36" s="220"/>
      <c r="ALE36" s="220"/>
      <c r="ALF36" s="220"/>
      <c r="ALG36" s="220"/>
      <c r="ALH36" s="220"/>
      <c r="ALI36" s="220"/>
      <c r="ALJ36" s="220"/>
      <c r="ALK36" s="220"/>
      <c r="ALL36" s="220"/>
      <c r="ALM36" s="220"/>
      <c r="ALN36" s="220"/>
      <c r="ALO36" s="239"/>
      <c r="ALP36" s="239"/>
      <c r="ALQ36" s="239"/>
    </row>
    <row r="37" spans="1:1005" s="86" customFormat="1" ht="31.5" customHeight="1" x14ac:dyDescent="0.25">
      <c r="A37" s="216" t="s">
        <v>2783</v>
      </c>
      <c r="B37" s="225"/>
      <c r="C37" s="226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3"/>
      <c r="BF37" s="223"/>
      <c r="BG37" s="223"/>
      <c r="BH37" s="223"/>
      <c r="BI37" s="223"/>
      <c r="BJ37" s="223"/>
      <c r="BK37" s="223"/>
      <c r="BL37" s="223"/>
      <c r="BM37" s="223"/>
      <c r="BN37" s="223"/>
      <c r="BO37" s="223"/>
      <c r="BP37" s="223"/>
      <c r="BQ37" s="223"/>
      <c r="BR37" s="223"/>
      <c r="BS37" s="223"/>
      <c r="BT37" s="223"/>
      <c r="BU37" s="223"/>
      <c r="BV37" s="223"/>
      <c r="BW37" s="223"/>
      <c r="BX37" s="223"/>
      <c r="BY37" s="223"/>
      <c r="BZ37" s="223"/>
      <c r="CA37" s="223"/>
      <c r="CB37" s="223"/>
      <c r="CC37" s="223"/>
      <c r="CD37" s="223"/>
      <c r="CE37" s="223"/>
      <c r="CF37" s="223"/>
      <c r="CG37" s="223"/>
      <c r="CH37" s="223"/>
      <c r="CI37" s="223"/>
      <c r="CJ37" s="223"/>
      <c r="CK37" s="223"/>
      <c r="CL37" s="223"/>
      <c r="CM37" s="223"/>
      <c r="CN37" s="223"/>
      <c r="CO37" s="223"/>
      <c r="CP37" s="223"/>
      <c r="CQ37" s="223"/>
      <c r="CR37" s="223"/>
      <c r="CS37" s="223"/>
      <c r="CT37" s="223"/>
      <c r="CU37" s="223"/>
      <c r="CV37" s="223"/>
      <c r="CW37" s="223"/>
      <c r="CX37" s="223"/>
      <c r="CY37" s="223"/>
      <c r="CZ37" s="223"/>
      <c r="DA37" s="223"/>
      <c r="DB37" s="223"/>
      <c r="DC37" s="223"/>
      <c r="DD37" s="223"/>
      <c r="DE37" s="223"/>
      <c r="DF37" s="223"/>
      <c r="DG37" s="223"/>
      <c r="DH37" s="223"/>
      <c r="DI37" s="223"/>
      <c r="DJ37" s="223"/>
      <c r="DK37" s="223"/>
      <c r="DL37" s="223"/>
      <c r="DM37" s="223"/>
      <c r="DN37" s="223"/>
      <c r="DO37" s="223"/>
      <c r="DP37" s="223"/>
      <c r="DQ37" s="223"/>
      <c r="DR37" s="223"/>
      <c r="DS37" s="223"/>
      <c r="DT37" s="223"/>
      <c r="DU37" s="223"/>
      <c r="DV37" s="223"/>
      <c r="DW37" s="223"/>
      <c r="DX37" s="223"/>
      <c r="DY37" s="223"/>
      <c r="DZ37" s="223"/>
      <c r="EA37" s="223"/>
      <c r="EB37" s="223"/>
      <c r="EC37" s="223"/>
      <c r="ED37" s="223"/>
      <c r="EE37" s="223"/>
      <c r="EF37" s="223"/>
      <c r="EG37" s="223"/>
      <c r="EH37" s="223"/>
      <c r="EI37" s="223"/>
      <c r="EJ37" s="223"/>
      <c r="EK37" s="223"/>
      <c r="EL37" s="223"/>
      <c r="EM37" s="223"/>
      <c r="EN37" s="223"/>
      <c r="EO37" s="223"/>
      <c r="EP37" s="223"/>
      <c r="EQ37" s="223"/>
      <c r="ER37" s="223"/>
      <c r="ES37" s="223"/>
      <c r="ET37" s="223"/>
      <c r="EU37" s="223"/>
      <c r="EV37" s="223"/>
      <c r="EW37" s="223"/>
      <c r="EX37" s="223"/>
      <c r="EY37" s="223"/>
      <c r="EZ37" s="223"/>
      <c r="FA37" s="223"/>
      <c r="FB37" s="223"/>
      <c r="FC37" s="223"/>
      <c r="FD37" s="223"/>
      <c r="FE37" s="223"/>
      <c r="FF37" s="223"/>
      <c r="FG37" s="223"/>
      <c r="FH37" s="223"/>
      <c r="FI37" s="223"/>
      <c r="FJ37" s="223"/>
      <c r="FK37" s="223"/>
      <c r="FL37" s="223"/>
      <c r="FM37" s="223"/>
      <c r="FN37" s="223"/>
      <c r="FO37" s="223"/>
      <c r="FP37" s="223"/>
      <c r="FQ37" s="223"/>
      <c r="FR37" s="223"/>
      <c r="FS37" s="223"/>
      <c r="FT37" s="223"/>
      <c r="FU37" s="223"/>
      <c r="FV37" s="223"/>
      <c r="FW37" s="223"/>
      <c r="FX37" s="223"/>
      <c r="FY37" s="223"/>
      <c r="FZ37" s="223"/>
      <c r="GA37" s="223"/>
      <c r="GB37" s="223"/>
      <c r="GC37" s="223"/>
      <c r="GD37" s="223"/>
      <c r="GE37" s="223"/>
      <c r="GF37" s="223"/>
      <c r="GG37" s="223"/>
      <c r="GH37" s="223"/>
      <c r="GI37" s="223"/>
      <c r="GJ37" s="223"/>
      <c r="GK37" s="223"/>
      <c r="GL37" s="223"/>
      <c r="GM37" s="223"/>
      <c r="GN37" s="223"/>
      <c r="GO37" s="223"/>
      <c r="GP37" s="223"/>
      <c r="GQ37" s="223"/>
      <c r="GR37" s="223"/>
      <c r="GS37" s="223"/>
      <c r="GT37" s="223"/>
      <c r="GU37" s="223"/>
      <c r="GV37" s="223"/>
      <c r="GW37" s="223"/>
      <c r="GX37" s="223"/>
      <c r="GY37" s="223"/>
      <c r="GZ37" s="223"/>
      <c r="HA37" s="223"/>
      <c r="HB37" s="223"/>
      <c r="HC37" s="223"/>
      <c r="HD37" s="223"/>
      <c r="HE37" s="223"/>
      <c r="HF37" s="223"/>
      <c r="HG37" s="223"/>
      <c r="HH37" s="223"/>
      <c r="HI37" s="223"/>
      <c r="HJ37" s="223"/>
      <c r="HK37" s="223"/>
      <c r="HL37" s="223"/>
      <c r="HM37" s="223"/>
      <c r="HN37" s="223"/>
      <c r="HO37" s="223"/>
      <c r="HP37" s="223"/>
      <c r="HQ37" s="223"/>
      <c r="HR37" s="223"/>
      <c r="HS37" s="223"/>
      <c r="HT37" s="223"/>
      <c r="HU37" s="223"/>
      <c r="HV37" s="223"/>
      <c r="HW37" s="223"/>
      <c r="HX37" s="223"/>
      <c r="HY37" s="223"/>
      <c r="HZ37" s="223"/>
      <c r="IA37" s="223"/>
      <c r="IB37" s="223"/>
      <c r="IC37" s="223"/>
      <c r="ID37" s="223"/>
      <c r="IE37" s="223"/>
      <c r="IF37" s="223"/>
      <c r="IG37" s="223"/>
      <c r="IH37" s="223"/>
      <c r="II37" s="223"/>
      <c r="IJ37" s="223"/>
      <c r="IK37" s="223"/>
      <c r="IL37" s="223"/>
      <c r="IM37" s="223"/>
      <c r="IN37" s="223"/>
      <c r="IO37" s="223"/>
      <c r="IP37" s="223"/>
      <c r="IQ37" s="223"/>
      <c r="IR37" s="223"/>
      <c r="IS37" s="223"/>
      <c r="IT37" s="223"/>
      <c r="IU37" s="223"/>
      <c r="IV37" s="223"/>
      <c r="IW37" s="223"/>
      <c r="IX37" s="223"/>
      <c r="IY37" s="223"/>
      <c r="IZ37" s="223"/>
      <c r="JA37" s="223"/>
      <c r="JB37" s="223"/>
      <c r="JC37" s="223"/>
      <c r="JD37" s="223"/>
      <c r="JE37" s="223"/>
      <c r="JF37" s="223"/>
      <c r="JG37" s="223"/>
      <c r="JH37" s="223"/>
      <c r="JI37" s="223"/>
      <c r="JJ37" s="223"/>
      <c r="JK37" s="223"/>
      <c r="JL37" s="223"/>
      <c r="JM37" s="223"/>
      <c r="JN37" s="223"/>
      <c r="JO37" s="223"/>
      <c r="JP37" s="223"/>
      <c r="JQ37" s="223"/>
      <c r="JR37" s="223"/>
      <c r="JS37" s="223"/>
      <c r="JT37" s="223"/>
      <c r="JU37" s="223"/>
      <c r="JV37" s="223"/>
      <c r="JW37" s="223"/>
      <c r="JX37" s="223"/>
      <c r="JY37" s="223"/>
      <c r="JZ37" s="223"/>
      <c r="KA37" s="223"/>
      <c r="KB37" s="223"/>
      <c r="KC37" s="223"/>
      <c r="KD37" s="223"/>
      <c r="KE37" s="223"/>
      <c r="KF37" s="223"/>
      <c r="KG37" s="223"/>
      <c r="KH37" s="223"/>
      <c r="KI37" s="223"/>
      <c r="KJ37" s="223"/>
      <c r="KK37" s="223"/>
      <c r="KL37" s="223"/>
      <c r="KM37" s="223"/>
      <c r="KN37" s="223"/>
      <c r="KO37" s="223"/>
      <c r="KP37" s="223"/>
      <c r="KQ37" s="223"/>
      <c r="KR37" s="223"/>
      <c r="KS37" s="223"/>
      <c r="KT37" s="223"/>
      <c r="KU37" s="223"/>
      <c r="KV37" s="223"/>
      <c r="KW37" s="223"/>
      <c r="KX37" s="223"/>
      <c r="KY37" s="223"/>
      <c r="KZ37" s="223"/>
      <c r="LA37" s="223"/>
      <c r="LB37" s="223"/>
      <c r="LC37" s="223"/>
      <c r="LD37" s="223"/>
      <c r="LE37" s="223"/>
      <c r="LF37" s="223"/>
      <c r="LG37" s="223"/>
      <c r="LH37" s="223"/>
      <c r="LI37" s="223"/>
      <c r="LJ37" s="223"/>
      <c r="LK37" s="223"/>
      <c r="LL37" s="223"/>
      <c r="LM37" s="223"/>
      <c r="LN37" s="223"/>
      <c r="LO37" s="223"/>
      <c r="LP37" s="223"/>
      <c r="LQ37" s="223"/>
      <c r="LR37" s="223"/>
      <c r="LS37" s="223"/>
      <c r="LT37" s="223"/>
      <c r="LU37" s="223"/>
      <c r="LV37" s="223"/>
      <c r="LW37" s="223"/>
      <c r="LX37" s="223"/>
      <c r="LY37" s="223"/>
      <c r="LZ37" s="223"/>
      <c r="MA37" s="223"/>
      <c r="MB37" s="223"/>
      <c r="MC37" s="223"/>
      <c r="MD37" s="223"/>
      <c r="ME37" s="223"/>
      <c r="MF37" s="223"/>
      <c r="MG37" s="223"/>
      <c r="MH37" s="223"/>
      <c r="MI37" s="223"/>
      <c r="MJ37" s="223"/>
      <c r="MK37" s="223"/>
      <c r="ML37" s="223"/>
      <c r="MM37" s="223"/>
      <c r="MN37" s="223"/>
      <c r="MO37" s="223"/>
      <c r="MP37" s="223"/>
      <c r="MQ37" s="223"/>
      <c r="MR37" s="223"/>
      <c r="MS37" s="223"/>
      <c r="MT37" s="223"/>
      <c r="MU37" s="223"/>
      <c r="MV37" s="223"/>
      <c r="MW37" s="223"/>
      <c r="MX37" s="223"/>
      <c r="MY37" s="223"/>
      <c r="MZ37" s="223"/>
      <c r="NA37" s="223"/>
      <c r="NB37" s="223"/>
      <c r="NC37" s="223"/>
      <c r="ND37" s="223"/>
      <c r="NE37" s="223"/>
      <c r="NF37" s="223"/>
      <c r="NG37" s="223"/>
      <c r="NH37" s="223"/>
      <c r="NI37" s="223"/>
      <c r="NJ37" s="223"/>
      <c r="NK37" s="223"/>
      <c r="NL37" s="223"/>
      <c r="NM37" s="223"/>
      <c r="NN37" s="223"/>
      <c r="NO37" s="223"/>
      <c r="NP37" s="223"/>
      <c r="NQ37" s="223"/>
      <c r="NR37" s="223"/>
      <c r="NS37" s="223"/>
      <c r="NT37" s="223"/>
      <c r="NU37" s="223"/>
      <c r="NV37" s="223"/>
      <c r="NW37" s="223"/>
      <c r="NX37" s="223"/>
      <c r="NY37" s="223"/>
      <c r="NZ37" s="223"/>
      <c r="OA37" s="223"/>
      <c r="OB37" s="223"/>
      <c r="OC37" s="223"/>
      <c r="OD37" s="223"/>
      <c r="OE37" s="223"/>
      <c r="OF37" s="223"/>
      <c r="OG37" s="223"/>
      <c r="OH37" s="223"/>
      <c r="OI37" s="223"/>
      <c r="OJ37" s="223"/>
      <c r="OK37" s="223"/>
      <c r="OL37" s="223"/>
      <c r="OM37" s="223"/>
      <c r="ON37" s="223"/>
      <c r="OO37" s="223"/>
      <c r="OP37" s="223"/>
      <c r="OQ37" s="223"/>
      <c r="OR37" s="223"/>
      <c r="OS37" s="223"/>
      <c r="OT37" s="223"/>
      <c r="OU37" s="223"/>
      <c r="OV37" s="223"/>
      <c r="OW37" s="223"/>
      <c r="OX37" s="223"/>
      <c r="OY37" s="223"/>
      <c r="OZ37" s="223"/>
      <c r="PA37" s="223"/>
      <c r="PB37" s="223"/>
      <c r="PC37" s="223"/>
      <c r="PD37" s="223"/>
      <c r="PE37" s="223"/>
      <c r="PF37" s="223"/>
      <c r="PG37" s="223"/>
      <c r="PH37" s="223"/>
      <c r="PI37" s="223"/>
      <c r="PJ37" s="223"/>
      <c r="PK37" s="223"/>
      <c r="PL37" s="223"/>
      <c r="PM37" s="223"/>
      <c r="PN37" s="223"/>
      <c r="PO37" s="223"/>
      <c r="PP37" s="223"/>
      <c r="PQ37" s="223"/>
      <c r="PR37" s="223"/>
      <c r="PS37" s="223"/>
      <c r="PT37" s="223"/>
      <c r="PU37" s="223"/>
      <c r="PV37" s="223"/>
      <c r="PW37" s="223"/>
      <c r="PX37" s="223"/>
      <c r="PY37" s="223"/>
      <c r="PZ37" s="223"/>
      <c r="QA37" s="223"/>
      <c r="QB37" s="223"/>
      <c r="QC37" s="223"/>
      <c r="QD37" s="223"/>
      <c r="QE37" s="223"/>
      <c r="QF37" s="223"/>
      <c r="QG37" s="223"/>
      <c r="QH37" s="223"/>
      <c r="QI37" s="223"/>
      <c r="QJ37" s="223"/>
      <c r="QK37" s="223"/>
      <c r="QL37" s="223"/>
      <c r="QM37" s="223"/>
      <c r="QN37" s="223"/>
      <c r="QO37" s="223"/>
      <c r="QP37" s="223"/>
      <c r="QQ37" s="223"/>
      <c r="QR37" s="223"/>
      <c r="QS37" s="223"/>
      <c r="QT37" s="223"/>
      <c r="QU37" s="223"/>
      <c r="QV37" s="223"/>
      <c r="QW37" s="223"/>
      <c r="QX37" s="223"/>
      <c r="QY37" s="223"/>
      <c r="QZ37" s="223"/>
      <c r="RA37" s="223"/>
      <c r="RB37" s="223"/>
      <c r="RC37" s="223"/>
      <c r="RD37" s="223"/>
      <c r="RE37" s="223"/>
      <c r="RF37" s="223"/>
      <c r="RG37" s="223"/>
      <c r="RH37" s="223"/>
      <c r="RI37" s="223"/>
      <c r="RJ37" s="223"/>
      <c r="RK37" s="223"/>
      <c r="RL37" s="223"/>
      <c r="RM37" s="223"/>
      <c r="RN37" s="223"/>
      <c r="RO37" s="223"/>
      <c r="RP37" s="223"/>
      <c r="RQ37" s="223"/>
      <c r="RR37" s="223"/>
      <c r="RS37" s="223"/>
      <c r="RT37" s="223"/>
      <c r="RU37" s="223"/>
      <c r="RV37" s="223"/>
      <c r="RW37" s="223"/>
      <c r="RX37" s="223"/>
      <c r="RY37" s="223"/>
      <c r="RZ37" s="223"/>
      <c r="SA37" s="223"/>
      <c r="SB37" s="223"/>
      <c r="SC37" s="223"/>
      <c r="SD37" s="223"/>
      <c r="SE37" s="223"/>
      <c r="SF37" s="223"/>
      <c r="SG37" s="223"/>
      <c r="SH37" s="223"/>
      <c r="SI37" s="223"/>
      <c r="SJ37" s="223"/>
      <c r="SK37" s="223"/>
      <c r="SL37" s="223"/>
      <c r="SM37" s="223"/>
      <c r="SN37" s="223"/>
      <c r="SO37" s="223"/>
      <c r="SP37" s="223"/>
      <c r="SQ37" s="223"/>
      <c r="SR37" s="223"/>
      <c r="SS37" s="223"/>
      <c r="ST37" s="223"/>
      <c r="SU37" s="223"/>
      <c r="SV37" s="223"/>
      <c r="SW37" s="223"/>
      <c r="SX37" s="223"/>
      <c r="SY37" s="223"/>
      <c r="SZ37" s="223"/>
      <c r="TA37" s="223"/>
      <c r="TB37" s="223"/>
      <c r="TC37" s="223"/>
      <c r="TD37" s="223"/>
      <c r="TE37" s="223"/>
      <c r="TF37" s="223"/>
      <c r="TG37" s="223"/>
      <c r="TH37" s="223"/>
      <c r="TI37" s="223"/>
      <c r="TJ37" s="223"/>
      <c r="TK37" s="223"/>
      <c r="TL37" s="223"/>
      <c r="TM37" s="223"/>
      <c r="TN37" s="223"/>
      <c r="TO37" s="223"/>
      <c r="TP37" s="223"/>
      <c r="TQ37" s="223"/>
      <c r="TR37" s="223"/>
      <c r="TS37" s="223"/>
      <c r="TT37" s="223"/>
      <c r="TU37" s="223"/>
      <c r="TV37" s="223"/>
      <c r="TW37" s="223"/>
      <c r="TX37" s="223"/>
      <c r="TY37" s="223"/>
      <c r="TZ37" s="223"/>
      <c r="UA37" s="223"/>
      <c r="UB37" s="223"/>
      <c r="UC37" s="223"/>
      <c r="UD37" s="223"/>
      <c r="UE37" s="223"/>
      <c r="UF37" s="223"/>
      <c r="UG37" s="223"/>
      <c r="UH37" s="223"/>
      <c r="UI37" s="223"/>
      <c r="UJ37" s="223"/>
      <c r="UK37" s="223"/>
      <c r="UL37" s="223"/>
      <c r="UM37" s="223"/>
      <c r="UN37" s="223"/>
      <c r="UO37" s="223"/>
      <c r="UP37" s="223"/>
      <c r="UQ37" s="223"/>
      <c r="UR37" s="223"/>
      <c r="US37" s="223"/>
      <c r="UT37" s="223"/>
      <c r="UU37" s="223"/>
      <c r="UV37" s="223"/>
      <c r="UW37" s="223"/>
      <c r="UX37" s="223"/>
      <c r="UY37" s="223"/>
      <c r="UZ37" s="223"/>
      <c r="VA37" s="223"/>
      <c r="VB37" s="223"/>
      <c r="VC37" s="223"/>
      <c r="VD37" s="223"/>
      <c r="VE37" s="223"/>
      <c r="VF37" s="223"/>
      <c r="VG37" s="223"/>
      <c r="VH37" s="223"/>
      <c r="VI37" s="223"/>
      <c r="VJ37" s="223"/>
      <c r="VK37" s="223"/>
      <c r="VL37" s="223"/>
      <c r="VM37" s="223"/>
      <c r="VN37" s="223"/>
      <c r="VO37" s="223"/>
      <c r="VP37" s="223"/>
      <c r="VQ37" s="223"/>
      <c r="VR37" s="223"/>
      <c r="VS37" s="223"/>
      <c r="VT37" s="223"/>
      <c r="VU37" s="223"/>
      <c r="VV37" s="223"/>
      <c r="VW37" s="223"/>
      <c r="VX37" s="223"/>
      <c r="VY37" s="223"/>
      <c r="VZ37" s="223"/>
      <c r="WA37" s="223"/>
      <c r="WB37" s="223"/>
      <c r="WC37" s="223"/>
      <c r="WD37" s="223"/>
      <c r="WE37" s="223"/>
      <c r="WF37" s="223"/>
      <c r="WG37" s="223"/>
      <c r="WH37" s="223"/>
      <c r="WI37" s="223"/>
      <c r="WJ37" s="223"/>
      <c r="WK37" s="223"/>
      <c r="WL37" s="223"/>
      <c r="WM37" s="223"/>
      <c r="WN37" s="223"/>
      <c r="WO37" s="223"/>
      <c r="WP37" s="223"/>
      <c r="WQ37" s="223"/>
      <c r="WR37" s="223"/>
      <c r="WS37" s="223"/>
      <c r="WT37" s="223"/>
      <c r="WU37" s="223"/>
      <c r="WV37" s="223"/>
      <c r="WW37" s="223"/>
      <c r="WX37" s="223"/>
      <c r="WY37" s="223"/>
      <c r="WZ37" s="223"/>
      <c r="XA37" s="223"/>
      <c r="XB37" s="223"/>
      <c r="XC37" s="223"/>
      <c r="XD37" s="223"/>
      <c r="XE37" s="223"/>
      <c r="XF37" s="223"/>
      <c r="XG37" s="223"/>
      <c r="XH37" s="223"/>
      <c r="XI37" s="223"/>
      <c r="XJ37" s="223"/>
      <c r="XK37" s="223"/>
      <c r="XL37" s="223"/>
      <c r="XM37" s="223"/>
      <c r="XN37" s="223"/>
      <c r="XO37" s="223"/>
      <c r="XP37" s="223"/>
      <c r="XQ37" s="223"/>
      <c r="XR37" s="223"/>
      <c r="XS37" s="223"/>
      <c r="XT37" s="223"/>
      <c r="XU37" s="223"/>
      <c r="XV37" s="223"/>
      <c r="XW37" s="223"/>
      <c r="XX37" s="223"/>
      <c r="XY37" s="223"/>
      <c r="XZ37" s="223"/>
      <c r="YA37" s="223"/>
      <c r="YB37" s="223"/>
      <c r="YC37" s="223"/>
      <c r="YD37" s="223"/>
      <c r="YE37" s="223"/>
      <c r="YF37" s="223"/>
      <c r="YG37" s="223"/>
      <c r="YH37" s="223"/>
      <c r="YI37" s="223"/>
      <c r="YJ37" s="223"/>
      <c r="YK37" s="223"/>
      <c r="YL37" s="223"/>
      <c r="YM37" s="223"/>
      <c r="YN37" s="223"/>
      <c r="YO37" s="223"/>
      <c r="YP37" s="223"/>
      <c r="YQ37" s="223"/>
      <c r="YR37" s="223"/>
      <c r="YS37" s="223"/>
      <c r="YT37" s="223"/>
      <c r="YU37" s="223"/>
      <c r="YV37" s="223"/>
      <c r="YW37" s="223"/>
      <c r="YX37" s="223"/>
      <c r="YY37" s="223"/>
      <c r="YZ37" s="223"/>
      <c r="ZA37" s="223"/>
      <c r="ZB37" s="223"/>
      <c r="ZC37" s="223"/>
      <c r="ZD37" s="223"/>
      <c r="ZE37" s="223"/>
      <c r="ZF37" s="223"/>
      <c r="ZG37" s="223"/>
      <c r="ZH37" s="223"/>
      <c r="ZI37" s="223"/>
      <c r="ZJ37" s="223"/>
      <c r="ZK37" s="223"/>
      <c r="ZL37" s="223"/>
      <c r="ZM37" s="223"/>
      <c r="ZN37" s="223"/>
      <c r="ZO37" s="223"/>
      <c r="ZP37" s="223"/>
      <c r="ZQ37" s="223"/>
      <c r="ZR37" s="223"/>
      <c r="ZS37" s="223"/>
      <c r="ZT37" s="223"/>
      <c r="ZU37" s="223"/>
      <c r="ZV37" s="223"/>
      <c r="ZW37" s="223"/>
      <c r="ZX37" s="223"/>
      <c r="ZY37" s="223"/>
      <c r="ZZ37" s="223"/>
      <c r="AAA37" s="223"/>
      <c r="AAB37" s="223"/>
      <c r="AAC37" s="223"/>
      <c r="AAD37" s="223"/>
      <c r="AAE37" s="223"/>
      <c r="AAF37" s="223"/>
      <c r="AAG37" s="223"/>
      <c r="AAH37" s="223"/>
      <c r="AAI37" s="223"/>
      <c r="AAJ37" s="223"/>
      <c r="AAK37" s="223"/>
      <c r="AAL37" s="223"/>
      <c r="AAM37" s="223"/>
      <c r="AAN37" s="223"/>
      <c r="AAO37" s="223"/>
      <c r="AAP37" s="223"/>
      <c r="AAQ37" s="223"/>
      <c r="AAR37" s="223"/>
      <c r="AAS37" s="223"/>
      <c r="AAT37" s="223"/>
      <c r="AAU37" s="223"/>
      <c r="AAV37" s="223"/>
      <c r="AAW37" s="223"/>
      <c r="AAX37" s="223"/>
      <c r="AAY37" s="223"/>
      <c r="AAZ37" s="223"/>
      <c r="ABA37" s="223"/>
      <c r="ABB37" s="223"/>
      <c r="ABC37" s="223"/>
      <c r="ABD37" s="223"/>
      <c r="ABE37" s="223"/>
      <c r="ABF37" s="223"/>
      <c r="ABG37" s="223"/>
      <c r="ABH37" s="223"/>
      <c r="ABI37" s="223"/>
      <c r="ABJ37" s="223"/>
      <c r="ABK37" s="223"/>
      <c r="ABL37" s="223"/>
      <c r="ABM37" s="223"/>
      <c r="ABN37" s="223"/>
      <c r="ABO37" s="223"/>
      <c r="ABP37" s="223"/>
      <c r="ABQ37" s="223"/>
      <c r="ABR37" s="223"/>
      <c r="ABS37" s="223"/>
      <c r="ABT37" s="223"/>
      <c r="ABU37" s="223"/>
      <c r="ABV37" s="223"/>
      <c r="ABW37" s="223"/>
      <c r="ABX37" s="223"/>
      <c r="ABY37" s="223"/>
      <c r="ABZ37" s="223"/>
      <c r="ACA37" s="223"/>
      <c r="ACB37" s="223"/>
      <c r="ACC37" s="223"/>
      <c r="ACD37" s="223"/>
      <c r="ACE37" s="223"/>
      <c r="ACF37" s="223"/>
      <c r="ACG37" s="223"/>
      <c r="ACH37" s="223"/>
      <c r="ACI37" s="223"/>
      <c r="ACJ37" s="223"/>
      <c r="ACK37" s="223"/>
      <c r="ACL37" s="223"/>
      <c r="ACM37" s="223"/>
      <c r="ACN37" s="223"/>
      <c r="ACO37" s="223"/>
      <c r="ACP37" s="223"/>
      <c r="ACQ37" s="223"/>
      <c r="ACR37" s="223"/>
      <c r="ACS37" s="223"/>
      <c r="ACT37" s="223"/>
      <c r="ACU37" s="223"/>
      <c r="ACV37" s="223"/>
      <c r="ACW37" s="223"/>
      <c r="ACX37" s="223"/>
      <c r="ACY37" s="223"/>
      <c r="ACZ37" s="223"/>
      <c r="ADA37" s="223"/>
      <c r="ADB37" s="223"/>
      <c r="ADC37" s="223"/>
      <c r="ADD37" s="223"/>
      <c r="ADE37" s="223"/>
      <c r="ADF37" s="223"/>
      <c r="ADG37" s="223"/>
      <c r="ADH37" s="223"/>
      <c r="ADI37" s="223"/>
      <c r="ADJ37" s="223"/>
      <c r="ADK37" s="223"/>
      <c r="ADL37" s="223"/>
      <c r="ADM37" s="223"/>
      <c r="ADN37" s="223"/>
      <c r="ADO37" s="223"/>
      <c r="ADP37" s="223"/>
      <c r="ADQ37" s="223"/>
      <c r="ADR37" s="223"/>
      <c r="ADS37" s="223"/>
      <c r="ADT37" s="223"/>
      <c r="ADU37" s="223"/>
      <c r="ADV37" s="223"/>
      <c r="ADW37" s="223"/>
      <c r="ADX37" s="223"/>
      <c r="ADY37" s="223"/>
      <c r="ADZ37" s="223"/>
      <c r="AEA37" s="223"/>
      <c r="AEB37" s="223"/>
      <c r="AEC37" s="223"/>
      <c r="AED37" s="223"/>
      <c r="AEE37" s="223"/>
      <c r="AEF37" s="223"/>
      <c r="AEG37" s="223"/>
      <c r="AEH37" s="223"/>
      <c r="AEI37" s="223"/>
      <c r="AEJ37" s="223"/>
      <c r="AEK37" s="223"/>
      <c r="AEL37" s="223"/>
      <c r="AEM37" s="223"/>
      <c r="AEN37" s="223"/>
      <c r="AEO37" s="223"/>
      <c r="AEP37" s="223"/>
      <c r="AEQ37" s="223"/>
      <c r="AER37" s="223"/>
      <c r="AES37" s="223"/>
      <c r="AET37" s="223"/>
      <c r="AEU37" s="223"/>
      <c r="AEV37" s="223"/>
      <c r="AEW37" s="223"/>
      <c r="AEX37" s="223"/>
      <c r="AEY37" s="223"/>
      <c r="AEZ37" s="223"/>
      <c r="AFA37" s="223"/>
      <c r="AFB37" s="223"/>
      <c r="AFC37" s="223"/>
      <c r="AFD37" s="223"/>
      <c r="AFE37" s="223"/>
      <c r="AFF37" s="223"/>
      <c r="AFG37" s="223"/>
      <c r="AFH37" s="223"/>
      <c r="AFI37" s="223"/>
      <c r="AFJ37" s="223"/>
      <c r="AFK37" s="223"/>
      <c r="AFL37" s="223"/>
      <c r="AFM37" s="223"/>
      <c r="AFN37" s="223"/>
      <c r="AFO37" s="223"/>
      <c r="AFP37" s="223"/>
      <c r="AFQ37" s="223"/>
      <c r="AFR37" s="223"/>
      <c r="AFS37" s="223"/>
      <c r="AFT37" s="223"/>
      <c r="AFU37" s="223"/>
      <c r="AFV37" s="223"/>
      <c r="AFW37" s="223"/>
      <c r="AFX37" s="223"/>
      <c r="AFY37" s="223"/>
      <c r="AFZ37" s="223"/>
      <c r="AGA37" s="223"/>
      <c r="AGB37" s="223"/>
      <c r="AGC37" s="223"/>
      <c r="AGD37" s="223"/>
      <c r="AGE37" s="223"/>
      <c r="AGF37" s="223"/>
      <c r="AGG37" s="223"/>
      <c r="AGH37" s="223"/>
      <c r="AGI37" s="223"/>
      <c r="AGJ37" s="223"/>
      <c r="AGK37" s="223"/>
      <c r="AGL37" s="223"/>
      <c r="AGM37" s="223"/>
      <c r="AGN37" s="223"/>
      <c r="AGO37" s="223"/>
      <c r="AGP37" s="223"/>
      <c r="AGQ37" s="223"/>
      <c r="AGR37" s="223"/>
      <c r="AGS37" s="223"/>
      <c r="AGT37" s="223"/>
      <c r="AGU37" s="223"/>
      <c r="AGV37" s="223"/>
      <c r="AGW37" s="223"/>
      <c r="AGX37" s="223"/>
      <c r="AGY37" s="223"/>
      <c r="AGZ37" s="223"/>
      <c r="AHA37" s="223"/>
      <c r="AHB37" s="223"/>
      <c r="AHC37" s="223"/>
      <c r="AHD37" s="223"/>
      <c r="AHE37" s="223"/>
      <c r="AHF37" s="223"/>
      <c r="AHG37" s="223"/>
      <c r="AHH37" s="223"/>
      <c r="AHI37" s="223"/>
      <c r="AHJ37" s="223"/>
      <c r="AHK37" s="223"/>
      <c r="AHL37" s="223"/>
      <c r="AHM37" s="223"/>
      <c r="AHN37" s="223"/>
      <c r="AHO37" s="223"/>
      <c r="AHP37" s="223"/>
      <c r="AHQ37" s="223"/>
      <c r="AHR37" s="223"/>
      <c r="AHS37" s="223"/>
      <c r="AHT37" s="223"/>
      <c r="AHU37" s="223"/>
      <c r="AHV37" s="223"/>
      <c r="AHW37" s="223"/>
      <c r="AHX37" s="223"/>
      <c r="AHY37" s="223"/>
      <c r="AHZ37" s="223"/>
      <c r="AIA37" s="223"/>
      <c r="AIB37" s="223"/>
      <c r="AIC37" s="223"/>
      <c r="AID37" s="223"/>
      <c r="AIE37" s="223"/>
      <c r="AIF37" s="223"/>
      <c r="AIG37" s="223"/>
      <c r="AIH37" s="223"/>
      <c r="AII37" s="223"/>
      <c r="AIJ37" s="223"/>
      <c r="AIK37" s="223"/>
      <c r="AIL37" s="223"/>
      <c r="AIM37" s="223"/>
      <c r="AIN37" s="223"/>
      <c r="AIO37" s="223"/>
      <c r="AIP37" s="223"/>
      <c r="AIQ37" s="223"/>
      <c r="AIR37" s="223"/>
      <c r="AIS37" s="223"/>
      <c r="AIT37" s="223"/>
      <c r="AIU37" s="223"/>
      <c r="AIV37" s="223"/>
      <c r="AIW37" s="223"/>
      <c r="AIX37" s="223"/>
      <c r="AIY37" s="223"/>
      <c r="AIZ37" s="223"/>
      <c r="AJA37" s="223"/>
      <c r="AJB37" s="223"/>
      <c r="AJC37" s="223"/>
      <c r="AJD37" s="223"/>
      <c r="AJE37" s="223"/>
      <c r="AJF37" s="223"/>
      <c r="AJG37" s="223"/>
      <c r="AJH37" s="223"/>
      <c r="AJI37" s="223"/>
      <c r="AJJ37" s="223"/>
      <c r="AJK37" s="223"/>
      <c r="AJL37" s="223"/>
      <c r="AJM37" s="223"/>
      <c r="AJN37" s="223"/>
      <c r="AJO37" s="223"/>
      <c r="AJP37" s="223"/>
      <c r="AJQ37" s="223"/>
      <c r="AJR37" s="223"/>
      <c r="AJS37" s="223"/>
      <c r="AJT37" s="223"/>
      <c r="AJU37" s="223"/>
      <c r="AJV37" s="223"/>
      <c r="AJW37" s="223"/>
      <c r="AJX37" s="223"/>
      <c r="AJY37" s="223"/>
      <c r="AJZ37" s="223"/>
      <c r="AKA37" s="223"/>
      <c r="AKB37" s="223"/>
      <c r="AKC37" s="223"/>
      <c r="AKD37" s="223"/>
      <c r="AKE37" s="223"/>
      <c r="AKF37" s="223"/>
      <c r="AKG37" s="223"/>
      <c r="AKH37" s="223"/>
      <c r="AKI37" s="223"/>
      <c r="AKJ37" s="223"/>
      <c r="AKK37" s="223"/>
      <c r="AKL37" s="223"/>
      <c r="AKM37" s="223"/>
      <c r="AKN37" s="223"/>
      <c r="AKO37" s="223"/>
      <c r="AKP37" s="223"/>
      <c r="AKQ37" s="223"/>
      <c r="AKR37" s="223"/>
      <c r="AKS37" s="223"/>
      <c r="AKT37" s="223"/>
      <c r="AKU37" s="223"/>
      <c r="AKV37" s="223"/>
      <c r="AKW37" s="223"/>
      <c r="AKX37" s="223"/>
      <c r="AKY37" s="223"/>
      <c r="AKZ37" s="223"/>
      <c r="ALA37" s="223"/>
      <c r="ALB37" s="223"/>
      <c r="ALC37" s="223"/>
      <c r="ALD37" s="223"/>
      <c r="ALE37" s="223"/>
      <c r="ALF37" s="223"/>
      <c r="ALG37" s="223"/>
      <c r="ALH37" s="223"/>
      <c r="ALI37" s="223"/>
      <c r="ALJ37" s="227"/>
      <c r="ALK37" s="223"/>
      <c r="ALL37" s="223"/>
      <c r="ALM37" s="223"/>
      <c r="ALN37" s="223"/>
      <c r="ALO37" s="105"/>
      <c r="ALP37" s="105"/>
      <c r="ALQ37" s="105"/>
    </row>
    <row r="38" spans="1:1005" s="86" customFormat="1" ht="31.5" customHeight="1" x14ac:dyDescent="0.25">
      <c r="A38" s="217" t="s">
        <v>2784</v>
      </c>
      <c r="B38" s="225"/>
      <c r="C38" s="226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  <c r="CG38" s="223"/>
      <c r="CH38" s="223"/>
      <c r="CI38" s="223"/>
      <c r="CJ38" s="223"/>
      <c r="CK38" s="223"/>
      <c r="CL38" s="223"/>
      <c r="CM38" s="223"/>
      <c r="CN38" s="223"/>
      <c r="CO38" s="223"/>
      <c r="CP38" s="223"/>
      <c r="CQ38" s="223"/>
      <c r="CR38" s="223"/>
      <c r="CS38" s="223"/>
      <c r="CT38" s="223"/>
      <c r="CU38" s="223"/>
      <c r="CV38" s="223"/>
      <c r="CW38" s="223"/>
      <c r="CX38" s="223"/>
      <c r="CY38" s="223"/>
      <c r="CZ38" s="223"/>
      <c r="DA38" s="223"/>
      <c r="DB38" s="223"/>
      <c r="DC38" s="223"/>
      <c r="DD38" s="223"/>
      <c r="DE38" s="223"/>
      <c r="DF38" s="223"/>
      <c r="DG38" s="223"/>
      <c r="DH38" s="223"/>
      <c r="DI38" s="223"/>
      <c r="DJ38" s="223"/>
      <c r="DK38" s="223"/>
      <c r="DL38" s="223"/>
      <c r="DM38" s="223"/>
      <c r="DN38" s="223"/>
      <c r="DO38" s="223"/>
      <c r="DP38" s="223"/>
      <c r="DQ38" s="223"/>
      <c r="DR38" s="223"/>
      <c r="DS38" s="223"/>
      <c r="DT38" s="223"/>
      <c r="DU38" s="223"/>
      <c r="DV38" s="223"/>
      <c r="DW38" s="223"/>
      <c r="DX38" s="223"/>
      <c r="DY38" s="223"/>
      <c r="DZ38" s="223"/>
      <c r="EA38" s="223"/>
      <c r="EB38" s="223"/>
      <c r="EC38" s="223"/>
      <c r="ED38" s="223"/>
      <c r="EE38" s="223"/>
      <c r="EF38" s="223"/>
      <c r="EG38" s="223"/>
      <c r="EH38" s="223"/>
      <c r="EI38" s="223"/>
      <c r="EJ38" s="223"/>
      <c r="EK38" s="223"/>
      <c r="EL38" s="223"/>
      <c r="EM38" s="223"/>
      <c r="EN38" s="223"/>
      <c r="EO38" s="223"/>
      <c r="EP38" s="223"/>
      <c r="EQ38" s="223"/>
      <c r="ER38" s="223"/>
      <c r="ES38" s="223"/>
      <c r="ET38" s="223"/>
      <c r="EU38" s="223"/>
      <c r="EV38" s="223"/>
      <c r="EW38" s="223"/>
      <c r="EX38" s="223"/>
      <c r="EY38" s="223"/>
      <c r="EZ38" s="223"/>
      <c r="FA38" s="223"/>
      <c r="FB38" s="223"/>
      <c r="FC38" s="223"/>
      <c r="FD38" s="223"/>
      <c r="FE38" s="223"/>
      <c r="FF38" s="223"/>
      <c r="FG38" s="223"/>
      <c r="FH38" s="223"/>
      <c r="FI38" s="223"/>
      <c r="FJ38" s="223"/>
      <c r="FK38" s="223"/>
      <c r="FL38" s="223"/>
      <c r="FM38" s="223"/>
      <c r="FN38" s="223"/>
      <c r="FO38" s="223"/>
      <c r="FP38" s="223"/>
      <c r="FQ38" s="223"/>
      <c r="FR38" s="223"/>
      <c r="FS38" s="223"/>
      <c r="FT38" s="223"/>
      <c r="FU38" s="223"/>
      <c r="FV38" s="223"/>
      <c r="FW38" s="223"/>
      <c r="FX38" s="223"/>
      <c r="FY38" s="223"/>
      <c r="FZ38" s="223"/>
      <c r="GA38" s="223"/>
      <c r="GB38" s="223"/>
      <c r="GC38" s="223"/>
      <c r="GD38" s="223"/>
      <c r="GE38" s="223"/>
      <c r="GF38" s="223"/>
      <c r="GG38" s="223"/>
      <c r="GH38" s="223"/>
      <c r="GI38" s="223"/>
      <c r="GJ38" s="223"/>
      <c r="GK38" s="223"/>
      <c r="GL38" s="223"/>
      <c r="GM38" s="223"/>
      <c r="GN38" s="223"/>
      <c r="GO38" s="223"/>
      <c r="GP38" s="223"/>
      <c r="GQ38" s="223"/>
      <c r="GR38" s="223"/>
      <c r="GS38" s="223"/>
      <c r="GT38" s="223"/>
      <c r="GU38" s="223"/>
      <c r="GV38" s="223"/>
      <c r="GW38" s="223"/>
      <c r="GX38" s="223"/>
      <c r="GY38" s="223"/>
      <c r="GZ38" s="223"/>
      <c r="HA38" s="223"/>
      <c r="HB38" s="223"/>
      <c r="HC38" s="223"/>
      <c r="HD38" s="223"/>
      <c r="HE38" s="223"/>
      <c r="HF38" s="223"/>
      <c r="HG38" s="223"/>
      <c r="HH38" s="223"/>
      <c r="HI38" s="223"/>
      <c r="HJ38" s="223"/>
      <c r="HK38" s="223"/>
      <c r="HL38" s="223"/>
      <c r="HM38" s="223"/>
      <c r="HN38" s="223"/>
      <c r="HO38" s="223"/>
      <c r="HP38" s="223"/>
      <c r="HQ38" s="223"/>
      <c r="HR38" s="223"/>
      <c r="HS38" s="223"/>
      <c r="HT38" s="223"/>
      <c r="HU38" s="223"/>
      <c r="HV38" s="223"/>
      <c r="HW38" s="223"/>
      <c r="HX38" s="223"/>
      <c r="HY38" s="223"/>
      <c r="HZ38" s="223"/>
      <c r="IA38" s="223"/>
      <c r="IB38" s="223"/>
      <c r="IC38" s="223"/>
      <c r="ID38" s="223"/>
      <c r="IE38" s="223"/>
      <c r="IF38" s="223"/>
      <c r="IG38" s="223"/>
      <c r="IH38" s="223"/>
      <c r="II38" s="223"/>
      <c r="IJ38" s="223"/>
      <c r="IK38" s="223"/>
      <c r="IL38" s="223"/>
      <c r="IM38" s="223"/>
      <c r="IN38" s="223"/>
      <c r="IO38" s="223"/>
      <c r="IP38" s="223"/>
      <c r="IQ38" s="223"/>
      <c r="IR38" s="223"/>
      <c r="IS38" s="223"/>
      <c r="IT38" s="223"/>
      <c r="IU38" s="223"/>
      <c r="IV38" s="223"/>
      <c r="IW38" s="223"/>
      <c r="IX38" s="223"/>
      <c r="IY38" s="223"/>
      <c r="IZ38" s="223"/>
      <c r="JA38" s="223"/>
      <c r="JB38" s="223"/>
      <c r="JC38" s="223"/>
      <c r="JD38" s="223"/>
      <c r="JE38" s="223"/>
      <c r="JF38" s="223"/>
      <c r="JG38" s="223"/>
      <c r="JH38" s="223"/>
      <c r="JI38" s="223"/>
      <c r="JJ38" s="223"/>
      <c r="JK38" s="223"/>
      <c r="JL38" s="223"/>
      <c r="JM38" s="223"/>
      <c r="JN38" s="223"/>
      <c r="JO38" s="223"/>
      <c r="JP38" s="223"/>
      <c r="JQ38" s="223"/>
      <c r="JR38" s="223"/>
      <c r="JS38" s="223"/>
      <c r="JT38" s="223"/>
      <c r="JU38" s="223"/>
      <c r="JV38" s="223"/>
      <c r="JW38" s="223"/>
      <c r="JX38" s="223"/>
      <c r="JY38" s="223"/>
      <c r="JZ38" s="223"/>
      <c r="KA38" s="223"/>
      <c r="KB38" s="223"/>
      <c r="KC38" s="223"/>
      <c r="KD38" s="223"/>
      <c r="KE38" s="223"/>
      <c r="KF38" s="223"/>
      <c r="KG38" s="223"/>
      <c r="KH38" s="223"/>
      <c r="KI38" s="223"/>
      <c r="KJ38" s="223"/>
      <c r="KK38" s="223"/>
      <c r="KL38" s="223"/>
      <c r="KM38" s="223"/>
      <c r="KN38" s="223"/>
      <c r="KO38" s="223"/>
      <c r="KP38" s="223"/>
      <c r="KQ38" s="223"/>
      <c r="KR38" s="223"/>
      <c r="KS38" s="223"/>
      <c r="KT38" s="223"/>
      <c r="KU38" s="223"/>
      <c r="KV38" s="223"/>
      <c r="KW38" s="223"/>
      <c r="KX38" s="223"/>
      <c r="KY38" s="223"/>
      <c r="KZ38" s="223"/>
      <c r="LA38" s="223"/>
      <c r="LB38" s="223"/>
      <c r="LC38" s="223"/>
      <c r="LD38" s="223"/>
      <c r="LE38" s="223"/>
      <c r="LF38" s="223"/>
      <c r="LG38" s="223"/>
      <c r="LH38" s="223"/>
      <c r="LI38" s="223"/>
      <c r="LJ38" s="223"/>
      <c r="LK38" s="223"/>
      <c r="LL38" s="223"/>
      <c r="LM38" s="223"/>
      <c r="LN38" s="223"/>
      <c r="LO38" s="223"/>
      <c r="LP38" s="223"/>
      <c r="LQ38" s="223"/>
      <c r="LR38" s="223"/>
      <c r="LS38" s="223"/>
      <c r="LT38" s="223"/>
      <c r="LU38" s="223"/>
      <c r="LV38" s="223"/>
      <c r="LW38" s="223"/>
      <c r="LX38" s="223"/>
      <c r="LY38" s="223"/>
      <c r="LZ38" s="223"/>
      <c r="MA38" s="223"/>
      <c r="MB38" s="223"/>
      <c r="MC38" s="223"/>
      <c r="MD38" s="223"/>
      <c r="ME38" s="223"/>
      <c r="MF38" s="223"/>
      <c r="MG38" s="223"/>
      <c r="MH38" s="223"/>
      <c r="MI38" s="223"/>
      <c r="MJ38" s="223"/>
      <c r="MK38" s="223"/>
      <c r="ML38" s="223"/>
      <c r="MM38" s="223"/>
      <c r="MN38" s="223"/>
      <c r="MO38" s="223"/>
      <c r="MP38" s="223"/>
      <c r="MQ38" s="223"/>
      <c r="MR38" s="223"/>
      <c r="MS38" s="223"/>
      <c r="MT38" s="223"/>
      <c r="MU38" s="223"/>
      <c r="MV38" s="223"/>
      <c r="MW38" s="223"/>
      <c r="MX38" s="223"/>
      <c r="MY38" s="223"/>
      <c r="MZ38" s="223"/>
      <c r="NA38" s="223"/>
      <c r="NB38" s="223"/>
      <c r="NC38" s="223"/>
      <c r="ND38" s="223"/>
      <c r="NE38" s="223"/>
      <c r="NF38" s="223"/>
      <c r="NG38" s="223"/>
      <c r="NH38" s="223"/>
      <c r="NI38" s="223"/>
      <c r="NJ38" s="223"/>
      <c r="NK38" s="223"/>
      <c r="NL38" s="223"/>
      <c r="NM38" s="223"/>
      <c r="NN38" s="223"/>
      <c r="NO38" s="223"/>
      <c r="NP38" s="223"/>
      <c r="NQ38" s="223"/>
      <c r="NR38" s="223"/>
      <c r="NS38" s="223"/>
      <c r="NT38" s="223"/>
      <c r="NU38" s="223"/>
      <c r="NV38" s="223"/>
      <c r="NW38" s="223"/>
      <c r="NX38" s="223"/>
      <c r="NY38" s="223"/>
      <c r="NZ38" s="223"/>
      <c r="OA38" s="223"/>
      <c r="OB38" s="223"/>
      <c r="OC38" s="223"/>
      <c r="OD38" s="223"/>
      <c r="OE38" s="223"/>
      <c r="OF38" s="223"/>
      <c r="OG38" s="223"/>
      <c r="OH38" s="223"/>
      <c r="OI38" s="223"/>
      <c r="OJ38" s="223"/>
      <c r="OK38" s="223"/>
      <c r="OL38" s="223"/>
      <c r="OM38" s="223"/>
      <c r="ON38" s="223"/>
      <c r="OO38" s="223"/>
      <c r="OP38" s="223"/>
      <c r="OQ38" s="223"/>
      <c r="OR38" s="223"/>
      <c r="OS38" s="223"/>
      <c r="OT38" s="223"/>
      <c r="OU38" s="223"/>
      <c r="OV38" s="223"/>
      <c r="OW38" s="223"/>
      <c r="OX38" s="223"/>
      <c r="OY38" s="223"/>
      <c r="OZ38" s="223"/>
      <c r="PA38" s="223"/>
      <c r="PB38" s="223"/>
      <c r="PC38" s="223"/>
      <c r="PD38" s="223"/>
      <c r="PE38" s="223"/>
      <c r="PF38" s="223"/>
      <c r="PG38" s="223"/>
      <c r="PH38" s="223"/>
      <c r="PI38" s="223"/>
      <c r="PJ38" s="223"/>
      <c r="PK38" s="223"/>
      <c r="PL38" s="223"/>
      <c r="PM38" s="223"/>
      <c r="PN38" s="223"/>
      <c r="PO38" s="223"/>
      <c r="PP38" s="223"/>
      <c r="PQ38" s="223"/>
      <c r="PR38" s="223"/>
      <c r="PS38" s="223"/>
      <c r="PT38" s="223"/>
      <c r="PU38" s="223"/>
      <c r="PV38" s="223"/>
      <c r="PW38" s="223"/>
      <c r="PX38" s="223"/>
      <c r="PY38" s="223"/>
      <c r="PZ38" s="223"/>
      <c r="QA38" s="223"/>
      <c r="QB38" s="223"/>
      <c r="QC38" s="223"/>
      <c r="QD38" s="223"/>
      <c r="QE38" s="223"/>
      <c r="QF38" s="223"/>
      <c r="QG38" s="223"/>
      <c r="QH38" s="223"/>
      <c r="QI38" s="223"/>
      <c r="QJ38" s="223"/>
      <c r="QK38" s="223"/>
      <c r="QL38" s="223"/>
      <c r="QM38" s="223"/>
      <c r="QN38" s="223"/>
      <c r="QO38" s="223"/>
      <c r="QP38" s="223"/>
      <c r="QQ38" s="223"/>
      <c r="QR38" s="223"/>
      <c r="QS38" s="223"/>
      <c r="QT38" s="223"/>
      <c r="QU38" s="223"/>
      <c r="QV38" s="223"/>
      <c r="QW38" s="223"/>
      <c r="QX38" s="223"/>
      <c r="QY38" s="223"/>
      <c r="QZ38" s="223"/>
      <c r="RA38" s="223"/>
      <c r="RB38" s="223"/>
      <c r="RC38" s="223"/>
      <c r="RD38" s="223"/>
      <c r="RE38" s="223"/>
      <c r="RF38" s="223"/>
      <c r="RG38" s="223"/>
      <c r="RH38" s="223"/>
      <c r="RI38" s="223"/>
      <c r="RJ38" s="223"/>
      <c r="RK38" s="223"/>
      <c r="RL38" s="223"/>
      <c r="RM38" s="223"/>
      <c r="RN38" s="223"/>
      <c r="RO38" s="223"/>
      <c r="RP38" s="223"/>
      <c r="RQ38" s="223"/>
      <c r="RR38" s="223"/>
      <c r="RS38" s="223"/>
      <c r="RT38" s="223"/>
      <c r="RU38" s="223"/>
      <c r="RV38" s="223"/>
      <c r="RW38" s="223"/>
      <c r="RX38" s="223"/>
      <c r="RY38" s="223"/>
      <c r="RZ38" s="223"/>
      <c r="SA38" s="223"/>
      <c r="SB38" s="223"/>
      <c r="SC38" s="223"/>
      <c r="SD38" s="223"/>
      <c r="SE38" s="223"/>
      <c r="SF38" s="223"/>
      <c r="SG38" s="223"/>
      <c r="SH38" s="223"/>
      <c r="SI38" s="223"/>
      <c r="SJ38" s="223"/>
      <c r="SK38" s="223"/>
      <c r="SL38" s="223"/>
      <c r="SM38" s="223"/>
      <c r="SN38" s="223"/>
      <c r="SO38" s="223"/>
      <c r="SP38" s="223"/>
      <c r="SQ38" s="223"/>
      <c r="SR38" s="223"/>
      <c r="SS38" s="223"/>
      <c r="ST38" s="223"/>
      <c r="SU38" s="223"/>
      <c r="SV38" s="223"/>
      <c r="SW38" s="223"/>
      <c r="SX38" s="223"/>
      <c r="SY38" s="223"/>
      <c r="SZ38" s="223"/>
      <c r="TA38" s="223"/>
      <c r="TB38" s="223"/>
      <c r="TC38" s="223"/>
      <c r="TD38" s="223"/>
      <c r="TE38" s="223"/>
      <c r="TF38" s="223"/>
      <c r="TG38" s="223"/>
      <c r="TH38" s="223"/>
      <c r="TI38" s="223"/>
      <c r="TJ38" s="223"/>
      <c r="TK38" s="223"/>
      <c r="TL38" s="223"/>
      <c r="TM38" s="223"/>
      <c r="TN38" s="223"/>
      <c r="TO38" s="223"/>
      <c r="TP38" s="223"/>
      <c r="TQ38" s="223"/>
      <c r="TR38" s="223"/>
      <c r="TS38" s="223"/>
      <c r="TT38" s="223"/>
      <c r="TU38" s="223"/>
      <c r="TV38" s="223"/>
      <c r="TW38" s="223"/>
      <c r="TX38" s="223"/>
      <c r="TY38" s="223"/>
      <c r="TZ38" s="223"/>
      <c r="UA38" s="223"/>
      <c r="UB38" s="223"/>
      <c r="UC38" s="223"/>
      <c r="UD38" s="223"/>
      <c r="UE38" s="223"/>
      <c r="UF38" s="223"/>
      <c r="UG38" s="223"/>
      <c r="UH38" s="223"/>
      <c r="UI38" s="223"/>
      <c r="UJ38" s="223"/>
      <c r="UK38" s="223"/>
      <c r="UL38" s="223"/>
      <c r="UM38" s="223"/>
      <c r="UN38" s="223"/>
      <c r="UO38" s="223"/>
      <c r="UP38" s="223"/>
      <c r="UQ38" s="223"/>
      <c r="UR38" s="223"/>
      <c r="US38" s="223"/>
      <c r="UT38" s="223"/>
      <c r="UU38" s="223"/>
      <c r="UV38" s="223"/>
      <c r="UW38" s="223"/>
      <c r="UX38" s="223"/>
      <c r="UY38" s="223"/>
      <c r="UZ38" s="223"/>
      <c r="VA38" s="223"/>
      <c r="VB38" s="223"/>
      <c r="VC38" s="223"/>
      <c r="VD38" s="223"/>
      <c r="VE38" s="223"/>
      <c r="VF38" s="223"/>
      <c r="VG38" s="223"/>
      <c r="VH38" s="223"/>
      <c r="VI38" s="223"/>
      <c r="VJ38" s="223"/>
      <c r="VK38" s="223"/>
      <c r="VL38" s="223"/>
      <c r="VM38" s="223"/>
      <c r="VN38" s="223"/>
      <c r="VO38" s="223"/>
      <c r="VP38" s="223"/>
      <c r="VQ38" s="223"/>
      <c r="VR38" s="223"/>
      <c r="VS38" s="223"/>
      <c r="VT38" s="223"/>
      <c r="VU38" s="223"/>
      <c r="VV38" s="223"/>
      <c r="VW38" s="223"/>
      <c r="VX38" s="223"/>
      <c r="VY38" s="223"/>
      <c r="VZ38" s="223"/>
      <c r="WA38" s="223"/>
      <c r="WB38" s="223"/>
      <c r="WC38" s="223"/>
      <c r="WD38" s="223"/>
      <c r="WE38" s="223"/>
      <c r="WF38" s="223"/>
      <c r="WG38" s="223"/>
      <c r="WH38" s="223"/>
      <c r="WI38" s="223"/>
      <c r="WJ38" s="223"/>
      <c r="WK38" s="223"/>
      <c r="WL38" s="223"/>
      <c r="WM38" s="223"/>
      <c r="WN38" s="223"/>
      <c r="WO38" s="223"/>
      <c r="WP38" s="223"/>
      <c r="WQ38" s="223"/>
      <c r="WR38" s="223"/>
      <c r="WS38" s="223"/>
      <c r="WT38" s="223"/>
      <c r="WU38" s="223"/>
      <c r="WV38" s="223"/>
      <c r="WW38" s="223"/>
      <c r="WX38" s="223"/>
      <c r="WY38" s="223"/>
      <c r="WZ38" s="223"/>
      <c r="XA38" s="223"/>
      <c r="XB38" s="223"/>
      <c r="XC38" s="223"/>
      <c r="XD38" s="223"/>
      <c r="XE38" s="223"/>
      <c r="XF38" s="223"/>
      <c r="XG38" s="223"/>
      <c r="XH38" s="223"/>
      <c r="XI38" s="223"/>
      <c r="XJ38" s="223"/>
      <c r="XK38" s="223"/>
      <c r="XL38" s="223"/>
      <c r="XM38" s="223"/>
      <c r="XN38" s="223"/>
      <c r="XO38" s="223"/>
      <c r="XP38" s="223"/>
      <c r="XQ38" s="223"/>
      <c r="XR38" s="223"/>
      <c r="XS38" s="223"/>
      <c r="XT38" s="223"/>
      <c r="XU38" s="223"/>
      <c r="XV38" s="223"/>
      <c r="XW38" s="223"/>
      <c r="XX38" s="223"/>
      <c r="XY38" s="223"/>
      <c r="XZ38" s="223"/>
      <c r="YA38" s="223"/>
      <c r="YB38" s="223"/>
      <c r="YC38" s="223"/>
      <c r="YD38" s="223"/>
      <c r="YE38" s="223"/>
      <c r="YF38" s="223"/>
      <c r="YG38" s="223"/>
      <c r="YH38" s="223"/>
      <c r="YI38" s="223"/>
      <c r="YJ38" s="223"/>
      <c r="YK38" s="223"/>
      <c r="YL38" s="223"/>
      <c r="YM38" s="223"/>
      <c r="YN38" s="223"/>
      <c r="YO38" s="223"/>
      <c r="YP38" s="223"/>
      <c r="YQ38" s="223"/>
      <c r="YR38" s="223"/>
      <c r="YS38" s="223"/>
      <c r="YT38" s="223"/>
      <c r="YU38" s="223"/>
      <c r="YV38" s="223"/>
      <c r="YW38" s="223"/>
      <c r="YX38" s="223"/>
      <c r="YY38" s="223"/>
      <c r="YZ38" s="223"/>
      <c r="ZA38" s="223"/>
      <c r="ZB38" s="223"/>
      <c r="ZC38" s="223"/>
      <c r="ZD38" s="223"/>
      <c r="ZE38" s="223"/>
      <c r="ZF38" s="223"/>
      <c r="ZG38" s="223"/>
      <c r="ZH38" s="223"/>
      <c r="ZI38" s="223"/>
      <c r="ZJ38" s="223"/>
      <c r="ZK38" s="223"/>
      <c r="ZL38" s="223"/>
      <c r="ZM38" s="223"/>
      <c r="ZN38" s="223"/>
      <c r="ZO38" s="223"/>
      <c r="ZP38" s="223"/>
      <c r="ZQ38" s="223"/>
      <c r="ZR38" s="223"/>
      <c r="ZS38" s="223"/>
      <c r="ZT38" s="223"/>
      <c r="ZU38" s="223"/>
      <c r="ZV38" s="223"/>
      <c r="ZW38" s="223"/>
      <c r="ZX38" s="223"/>
      <c r="ZY38" s="223"/>
      <c r="ZZ38" s="223"/>
      <c r="AAA38" s="223"/>
      <c r="AAB38" s="223"/>
      <c r="AAC38" s="223"/>
      <c r="AAD38" s="223"/>
      <c r="AAE38" s="223"/>
      <c r="AAF38" s="223"/>
      <c r="AAG38" s="223"/>
      <c r="AAH38" s="223"/>
      <c r="AAI38" s="223"/>
      <c r="AAJ38" s="223"/>
      <c r="AAK38" s="223"/>
      <c r="AAL38" s="223"/>
      <c r="AAM38" s="223"/>
      <c r="AAN38" s="223"/>
      <c r="AAO38" s="223"/>
      <c r="AAP38" s="223"/>
      <c r="AAQ38" s="223"/>
      <c r="AAR38" s="223"/>
      <c r="AAS38" s="223"/>
      <c r="AAT38" s="223"/>
      <c r="AAU38" s="223"/>
      <c r="AAV38" s="223"/>
      <c r="AAW38" s="223"/>
      <c r="AAX38" s="223"/>
      <c r="AAY38" s="223"/>
      <c r="AAZ38" s="223"/>
      <c r="ABA38" s="223"/>
      <c r="ABB38" s="223"/>
      <c r="ABC38" s="223"/>
      <c r="ABD38" s="223"/>
      <c r="ABE38" s="223"/>
      <c r="ABF38" s="223"/>
      <c r="ABG38" s="223"/>
      <c r="ABH38" s="223"/>
      <c r="ABI38" s="223"/>
      <c r="ABJ38" s="223"/>
      <c r="ABK38" s="223"/>
      <c r="ABL38" s="223"/>
      <c r="ABM38" s="223"/>
      <c r="ABN38" s="223"/>
      <c r="ABO38" s="223"/>
      <c r="ABP38" s="223"/>
      <c r="ABQ38" s="223"/>
      <c r="ABR38" s="223"/>
      <c r="ABS38" s="223"/>
      <c r="ABT38" s="223"/>
      <c r="ABU38" s="223"/>
      <c r="ABV38" s="223"/>
      <c r="ABW38" s="223"/>
      <c r="ABX38" s="223"/>
      <c r="ABY38" s="223"/>
      <c r="ABZ38" s="223"/>
      <c r="ACA38" s="223"/>
      <c r="ACB38" s="223"/>
      <c r="ACC38" s="223"/>
      <c r="ACD38" s="223"/>
      <c r="ACE38" s="223"/>
      <c r="ACF38" s="223"/>
      <c r="ACG38" s="223"/>
      <c r="ACH38" s="223"/>
      <c r="ACI38" s="223"/>
      <c r="ACJ38" s="223"/>
      <c r="ACK38" s="223"/>
      <c r="ACL38" s="223"/>
      <c r="ACM38" s="223"/>
      <c r="ACN38" s="223"/>
      <c r="ACO38" s="223"/>
      <c r="ACP38" s="223"/>
      <c r="ACQ38" s="223"/>
      <c r="ACR38" s="223"/>
      <c r="ACS38" s="223"/>
      <c r="ACT38" s="223"/>
      <c r="ACU38" s="223"/>
      <c r="ACV38" s="223"/>
      <c r="ACW38" s="223"/>
      <c r="ACX38" s="223"/>
      <c r="ACY38" s="223"/>
      <c r="ACZ38" s="223"/>
      <c r="ADA38" s="223"/>
      <c r="ADB38" s="223"/>
      <c r="ADC38" s="223"/>
      <c r="ADD38" s="223"/>
      <c r="ADE38" s="223"/>
      <c r="ADF38" s="223"/>
      <c r="ADG38" s="223"/>
      <c r="ADH38" s="223"/>
      <c r="ADI38" s="223"/>
      <c r="ADJ38" s="223"/>
      <c r="ADK38" s="223"/>
      <c r="ADL38" s="223"/>
      <c r="ADM38" s="223"/>
      <c r="ADN38" s="223"/>
      <c r="ADO38" s="223"/>
      <c r="ADP38" s="223"/>
      <c r="ADQ38" s="223"/>
      <c r="ADR38" s="223"/>
      <c r="ADS38" s="223"/>
      <c r="ADT38" s="223"/>
      <c r="ADU38" s="223"/>
      <c r="ADV38" s="223"/>
      <c r="ADW38" s="223"/>
      <c r="ADX38" s="223"/>
      <c r="ADY38" s="223"/>
      <c r="ADZ38" s="223"/>
      <c r="AEA38" s="223"/>
      <c r="AEB38" s="223"/>
      <c r="AEC38" s="223"/>
      <c r="AED38" s="223"/>
      <c r="AEE38" s="223"/>
      <c r="AEF38" s="223"/>
      <c r="AEG38" s="223"/>
      <c r="AEH38" s="223"/>
      <c r="AEI38" s="223"/>
      <c r="AEJ38" s="223"/>
      <c r="AEK38" s="223"/>
      <c r="AEL38" s="223"/>
      <c r="AEM38" s="223"/>
      <c r="AEN38" s="223"/>
      <c r="AEO38" s="223"/>
      <c r="AEP38" s="223"/>
      <c r="AEQ38" s="223"/>
      <c r="AER38" s="223"/>
      <c r="AES38" s="223"/>
      <c r="AET38" s="223"/>
      <c r="AEU38" s="223"/>
      <c r="AEV38" s="223"/>
      <c r="AEW38" s="223"/>
      <c r="AEX38" s="223"/>
      <c r="AEY38" s="223"/>
      <c r="AEZ38" s="223"/>
      <c r="AFA38" s="223"/>
      <c r="AFB38" s="223"/>
      <c r="AFC38" s="223"/>
      <c r="AFD38" s="223"/>
      <c r="AFE38" s="223"/>
      <c r="AFF38" s="223"/>
      <c r="AFG38" s="223"/>
      <c r="AFH38" s="223"/>
      <c r="AFI38" s="223"/>
      <c r="AFJ38" s="223"/>
      <c r="AFK38" s="223"/>
      <c r="AFL38" s="223"/>
      <c r="AFM38" s="223"/>
      <c r="AFN38" s="223"/>
      <c r="AFO38" s="223"/>
      <c r="AFP38" s="223"/>
      <c r="AFQ38" s="223"/>
      <c r="AFR38" s="223"/>
      <c r="AFS38" s="223"/>
      <c r="AFT38" s="223"/>
      <c r="AFU38" s="223"/>
      <c r="AFV38" s="223"/>
      <c r="AFW38" s="223"/>
      <c r="AFX38" s="223"/>
      <c r="AFY38" s="223"/>
      <c r="AFZ38" s="223"/>
      <c r="AGA38" s="223"/>
      <c r="AGB38" s="223"/>
      <c r="AGC38" s="223"/>
      <c r="AGD38" s="223"/>
      <c r="AGE38" s="223"/>
      <c r="AGF38" s="223"/>
      <c r="AGG38" s="223"/>
      <c r="AGH38" s="223"/>
      <c r="AGI38" s="223"/>
      <c r="AGJ38" s="223"/>
      <c r="AGK38" s="223"/>
      <c r="AGL38" s="223"/>
      <c r="AGM38" s="223"/>
      <c r="AGN38" s="223"/>
      <c r="AGO38" s="223"/>
      <c r="AGP38" s="223"/>
      <c r="AGQ38" s="223"/>
      <c r="AGR38" s="223"/>
      <c r="AGS38" s="223"/>
      <c r="AGT38" s="223"/>
      <c r="AGU38" s="223"/>
      <c r="AGV38" s="223"/>
      <c r="AGW38" s="223"/>
      <c r="AGX38" s="223"/>
      <c r="AGY38" s="223"/>
      <c r="AGZ38" s="223"/>
      <c r="AHA38" s="223"/>
      <c r="AHB38" s="223"/>
      <c r="AHC38" s="223"/>
      <c r="AHD38" s="223"/>
      <c r="AHE38" s="223"/>
      <c r="AHF38" s="223"/>
      <c r="AHG38" s="223"/>
      <c r="AHH38" s="223"/>
      <c r="AHI38" s="223"/>
      <c r="AHJ38" s="223"/>
      <c r="AHK38" s="223"/>
      <c r="AHL38" s="223"/>
      <c r="AHM38" s="223"/>
      <c r="AHN38" s="223"/>
      <c r="AHO38" s="223"/>
      <c r="AHP38" s="223"/>
      <c r="AHQ38" s="223"/>
      <c r="AHR38" s="223"/>
      <c r="AHS38" s="223"/>
      <c r="AHT38" s="223"/>
      <c r="AHU38" s="223"/>
      <c r="AHV38" s="223"/>
      <c r="AHW38" s="223"/>
      <c r="AHX38" s="223"/>
      <c r="AHY38" s="223"/>
      <c r="AHZ38" s="223"/>
      <c r="AIA38" s="223"/>
      <c r="AIB38" s="223"/>
      <c r="AIC38" s="223"/>
      <c r="AID38" s="223"/>
      <c r="AIE38" s="223"/>
      <c r="AIF38" s="223"/>
      <c r="AIG38" s="223"/>
      <c r="AIH38" s="223"/>
      <c r="AII38" s="223"/>
      <c r="AIJ38" s="223"/>
      <c r="AIK38" s="223"/>
      <c r="AIL38" s="223"/>
      <c r="AIM38" s="223"/>
      <c r="AIN38" s="223"/>
      <c r="AIO38" s="223"/>
      <c r="AIP38" s="223"/>
      <c r="AIQ38" s="223"/>
      <c r="AIR38" s="223"/>
      <c r="AIS38" s="223"/>
      <c r="AIT38" s="223"/>
      <c r="AIU38" s="223"/>
      <c r="AIV38" s="223"/>
      <c r="AIW38" s="223"/>
      <c r="AIX38" s="223"/>
      <c r="AIY38" s="223"/>
      <c r="AIZ38" s="223"/>
      <c r="AJA38" s="223"/>
      <c r="AJB38" s="223"/>
      <c r="AJC38" s="223"/>
      <c r="AJD38" s="223"/>
      <c r="AJE38" s="223"/>
      <c r="AJF38" s="223"/>
      <c r="AJG38" s="223"/>
      <c r="AJH38" s="223"/>
      <c r="AJI38" s="223"/>
      <c r="AJJ38" s="223"/>
      <c r="AJK38" s="223"/>
      <c r="AJL38" s="223"/>
      <c r="AJM38" s="223"/>
      <c r="AJN38" s="223"/>
      <c r="AJO38" s="223"/>
      <c r="AJP38" s="223"/>
      <c r="AJQ38" s="223"/>
      <c r="AJR38" s="223"/>
      <c r="AJS38" s="223"/>
      <c r="AJT38" s="223"/>
      <c r="AJU38" s="223"/>
      <c r="AJV38" s="223"/>
      <c r="AJW38" s="223"/>
      <c r="AJX38" s="223"/>
      <c r="AJY38" s="223"/>
      <c r="AJZ38" s="223"/>
      <c r="AKA38" s="223"/>
      <c r="AKB38" s="223"/>
      <c r="AKC38" s="223"/>
      <c r="AKD38" s="223"/>
      <c r="AKE38" s="223"/>
      <c r="AKF38" s="223"/>
      <c r="AKG38" s="223"/>
      <c r="AKH38" s="223"/>
      <c r="AKI38" s="223"/>
      <c r="AKJ38" s="223"/>
      <c r="AKK38" s="223"/>
      <c r="AKL38" s="223"/>
      <c r="AKM38" s="223"/>
      <c r="AKN38" s="223"/>
      <c r="AKO38" s="223"/>
      <c r="AKP38" s="223"/>
      <c r="AKQ38" s="223"/>
      <c r="AKR38" s="223"/>
      <c r="AKS38" s="223"/>
      <c r="AKT38" s="223"/>
      <c r="AKU38" s="223"/>
      <c r="AKV38" s="223"/>
      <c r="AKW38" s="223"/>
      <c r="AKX38" s="223"/>
      <c r="AKY38" s="223"/>
      <c r="AKZ38" s="223"/>
      <c r="ALA38" s="223"/>
      <c r="ALB38" s="223"/>
      <c r="ALC38" s="223"/>
      <c r="ALD38" s="223"/>
      <c r="ALE38" s="223"/>
      <c r="ALF38" s="223"/>
      <c r="ALG38" s="223"/>
      <c r="ALH38" s="223"/>
      <c r="ALI38" s="223"/>
      <c r="ALJ38" s="227"/>
      <c r="ALK38" s="223"/>
      <c r="ALL38" s="223"/>
      <c r="ALM38" s="223"/>
      <c r="ALN38" s="223"/>
      <c r="ALO38" s="105"/>
      <c r="ALP38" s="105"/>
      <c r="ALQ38" s="105"/>
    </row>
    <row r="39" spans="1:1005" s="241" customFormat="1" ht="31.5" customHeight="1" x14ac:dyDescent="0.25">
      <c r="A39" s="211" t="s">
        <v>2759</v>
      </c>
      <c r="B39" s="209"/>
      <c r="C39" s="139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0"/>
      <c r="DE39" s="140"/>
      <c r="DF39" s="140"/>
      <c r="DG39" s="140"/>
      <c r="DH39" s="140"/>
      <c r="DI39" s="140"/>
      <c r="DJ39" s="140"/>
      <c r="DK39" s="140"/>
      <c r="DL39" s="140"/>
      <c r="DM39" s="140"/>
      <c r="DN39" s="140"/>
      <c r="DO39" s="140"/>
      <c r="DP39" s="140"/>
      <c r="DQ39" s="140"/>
      <c r="DR39" s="140"/>
      <c r="DS39" s="140"/>
      <c r="DT39" s="140"/>
      <c r="DU39" s="140"/>
      <c r="DV39" s="140"/>
      <c r="DW39" s="140"/>
      <c r="DX39" s="140"/>
      <c r="DY39" s="140"/>
      <c r="DZ39" s="140"/>
      <c r="EA39" s="140"/>
      <c r="EB39" s="140"/>
      <c r="EC39" s="140"/>
      <c r="ED39" s="140"/>
      <c r="EE39" s="140"/>
      <c r="EF39" s="140"/>
      <c r="EG39" s="140"/>
      <c r="EH39" s="140"/>
      <c r="EI39" s="140"/>
      <c r="EJ39" s="140"/>
      <c r="EK39" s="140"/>
      <c r="EL39" s="140"/>
      <c r="EM39" s="140"/>
      <c r="EN39" s="140"/>
      <c r="EO39" s="140"/>
      <c r="EP39" s="140"/>
      <c r="EQ39" s="140"/>
      <c r="ER39" s="140"/>
      <c r="ES39" s="140"/>
      <c r="ET39" s="140"/>
      <c r="EU39" s="140"/>
      <c r="EV39" s="140"/>
      <c r="EW39" s="140"/>
      <c r="EX39" s="140"/>
      <c r="EY39" s="140"/>
      <c r="EZ39" s="140"/>
      <c r="FA39" s="140"/>
      <c r="FB39" s="140"/>
      <c r="FC39" s="140"/>
      <c r="FD39" s="140"/>
      <c r="FE39" s="140"/>
      <c r="FF39" s="140"/>
      <c r="FG39" s="140"/>
      <c r="FH39" s="140"/>
      <c r="FI39" s="140"/>
      <c r="FJ39" s="140"/>
      <c r="FK39" s="140"/>
      <c r="FL39" s="140"/>
      <c r="FM39" s="140"/>
      <c r="FN39" s="140"/>
      <c r="FO39" s="140"/>
      <c r="FP39" s="140"/>
      <c r="FQ39" s="140"/>
      <c r="FR39" s="140"/>
      <c r="FS39" s="140"/>
      <c r="FT39" s="140"/>
      <c r="FU39" s="140"/>
      <c r="FV39" s="140"/>
      <c r="FW39" s="140"/>
      <c r="FX39" s="140"/>
      <c r="FY39" s="140"/>
      <c r="FZ39" s="140"/>
      <c r="GA39" s="140"/>
      <c r="GB39" s="140"/>
      <c r="GC39" s="140"/>
      <c r="GD39" s="140"/>
      <c r="GE39" s="140"/>
      <c r="GF39" s="140"/>
      <c r="GG39" s="140"/>
      <c r="GH39" s="140"/>
      <c r="GI39" s="140"/>
      <c r="GJ39" s="140"/>
      <c r="GK39" s="140"/>
      <c r="GL39" s="140"/>
      <c r="GM39" s="140"/>
      <c r="GN39" s="140"/>
      <c r="GO39" s="140"/>
      <c r="GP39" s="140"/>
      <c r="GQ39" s="140"/>
      <c r="GR39" s="140"/>
      <c r="GS39" s="140"/>
      <c r="GT39" s="140"/>
      <c r="GU39" s="140"/>
      <c r="GV39" s="140"/>
      <c r="GW39" s="140"/>
      <c r="GX39" s="140"/>
      <c r="GY39" s="140"/>
      <c r="GZ39" s="140"/>
      <c r="HA39" s="140"/>
      <c r="HB39" s="140"/>
      <c r="HC39" s="140"/>
      <c r="HD39" s="140"/>
      <c r="HE39" s="140"/>
      <c r="HF39" s="140"/>
      <c r="HG39" s="140"/>
      <c r="HH39" s="140"/>
      <c r="HI39" s="140"/>
      <c r="HJ39" s="140"/>
      <c r="HK39" s="140"/>
      <c r="HL39" s="140"/>
      <c r="HM39" s="140"/>
      <c r="HN39" s="140"/>
      <c r="HO39" s="140"/>
      <c r="HP39" s="140"/>
      <c r="HQ39" s="140"/>
      <c r="HR39" s="140"/>
      <c r="HS39" s="140"/>
      <c r="HT39" s="140"/>
      <c r="HU39" s="140"/>
      <c r="HV39" s="140"/>
      <c r="HW39" s="140"/>
      <c r="HX39" s="140"/>
      <c r="HY39" s="140"/>
      <c r="HZ39" s="140"/>
      <c r="IA39" s="140"/>
      <c r="IB39" s="140"/>
      <c r="IC39" s="140"/>
      <c r="ID39" s="140"/>
      <c r="IE39" s="140"/>
      <c r="IF39" s="140"/>
      <c r="IG39" s="140"/>
      <c r="IH39" s="140"/>
      <c r="II39" s="140"/>
      <c r="IJ39" s="140"/>
      <c r="IK39" s="140"/>
      <c r="IL39" s="140"/>
      <c r="IM39" s="140"/>
      <c r="IN39" s="140"/>
      <c r="IO39" s="140"/>
      <c r="IP39" s="140"/>
      <c r="IQ39" s="140"/>
      <c r="IR39" s="140"/>
      <c r="IS39" s="140"/>
      <c r="IT39" s="140"/>
      <c r="IU39" s="140"/>
      <c r="IV39" s="140"/>
      <c r="IW39" s="140"/>
      <c r="IX39" s="140"/>
      <c r="IY39" s="140"/>
      <c r="IZ39" s="140"/>
      <c r="JA39" s="140"/>
      <c r="JB39" s="140"/>
      <c r="JC39" s="140"/>
      <c r="JD39" s="140"/>
      <c r="JE39" s="140"/>
      <c r="JF39" s="140"/>
      <c r="JG39" s="140"/>
      <c r="JH39" s="140"/>
      <c r="JI39" s="140"/>
      <c r="JJ39" s="140"/>
      <c r="JK39" s="140"/>
      <c r="JL39" s="140"/>
      <c r="JM39" s="140"/>
      <c r="JN39" s="140"/>
      <c r="JO39" s="140"/>
      <c r="JP39" s="140"/>
      <c r="JQ39" s="140"/>
      <c r="JR39" s="140"/>
      <c r="JS39" s="140"/>
      <c r="JT39" s="140"/>
      <c r="JU39" s="140"/>
      <c r="JV39" s="140"/>
      <c r="JW39" s="140"/>
      <c r="JX39" s="140"/>
      <c r="JY39" s="140"/>
      <c r="JZ39" s="140"/>
      <c r="KA39" s="140"/>
      <c r="KB39" s="140"/>
      <c r="KC39" s="140"/>
      <c r="KD39" s="140"/>
      <c r="KE39" s="140"/>
      <c r="KF39" s="140"/>
      <c r="KG39" s="140"/>
      <c r="KH39" s="140"/>
      <c r="KI39" s="140"/>
      <c r="KJ39" s="140"/>
      <c r="KK39" s="140"/>
      <c r="KL39" s="140"/>
      <c r="KM39" s="140"/>
      <c r="KN39" s="140"/>
      <c r="KO39" s="140"/>
      <c r="KP39" s="140"/>
      <c r="KQ39" s="140"/>
      <c r="KR39" s="140"/>
      <c r="KS39" s="140"/>
      <c r="KT39" s="140"/>
      <c r="KU39" s="140"/>
      <c r="KV39" s="140"/>
      <c r="KW39" s="140"/>
      <c r="KX39" s="140"/>
      <c r="KY39" s="140"/>
      <c r="KZ39" s="140"/>
      <c r="LA39" s="140"/>
      <c r="LB39" s="140"/>
      <c r="LC39" s="140"/>
      <c r="LD39" s="140"/>
      <c r="LE39" s="140"/>
      <c r="LF39" s="140"/>
      <c r="LG39" s="140"/>
      <c r="LH39" s="140"/>
      <c r="LI39" s="140"/>
      <c r="LJ39" s="140"/>
      <c r="LK39" s="140"/>
      <c r="LL39" s="140"/>
      <c r="LM39" s="140"/>
      <c r="LN39" s="140"/>
      <c r="LO39" s="140"/>
      <c r="LP39" s="140"/>
      <c r="LQ39" s="140"/>
      <c r="LR39" s="140"/>
      <c r="LS39" s="140"/>
      <c r="LT39" s="140"/>
      <c r="LU39" s="140"/>
      <c r="LV39" s="140"/>
      <c r="LW39" s="140"/>
      <c r="LX39" s="140"/>
      <c r="LY39" s="140"/>
      <c r="LZ39" s="140"/>
      <c r="MA39" s="140"/>
      <c r="MB39" s="140"/>
      <c r="MC39" s="140"/>
      <c r="MD39" s="140"/>
      <c r="ME39" s="140"/>
      <c r="MF39" s="140"/>
      <c r="MG39" s="140"/>
      <c r="MH39" s="140"/>
      <c r="MI39" s="140"/>
      <c r="MJ39" s="140"/>
      <c r="MK39" s="140"/>
      <c r="ML39" s="140"/>
      <c r="MM39" s="140"/>
      <c r="MN39" s="140"/>
      <c r="MO39" s="140"/>
      <c r="MP39" s="140"/>
      <c r="MQ39" s="140"/>
      <c r="MR39" s="140"/>
      <c r="MS39" s="140"/>
      <c r="MT39" s="140"/>
      <c r="MU39" s="140"/>
      <c r="MV39" s="140"/>
      <c r="MW39" s="140"/>
      <c r="MX39" s="140"/>
      <c r="MY39" s="140"/>
      <c r="MZ39" s="140"/>
      <c r="NA39" s="140"/>
      <c r="NB39" s="140"/>
      <c r="NC39" s="140"/>
      <c r="ND39" s="140"/>
      <c r="NE39" s="140"/>
      <c r="NF39" s="140"/>
      <c r="NG39" s="140"/>
      <c r="NH39" s="140"/>
      <c r="NI39" s="140"/>
      <c r="NJ39" s="140"/>
      <c r="NK39" s="140"/>
      <c r="NL39" s="140"/>
      <c r="NM39" s="140"/>
      <c r="NN39" s="140"/>
      <c r="NO39" s="140"/>
      <c r="NP39" s="140"/>
      <c r="NQ39" s="140"/>
      <c r="NR39" s="140"/>
      <c r="NS39" s="140"/>
      <c r="NT39" s="140"/>
      <c r="NU39" s="140"/>
      <c r="NV39" s="140"/>
      <c r="NW39" s="140"/>
      <c r="NX39" s="140"/>
      <c r="NY39" s="140"/>
      <c r="NZ39" s="140"/>
      <c r="OA39" s="140"/>
      <c r="OB39" s="140"/>
      <c r="OC39" s="140"/>
      <c r="OD39" s="140"/>
      <c r="OE39" s="140"/>
      <c r="OF39" s="140"/>
      <c r="OG39" s="140"/>
      <c r="OH39" s="140"/>
      <c r="OI39" s="140"/>
      <c r="OJ39" s="140"/>
      <c r="OK39" s="140"/>
      <c r="OL39" s="140"/>
      <c r="OM39" s="140"/>
      <c r="ON39" s="140"/>
      <c r="OO39" s="140"/>
      <c r="OP39" s="140"/>
      <c r="OQ39" s="140"/>
      <c r="OR39" s="140"/>
      <c r="OS39" s="140"/>
      <c r="OT39" s="140"/>
      <c r="OU39" s="140"/>
      <c r="OV39" s="140"/>
      <c r="OW39" s="140"/>
      <c r="OX39" s="140"/>
      <c r="OY39" s="140"/>
      <c r="OZ39" s="140"/>
      <c r="PA39" s="140"/>
      <c r="PB39" s="140"/>
      <c r="PC39" s="140"/>
      <c r="PD39" s="140"/>
      <c r="PE39" s="140"/>
      <c r="PF39" s="140"/>
      <c r="PG39" s="140"/>
      <c r="PH39" s="140"/>
      <c r="PI39" s="140"/>
      <c r="PJ39" s="140"/>
      <c r="PK39" s="140"/>
      <c r="PL39" s="140"/>
      <c r="PM39" s="140"/>
      <c r="PN39" s="140"/>
      <c r="PO39" s="140"/>
      <c r="PP39" s="140"/>
      <c r="PQ39" s="140"/>
      <c r="PR39" s="140"/>
      <c r="PS39" s="140"/>
      <c r="PT39" s="140"/>
      <c r="PU39" s="140"/>
      <c r="PV39" s="140"/>
      <c r="PW39" s="140"/>
      <c r="PX39" s="140"/>
      <c r="PY39" s="140"/>
      <c r="PZ39" s="140"/>
      <c r="QA39" s="140"/>
      <c r="QB39" s="140"/>
      <c r="QC39" s="140"/>
      <c r="QD39" s="140"/>
      <c r="QE39" s="140"/>
      <c r="QF39" s="140"/>
      <c r="QG39" s="140"/>
      <c r="QH39" s="140"/>
      <c r="QI39" s="140"/>
      <c r="QJ39" s="140"/>
      <c r="QK39" s="140"/>
      <c r="QL39" s="140"/>
      <c r="QM39" s="140"/>
      <c r="QN39" s="140"/>
      <c r="QO39" s="140"/>
      <c r="QP39" s="140"/>
      <c r="QQ39" s="140"/>
      <c r="QR39" s="140"/>
      <c r="QS39" s="140"/>
      <c r="QT39" s="140"/>
      <c r="QU39" s="140"/>
      <c r="QV39" s="140"/>
      <c r="QW39" s="140"/>
      <c r="QX39" s="140"/>
      <c r="QY39" s="140"/>
      <c r="QZ39" s="140"/>
      <c r="RA39" s="140"/>
      <c r="RB39" s="140"/>
      <c r="RC39" s="140"/>
      <c r="RD39" s="140"/>
      <c r="RE39" s="140"/>
      <c r="RF39" s="140"/>
      <c r="RG39" s="140"/>
      <c r="RH39" s="140"/>
      <c r="RI39" s="140"/>
      <c r="RJ39" s="140"/>
      <c r="RK39" s="140"/>
      <c r="RL39" s="140"/>
      <c r="RM39" s="140"/>
      <c r="RN39" s="140"/>
      <c r="RO39" s="140"/>
      <c r="RP39" s="140"/>
      <c r="RQ39" s="140"/>
      <c r="RR39" s="140"/>
      <c r="RS39" s="140"/>
      <c r="RT39" s="140"/>
      <c r="RU39" s="140"/>
      <c r="RV39" s="140"/>
      <c r="RW39" s="140"/>
      <c r="RX39" s="140"/>
      <c r="RY39" s="140"/>
      <c r="RZ39" s="140"/>
      <c r="SA39" s="140"/>
      <c r="SB39" s="140"/>
      <c r="SC39" s="140"/>
      <c r="SD39" s="140"/>
      <c r="SE39" s="140"/>
      <c r="SF39" s="140"/>
      <c r="SG39" s="140"/>
      <c r="SH39" s="140"/>
      <c r="SI39" s="140"/>
      <c r="SJ39" s="140"/>
      <c r="SK39" s="140"/>
      <c r="SL39" s="140"/>
      <c r="SM39" s="140"/>
      <c r="SN39" s="140"/>
      <c r="SO39" s="140"/>
      <c r="SP39" s="140"/>
      <c r="SQ39" s="140"/>
      <c r="SR39" s="140"/>
      <c r="SS39" s="140"/>
      <c r="ST39" s="140"/>
      <c r="SU39" s="140"/>
      <c r="SV39" s="140"/>
      <c r="SW39" s="140"/>
      <c r="SX39" s="140"/>
      <c r="SY39" s="140"/>
      <c r="SZ39" s="140"/>
      <c r="TA39" s="140"/>
      <c r="TB39" s="140"/>
      <c r="TC39" s="140"/>
      <c r="TD39" s="140"/>
      <c r="TE39" s="140"/>
      <c r="TF39" s="140"/>
      <c r="TG39" s="140"/>
      <c r="TH39" s="140"/>
      <c r="TI39" s="140"/>
      <c r="TJ39" s="140"/>
      <c r="TK39" s="140"/>
      <c r="TL39" s="140"/>
      <c r="TM39" s="140"/>
      <c r="TN39" s="140"/>
      <c r="TO39" s="140"/>
      <c r="TP39" s="140"/>
      <c r="TQ39" s="140"/>
      <c r="TR39" s="140"/>
      <c r="TS39" s="140"/>
      <c r="TT39" s="140"/>
      <c r="TU39" s="140"/>
      <c r="TV39" s="140"/>
      <c r="TW39" s="140"/>
      <c r="TX39" s="140"/>
      <c r="TY39" s="140"/>
      <c r="TZ39" s="140"/>
      <c r="UA39" s="140"/>
      <c r="UB39" s="140"/>
      <c r="UC39" s="140"/>
      <c r="UD39" s="140"/>
      <c r="UE39" s="140"/>
      <c r="UF39" s="140"/>
      <c r="UG39" s="140"/>
      <c r="UH39" s="140"/>
      <c r="UI39" s="140"/>
      <c r="UJ39" s="140"/>
      <c r="UK39" s="140"/>
      <c r="UL39" s="140"/>
      <c r="UM39" s="140"/>
      <c r="UN39" s="140"/>
      <c r="UO39" s="140"/>
      <c r="UP39" s="140"/>
      <c r="UQ39" s="140"/>
      <c r="UR39" s="140"/>
      <c r="US39" s="140"/>
      <c r="UT39" s="140"/>
      <c r="UU39" s="140"/>
      <c r="UV39" s="140"/>
      <c r="UW39" s="140"/>
      <c r="UX39" s="140"/>
      <c r="UY39" s="140"/>
      <c r="UZ39" s="140"/>
      <c r="VA39" s="140"/>
      <c r="VB39" s="140"/>
      <c r="VC39" s="140"/>
      <c r="VD39" s="140"/>
      <c r="VE39" s="140"/>
      <c r="VF39" s="140"/>
      <c r="VG39" s="140"/>
      <c r="VH39" s="140"/>
      <c r="VI39" s="140"/>
      <c r="VJ39" s="140"/>
      <c r="VK39" s="140"/>
      <c r="VL39" s="140"/>
      <c r="VM39" s="140"/>
      <c r="VN39" s="140"/>
      <c r="VO39" s="140"/>
      <c r="VP39" s="140"/>
      <c r="VQ39" s="140"/>
      <c r="VR39" s="140"/>
      <c r="VS39" s="140"/>
      <c r="VT39" s="140"/>
      <c r="VU39" s="140"/>
      <c r="VV39" s="140"/>
      <c r="VW39" s="140"/>
      <c r="VX39" s="140"/>
      <c r="VY39" s="140"/>
      <c r="VZ39" s="140"/>
      <c r="WA39" s="140"/>
      <c r="WB39" s="140"/>
      <c r="WC39" s="140"/>
      <c r="WD39" s="140"/>
      <c r="WE39" s="140"/>
      <c r="WF39" s="140"/>
      <c r="WG39" s="140"/>
      <c r="WH39" s="140"/>
      <c r="WI39" s="140"/>
      <c r="WJ39" s="140"/>
      <c r="WK39" s="140"/>
      <c r="WL39" s="140"/>
      <c r="WM39" s="140"/>
      <c r="WN39" s="140"/>
      <c r="WO39" s="140"/>
      <c r="WP39" s="140"/>
      <c r="WQ39" s="140"/>
      <c r="WR39" s="140"/>
      <c r="WS39" s="140"/>
      <c r="WT39" s="140"/>
      <c r="WU39" s="140"/>
      <c r="WV39" s="140"/>
      <c r="WW39" s="140"/>
      <c r="WX39" s="140"/>
      <c r="WY39" s="140"/>
      <c r="WZ39" s="140"/>
      <c r="XA39" s="140"/>
      <c r="XB39" s="140"/>
      <c r="XC39" s="140"/>
      <c r="XD39" s="140"/>
      <c r="XE39" s="140"/>
      <c r="XF39" s="140"/>
      <c r="XG39" s="140"/>
      <c r="XH39" s="140"/>
      <c r="XI39" s="140"/>
      <c r="XJ39" s="140"/>
      <c r="XK39" s="140"/>
      <c r="XL39" s="140"/>
      <c r="XM39" s="140"/>
      <c r="XN39" s="140"/>
      <c r="XO39" s="140"/>
      <c r="XP39" s="140"/>
      <c r="XQ39" s="140"/>
      <c r="XR39" s="140"/>
      <c r="XS39" s="140"/>
      <c r="XT39" s="140"/>
      <c r="XU39" s="140"/>
      <c r="XV39" s="140"/>
      <c r="XW39" s="140"/>
      <c r="XX39" s="140"/>
      <c r="XY39" s="140"/>
      <c r="XZ39" s="140"/>
      <c r="YA39" s="140"/>
      <c r="YB39" s="140"/>
      <c r="YC39" s="140"/>
      <c r="YD39" s="140"/>
      <c r="YE39" s="140"/>
      <c r="YF39" s="140"/>
      <c r="YG39" s="140"/>
      <c r="YH39" s="140"/>
      <c r="YI39" s="140"/>
      <c r="YJ39" s="140"/>
      <c r="YK39" s="140"/>
      <c r="YL39" s="140"/>
      <c r="YM39" s="140"/>
      <c r="YN39" s="140"/>
      <c r="YO39" s="140"/>
      <c r="YP39" s="140"/>
      <c r="YQ39" s="140"/>
      <c r="YR39" s="140"/>
      <c r="YS39" s="140"/>
      <c r="YT39" s="140"/>
      <c r="YU39" s="140"/>
      <c r="YV39" s="140"/>
      <c r="YW39" s="140"/>
      <c r="YX39" s="140"/>
      <c r="YY39" s="140"/>
      <c r="YZ39" s="140"/>
      <c r="ZA39" s="140"/>
      <c r="ZB39" s="140"/>
      <c r="ZC39" s="140"/>
      <c r="ZD39" s="140"/>
      <c r="ZE39" s="140"/>
      <c r="ZF39" s="140"/>
      <c r="ZG39" s="140"/>
      <c r="ZH39" s="140"/>
      <c r="ZI39" s="140"/>
      <c r="ZJ39" s="140"/>
      <c r="ZK39" s="140"/>
      <c r="ZL39" s="140"/>
      <c r="ZM39" s="140"/>
      <c r="ZN39" s="140"/>
      <c r="ZO39" s="140"/>
      <c r="ZP39" s="140"/>
      <c r="ZQ39" s="140"/>
      <c r="ZR39" s="140"/>
      <c r="ZS39" s="140"/>
      <c r="ZT39" s="140"/>
      <c r="ZU39" s="140"/>
      <c r="ZV39" s="140"/>
      <c r="ZW39" s="140"/>
      <c r="ZX39" s="140"/>
      <c r="ZY39" s="140"/>
      <c r="ZZ39" s="140"/>
      <c r="AAA39" s="140"/>
      <c r="AAB39" s="140"/>
      <c r="AAC39" s="140"/>
      <c r="AAD39" s="140"/>
      <c r="AAE39" s="140"/>
      <c r="AAF39" s="140"/>
      <c r="AAG39" s="140"/>
      <c r="AAH39" s="140"/>
      <c r="AAI39" s="140"/>
      <c r="AAJ39" s="140"/>
      <c r="AAK39" s="140"/>
      <c r="AAL39" s="140"/>
      <c r="AAM39" s="140"/>
      <c r="AAN39" s="140"/>
      <c r="AAO39" s="140"/>
      <c r="AAP39" s="140"/>
      <c r="AAQ39" s="140"/>
      <c r="AAR39" s="140"/>
      <c r="AAS39" s="140"/>
      <c r="AAT39" s="140"/>
      <c r="AAU39" s="140"/>
      <c r="AAV39" s="140"/>
      <c r="AAW39" s="140"/>
      <c r="AAX39" s="140"/>
      <c r="AAY39" s="140"/>
      <c r="AAZ39" s="140"/>
      <c r="ABA39" s="140"/>
      <c r="ABB39" s="140"/>
      <c r="ABC39" s="140"/>
      <c r="ABD39" s="140"/>
      <c r="ABE39" s="140"/>
      <c r="ABF39" s="140"/>
      <c r="ABG39" s="140"/>
      <c r="ABH39" s="140"/>
      <c r="ABI39" s="140"/>
      <c r="ABJ39" s="140"/>
      <c r="ABK39" s="140"/>
      <c r="ABL39" s="140"/>
      <c r="ABM39" s="140"/>
      <c r="ABN39" s="140"/>
      <c r="ABO39" s="140"/>
      <c r="ABP39" s="140"/>
      <c r="ABQ39" s="140"/>
      <c r="ABR39" s="140"/>
      <c r="ABS39" s="140"/>
      <c r="ABT39" s="140"/>
      <c r="ABU39" s="140"/>
      <c r="ABV39" s="140"/>
      <c r="ABW39" s="140"/>
      <c r="ABX39" s="140"/>
      <c r="ABY39" s="140"/>
      <c r="ABZ39" s="140"/>
      <c r="ACA39" s="140"/>
      <c r="ACB39" s="140"/>
      <c r="ACC39" s="140"/>
      <c r="ACD39" s="140"/>
      <c r="ACE39" s="140"/>
      <c r="ACF39" s="140"/>
      <c r="ACG39" s="140"/>
      <c r="ACH39" s="140"/>
      <c r="ACI39" s="140"/>
      <c r="ACJ39" s="140"/>
      <c r="ACK39" s="140"/>
      <c r="ACL39" s="140"/>
      <c r="ACM39" s="140"/>
      <c r="ACN39" s="140"/>
      <c r="ACO39" s="140"/>
      <c r="ACP39" s="140"/>
      <c r="ACQ39" s="140"/>
      <c r="ACR39" s="140"/>
      <c r="ACS39" s="140"/>
      <c r="ACT39" s="140"/>
      <c r="ACU39" s="140"/>
      <c r="ACV39" s="140"/>
      <c r="ACW39" s="140"/>
      <c r="ACX39" s="140"/>
      <c r="ACY39" s="140"/>
      <c r="ACZ39" s="140"/>
      <c r="ADA39" s="140"/>
      <c r="ADB39" s="140"/>
      <c r="ADC39" s="140"/>
      <c r="ADD39" s="140"/>
      <c r="ADE39" s="140"/>
      <c r="ADF39" s="140"/>
      <c r="ADG39" s="140"/>
      <c r="ADH39" s="140"/>
      <c r="ADI39" s="140"/>
      <c r="ADJ39" s="140"/>
      <c r="ADK39" s="140"/>
      <c r="ADL39" s="140"/>
      <c r="ADM39" s="140"/>
      <c r="ADN39" s="140"/>
      <c r="ADO39" s="140"/>
      <c r="ADP39" s="140"/>
      <c r="ADQ39" s="140"/>
      <c r="ADR39" s="140"/>
      <c r="ADS39" s="140"/>
      <c r="ADT39" s="140"/>
      <c r="ADU39" s="140"/>
      <c r="ADV39" s="140"/>
      <c r="ADW39" s="140"/>
      <c r="ADX39" s="140"/>
      <c r="ADY39" s="140"/>
      <c r="ADZ39" s="140"/>
      <c r="AEA39" s="140"/>
      <c r="AEB39" s="140"/>
      <c r="AEC39" s="140"/>
      <c r="AED39" s="140"/>
      <c r="AEE39" s="140"/>
      <c r="AEF39" s="140"/>
      <c r="AEG39" s="140"/>
      <c r="AEH39" s="140"/>
      <c r="AEI39" s="140"/>
      <c r="AEJ39" s="140"/>
      <c r="AEK39" s="140"/>
      <c r="AEL39" s="140"/>
      <c r="AEM39" s="140"/>
      <c r="AEN39" s="140"/>
      <c r="AEO39" s="140"/>
      <c r="AEP39" s="140"/>
      <c r="AEQ39" s="140"/>
      <c r="AER39" s="140"/>
      <c r="AES39" s="140"/>
      <c r="AET39" s="140"/>
      <c r="AEU39" s="140"/>
      <c r="AEV39" s="140"/>
      <c r="AEW39" s="140"/>
      <c r="AEX39" s="140"/>
      <c r="AEY39" s="140"/>
      <c r="AEZ39" s="140"/>
      <c r="AFA39" s="140"/>
      <c r="AFB39" s="140"/>
      <c r="AFC39" s="140"/>
      <c r="AFD39" s="140"/>
      <c r="AFE39" s="140"/>
      <c r="AFF39" s="140"/>
      <c r="AFG39" s="140"/>
      <c r="AFH39" s="140"/>
      <c r="AFI39" s="140"/>
      <c r="AFJ39" s="140"/>
      <c r="AFK39" s="140"/>
      <c r="AFL39" s="140"/>
      <c r="AFM39" s="140"/>
      <c r="AFN39" s="140"/>
      <c r="AFO39" s="140"/>
      <c r="AFP39" s="140"/>
      <c r="AFQ39" s="140"/>
      <c r="AFR39" s="140"/>
      <c r="AFS39" s="140"/>
      <c r="AFT39" s="140"/>
      <c r="AFU39" s="140"/>
      <c r="AFV39" s="140"/>
      <c r="AFW39" s="140"/>
      <c r="AFX39" s="140"/>
      <c r="AFY39" s="140"/>
      <c r="AFZ39" s="140"/>
      <c r="AGA39" s="140"/>
      <c r="AGB39" s="140"/>
      <c r="AGC39" s="140"/>
      <c r="AGD39" s="140"/>
      <c r="AGE39" s="140"/>
      <c r="AGF39" s="140"/>
      <c r="AGG39" s="140"/>
      <c r="AGH39" s="140"/>
      <c r="AGI39" s="140"/>
      <c r="AGJ39" s="140"/>
      <c r="AGK39" s="140"/>
      <c r="AGL39" s="140"/>
      <c r="AGM39" s="140"/>
      <c r="AGN39" s="140"/>
      <c r="AGO39" s="140"/>
      <c r="AGP39" s="140"/>
      <c r="AGQ39" s="140"/>
      <c r="AGR39" s="140"/>
      <c r="AGS39" s="140"/>
      <c r="AGT39" s="140"/>
      <c r="AGU39" s="140"/>
      <c r="AGV39" s="140"/>
      <c r="AGW39" s="140"/>
      <c r="AGX39" s="140"/>
      <c r="AGY39" s="140"/>
      <c r="AGZ39" s="140"/>
      <c r="AHA39" s="140"/>
      <c r="AHB39" s="140"/>
      <c r="AHC39" s="140"/>
      <c r="AHD39" s="140"/>
      <c r="AHE39" s="140"/>
      <c r="AHF39" s="140"/>
      <c r="AHG39" s="140"/>
      <c r="AHH39" s="140"/>
      <c r="AHI39" s="140"/>
      <c r="AHJ39" s="140"/>
      <c r="AHK39" s="140"/>
      <c r="AHL39" s="140"/>
      <c r="AHM39" s="140"/>
      <c r="AHN39" s="140"/>
      <c r="AHO39" s="140"/>
      <c r="AHP39" s="140"/>
      <c r="AHQ39" s="140"/>
      <c r="AHR39" s="140"/>
      <c r="AHS39" s="140"/>
      <c r="AHT39" s="140"/>
      <c r="AHU39" s="140"/>
      <c r="AHV39" s="140"/>
      <c r="AHW39" s="140"/>
      <c r="AHX39" s="140"/>
      <c r="AHY39" s="140"/>
      <c r="AHZ39" s="140"/>
      <c r="AIA39" s="140"/>
      <c r="AIB39" s="140"/>
      <c r="AIC39" s="140"/>
      <c r="AID39" s="140"/>
      <c r="AIE39" s="140"/>
      <c r="AIF39" s="140"/>
      <c r="AIG39" s="140"/>
      <c r="AIH39" s="140"/>
      <c r="AII39" s="140"/>
      <c r="AIJ39" s="140"/>
      <c r="AIK39" s="140"/>
      <c r="AIL39" s="140"/>
      <c r="AIM39" s="140"/>
      <c r="AIN39" s="140"/>
      <c r="AIO39" s="140"/>
      <c r="AIP39" s="140"/>
      <c r="AIQ39" s="140"/>
      <c r="AIR39" s="140"/>
      <c r="AIS39" s="140"/>
      <c r="AIT39" s="140"/>
      <c r="AIU39" s="140"/>
      <c r="AIV39" s="140"/>
      <c r="AIW39" s="140"/>
      <c r="AIX39" s="140"/>
      <c r="AIY39" s="140"/>
      <c r="AIZ39" s="140"/>
      <c r="AJA39" s="140"/>
      <c r="AJB39" s="140"/>
      <c r="AJC39" s="140"/>
      <c r="AJD39" s="140"/>
      <c r="AJE39" s="140"/>
      <c r="AJF39" s="140"/>
      <c r="AJG39" s="140"/>
      <c r="AJH39" s="140"/>
      <c r="AJI39" s="140"/>
      <c r="AJJ39" s="140"/>
      <c r="AJK39" s="140"/>
      <c r="AJL39" s="140"/>
      <c r="AJM39" s="140"/>
      <c r="AJN39" s="140"/>
      <c r="AJO39" s="140"/>
      <c r="AJP39" s="140"/>
      <c r="AJQ39" s="140"/>
      <c r="AJR39" s="140"/>
      <c r="AJS39" s="140"/>
      <c r="AJT39" s="140"/>
      <c r="AJU39" s="140"/>
      <c r="AJV39" s="140"/>
      <c r="AJW39" s="140"/>
      <c r="AJX39" s="140"/>
      <c r="AJY39" s="140"/>
      <c r="AJZ39" s="140"/>
      <c r="AKA39" s="140"/>
      <c r="AKB39" s="140"/>
      <c r="AKC39" s="140"/>
      <c r="AKD39" s="140"/>
      <c r="AKE39" s="140"/>
      <c r="AKF39" s="140"/>
      <c r="AKG39" s="140"/>
      <c r="AKH39" s="140"/>
      <c r="AKI39" s="140"/>
      <c r="AKJ39" s="140"/>
      <c r="AKK39" s="140"/>
      <c r="AKL39" s="140"/>
      <c r="AKM39" s="140"/>
      <c r="AKN39" s="140"/>
      <c r="AKO39" s="140"/>
      <c r="AKP39" s="140"/>
      <c r="AKQ39" s="140"/>
      <c r="AKR39" s="140"/>
      <c r="AKS39" s="140"/>
      <c r="AKT39" s="140"/>
      <c r="AKU39" s="140"/>
      <c r="AKV39" s="140"/>
      <c r="AKW39" s="140"/>
      <c r="AKX39" s="140"/>
      <c r="AKY39" s="140"/>
      <c r="AKZ39" s="140"/>
      <c r="ALA39" s="140"/>
      <c r="ALB39" s="140"/>
      <c r="ALC39" s="140"/>
      <c r="ALD39" s="140"/>
      <c r="ALE39" s="140"/>
      <c r="ALF39" s="140"/>
      <c r="ALG39" s="140"/>
      <c r="ALH39" s="140"/>
      <c r="ALI39" s="140"/>
      <c r="ALJ39" s="140"/>
      <c r="ALK39" s="140"/>
      <c r="ALL39" s="140"/>
      <c r="ALM39" s="140"/>
      <c r="ALN39" s="140"/>
      <c r="ALO39" s="239"/>
      <c r="ALP39" s="239"/>
      <c r="ALQ39" s="239"/>
    </row>
    <row r="40" spans="1:1005" s="86" customFormat="1" ht="31.5" customHeight="1" x14ac:dyDescent="0.25">
      <c r="A40" s="212" t="s">
        <v>2785</v>
      </c>
      <c r="B40" s="214"/>
      <c r="C40" s="130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29"/>
      <c r="DF40" s="129"/>
      <c r="DG40" s="129"/>
      <c r="DH40" s="129"/>
      <c r="DI40" s="129"/>
      <c r="DJ40" s="129"/>
      <c r="DK40" s="129"/>
      <c r="DL40" s="129"/>
      <c r="DM40" s="129"/>
      <c r="DN40" s="129"/>
      <c r="DO40" s="129"/>
      <c r="DP40" s="129"/>
      <c r="DQ40" s="129"/>
      <c r="DR40" s="129"/>
      <c r="DS40" s="129"/>
      <c r="DT40" s="129"/>
      <c r="DU40" s="129"/>
      <c r="DV40" s="129"/>
      <c r="DW40" s="129"/>
      <c r="DX40" s="129"/>
      <c r="DY40" s="129"/>
      <c r="DZ40" s="129"/>
      <c r="EA40" s="129"/>
      <c r="EB40" s="129"/>
      <c r="EC40" s="129"/>
      <c r="ED40" s="129"/>
      <c r="EE40" s="129"/>
      <c r="EF40" s="129"/>
      <c r="EG40" s="129"/>
      <c r="EH40" s="129"/>
      <c r="EI40" s="129"/>
      <c r="EJ40" s="129"/>
      <c r="EK40" s="129"/>
      <c r="EL40" s="129"/>
      <c r="EM40" s="129"/>
      <c r="EN40" s="129"/>
      <c r="EO40" s="129"/>
      <c r="EP40" s="129"/>
      <c r="EQ40" s="129"/>
      <c r="ER40" s="129"/>
      <c r="ES40" s="129"/>
      <c r="ET40" s="129"/>
      <c r="EU40" s="129"/>
      <c r="EV40" s="129"/>
      <c r="EW40" s="129"/>
      <c r="EX40" s="129"/>
      <c r="EY40" s="129"/>
      <c r="EZ40" s="129"/>
      <c r="FA40" s="129"/>
      <c r="FB40" s="129"/>
      <c r="FC40" s="129"/>
      <c r="FD40" s="129"/>
      <c r="FE40" s="129"/>
      <c r="FF40" s="129"/>
      <c r="FG40" s="129"/>
      <c r="FH40" s="129"/>
      <c r="FI40" s="129"/>
      <c r="FJ40" s="129"/>
      <c r="FK40" s="129"/>
      <c r="FL40" s="129"/>
      <c r="FM40" s="129"/>
      <c r="FN40" s="129"/>
      <c r="FO40" s="129"/>
      <c r="FP40" s="129"/>
      <c r="FQ40" s="129"/>
      <c r="FR40" s="129"/>
      <c r="FS40" s="129"/>
      <c r="FT40" s="129"/>
      <c r="FU40" s="129"/>
      <c r="FV40" s="129"/>
      <c r="FW40" s="129"/>
      <c r="FX40" s="129"/>
      <c r="FY40" s="129"/>
      <c r="FZ40" s="129"/>
      <c r="GA40" s="129"/>
      <c r="GB40" s="129"/>
      <c r="GC40" s="129"/>
      <c r="GD40" s="129"/>
      <c r="GE40" s="129"/>
      <c r="GF40" s="129"/>
      <c r="GG40" s="129"/>
      <c r="GH40" s="129"/>
      <c r="GI40" s="129"/>
      <c r="GJ40" s="129"/>
      <c r="GK40" s="129"/>
      <c r="GL40" s="129"/>
      <c r="GM40" s="129"/>
      <c r="GN40" s="129"/>
      <c r="GO40" s="129"/>
      <c r="GP40" s="129"/>
      <c r="GQ40" s="129"/>
      <c r="GR40" s="129"/>
      <c r="GS40" s="129"/>
      <c r="GT40" s="129"/>
      <c r="GU40" s="129"/>
      <c r="GV40" s="129"/>
      <c r="GW40" s="129"/>
      <c r="GX40" s="129"/>
      <c r="GY40" s="129"/>
      <c r="GZ40" s="129"/>
      <c r="HA40" s="129"/>
      <c r="HB40" s="129"/>
      <c r="HC40" s="129"/>
      <c r="HD40" s="129"/>
      <c r="HE40" s="129"/>
      <c r="HF40" s="129"/>
      <c r="HG40" s="129"/>
      <c r="HH40" s="129"/>
      <c r="HI40" s="129"/>
      <c r="HJ40" s="129"/>
      <c r="HK40" s="129"/>
      <c r="HL40" s="129"/>
      <c r="HM40" s="129"/>
      <c r="HN40" s="129"/>
      <c r="HO40" s="129"/>
      <c r="HP40" s="129"/>
      <c r="HQ40" s="129"/>
      <c r="HR40" s="129"/>
      <c r="HS40" s="129"/>
      <c r="HT40" s="129"/>
      <c r="HU40" s="129"/>
      <c r="HV40" s="129"/>
      <c r="HW40" s="129"/>
      <c r="HX40" s="129"/>
      <c r="HY40" s="129"/>
      <c r="HZ40" s="129"/>
      <c r="IA40" s="129"/>
      <c r="IB40" s="129"/>
      <c r="IC40" s="129"/>
      <c r="ID40" s="129"/>
      <c r="IE40" s="129"/>
      <c r="IF40" s="129"/>
      <c r="IG40" s="129"/>
      <c r="IH40" s="129"/>
      <c r="II40" s="129"/>
      <c r="IJ40" s="129"/>
      <c r="IK40" s="129"/>
      <c r="IL40" s="129"/>
      <c r="IM40" s="129"/>
      <c r="IN40" s="129"/>
      <c r="IO40" s="129"/>
      <c r="IP40" s="129"/>
      <c r="IQ40" s="129"/>
      <c r="IR40" s="129"/>
      <c r="IS40" s="129"/>
      <c r="IT40" s="129"/>
      <c r="IU40" s="129"/>
      <c r="IV40" s="129"/>
      <c r="IW40" s="129"/>
      <c r="IX40" s="129"/>
      <c r="IY40" s="129"/>
      <c r="IZ40" s="129"/>
      <c r="JA40" s="129"/>
      <c r="JB40" s="129"/>
      <c r="JC40" s="129"/>
      <c r="JD40" s="129"/>
      <c r="JE40" s="129"/>
      <c r="JF40" s="129"/>
      <c r="JG40" s="129"/>
      <c r="JH40" s="129"/>
      <c r="JI40" s="129"/>
      <c r="JJ40" s="129"/>
      <c r="JK40" s="129"/>
      <c r="JL40" s="129"/>
      <c r="JM40" s="129"/>
      <c r="JN40" s="129"/>
      <c r="JO40" s="129"/>
      <c r="JP40" s="129"/>
      <c r="JQ40" s="129"/>
      <c r="JR40" s="129"/>
      <c r="JS40" s="129"/>
      <c r="JT40" s="129"/>
      <c r="JU40" s="129"/>
      <c r="JV40" s="129"/>
      <c r="JW40" s="129"/>
      <c r="JX40" s="129"/>
      <c r="JY40" s="129"/>
      <c r="JZ40" s="129"/>
      <c r="KA40" s="129"/>
      <c r="KB40" s="129"/>
      <c r="KC40" s="129"/>
      <c r="KD40" s="129"/>
      <c r="KE40" s="129"/>
      <c r="KF40" s="129"/>
      <c r="KG40" s="129"/>
      <c r="KH40" s="129"/>
      <c r="KI40" s="129"/>
      <c r="KJ40" s="129"/>
      <c r="KK40" s="129"/>
      <c r="KL40" s="129"/>
      <c r="KM40" s="129"/>
      <c r="KN40" s="129"/>
      <c r="KO40" s="129"/>
      <c r="KP40" s="129"/>
      <c r="KQ40" s="129"/>
      <c r="KR40" s="129"/>
      <c r="KS40" s="129"/>
      <c r="KT40" s="129"/>
      <c r="KU40" s="129"/>
      <c r="KV40" s="129"/>
      <c r="KW40" s="129"/>
      <c r="KX40" s="129"/>
      <c r="KY40" s="129"/>
      <c r="KZ40" s="129"/>
      <c r="LA40" s="129"/>
      <c r="LB40" s="129"/>
      <c r="LC40" s="129"/>
      <c r="LD40" s="129"/>
      <c r="LE40" s="129"/>
      <c r="LF40" s="129"/>
      <c r="LG40" s="129"/>
      <c r="LH40" s="129"/>
      <c r="LI40" s="129"/>
      <c r="LJ40" s="129"/>
      <c r="LK40" s="129"/>
      <c r="LL40" s="129"/>
      <c r="LM40" s="129"/>
      <c r="LN40" s="129"/>
      <c r="LO40" s="129"/>
      <c r="LP40" s="129"/>
      <c r="LQ40" s="129"/>
      <c r="LR40" s="129"/>
      <c r="LS40" s="129"/>
      <c r="LT40" s="129"/>
      <c r="LU40" s="129"/>
      <c r="LV40" s="129"/>
      <c r="LW40" s="129"/>
      <c r="LX40" s="129"/>
      <c r="LY40" s="129"/>
      <c r="LZ40" s="129"/>
      <c r="MA40" s="129"/>
      <c r="MB40" s="129"/>
      <c r="MC40" s="129"/>
      <c r="MD40" s="129"/>
      <c r="ME40" s="129"/>
      <c r="MF40" s="129"/>
      <c r="MG40" s="129"/>
      <c r="MH40" s="129"/>
      <c r="MI40" s="129"/>
      <c r="MJ40" s="129"/>
      <c r="MK40" s="129"/>
      <c r="ML40" s="129"/>
      <c r="MM40" s="129"/>
      <c r="MN40" s="129"/>
      <c r="MO40" s="129"/>
      <c r="MP40" s="129"/>
      <c r="MQ40" s="129"/>
      <c r="MR40" s="129"/>
      <c r="MS40" s="129"/>
      <c r="MT40" s="129"/>
      <c r="MU40" s="129"/>
      <c r="MV40" s="129"/>
      <c r="MW40" s="129"/>
      <c r="MX40" s="129"/>
      <c r="MY40" s="129"/>
      <c r="MZ40" s="129"/>
      <c r="NA40" s="129"/>
      <c r="NB40" s="129"/>
      <c r="NC40" s="129"/>
      <c r="ND40" s="129"/>
      <c r="NE40" s="129"/>
      <c r="NF40" s="129"/>
      <c r="NG40" s="129"/>
      <c r="NH40" s="129"/>
      <c r="NI40" s="129"/>
      <c r="NJ40" s="129"/>
      <c r="NK40" s="129"/>
      <c r="NL40" s="129"/>
      <c r="NM40" s="129"/>
      <c r="NN40" s="129"/>
      <c r="NO40" s="129"/>
      <c r="NP40" s="129"/>
      <c r="NQ40" s="129"/>
      <c r="NR40" s="129"/>
      <c r="NS40" s="129"/>
      <c r="NT40" s="129"/>
      <c r="NU40" s="129"/>
      <c r="NV40" s="129"/>
      <c r="NW40" s="129"/>
      <c r="NX40" s="129"/>
      <c r="NY40" s="129"/>
      <c r="NZ40" s="129"/>
      <c r="OA40" s="129"/>
      <c r="OB40" s="129"/>
      <c r="OC40" s="129"/>
      <c r="OD40" s="129"/>
      <c r="OE40" s="129"/>
      <c r="OF40" s="129"/>
      <c r="OG40" s="129"/>
      <c r="OH40" s="129"/>
      <c r="OI40" s="129"/>
      <c r="OJ40" s="129"/>
      <c r="OK40" s="129"/>
      <c r="OL40" s="129"/>
      <c r="OM40" s="129"/>
      <c r="ON40" s="129"/>
      <c r="OO40" s="129"/>
      <c r="OP40" s="129"/>
      <c r="OQ40" s="129"/>
      <c r="OR40" s="129"/>
      <c r="OS40" s="129"/>
      <c r="OT40" s="129"/>
      <c r="OU40" s="129"/>
      <c r="OV40" s="129"/>
      <c r="OW40" s="129"/>
      <c r="OX40" s="129"/>
      <c r="OY40" s="129"/>
      <c r="OZ40" s="129"/>
      <c r="PA40" s="129"/>
      <c r="PB40" s="129"/>
      <c r="PC40" s="129"/>
      <c r="PD40" s="129"/>
      <c r="PE40" s="129"/>
      <c r="PF40" s="129"/>
      <c r="PG40" s="129"/>
      <c r="PH40" s="129"/>
      <c r="PI40" s="129"/>
      <c r="PJ40" s="129"/>
      <c r="PK40" s="129"/>
      <c r="PL40" s="129"/>
      <c r="PM40" s="129"/>
      <c r="PN40" s="129"/>
      <c r="PO40" s="129"/>
      <c r="PP40" s="129"/>
      <c r="PQ40" s="129"/>
      <c r="PR40" s="129"/>
      <c r="PS40" s="129"/>
      <c r="PT40" s="129"/>
      <c r="PU40" s="129"/>
      <c r="PV40" s="129"/>
      <c r="PW40" s="129"/>
      <c r="PX40" s="129"/>
      <c r="PY40" s="129"/>
      <c r="PZ40" s="129"/>
      <c r="QA40" s="129"/>
      <c r="QB40" s="129"/>
      <c r="QC40" s="129"/>
      <c r="QD40" s="129"/>
      <c r="QE40" s="129"/>
      <c r="QF40" s="129"/>
      <c r="QG40" s="129"/>
      <c r="QH40" s="129"/>
      <c r="QI40" s="129"/>
      <c r="QJ40" s="129"/>
      <c r="QK40" s="129"/>
      <c r="QL40" s="129"/>
      <c r="QM40" s="129"/>
      <c r="QN40" s="129"/>
      <c r="QO40" s="129"/>
      <c r="QP40" s="129"/>
      <c r="QQ40" s="129"/>
      <c r="QR40" s="129"/>
      <c r="QS40" s="129"/>
      <c r="QT40" s="129"/>
      <c r="QU40" s="129"/>
      <c r="QV40" s="129"/>
      <c r="QW40" s="129"/>
      <c r="QX40" s="129"/>
      <c r="QY40" s="129"/>
      <c r="QZ40" s="129"/>
      <c r="RA40" s="129"/>
      <c r="RB40" s="129"/>
      <c r="RC40" s="129"/>
      <c r="RD40" s="129"/>
      <c r="RE40" s="129"/>
      <c r="RF40" s="129"/>
      <c r="RG40" s="129"/>
      <c r="RH40" s="129"/>
      <c r="RI40" s="129"/>
      <c r="RJ40" s="129"/>
      <c r="RK40" s="129"/>
      <c r="RL40" s="129"/>
      <c r="RM40" s="129"/>
      <c r="RN40" s="129"/>
      <c r="RO40" s="129"/>
      <c r="RP40" s="129"/>
      <c r="RQ40" s="129"/>
      <c r="RR40" s="129"/>
      <c r="RS40" s="129"/>
      <c r="RT40" s="129"/>
      <c r="RU40" s="129"/>
      <c r="RV40" s="129"/>
      <c r="RW40" s="129"/>
      <c r="RX40" s="129"/>
      <c r="RY40" s="129"/>
      <c r="RZ40" s="129"/>
      <c r="SA40" s="129"/>
      <c r="SB40" s="129"/>
      <c r="SC40" s="129"/>
      <c r="SD40" s="129"/>
      <c r="SE40" s="129"/>
      <c r="SF40" s="129"/>
      <c r="SG40" s="129"/>
      <c r="SH40" s="129"/>
      <c r="SI40" s="129"/>
      <c r="SJ40" s="129"/>
      <c r="SK40" s="129"/>
      <c r="SL40" s="129"/>
      <c r="SM40" s="129"/>
      <c r="SN40" s="129"/>
      <c r="SO40" s="129"/>
      <c r="SP40" s="129"/>
      <c r="SQ40" s="129"/>
      <c r="SR40" s="129"/>
      <c r="SS40" s="129"/>
      <c r="ST40" s="129"/>
      <c r="SU40" s="129"/>
      <c r="SV40" s="129"/>
      <c r="SW40" s="129"/>
      <c r="SX40" s="129"/>
      <c r="SY40" s="129"/>
      <c r="SZ40" s="129"/>
      <c r="TA40" s="129"/>
      <c r="TB40" s="129"/>
      <c r="TC40" s="129"/>
      <c r="TD40" s="129"/>
      <c r="TE40" s="129"/>
      <c r="TF40" s="129"/>
      <c r="TG40" s="129"/>
      <c r="TH40" s="129"/>
      <c r="TI40" s="129"/>
      <c r="TJ40" s="129"/>
      <c r="TK40" s="129"/>
      <c r="TL40" s="129"/>
      <c r="TM40" s="129"/>
      <c r="TN40" s="129"/>
      <c r="TO40" s="129"/>
      <c r="TP40" s="129"/>
      <c r="TQ40" s="129"/>
      <c r="TR40" s="129"/>
      <c r="TS40" s="129"/>
      <c r="TT40" s="129"/>
      <c r="TU40" s="129"/>
      <c r="TV40" s="129"/>
      <c r="TW40" s="129"/>
      <c r="TX40" s="129"/>
      <c r="TY40" s="129"/>
      <c r="TZ40" s="129"/>
      <c r="UA40" s="129"/>
      <c r="UB40" s="129"/>
      <c r="UC40" s="129"/>
      <c r="UD40" s="129"/>
      <c r="UE40" s="129"/>
      <c r="UF40" s="129"/>
      <c r="UG40" s="129"/>
      <c r="UH40" s="129"/>
      <c r="UI40" s="129"/>
      <c r="UJ40" s="129"/>
      <c r="UK40" s="129"/>
      <c r="UL40" s="129"/>
      <c r="UM40" s="129"/>
      <c r="UN40" s="129"/>
      <c r="UO40" s="129"/>
      <c r="UP40" s="129"/>
      <c r="UQ40" s="129"/>
      <c r="UR40" s="129"/>
      <c r="US40" s="129"/>
      <c r="UT40" s="129"/>
      <c r="UU40" s="129"/>
      <c r="UV40" s="129"/>
      <c r="UW40" s="129"/>
      <c r="UX40" s="129"/>
      <c r="UY40" s="129"/>
      <c r="UZ40" s="129"/>
      <c r="VA40" s="129"/>
      <c r="VB40" s="129"/>
      <c r="VC40" s="129"/>
      <c r="VD40" s="129"/>
      <c r="VE40" s="129"/>
      <c r="VF40" s="129"/>
      <c r="VG40" s="129"/>
      <c r="VH40" s="129"/>
      <c r="VI40" s="129"/>
      <c r="VJ40" s="129"/>
      <c r="VK40" s="129"/>
      <c r="VL40" s="129"/>
      <c r="VM40" s="129"/>
      <c r="VN40" s="129"/>
      <c r="VO40" s="129"/>
      <c r="VP40" s="129"/>
      <c r="VQ40" s="129"/>
      <c r="VR40" s="129"/>
      <c r="VS40" s="129"/>
      <c r="VT40" s="129"/>
      <c r="VU40" s="129"/>
      <c r="VV40" s="129"/>
      <c r="VW40" s="129"/>
      <c r="VX40" s="129"/>
      <c r="VY40" s="129"/>
      <c r="VZ40" s="129"/>
      <c r="WA40" s="129"/>
      <c r="WB40" s="129"/>
      <c r="WC40" s="129"/>
      <c r="WD40" s="129"/>
      <c r="WE40" s="129"/>
      <c r="WF40" s="129"/>
      <c r="WG40" s="129"/>
      <c r="WH40" s="129"/>
      <c r="WI40" s="129"/>
      <c r="WJ40" s="129"/>
      <c r="WK40" s="129"/>
      <c r="WL40" s="129"/>
      <c r="WM40" s="129"/>
      <c r="WN40" s="129"/>
      <c r="WO40" s="129"/>
      <c r="WP40" s="129"/>
      <c r="WQ40" s="129"/>
      <c r="WR40" s="129"/>
      <c r="WS40" s="129"/>
      <c r="WT40" s="129"/>
      <c r="WU40" s="129"/>
      <c r="WV40" s="129"/>
      <c r="WW40" s="129"/>
      <c r="WX40" s="129"/>
      <c r="WY40" s="129"/>
      <c r="WZ40" s="129"/>
      <c r="XA40" s="129"/>
      <c r="XB40" s="129"/>
      <c r="XC40" s="129"/>
      <c r="XD40" s="129"/>
      <c r="XE40" s="129"/>
      <c r="XF40" s="129"/>
      <c r="XG40" s="129"/>
      <c r="XH40" s="129"/>
      <c r="XI40" s="129"/>
      <c r="XJ40" s="129"/>
      <c r="XK40" s="129"/>
      <c r="XL40" s="129"/>
      <c r="XM40" s="129"/>
      <c r="XN40" s="129"/>
      <c r="XO40" s="129"/>
      <c r="XP40" s="129"/>
      <c r="XQ40" s="129"/>
      <c r="XR40" s="129"/>
      <c r="XS40" s="129"/>
      <c r="XT40" s="129"/>
      <c r="XU40" s="129"/>
      <c r="XV40" s="129"/>
      <c r="XW40" s="129"/>
      <c r="XX40" s="129"/>
      <c r="XY40" s="129"/>
      <c r="XZ40" s="129"/>
      <c r="YA40" s="129"/>
      <c r="YB40" s="129"/>
      <c r="YC40" s="129"/>
      <c r="YD40" s="129"/>
      <c r="YE40" s="129"/>
      <c r="YF40" s="129"/>
      <c r="YG40" s="129"/>
      <c r="YH40" s="129"/>
      <c r="YI40" s="129"/>
      <c r="YJ40" s="129"/>
      <c r="YK40" s="129"/>
      <c r="YL40" s="129"/>
      <c r="YM40" s="129"/>
      <c r="YN40" s="129"/>
      <c r="YO40" s="129"/>
      <c r="YP40" s="129"/>
      <c r="YQ40" s="129"/>
      <c r="YR40" s="129"/>
      <c r="YS40" s="129"/>
      <c r="YT40" s="129"/>
      <c r="YU40" s="129"/>
      <c r="YV40" s="129"/>
      <c r="YW40" s="129"/>
      <c r="YX40" s="129"/>
      <c r="YY40" s="129"/>
      <c r="YZ40" s="129"/>
      <c r="ZA40" s="129"/>
      <c r="ZB40" s="129"/>
      <c r="ZC40" s="129"/>
      <c r="ZD40" s="129"/>
      <c r="ZE40" s="129"/>
      <c r="ZF40" s="129"/>
      <c r="ZG40" s="129"/>
      <c r="ZH40" s="129"/>
      <c r="ZI40" s="129"/>
      <c r="ZJ40" s="129"/>
      <c r="ZK40" s="129"/>
      <c r="ZL40" s="129"/>
      <c r="ZM40" s="129"/>
      <c r="ZN40" s="129"/>
      <c r="ZO40" s="129"/>
      <c r="ZP40" s="129"/>
      <c r="ZQ40" s="129"/>
      <c r="ZR40" s="129"/>
      <c r="ZS40" s="129"/>
      <c r="ZT40" s="129"/>
      <c r="ZU40" s="129"/>
      <c r="ZV40" s="129"/>
      <c r="ZW40" s="129"/>
      <c r="ZX40" s="129"/>
      <c r="ZY40" s="129"/>
      <c r="ZZ40" s="129"/>
      <c r="AAA40" s="129"/>
      <c r="AAB40" s="129"/>
      <c r="AAC40" s="129"/>
      <c r="AAD40" s="129"/>
      <c r="AAE40" s="129"/>
      <c r="AAF40" s="129"/>
      <c r="AAG40" s="129"/>
      <c r="AAH40" s="129"/>
      <c r="AAI40" s="129"/>
      <c r="AAJ40" s="129"/>
      <c r="AAK40" s="129"/>
      <c r="AAL40" s="129"/>
      <c r="AAM40" s="129"/>
      <c r="AAN40" s="129"/>
      <c r="AAO40" s="129"/>
      <c r="AAP40" s="129"/>
      <c r="AAQ40" s="129"/>
      <c r="AAR40" s="129"/>
      <c r="AAS40" s="129"/>
      <c r="AAT40" s="129"/>
      <c r="AAU40" s="129"/>
      <c r="AAV40" s="129"/>
      <c r="AAW40" s="129"/>
      <c r="AAX40" s="129"/>
      <c r="AAY40" s="129"/>
      <c r="AAZ40" s="129"/>
      <c r="ABA40" s="129"/>
      <c r="ABB40" s="129"/>
      <c r="ABC40" s="129"/>
      <c r="ABD40" s="129"/>
      <c r="ABE40" s="129"/>
      <c r="ABF40" s="129"/>
      <c r="ABG40" s="129"/>
      <c r="ABH40" s="129"/>
      <c r="ABI40" s="129"/>
      <c r="ABJ40" s="129"/>
      <c r="ABK40" s="129"/>
      <c r="ABL40" s="129"/>
      <c r="ABM40" s="129"/>
      <c r="ABN40" s="129"/>
      <c r="ABO40" s="129"/>
      <c r="ABP40" s="129"/>
      <c r="ABQ40" s="129"/>
      <c r="ABR40" s="129"/>
      <c r="ABS40" s="129"/>
      <c r="ABT40" s="129"/>
      <c r="ABU40" s="129"/>
      <c r="ABV40" s="129"/>
      <c r="ABW40" s="129"/>
      <c r="ABX40" s="129"/>
      <c r="ABY40" s="129"/>
      <c r="ABZ40" s="129"/>
      <c r="ACA40" s="129"/>
      <c r="ACB40" s="129"/>
      <c r="ACC40" s="129"/>
      <c r="ACD40" s="129"/>
      <c r="ACE40" s="129"/>
      <c r="ACF40" s="129"/>
      <c r="ACG40" s="129"/>
      <c r="ACH40" s="129"/>
      <c r="ACI40" s="129"/>
      <c r="ACJ40" s="129"/>
      <c r="ACK40" s="129"/>
      <c r="ACL40" s="129"/>
      <c r="ACM40" s="129"/>
      <c r="ACN40" s="129"/>
      <c r="ACO40" s="129"/>
      <c r="ACP40" s="129"/>
      <c r="ACQ40" s="129"/>
      <c r="ACR40" s="129"/>
      <c r="ACS40" s="129"/>
      <c r="ACT40" s="129"/>
      <c r="ACU40" s="129"/>
      <c r="ACV40" s="129"/>
      <c r="ACW40" s="129"/>
      <c r="ACX40" s="129"/>
      <c r="ACY40" s="129"/>
      <c r="ACZ40" s="129"/>
      <c r="ADA40" s="129"/>
      <c r="ADB40" s="129"/>
      <c r="ADC40" s="129"/>
      <c r="ADD40" s="129"/>
      <c r="ADE40" s="129"/>
      <c r="ADF40" s="129"/>
      <c r="ADG40" s="129"/>
      <c r="ADH40" s="129"/>
      <c r="ADI40" s="129"/>
      <c r="ADJ40" s="129"/>
      <c r="ADK40" s="129"/>
      <c r="ADL40" s="129"/>
      <c r="ADM40" s="129"/>
      <c r="ADN40" s="129"/>
      <c r="ADO40" s="129"/>
      <c r="ADP40" s="129"/>
      <c r="ADQ40" s="129"/>
      <c r="ADR40" s="129"/>
      <c r="ADS40" s="129"/>
      <c r="ADT40" s="129"/>
      <c r="ADU40" s="129"/>
      <c r="ADV40" s="129"/>
      <c r="ADW40" s="129"/>
      <c r="ADX40" s="129"/>
      <c r="ADY40" s="129"/>
      <c r="ADZ40" s="129"/>
      <c r="AEA40" s="129"/>
      <c r="AEB40" s="129"/>
      <c r="AEC40" s="129"/>
      <c r="AED40" s="129"/>
      <c r="AEE40" s="129"/>
      <c r="AEF40" s="129"/>
      <c r="AEG40" s="129"/>
      <c r="AEH40" s="129"/>
      <c r="AEI40" s="129"/>
      <c r="AEJ40" s="129"/>
      <c r="AEK40" s="129"/>
      <c r="AEL40" s="129"/>
      <c r="AEM40" s="129"/>
      <c r="AEN40" s="129"/>
      <c r="AEO40" s="129"/>
      <c r="AEP40" s="129"/>
      <c r="AEQ40" s="129"/>
      <c r="AER40" s="129"/>
      <c r="AES40" s="129"/>
      <c r="AET40" s="129"/>
      <c r="AEU40" s="129"/>
      <c r="AEV40" s="129"/>
      <c r="AEW40" s="129"/>
      <c r="AEX40" s="129"/>
      <c r="AEY40" s="129"/>
      <c r="AEZ40" s="129"/>
      <c r="AFA40" s="129"/>
      <c r="AFB40" s="129"/>
      <c r="AFC40" s="129"/>
      <c r="AFD40" s="129"/>
      <c r="AFE40" s="129"/>
      <c r="AFF40" s="129"/>
      <c r="AFG40" s="129"/>
      <c r="AFH40" s="129"/>
      <c r="AFI40" s="129"/>
      <c r="AFJ40" s="129"/>
      <c r="AFK40" s="129"/>
      <c r="AFL40" s="129"/>
      <c r="AFM40" s="129"/>
      <c r="AFN40" s="129"/>
      <c r="AFO40" s="129"/>
      <c r="AFP40" s="129"/>
      <c r="AFQ40" s="129"/>
      <c r="AFR40" s="129"/>
      <c r="AFS40" s="129"/>
      <c r="AFT40" s="129"/>
      <c r="AFU40" s="129"/>
      <c r="AFV40" s="129"/>
      <c r="AFW40" s="129"/>
      <c r="AFX40" s="129"/>
      <c r="AFY40" s="129"/>
      <c r="AFZ40" s="129"/>
      <c r="AGA40" s="129"/>
      <c r="AGB40" s="129"/>
      <c r="AGC40" s="129"/>
      <c r="AGD40" s="129"/>
      <c r="AGE40" s="129"/>
      <c r="AGF40" s="129"/>
      <c r="AGG40" s="129"/>
      <c r="AGH40" s="129"/>
      <c r="AGI40" s="129"/>
      <c r="AGJ40" s="129"/>
      <c r="AGK40" s="129"/>
      <c r="AGL40" s="129"/>
      <c r="AGM40" s="129"/>
      <c r="AGN40" s="129"/>
      <c r="AGO40" s="129"/>
      <c r="AGP40" s="129"/>
      <c r="AGQ40" s="129"/>
      <c r="AGR40" s="129"/>
      <c r="AGS40" s="129"/>
      <c r="AGT40" s="129"/>
      <c r="AGU40" s="129"/>
      <c r="AGV40" s="129"/>
      <c r="AGW40" s="129"/>
      <c r="AGX40" s="129"/>
      <c r="AGY40" s="129"/>
      <c r="AGZ40" s="129"/>
      <c r="AHA40" s="129"/>
      <c r="AHB40" s="129"/>
      <c r="AHC40" s="129"/>
      <c r="AHD40" s="129"/>
      <c r="AHE40" s="129"/>
      <c r="AHF40" s="129"/>
      <c r="AHG40" s="129"/>
      <c r="AHH40" s="129"/>
      <c r="AHI40" s="129"/>
      <c r="AHJ40" s="129"/>
      <c r="AHK40" s="129"/>
      <c r="AHL40" s="129"/>
      <c r="AHM40" s="129"/>
      <c r="AHN40" s="129"/>
      <c r="AHO40" s="129"/>
      <c r="AHP40" s="129"/>
      <c r="AHQ40" s="129"/>
      <c r="AHR40" s="129"/>
      <c r="AHS40" s="129"/>
      <c r="AHT40" s="129"/>
      <c r="AHU40" s="129"/>
      <c r="AHV40" s="129"/>
      <c r="AHW40" s="129"/>
      <c r="AHX40" s="129"/>
      <c r="AHY40" s="129"/>
      <c r="AHZ40" s="129"/>
      <c r="AIA40" s="129"/>
      <c r="AIB40" s="129"/>
      <c r="AIC40" s="129"/>
      <c r="AID40" s="129"/>
      <c r="AIE40" s="129"/>
      <c r="AIF40" s="129"/>
      <c r="AIG40" s="129"/>
      <c r="AIH40" s="129"/>
      <c r="AII40" s="129"/>
      <c r="AIJ40" s="129"/>
      <c r="AIK40" s="129"/>
      <c r="AIL40" s="129"/>
      <c r="AIM40" s="129"/>
      <c r="AIN40" s="129"/>
      <c r="AIO40" s="129"/>
      <c r="AIP40" s="129"/>
      <c r="AIQ40" s="129"/>
      <c r="AIR40" s="129"/>
      <c r="AIS40" s="129"/>
      <c r="AIT40" s="129"/>
      <c r="AIU40" s="129"/>
      <c r="AIV40" s="129"/>
      <c r="AIW40" s="129"/>
      <c r="AIX40" s="129"/>
      <c r="AIY40" s="129"/>
      <c r="AIZ40" s="129"/>
      <c r="AJA40" s="129"/>
      <c r="AJB40" s="129"/>
      <c r="AJC40" s="129"/>
      <c r="AJD40" s="129"/>
      <c r="AJE40" s="129"/>
      <c r="AJF40" s="129"/>
      <c r="AJG40" s="129"/>
      <c r="AJH40" s="129"/>
      <c r="AJI40" s="129"/>
      <c r="AJJ40" s="129"/>
      <c r="AJK40" s="129"/>
      <c r="AJL40" s="129"/>
      <c r="AJM40" s="129"/>
      <c r="AJN40" s="129"/>
      <c r="AJO40" s="129"/>
      <c r="AJP40" s="129"/>
      <c r="AJQ40" s="129"/>
      <c r="AJR40" s="129"/>
      <c r="AJS40" s="129"/>
      <c r="AJT40" s="129"/>
      <c r="AJU40" s="129"/>
      <c r="AJV40" s="129"/>
      <c r="AJW40" s="129"/>
      <c r="AJX40" s="129"/>
      <c r="AJY40" s="129"/>
      <c r="AJZ40" s="129"/>
      <c r="AKA40" s="129"/>
      <c r="AKB40" s="129"/>
      <c r="AKC40" s="129"/>
      <c r="AKD40" s="129"/>
      <c r="AKE40" s="129"/>
      <c r="AKF40" s="129"/>
      <c r="AKG40" s="129"/>
      <c r="AKH40" s="129"/>
      <c r="AKI40" s="129"/>
      <c r="AKJ40" s="129"/>
      <c r="AKK40" s="129"/>
      <c r="AKL40" s="129"/>
      <c r="AKM40" s="129"/>
      <c r="AKN40" s="129"/>
      <c r="AKO40" s="129"/>
      <c r="AKP40" s="129"/>
      <c r="AKQ40" s="129"/>
      <c r="AKR40" s="129"/>
      <c r="AKS40" s="129"/>
      <c r="AKT40" s="129"/>
      <c r="AKU40" s="129"/>
      <c r="AKV40" s="129"/>
      <c r="AKW40" s="129"/>
      <c r="AKX40" s="129"/>
      <c r="AKY40" s="129"/>
      <c r="AKZ40" s="129"/>
      <c r="ALA40" s="129"/>
      <c r="ALB40" s="129"/>
      <c r="ALC40" s="129"/>
      <c r="ALD40" s="129"/>
      <c r="ALE40" s="129"/>
      <c r="ALF40" s="129"/>
      <c r="ALG40" s="129"/>
      <c r="ALH40" s="129"/>
      <c r="ALI40" s="129"/>
      <c r="ALJ40" s="131"/>
      <c r="ALK40" s="129"/>
      <c r="ALL40" s="129"/>
      <c r="ALM40" s="129"/>
      <c r="ALN40" s="129"/>
      <c r="ALO40" s="105"/>
      <c r="ALP40" s="105"/>
      <c r="ALQ40" s="105"/>
    </row>
    <row r="41" spans="1:1005" s="86" customFormat="1" ht="31.5" customHeight="1" x14ac:dyDescent="0.25">
      <c r="A41" s="213" t="s">
        <v>2786</v>
      </c>
      <c r="B41" s="214"/>
      <c r="C41" s="130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29"/>
      <c r="DE41" s="129"/>
      <c r="DF41" s="129"/>
      <c r="DG41" s="129"/>
      <c r="DH41" s="129"/>
      <c r="DI41" s="129"/>
      <c r="DJ41" s="129"/>
      <c r="DK41" s="129"/>
      <c r="DL41" s="129"/>
      <c r="DM41" s="129"/>
      <c r="DN41" s="129"/>
      <c r="DO41" s="129"/>
      <c r="DP41" s="129"/>
      <c r="DQ41" s="129"/>
      <c r="DR41" s="129"/>
      <c r="DS41" s="129"/>
      <c r="DT41" s="129"/>
      <c r="DU41" s="129"/>
      <c r="DV41" s="129"/>
      <c r="DW41" s="129"/>
      <c r="DX41" s="129"/>
      <c r="DY41" s="129"/>
      <c r="DZ41" s="129"/>
      <c r="EA41" s="129"/>
      <c r="EB41" s="129"/>
      <c r="EC41" s="129"/>
      <c r="ED41" s="129"/>
      <c r="EE41" s="129"/>
      <c r="EF41" s="129"/>
      <c r="EG41" s="129"/>
      <c r="EH41" s="129"/>
      <c r="EI41" s="129"/>
      <c r="EJ41" s="129"/>
      <c r="EK41" s="129"/>
      <c r="EL41" s="129"/>
      <c r="EM41" s="129"/>
      <c r="EN41" s="129"/>
      <c r="EO41" s="129"/>
      <c r="EP41" s="129"/>
      <c r="EQ41" s="129"/>
      <c r="ER41" s="129"/>
      <c r="ES41" s="129"/>
      <c r="ET41" s="129"/>
      <c r="EU41" s="129"/>
      <c r="EV41" s="129"/>
      <c r="EW41" s="129"/>
      <c r="EX41" s="129"/>
      <c r="EY41" s="129"/>
      <c r="EZ41" s="129"/>
      <c r="FA41" s="129"/>
      <c r="FB41" s="129"/>
      <c r="FC41" s="129"/>
      <c r="FD41" s="129"/>
      <c r="FE41" s="129"/>
      <c r="FF41" s="129"/>
      <c r="FG41" s="129"/>
      <c r="FH41" s="129"/>
      <c r="FI41" s="129"/>
      <c r="FJ41" s="129"/>
      <c r="FK41" s="129"/>
      <c r="FL41" s="129"/>
      <c r="FM41" s="129"/>
      <c r="FN41" s="129"/>
      <c r="FO41" s="129"/>
      <c r="FP41" s="129"/>
      <c r="FQ41" s="129"/>
      <c r="FR41" s="129"/>
      <c r="FS41" s="129"/>
      <c r="FT41" s="129"/>
      <c r="FU41" s="129"/>
      <c r="FV41" s="129"/>
      <c r="FW41" s="129"/>
      <c r="FX41" s="129"/>
      <c r="FY41" s="129"/>
      <c r="FZ41" s="129"/>
      <c r="GA41" s="129"/>
      <c r="GB41" s="129"/>
      <c r="GC41" s="129"/>
      <c r="GD41" s="129"/>
      <c r="GE41" s="129"/>
      <c r="GF41" s="129"/>
      <c r="GG41" s="129"/>
      <c r="GH41" s="129"/>
      <c r="GI41" s="129"/>
      <c r="GJ41" s="129"/>
      <c r="GK41" s="129"/>
      <c r="GL41" s="129"/>
      <c r="GM41" s="129"/>
      <c r="GN41" s="129"/>
      <c r="GO41" s="129"/>
      <c r="GP41" s="129"/>
      <c r="GQ41" s="129"/>
      <c r="GR41" s="129"/>
      <c r="GS41" s="129"/>
      <c r="GT41" s="129"/>
      <c r="GU41" s="129"/>
      <c r="GV41" s="129"/>
      <c r="GW41" s="129"/>
      <c r="GX41" s="129"/>
      <c r="GY41" s="129"/>
      <c r="GZ41" s="129"/>
      <c r="HA41" s="129"/>
      <c r="HB41" s="129"/>
      <c r="HC41" s="129"/>
      <c r="HD41" s="129"/>
      <c r="HE41" s="129"/>
      <c r="HF41" s="129"/>
      <c r="HG41" s="129"/>
      <c r="HH41" s="129"/>
      <c r="HI41" s="129"/>
      <c r="HJ41" s="129"/>
      <c r="HK41" s="129"/>
      <c r="HL41" s="129"/>
      <c r="HM41" s="129"/>
      <c r="HN41" s="129"/>
      <c r="HO41" s="129"/>
      <c r="HP41" s="129"/>
      <c r="HQ41" s="129"/>
      <c r="HR41" s="129"/>
      <c r="HS41" s="129"/>
      <c r="HT41" s="129"/>
      <c r="HU41" s="129"/>
      <c r="HV41" s="129"/>
      <c r="HW41" s="129"/>
      <c r="HX41" s="129"/>
      <c r="HY41" s="129"/>
      <c r="HZ41" s="129"/>
      <c r="IA41" s="129"/>
      <c r="IB41" s="129"/>
      <c r="IC41" s="129"/>
      <c r="ID41" s="129"/>
      <c r="IE41" s="129"/>
      <c r="IF41" s="129"/>
      <c r="IG41" s="129"/>
      <c r="IH41" s="129"/>
      <c r="II41" s="129"/>
      <c r="IJ41" s="129"/>
      <c r="IK41" s="129"/>
      <c r="IL41" s="129"/>
      <c r="IM41" s="129"/>
      <c r="IN41" s="129"/>
      <c r="IO41" s="129"/>
      <c r="IP41" s="129"/>
      <c r="IQ41" s="129"/>
      <c r="IR41" s="129"/>
      <c r="IS41" s="129"/>
      <c r="IT41" s="129"/>
      <c r="IU41" s="129"/>
      <c r="IV41" s="129"/>
      <c r="IW41" s="129"/>
      <c r="IX41" s="129"/>
      <c r="IY41" s="129"/>
      <c r="IZ41" s="129"/>
      <c r="JA41" s="129"/>
      <c r="JB41" s="129"/>
      <c r="JC41" s="129"/>
      <c r="JD41" s="129"/>
      <c r="JE41" s="129"/>
      <c r="JF41" s="129"/>
      <c r="JG41" s="129"/>
      <c r="JH41" s="129"/>
      <c r="JI41" s="129"/>
      <c r="JJ41" s="129"/>
      <c r="JK41" s="129"/>
      <c r="JL41" s="129"/>
      <c r="JM41" s="129"/>
      <c r="JN41" s="129"/>
      <c r="JO41" s="129"/>
      <c r="JP41" s="129"/>
      <c r="JQ41" s="129"/>
      <c r="JR41" s="129"/>
      <c r="JS41" s="129"/>
      <c r="JT41" s="129"/>
      <c r="JU41" s="129"/>
      <c r="JV41" s="129"/>
      <c r="JW41" s="129"/>
      <c r="JX41" s="129"/>
      <c r="JY41" s="129"/>
      <c r="JZ41" s="129"/>
      <c r="KA41" s="129"/>
      <c r="KB41" s="129"/>
      <c r="KC41" s="129"/>
      <c r="KD41" s="129"/>
      <c r="KE41" s="129"/>
      <c r="KF41" s="129"/>
      <c r="KG41" s="129"/>
      <c r="KH41" s="129"/>
      <c r="KI41" s="129"/>
      <c r="KJ41" s="129"/>
      <c r="KK41" s="129"/>
      <c r="KL41" s="129"/>
      <c r="KM41" s="129"/>
      <c r="KN41" s="129"/>
      <c r="KO41" s="129"/>
      <c r="KP41" s="129"/>
      <c r="KQ41" s="129"/>
      <c r="KR41" s="129"/>
      <c r="KS41" s="129"/>
      <c r="KT41" s="129"/>
      <c r="KU41" s="129"/>
      <c r="KV41" s="129"/>
      <c r="KW41" s="129"/>
      <c r="KX41" s="129"/>
      <c r="KY41" s="129"/>
      <c r="KZ41" s="129"/>
      <c r="LA41" s="129"/>
      <c r="LB41" s="129"/>
      <c r="LC41" s="129"/>
      <c r="LD41" s="129"/>
      <c r="LE41" s="129"/>
      <c r="LF41" s="129"/>
      <c r="LG41" s="129"/>
      <c r="LH41" s="129"/>
      <c r="LI41" s="129"/>
      <c r="LJ41" s="129"/>
      <c r="LK41" s="129"/>
      <c r="LL41" s="129"/>
      <c r="LM41" s="129"/>
      <c r="LN41" s="129"/>
      <c r="LO41" s="129"/>
      <c r="LP41" s="129"/>
      <c r="LQ41" s="129"/>
      <c r="LR41" s="129"/>
      <c r="LS41" s="129"/>
      <c r="LT41" s="129"/>
      <c r="LU41" s="129"/>
      <c r="LV41" s="129"/>
      <c r="LW41" s="129"/>
      <c r="LX41" s="129"/>
      <c r="LY41" s="129"/>
      <c r="LZ41" s="129"/>
      <c r="MA41" s="129"/>
      <c r="MB41" s="129"/>
      <c r="MC41" s="129"/>
      <c r="MD41" s="129"/>
      <c r="ME41" s="129"/>
      <c r="MF41" s="129"/>
      <c r="MG41" s="129"/>
      <c r="MH41" s="129"/>
      <c r="MI41" s="129"/>
      <c r="MJ41" s="129"/>
      <c r="MK41" s="129"/>
      <c r="ML41" s="129"/>
      <c r="MM41" s="129"/>
      <c r="MN41" s="129"/>
      <c r="MO41" s="129"/>
      <c r="MP41" s="129"/>
      <c r="MQ41" s="129"/>
      <c r="MR41" s="129"/>
      <c r="MS41" s="129"/>
      <c r="MT41" s="129"/>
      <c r="MU41" s="129"/>
      <c r="MV41" s="129"/>
      <c r="MW41" s="129"/>
      <c r="MX41" s="129"/>
      <c r="MY41" s="129"/>
      <c r="MZ41" s="129"/>
      <c r="NA41" s="129"/>
      <c r="NB41" s="129"/>
      <c r="NC41" s="129"/>
      <c r="ND41" s="129"/>
      <c r="NE41" s="129"/>
      <c r="NF41" s="129"/>
      <c r="NG41" s="129"/>
      <c r="NH41" s="129"/>
      <c r="NI41" s="129"/>
      <c r="NJ41" s="129"/>
      <c r="NK41" s="129"/>
      <c r="NL41" s="129"/>
      <c r="NM41" s="129"/>
      <c r="NN41" s="129"/>
      <c r="NO41" s="129"/>
      <c r="NP41" s="129"/>
      <c r="NQ41" s="129"/>
      <c r="NR41" s="129"/>
      <c r="NS41" s="129"/>
      <c r="NT41" s="129"/>
      <c r="NU41" s="129"/>
      <c r="NV41" s="129"/>
      <c r="NW41" s="129"/>
      <c r="NX41" s="129"/>
      <c r="NY41" s="129"/>
      <c r="NZ41" s="129"/>
      <c r="OA41" s="129"/>
      <c r="OB41" s="129"/>
      <c r="OC41" s="129"/>
      <c r="OD41" s="129"/>
      <c r="OE41" s="129"/>
      <c r="OF41" s="129"/>
      <c r="OG41" s="129"/>
      <c r="OH41" s="129"/>
      <c r="OI41" s="129"/>
      <c r="OJ41" s="129"/>
      <c r="OK41" s="129"/>
      <c r="OL41" s="129"/>
      <c r="OM41" s="129"/>
      <c r="ON41" s="129"/>
      <c r="OO41" s="129"/>
      <c r="OP41" s="129"/>
      <c r="OQ41" s="129"/>
      <c r="OR41" s="129"/>
      <c r="OS41" s="129"/>
      <c r="OT41" s="129"/>
      <c r="OU41" s="129"/>
      <c r="OV41" s="129"/>
      <c r="OW41" s="129"/>
      <c r="OX41" s="129"/>
      <c r="OY41" s="129"/>
      <c r="OZ41" s="129"/>
      <c r="PA41" s="129"/>
      <c r="PB41" s="129"/>
      <c r="PC41" s="129"/>
      <c r="PD41" s="129"/>
      <c r="PE41" s="129"/>
      <c r="PF41" s="129"/>
      <c r="PG41" s="129"/>
      <c r="PH41" s="129"/>
      <c r="PI41" s="129"/>
      <c r="PJ41" s="129"/>
      <c r="PK41" s="129"/>
      <c r="PL41" s="129"/>
      <c r="PM41" s="129"/>
      <c r="PN41" s="129"/>
      <c r="PO41" s="129"/>
      <c r="PP41" s="129"/>
      <c r="PQ41" s="129"/>
      <c r="PR41" s="129"/>
      <c r="PS41" s="129"/>
      <c r="PT41" s="129"/>
      <c r="PU41" s="129"/>
      <c r="PV41" s="129"/>
      <c r="PW41" s="129"/>
      <c r="PX41" s="129"/>
      <c r="PY41" s="129"/>
      <c r="PZ41" s="129"/>
      <c r="QA41" s="129"/>
      <c r="QB41" s="129"/>
      <c r="QC41" s="129"/>
      <c r="QD41" s="129"/>
      <c r="QE41" s="129"/>
      <c r="QF41" s="129"/>
      <c r="QG41" s="129"/>
      <c r="QH41" s="129"/>
      <c r="QI41" s="129"/>
      <c r="QJ41" s="129"/>
      <c r="QK41" s="129"/>
      <c r="QL41" s="129"/>
      <c r="QM41" s="129"/>
      <c r="QN41" s="129"/>
      <c r="QO41" s="129"/>
      <c r="QP41" s="129"/>
      <c r="QQ41" s="129"/>
      <c r="QR41" s="129"/>
      <c r="QS41" s="129"/>
      <c r="QT41" s="129"/>
      <c r="QU41" s="129"/>
      <c r="QV41" s="129"/>
      <c r="QW41" s="129"/>
      <c r="QX41" s="129"/>
      <c r="QY41" s="129"/>
      <c r="QZ41" s="129"/>
      <c r="RA41" s="129"/>
      <c r="RB41" s="129"/>
      <c r="RC41" s="129"/>
      <c r="RD41" s="129"/>
      <c r="RE41" s="129"/>
      <c r="RF41" s="129"/>
      <c r="RG41" s="129"/>
      <c r="RH41" s="129"/>
      <c r="RI41" s="129"/>
      <c r="RJ41" s="129"/>
      <c r="RK41" s="129"/>
      <c r="RL41" s="129"/>
      <c r="RM41" s="129"/>
      <c r="RN41" s="129"/>
      <c r="RO41" s="129"/>
      <c r="RP41" s="129"/>
      <c r="RQ41" s="129"/>
      <c r="RR41" s="129"/>
      <c r="RS41" s="129"/>
      <c r="RT41" s="129"/>
      <c r="RU41" s="129"/>
      <c r="RV41" s="129"/>
      <c r="RW41" s="129"/>
      <c r="RX41" s="129"/>
      <c r="RY41" s="129"/>
      <c r="RZ41" s="129"/>
      <c r="SA41" s="129"/>
      <c r="SB41" s="129"/>
      <c r="SC41" s="129"/>
      <c r="SD41" s="129"/>
      <c r="SE41" s="129"/>
      <c r="SF41" s="129"/>
      <c r="SG41" s="129"/>
      <c r="SH41" s="129"/>
      <c r="SI41" s="129"/>
      <c r="SJ41" s="129"/>
      <c r="SK41" s="129"/>
      <c r="SL41" s="129"/>
      <c r="SM41" s="129"/>
      <c r="SN41" s="129"/>
      <c r="SO41" s="129"/>
      <c r="SP41" s="129"/>
      <c r="SQ41" s="129"/>
      <c r="SR41" s="129"/>
      <c r="SS41" s="129"/>
      <c r="ST41" s="129"/>
      <c r="SU41" s="129"/>
      <c r="SV41" s="129"/>
      <c r="SW41" s="129"/>
      <c r="SX41" s="129"/>
      <c r="SY41" s="129"/>
      <c r="SZ41" s="129"/>
      <c r="TA41" s="129"/>
      <c r="TB41" s="129"/>
      <c r="TC41" s="129"/>
      <c r="TD41" s="129"/>
      <c r="TE41" s="129"/>
      <c r="TF41" s="129"/>
      <c r="TG41" s="129"/>
      <c r="TH41" s="129"/>
      <c r="TI41" s="129"/>
      <c r="TJ41" s="129"/>
      <c r="TK41" s="129"/>
      <c r="TL41" s="129"/>
      <c r="TM41" s="129"/>
      <c r="TN41" s="129"/>
      <c r="TO41" s="129"/>
      <c r="TP41" s="129"/>
      <c r="TQ41" s="129"/>
      <c r="TR41" s="129"/>
      <c r="TS41" s="129"/>
      <c r="TT41" s="129"/>
      <c r="TU41" s="129"/>
      <c r="TV41" s="129"/>
      <c r="TW41" s="129"/>
      <c r="TX41" s="129"/>
      <c r="TY41" s="129"/>
      <c r="TZ41" s="129"/>
      <c r="UA41" s="129"/>
      <c r="UB41" s="129"/>
      <c r="UC41" s="129"/>
      <c r="UD41" s="129"/>
      <c r="UE41" s="129"/>
      <c r="UF41" s="129"/>
      <c r="UG41" s="129"/>
      <c r="UH41" s="129"/>
      <c r="UI41" s="129"/>
      <c r="UJ41" s="129"/>
      <c r="UK41" s="129"/>
      <c r="UL41" s="129"/>
      <c r="UM41" s="129"/>
      <c r="UN41" s="129"/>
      <c r="UO41" s="129"/>
      <c r="UP41" s="129"/>
      <c r="UQ41" s="129"/>
      <c r="UR41" s="129"/>
      <c r="US41" s="129"/>
      <c r="UT41" s="129"/>
      <c r="UU41" s="129"/>
      <c r="UV41" s="129"/>
      <c r="UW41" s="129"/>
      <c r="UX41" s="129"/>
      <c r="UY41" s="129"/>
      <c r="UZ41" s="129"/>
      <c r="VA41" s="129"/>
      <c r="VB41" s="129"/>
      <c r="VC41" s="129"/>
      <c r="VD41" s="129"/>
      <c r="VE41" s="129"/>
      <c r="VF41" s="129"/>
      <c r="VG41" s="129"/>
      <c r="VH41" s="129"/>
      <c r="VI41" s="129"/>
      <c r="VJ41" s="129"/>
      <c r="VK41" s="129"/>
      <c r="VL41" s="129"/>
      <c r="VM41" s="129"/>
      <c r="VN41" s="129"/>
      <c r="VO41" s="129"/>
      <c r="VP41" s="129"/>
      <c r="VQ41" s="129"/>
      <c r="VR41" s="129"/>
      <c r="VS41" s="129"/>
      <c r="VT41" s="129"/>
      <c r="VU41" s="129"/>
      <c r="VV41" s="129"/>
      <c r="VW41" s="129"/>
      <c r="VX41" s="129"/>
      <c r="VY41" s="129"/>
      <c r="VZ41" s="129"/>
      <c r="WA41" s="129"/>
      <c r="WB41" s="129"/>
      <c r="WC41" s="129"/>
      <c r="WD41" s="129"/>
      <c r="WE41" s="129"/>
      <c r="WF41" s="129"/>
      <c r="WG41" s="129"/>
      <c r="WH41" s="129"/>
      <c r="WI41" s="129"/>
      <c r="WJ41" s="129"/>
      <c r="WK41" s="129"/>
      <c r="WL41" s="129"/>
      <c r="WM41" s="129"/>
      <c r="WN41" s="129"/>
      <c r="WO41" s="129"/>
      <c r="WP41" s="129"/>
      <c r="WQ41" s="129"/>
      <c r="WR41" s="129"/>
      <c r="WS41" s="129"/>
      <c r="WT41" s="129"/>
      <c r="WU41" s="129"/>
      <c r="WV41" s="129"/>
      <c r="WW41" s="129"/>
      <c r="WX41" s="129"/>
      <c r="WY41" s="129"/>
      <c r="WZ41" s="129"/>
      <c r="XA41" s="129"/>
      <c r="XB41" s="129"/>
      <c r="XC41" s="129"/>
      <c r="XD41" s="129"/>
      <c r="XE41" s="129"/>
      <c r="XF41" s="129"/>
      <c r="XG41" s="129"/>
      <c r="XH41" s="129"/>
      <c r="XI41" s="129"/>
      <c r="XJ41" s="129"/>
      <c r="XK41" s="129"/>
      <c r="XL41" s="129"/>
      <c r="XM41" s="129"/>
      <c r="XN41" s="129"/>
      <c r="XO41" s="129"/>
      <c r="XP41" s="129"/>
      <c r="XQ41" s="129"/>
      <c r="XR41" s="129"/>
      <c r="XS41" s="129"/>
      <c r="XT41" s="129"/>
      <c r="XU41" s="129"/>
      <c r="XV41" s="129"/>
      <c r="XW41" s="129"/>
      <c r="XX41" s="129"/>
      <c r="XY41" s="129"/>
      <c r="XZ41" s="129"/>
      <c r="YA41" s="129"/>
      <c r="YB41" s="129"/>
      <c r="YC41" s="129"/>
      <c r="YD41" s="129"/>
      <c r="YE41" s="129"/>
      <c r="YF41" s="129"/>
      <c r="YG41" s="129"/>
      <c r="YH41" s="129"/>
      <c r="YI41" s="129"/>
      <c r="YJ41" s="129"/>
      <c r="YK41" s="129"/>
      <c r="YL41" s="129"/>
      <c r="YM41" s="129"/>
      <c r="YN41" s="129"/>
      <c r="YO41" s="129"/>
      <c r="YP41" s="129"/>
      <c r="YQ41" s="129"/>
      <c r="YR41" s="129"/>
      <c r="YS41" s="129"/>
      <c r="YT41" s="129"/>
      <c r="YU41" s="129"/>
      <c r="YV41" s="129"/>
      <c r="YW41" s="129"/>
      <c r="YX41" s="129"/>
      <c r="YY41" s="129"/>
      <c r="YZ41" s="129"/>
      <c r="ZA41" s="129"/>
      <c r="ZB41" s="129"/>
      <c r="ZC41" s="129"/>
      <c r="ZD41" s="129"/>
      <c r="ZE41" s="129"/>
      <c r="ZF41" s="129"/>
      <c r="ZG41" s="129"/>
      <c r="ZH41" s="129"/>
      <c r="ZI41" s="129"/>
      <c r="ZJ41" s="129"/>
      <c r="ZK41" s="129"/>
      <c r="ZL41" s="129"/>
      <c r="ZM41" s="129"/>
      <c r="ZN41" s="129"/>
      <c r="ZO41" s="129"/>
      <c r="ZP41" s="129"/>
      <c r="ZQ41" s="129"/>
      <c r="ZR41" s="129"/>
      <c r="ZS41" s="129"/>
      <c r="ZT41" s="129"/>
      <c r="ZU41" s="129"/>
      <c r="ZV41" s="129"/>
      <c r="ZW41" s="129"/>
      <c r="ZX41" s="129"/>
      <c r="ZY41" s="129"/>
      <c r="ZZ41" s="129"/>
      <c r="AAA41" s="129"/>
      <c r="AAB41" s="129"/>
      <c r="AAC41" s="129"/>
      <c r="AAD41" s="129"/>
      <c r="AAE41" s="129"/>
      <c r="AAF41" s="129"/>
      <c r="AAG41" s="129"/>
      <c r="AAH41" s="129"/>
      <c r="AAI41" s="129"/>
      <c r="AAJ41" s="129"/>
      <c r="AAK41" s="129"/>
      <c r="AAL41" s="129"/>
      <c r="AAM41" s="129"/>
      <c r="AAN41" s="129"/>
      <c r="AAO41" s="129"/>
      <c r="AAP41" s="129"/>
      <c r="AAQ41" s="129"/>
      <c r="AAR41" s="129"/>
      <c r="AAS41" s="129"/>
      <c r="AAT41" s="129"/>
      <c r="AAU41" s="129"/>
      <c r="AAV41" s="129"/>
      <c r="AAW41" s="129"/>
      <c r="AAX41" s="129"/>
      <c r="AAY41" s="129"/>
      <c r="AAZ41" s="129"/>
      <c r="ABA41" s="129"/>
      <c r="ABB41" s="129"/>
      <c r="ABC41" s="129"/>
      <c r="ABD41" s="129"/>
      <c r="ABE41" s="129"/>
      <c r="ABF41" s="129"/>
      <c r="ABG41" s="129"/>
      <c r="ABH41" s="129"/>
      <c r="ABI41" s="129"/>
      <c r="ABJ41" s="129"/>
      <c r="ABK41" s="129"/>
      <c r="ABL41" s="129"/>
      <c r="ABM41" s="129"/>
      <c r="ABN41" s="129"/>
      <c r="ABO41" s="129"/>
      <c r="ABP41" s="129"/>
      <c r="ABQ41" s="129"/>
      <c r="ABR41" s="129"/>
      <c r="ABS41" s="129"/>
      <c r="ABT41" s="129"/>
      <c r="ABU41" s="129"/>
      <c r="ABV41" s="129"/>
      <c r="ABW41" s="129"/>
      <c r="ABX41" s="129"/>
      <c r="ABY41" s="129"/>
      <c r="ABZ41" s="129"/>
      <c r="ACA41" s="129"/>
      <c r="ACB41" s="129"/>
      <c r="ACC41" s="129"/>
      <c r="ACD41" s="129"/>
      <c r="ACE41" s="129"/>
      <c r="ACF41" s="129"/>
      <c r="ACG41" s="129"/>
      <c r="ACH41" s="129"/>
      <c r="ACI41" s="129"/>
      <c r="ACJ41" s="129"/>
      <c r="ACK41" s="129"/>
      <c r="ACL41" s="129"/>
      <c r="ACM41" s="129"/>
      <c r="ACN41" s="129"/>
      <c r="ACO41" s="129"/>
      <c r="ACP41" s="129"/>
      <c r="ACQ41" s="129"/>
      <c r="ACR41" s="129"/>
      <c r="ACS41" s="129"/>
      <c r="ACT41" s="129"/>
      <c r="ACU41" s="129"/>
      <c r="ACV41" s="129"/>
      <c r="ACW41" s="129"/>
      <c r="ACX41" s="129"/>
      <c r="ACY41" s="129"/>
      <c r="ACZ41" s="129"/>
      <c r="ADA41" s="129"/>
      <c r="ADB41" s="129"/>
      <c r="ADC41" s="129"/>
      <c r="ADD41" s="129"/>
      <c r="ADE41" s="129"/>
      <c r="ADF41" s="129"/>
      <c r="ADG41" s="129"/>
      <c r="ADH41" s="129"/>
      <c r="ADI41" s="129"/>
      <c r="ADJ41" s="129"/>
      <c r="ADK41" s="129"/>
      <c r="ADL41" s="129"/>
      <c r="ADM41" s="129"/>
      <c r="ADN41" s="129"/>
      <c r="ADO41" s="129"/>
      <c r="ADP41" s="129"/>
      <c r="ADQ41" s="129"/>
      <c r="ADR41" s="129"/>
      <c r="ADS41" s="129"/>
      <c r="ADT41" s="129"/>
      <c r="ADU41" s="129"/>
      <c r="ADV41" s="129"/>
      <c r="ADW41" s="129"/>
      <c r="ADX41" s="129"/>
      <c r="ADY41" s="129"/>
      <c r="ADZ41" s="129"/>
      <c r="AEA41" s="129"/>
      <c r="AEB41" s="129"/>
      <c r="AEC41" s="129"/>
      <c r="AED41" s="129"/>
      <c r="AEE41" s="129"/>
      <c r="AEF41" s="129"/>
      <c r="AEG41" s="129"/>
      <c r="AEH41" s="129"/>
      <c r="AEI41" s="129"/>
      <c r="AEJ41" s="129"/>
      <c r="AEK41" s="129"/>
      <c r="AEL41" s="129"/>
      <c r="AEM41" s="129"/>
      <c r="AEN41" s="129"/>
      <c r="AEO41" s="129"/>
      <c r="AEP41" s="129"/>
      <c r="AEQ41" s="129"/>
      <c r="AER41" s="129"/>
      <c r="AES41" s="129"/>
      <c r="AET41" s="129"/>
      <c r="AEU41" s="129"/>
      <c r="AEV41" s="129"/>
      <c r="AEW41" s="129"/>
      <c r="AEX41" s="129"/>
      <c r="AEY41" s="129"/>
      <c r="AEZ41" s="129"/>
      <c r="AFA41" s="129"/>
      <c r="AFB41" s="129"/>
      <c r="AFC41" s="129"/>
      <c r="AFD41" s="129"/>
      <c r="AFE41" s="129"/>
      <c r="AFF41" s="129"/>
      <c r="AFG41" s="129"/>
      <c r="AFH41" s="129"/>
      <c r="AFI41" s="129"/>
      <c r="AFJ41" s="129"/>
      <c r="AFK41" s="129"/>
      <c r="AFL41" s="129"/>
      <c r="AFM41" s="129"/>
      <c r="AFN41" s="129"/>
      <c r="AFO41" s="129"/>
      <c r="AFP41" s="129"/>
      <c r="AFQ41" s="129"/>
      <c r="AFR41" s="129"/>
      <c r="AFS41" s="129"/>
      <c r="AFT41" s="129"/>
      <c r="AFU41" s="129"/>
      <c r="AFV41" s="129"/>
      <c r="AFW41" s="129"/>
      <c r="AFX41" s="129"/>
      <c r="AFY41" s="129"/>
      <c r="AFZ41" s="129"/>
      <c r="AGA41" s="129"/>
      <c r="AGB41" s="129"/>
      <c r="AGC41" s="129"/>
      <c r="AGD41" s="129"/>
      <c r="AGE41" s="129"/>
      <c r="AGF41" s="129"/>
      <c r="AGG41" s="129"/>
      <c r="AGH41" s="129"/>
      <c r="AGI41" s="129"/>
      <c r="AGJ41" s="129"/>
      <c r="AGK41" s="129"/>
      <c r="AGL41" s="129"/>
      <c r="AGM41" s="129"/>
      <c r="AGN41" s="129"/>
      <c r="AGO41" s="129"/>
      <c r="AGP41" s="129"/>
      <c r="AGQ41" s="129"/>
      <c r="AGR41" s="129"/>
      <c r="AGS41" s="129"/>
      <c r="AGT41" s="129"/>
      <c r="AGU41" s="129"/>
      <c r="AGV41" s="129"/>
      <c r="AGW41" s="129"/>
      <c r="AGX41" s="129"/>
      <c r="AGY41" s="129"/>
      <c r="AGZ41" s="129"/>
      <c r="AHA41" s="129"/>
      <c r="AHB41" s="129"/>
      <c r="AHC41" s="129"/>
      <c r="AHD41" s="129"/>
      <c r="AHE41" s="129"/>
      <c r="AHF41" s="129"/>
      <c r="AHG41" s="129"/>
      <c r="AHH41" s="129"/>
      <c r="AHI41" s="129"/>
      <c r="AHJ41" s="129"/>
      <c r="AHK41" s="129"/>
      <c r="AHL41" s="129"/>
      <c r="AHM41" s="129"/>
      <c r="AHN41" s="129"/>
      <c r="AHO41" s="129"/>
      <c r="AHP41" s="129"/>
      <c r="AHQ41" s="129"/>
      <c r="AHR41" s="129"/>
      <c r="AHS41" s="129"/>
      <c r="AHT41" s="129"/>
      <c r="AHU41" s="129"/>
      <c r="AHV41" s="129"/>
      <c r="AHW41" s="129"/>
      <c r="AHX41" s="129"/>
      <c r="AHY41" s="129"/>
      <c r="AHZ41" s="129"/>
      <c r="AIA41" s="129"/>
      <c r="AIB41" s="129"/>
      <c r="AIC41" s="129"/>
      <c r="AID41" s="129"/>
      <c r="AIE41" s="129"/>
      <c r="AIF41" s="129"/>
      <c r="AIG41" s="129"/>
      <c r="AIH41" s="129"/>
      <c r="AII41" s="129"/>
      <c r="AIJ41" s="129"/>
      <c r="AIK41" s="129"/>
      <c r="AIL41" s="129"/>
      <c r="AIM41" s="129"/>
      <c r="AIN41" s="129"/>
      <c r="AIO41" s="129"/>
      <c r="AIP41" s="129"/>
      <c r="AIQ41" s="129"/>
      <c r="AIR41" s="129"/>
      <c r="AIS41" s="129"/>
      <c r="AIT41" s="129"/>
      <c r="AIU41" s="129"/>
      <c r="AIV41" s="129"/>
      <c r="AIW41" s="129"/>
      <c r="AIX41" s="129"/>
      <c r="AIY41" s="129"/>
      <c r="AIZ41" s="129"/>
      <c r="AJA41" s="129"/>
      <c r="AJB41" s="129"/>
      <c r="AJC41" s="129"/>
      <c r="AJD41" s="129"/>
      <c r="AJE41" s="129"/>
      <c r="AJF41" s="129"/>
      <c r="AJG41" s="129"/>
      <c r="AJH41" s="129"/>
      <c r="AJI41" s="129"/>
      <c r="AJJ41" s="129"/>
      <c r="AJK41" s="129"/>
      <c r="AJL41" s="129"/>
      <c r="AJM41" s="129"/>
      <c r="AJN41" s="129"/>
      <c r="AJO41" s="129"/>
      <c r="AJP41" s="129"/>
      <c r="AJQ41" s="129"/>
      <c r="AJR41" s="129"/>
      <c r="AJS41" s="129"/>
      <c r="AJT41" s="129"/>
      <c r="AJU41" s="129"/>
      <c r="AJV41" s="129"/>
      <c r="AJW41" s="129"/>
      <c r="AJX41" s="129"/>
      <c r="AJY41" s="129"/>
      <c r="AJZ41" s="129"/>
      <c r="AKA41" s="129"/>
      <c r="AKB41" s="129"/>
      <c r="AKC41" s="129"/>
      <c r="AKD41" s="129"/>
      <c r="AKE41" s="129"/>
      <c r="AKF41" s="129"/>
      <c r="AKG41" s="129"/>
      <c r="AKH41" s="129"/>
      <c r="AKI41" s="129"/>
      <c r="AKJ41" s="129"/>
      <c r="AKK41" s="129"/>
      <c r="AKL41" s="129"/>
      <c r="AKM41" s="129"/>
      <c r="AKN41" s="129"/>
      <c r="AKO41" s="129"/>
      <c r="AKP41" s="129"/>
      <c r="AKQ41" s="129"/>
      <c r="AKR41" s="129"/>
      <c r="AKS41" s="129"/>
      <c r="AKT41" s="129"/>
      <c r="AKU41" s="129"/>
      <c r="AKV41" s="129"/>
      <c r="AKW41" s="129"/>
      <c r="AKX41" s="129"/>
      <c r="AKY41" s="129"/>
      <c r="AKZ41" s="129"/>
      <c r="ALA41" s="129"/>
      <c r="ALB41" s="129"/>
      <c r="ALC41" s="129"/>
      <c r="ALD41" s="129"/>
      <c r="ALE41" s="129"/>
      <c r="ALF41" s="129"/>
      <c r="ALG41" s="129"/>
      <c r="ALH41" s="129"/>
      <c r="ALI41" s="129"/>
      <c r="ALJ41" s="131"/>
      <c r="ALK41" s="129"/>
      <c r="ALL41" s="129"/>
      <c r="ALM41" s="129"/>
      <c r="ALN41" s="129"/>
      <c r="ALO41" s="105"/>
      <c r="ALP41" s="105"/>
      <c r="ALQ41" s="105"/>
    </row>
    <row r="42" spans="1:1005" s="241" customFormat="1" ht="31.5" customHeight="1" x14ac:dyDescent="0.25">
      <c r="A42" s="215" t="s">
        <v>2760</v>
      </c>
      <c r="B42" s="218"/>
      <c r="C42" s="224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0"/>
      <c r="BG42" s="220"/>
      <c r="BH42" s="220"/>
      <c r="BI42" s="220"/>
      <c r="BJ42" s="220"/>
      <c r="BK42" s="220"/>
      <c r="BL42" s="220"/>
      <c r="BM42" s="220"/>
      <c r="BN42" s="220"/>
      <c r="BO42" s="220"/>
      <c r="BP42" s="220"/>
      <c r="BQ42" s="220"/>
      <c r="BR42" s="220"/>
      <c r="BS42" s="220"/>
      <c r="BT42" s="220"/>
      <c r="BU42" s="220"/>
      <c r="BV42" s="220"/>
      <c r="BW42" s="220"/>
      <c r="BX42" s="220"/>
      <c r="BY42" s="220"/>
      <c r="BZ42" s="220"/>
      <c r="CA42" s="220"/>
      <c r="CB42" s="220"/>
      <c r="CC42" s="220"/>
      <c r="CD42" s="220"/>
      <c r="CE42" s="220"/>
      <c r="CF42" s="220"/>
      <c r="CG42" s="220"/>
      <c r="CH42" s="220"/>
      <c r="CI42" s="220"/>
      <c r="CJ42" s="220"/>
      <c r="CK42" s="220"/>
      <c r="CL42" s="220"/>
      <c r="CM42" s="220"/>
      <c r="CN42" s="220"/>
      <c r="CO42" s="220"/>
      <c r="CP42" s="220"/>
      <c r="CQ42" s="220"/>
      <c r="CR42" s="220"/>
      <c r="CS42" s="220"/>
      <c r="CT42" s="220"/>
      <c r="CU42" s="220"/>
      <c r="CV42" s="220"/>
      <c r="CW42" s="220"/>
      <c r="CX42" s="220"/>
      <c r="CY42" s="220"/>
      <c r="CZ42" s="220"/>
      <c r="DA42" s="220"/>
      <c r="DB42" s="220"/>
      <c r="DC42" s="220"/>
      <c r="DD42" s="220"/>
      <c r="DE42" s="220"/>
      <c r="DF42" s="220"/>
      <c r="DG42" s="220"/>
      <c r="DH42" s="220"/>
      <c r="DI42" s="220"/>
      <c r="DJ42" s="220"/>
      <c r="DK42" s="220"/>
      <c r="DL42" s="220"/>
      <c r="DM42" s="220"/>
      <c r="DN42" s="220"/>
      <c r="DO42" s="220"/>
      <c r="DP42" s="220"/>
      <c r="DQ42" s="220"/>
      <c r="DR42" s="220"/>
      <c r="DS42" s="220"/>
      <c r="DT42" s="220"/>
      <c r="DU42" s="220"/>
      <c r="DV42" s="220"/>
      <c r="DW42" s="220"/>
      <c r="DX42" s="220"/>
      <c r="DY42" s="220"/>
      <c r="DZ42" s="220"/>
      <c r="EA42" s="220"/>
      <c r="EB42" s="220"/>
      <c r="EC42" s="220"/>
      <c r="ED42" s="220"/>
      <c r="EE42" s="220"/>
      <c r="EF42" s="220"/>
      <c r="EG42" s="220"/>
      <c r="EH42" s="220"/>
      <c r="EI42" s="220"/>
      <c r="EJ42" s="220"/>
      <c r="EK42" s="220"/>
      <c r="EL42" s="220"/>
      <c r="EM42" s="220"/>
      <c r="EN42" s="220"/>
      <c r="EO42" s="220"/>
      <c r="EP42" s="220"/>
      <c r="EQ42" s="220"/>
      <c r="ER42" s="220"/>
      <c r="ES42" s="220"/>
      <c r="ET42" s="220"/>
      <c r="EU42" s="220"/>
      <c r="EV42" s="220"/>
      <c r="EW42" s="220"/>
      <c r="EX42" s="220"/>
      <c r="EY42" s="220"/>
      <c r="EZ42" s="220"/>
      <c r="FA42" s="220"/>
      <c r="FB42" s="220"/>
      <c r="FC42" s="220"/>
      <c r="FD42" s="220"/>
      <c r="FE42" s="220"/>
      <c r="FF42" s="220"/>
      <c r="FG42" s="220"/>
      <c r="FH42" s="220"/>
      <c r="FI42" s="220"/>
      <c r="FJ42" s="220"/>
      <c r="FK42" s="220"/>
      <c r="FL42" s="220"/>
      <c r="FM42" s="220"/>
      <c r="FN42" s="220"/>
      <c r="FO42" s="220"/>
      <c r="FP42" s="220"/>
      <c r="FQ42" s="220"/>
      <c r="FR42" s="220"/>
      <c r="FS42" s="220"/>
      <c r="FT42" s="220"/>
      <c r="FU42" s="220"/>
      <c r="FV42" s="220"/>
      <c r="FW42" s="220"/>
      <c r="FX42" s="220"/>
      <c r="FY42" s="220"/>
      <c r="FZ42" s="220"/>
      <c r="GA42" s="220"/>
      <c r="GB42" s="220"/>
      <c r="GC42" s="220"/>
      <c r="GD42" s="220"/>
      <c r="GE42" s="220"/>
      <c r="GF42" s="220"/>
      <c r="GG42" s="220"/>
      <c r="GH42" s="220"/>
      <c r="GI42" s="220"/>
      <c r="GJ42" s="220"/>
      <c r="GK42" s="220"/>
      <c r="GL42" s="220"/>
      <c r="GM42" s="220"/>
      <c r="GN42" s="220"/>
      <c r="GO42" s="220"/>
      <c r="GP42" s="220"/>
      <c r="GQ42" s="220"/>
      <c r="GR42" s="220"/>
      <c r="GS42" s="220"/>
      <c r="GT42" s="220"/>
      <c r="GU42" s="220"/>
      <c r="GV42" s="220"/>
      <c r="GW42" s="220"/>
      <c r="GX42" s="220"/>
      <c r="GY42" s="220"/>
      <c r="GZ42" s="220"/>
      <c r="HA42" s="220"/>
      <c r="HB42" s="220"/>
      <c r="HC42" s="220"/>
      <c r="HD42" s="220"/>
      <c r="HE42" s="220"/>
      <c r="HF42" s="220"/>
      <c r="HG42" s="220"/>
      <c r="HH42" s="220"/>
      <c r="HI42" s="220"/>
      <c r="HJ42" s="220"/>
      <c r="HK42" s="220"/>
      <c r="HL42" s="220"/>
      <c r="HM42" s="220"/>
      <c r="HN42" s="220"/>
      <c r="HO42" s="220"/>
      <c r="HP42" s="220"/>
      <c r="HQ42" s="220"/>
      <c r="HR42" s="220"/>
      <c r="HS42" s="220"/>
      <c r="HT42" s="220"/>
      <c r="HU42" s="220"/>
      <c r="HV42" s="220"/>
      <c r="HW42" s="220"/>
      <c r="HX42" s="220"/>
      <c r="HY42" s="220"/>
      <c r="HZ42" s="220"/>
      <c r="IA42" s="220"/>
      <c r="IB42" s="220"/>
      <c r="IC42" s="220"/>
      <c r="ID42" s="220"/>
      <c r="IE42" s="220"/>
      <c r="IF42" s="220"/>
      <c r="IG42" s="220"/>
      <c r="IH42" s="220"/>
      <c r="II42" s="220"/>
      <c r="IJ42" s="220"/>
      <c r="IK42" s="220"/>
      <c r="IL42" s="220"/>
      <c r="IM42" s="220"/>
      <c r="IN42" s="220"/>
      <c r="IO42" s="220"/>
      <c r="IP42" s="220"/>
      <c r="IQ42" s="220"/>
      <c r="IR42" s="220"/>
      <c r="IS42" s="220"/>
      <c r="IT42" s="220"/>
      <c r="IU42" s="220"/>
      <c r="IV42" s="220"/>
      <c r="IW42" s="220"/>
      <c r="IX42" s="220"/>
      <c r="IY42" s="220"/>
      <c r="IZ42" s="220"/>
      <c r="JA42" s="220"/>
      <c r="JB42" s="220"/>
      <c r="JC42" s="220"/>
      <c r="JD42" s="220"/>
      <c r="JE42" s="220"/>
      <c r="JF42" s="220"/>
      <c r="JG42" s="220"/>
      <c r="JH42" s="220"/>
      <c r="JI42" s="220"/>
      <c r="JJ42" s="220"/>
      <c r="JK42" s="220"/>
      <c r="JL42" s="220"/>
      <c r="JM42" s="220"/>
      <c r="JN42" s="220"/>
      <c r="JO42" s="220"/>
      <c r="JP42" s="220"/>
      <c r="JQ42" s="220"/>
      <c r="JR42" s="220"/>
      <c r="JS42" s="220"/>
      <c r="JT42" s="220"/>
      <c r="JU42" s="220"/>
      <c r="JV42" s="220"/>
      <c r="JW42" s="220"/>
      <c r="JX42" s="220"/>
      <c r="JY42" s="220"/>
      <c r="JZ42" s="220"/>
      <c r="KA42" s="220"/>
      <c r="KB42" s="220"/>
      <c r="KC42" s="220"/>
      <c r="KD42" s="220"/>
      <c r="KE42" s="220"/>
      <c r="KF42" s="220"/>
      <c r="KG42" s="220"/>
      <c r="KH42" s="220"/>
      <c r="KI42" s="220"/>
      <c r="KJ42" s="220"/>
      <c r="KK42" s="220"/>
      <c r="KL42" s="220"/>
      <c r="KM42" s="220"/>
      <c r="KN42" s="220"/>
      <c r="KO42" s="220"/>
      <c r="KP42" s="220"/>
      <c r="KQ42" s="220"/>
      <c r="KR42" s="220"/>
      <c r="KS42" s="220"/>
      <c r="KT42" s="220"/>
      <c r="KU42" s="220"/>
      <c r="KV42" s="220"/>
      <c r="KW42" s="220"/>
      <c r="KX42" s="220"/>
      <c r="KY42" s="220"/>
      <c r="KZ42" s="220"/>
      <c r="LA42" s="220"/>
      <c r="LB42" s="220"/>
      <c r="LC42" s="220"/>
      <c r="LD42" s="220"/>
      <c r="LE42" s="220"/>
      <c r="LF42" s="220"/>
      <c r="LG42" s="220"/>
      <c r="LH42" s="220"/>
      <c r="LI42" s="220"/>
      <c r="LJ42" s="220"/>
      <c r="LK42" s="220"/>
      <c r="LL42" s="220"/>
      <c r="LM42" s="220"/>
      <c r="LN42" s="220"/>
      <c r="LO42" s="220"/>
      <c r="LP42" s="220"/>
      <c r="LQ42" s="220"/>
      <c r="LR42" s="220"/>
      <c r="LS42" s="220"/>
      <c r="LT42" s="220"/>
      <c r="LU42" s="220"/>
      <c r="LV42" s="220"/>
      <c r="LW42" s="220"/>
      <c r="LX42" s="220"/>
      <c r="LY42" s="220"/>
      <c r="LZ42" s="220"/>
      <c r="MA42" s="220"/>
      <c r="MB42" s="220"/>
      <c r="MC42" s="220"/>
      <c r="MD42" s="220"/>
      <c r="ME42" s="220"/>
      <c r="MF42" s="220"/>
      <c r="MG42" s="220"/>
      <c r="MH42" s="220"/>
      <c r="MI42" s="220"/>
      <c r="MJ42" s="220"/>
      <c r="MK42" s="220"/>
      <c r="ML42" s="220"/>
      <c r="MM42" s="220"/>
      <c r="MN42" s="220"/>
      <c r="MO42" s="220"/>
      <c r="MP42" s="220"/>
      <c r="MQ42" s="220"/>
      <c r="MR42" s="220"/>
      <c r="MS42" s="220"/>
      <c r="MT42" s="220"/>
      <c r="MU42" s="220"/>
      <c r="MV42" s="220"/>
      <c r="MW42" s="220"/>
      <c r="MX42" s="220"/>
      <c r="MY42" s="220"/>
      <c r="MZ42" s="220"/>
      <c r="NA42" s="220"/>
      <c r="NB42" s="220"/>
      <c r="NC42" s="220"/>
      <c r="ND42" s="220"/>
      <c r="NE42" s="220"/>
      <c r="NF42" s="220"/>
      <c r="NG42" s="220"/>
      <c r="NH42" s="220"/>
      <c r="NI42" s="220"/>
      <c r="NJ42" s="220"/>
      <c r="NK42" s="220"/>
      <c r="NL42" s="220"/>
      <c r="NM42" s="220"/>
      <c r="NN42" s="220"/>
      <c r="NO42" s="220"/>
      <c r="NP42" s="220"/>
      <c r="NQ42" s="220"/>
      <c r="NR42" s="220"/>
      <c r="NS42" s="220"/>
      <c r="NT42" s="220"/>
      <c r="NU42" s="220"/>
      <c r="NV42" s="220"/>
      <c r="NW42" s="220"/>
      <c r="NX42" s="220"/>
      <c r="NY42" s="220"/>
      <c r="NZ42" s="220"/>
      <c r="OA42" s="220"/>
      <c r="OB42" s="220"/>
      <c r="OC42" s="220"/>
      <c r="OD42" s="220"/>
      <c r="OE42" s="220"/>
      <c r="OF42" s="220"/>
      <c r="OG42" s="220"/>
      <c r="OH42" s="220"/>
      <c r="OI42" s="220"/>
      <c r="OJ42" s="220"/>
      <c r="OK42" s="220"/>
      <c r="OL42" s="220"/>
      <c r="OM42" s="220"/>
      <c r="ON42" s="220"/>
      <c r="OO42" s="220"/>
      <c r="OP42" s="220"/>
      <c r="OQ42" s="220"/>
      <c r="OR42" s="220"/>
      <c r="OS42" s="220"/>
      <c r="OT42" s="220"/>
      <c r="OU42" s="220"/>
      <c r="OV42" s="220"/>
      <c r="OW42" s="220"/>
      <c r="OX42" s="220"/>
      <c r="OY42" s="220"/>
      <c r="OZ42" s="220"/>
      <c r="PA42" s="220"/>
      <c r="PB42" s="220"/>
      <c r="PC42" s="220"/>
      <c r="PD42" s="220"/>
      <c r="PE42" s="220"/>
      <c r="PF42" s="220"/>
      <c r="PG42" s="220"/>
      <c r="PH42" s="220"/>
      <c r="PI42" s="220"/>
      <c r="PJ42" s="220"/>
      <c r="PK42" s="220"/>
      <c r="PL42" s="220"/>
      <c r="PM42" s="220"/>
      <c r="PN42" s="220"/>
      <c r="PO42" s="220"/>
      <c r="PP42" s="220"/>
      <c r="PQ42" s="220"/>
      <c r="PR42" s="220"/>
      <c r="PS42" s="220"/>
      <c r="PT42" s="220"/>
      <c r="PU42" s="220"/>
      <c r="PV42" s="220"/>
      <c r="PW42" s="220"/>
      <c r="PX42" s="220"/>
      <c r="PY42" s="220"/>
      <c r="PZ42" s="220"/>
      <c r="QA42" s="220"/>
      <c r="QB42" s="220"/>
      <c r="QC42" s="220"/>
      <c r="QD42" s="220"/>
      <c r="QE42" s="220"/>
      <c r="QF42" s="220"/>
      <c r="QG42" s="220"/>
      <c r="QH42" s="220"/>
      <c r="QI42" s="220"/>
      <c r="QJ42" s="220"/>
      <c r="QK42" s="220"/>
      <c r="QL42" s="220"/>
      <c r="QM42" s="220"/>
      <c r="QN42" s="220"/>
      <c r="QO42" s="220"/>
      <c r="QP42" s="220"/>
      <c r="QQ42" s="220"/>
      <c r="QR42" s="220"/>
      <c r="QS42" s="220"/>
      <c r="QT42" s="220"/>
      <c r="QU42" s="220"/>
      <c r="QV42" s="220"/>
      <c r="QW42" s="220"/>
      <c r="QX42" s="220"/>
      <c r="QY42" s="220"/>
      <c r="QZ42" s="220"/>
      <c r="RA42" s="220"/>
      <c r="RB42" s="220"/>
      <c r="RC42" s="220"/>
      <c r="RD42" s="220"/>
      <c r="RE42" s="220"/>
      <c r="RF42" s="220"/>
      <c r="RG42" s="220"/>
      <c r="RH42" s="220"/>
      <c r="RI42" s="220"/>
      <c r="RJ42" s="220"/>
      <c r="RK42" s="220"/>
      <c r="RL42" s="220"/>
      <c r="RM42" s="220"/>
      <c r="RN42" s="220"/>
      <c r="RO42" s="220"/>
      <c r="RP42" s="220"/>
      <c r="RQ42" s="220"/>
      <c r="RR42" s="220"/>
      <c r="RS42" s="220"/>
      <c r="RT42" s="220"/>
      <c r="RU42" s="220"/>
      <c r="RV42" s="220"/>
      <c r="RW42" s="220"/>
      <c r="RX42" s="220"/>
      <c r="RY42" s="220"/>
      <c r="RZ42" s="220"/>
      <c r="SA42" s="220"/>
      <c r="SB42" s="220"/>
      <c r="SC42" s="220"/>
      <c r="SD42" s="220"/>
      <c r="SE42" s="220"/>
      <c r="SF42" s="220"/>
      <c r="SG42" s="220"/>
      <c r="SH42" s="220"/>
      <c r="SI42" s="220"/>
      <c r="SJ42" s="220"/>
      <c r="SK42" s="220"/>
      <c r="SL42" s="220"/>
      <c r="SM42" s="220"/>
      <c r="SN42" s="220"/>
      <c r="SO42" s="220"/>
      <c r="SP42" s="220"/>
      <c r="SQ42" s="220"/>
      <c r="SR42" s="220"/>
      <c r="SS42" s="220"/>
      <c r="ST42" s="220"/>
      <c r="SU42" s="220"/>
      <c r="SV42" s="220"/>
      <c r="SW42" s="220"/>
      <c r="SX42" s="220"/>
      <c r="SY42" s="220"/>
      <c r="SZ42" s="220"/>
      <c r="TA42" s="220"/>
      <c r="TB42" s="220"/>
      <c r="TC42" s="220"/>
      <c r="TD42" s="220"/>
      <c r="TE42" s="220"/>
      <c r="TF42" s="220"/>
      <c r="TG42" s="220"/>
      <c r="TH42" s="220"/>
      <c r="TI42" s="220"/>
      <c r="TJ42" s="220"/>
      <c r="TK42" s="220"/>
      <c r="TL42" s="220"/>
      <c r="TM42" s="220"/>
      <c r="TN42" s="220"/>
      <c r="TO42" s="220"/>
      <c r="TP42" s="220"/>
      <c r="TQ42" s="220"/>
      <c r="TR42" s="220"/>
      <c r="TS42" s="220"/>
      <c r="TT42" s="220"/>
      <c r="TU42" s="220"/>
      <c r="TV42" s="220"/>
      <c r="TW42" s="220"/>
      <c r="TX42" s="220"/>
      <c r="TY42" s="220"/>
      <c r="TZ42" s="220"/>
      <c r="UA42" s="220"/>
      <c r="UB42" s="220"/>
      <c r="UC42" s="220"/>
      <c r="UD42" s="220"/>
      <c r="UE42" s="220"/>
      <c r="UF42" s="220"/>
      <c r="UG42" s="220"/>
      <c r="UH42" s="220"/>
      <c r="UI42" s="220"/>
      <c r="UJ42" s="220"/>
      <c r="UK42" s="220"/>
      <c r="UL42" s="220"/>
      <c r="UM42" s="220"/>
      <c r="UN42" s="220"/>
      <c r="UO42" s="220"/>
      <c r="UP42" s="220"/>
      <c r="UQ42" s="220"/>
      <c r="UR42" s="220"/>
      <c r="US42" s="220"/>
      <c r="UT42" s="220"/>
      <c r="UU42" s="220"/>
      <c r="UV42" s="220"/>
      <c r="UW42" s="220"/>
      <c r="UX42" s="220"/>
      <c r="UY42" s="220"/>
      <c r="UZ42" s="220"/>
      <c r="VA42" s="220"/>
      <c r="VB42" s="220"/>
      <c r="VC42" s="220"/>
      <c r="VD42" s="220"/>
      <c r="VE42" s="220"/>
      <c r="VF42" s="220"/>
      <c r="VG42" s="220"/>
      <c r="VH42" s="220"/>
      <c r="VI42" s="220"/>
      <c r="VJ42" s="220"/>
      <c r="VK42" s="220"/>
      <c r="VL42" s="220"/>
      <c r="VM42" s="220"/>
      <c r="VN42" s="220"/>
      <c r="VO42" s="220"/>
      <c r="VP42" s="220"/>
      <c r="VQ42" s="220"/>
      <c r="VR42" s="220"/>
      <c r="VS42" s="220"/>
      <c r="VT42" s="220"/>
      <c r="VU42" s="220"/>
      <c r="VV42" s="220"/>
      <c r="VW42" s="220"/>
      <c r="VX42" s="220"/>
      <c r="VY42" s="220"/>
      <c r="VZ42" s="220"/>
      <c r="WA42" s="220"/>
      <c r="WB42" s="220"/>
      <c r="WC42" s="220"/>
      <c r="WD42" s="220"/>
      <c r="WE42" s="220"/>
      <c r="WF42" s="220"/>
      <c r="WG42" s="220"/>
      <c r="WH42" s="220"/>
      <c r="WI42" s="220"/>
      <c r="WJ42" s="220"/>
      <c r="WK42" s="220"/>
      <c r="WL42" s="220"/>
      <c r="WM42" s="220"/>
      <c r="WN42" s="220"/>
      <c r="WO42" s="220"/>
      <c r="WP42" s="220"/>
      <c r="WQ42" s="220"/>
      <c r="WR42" s="220"/>
      <c r="WS42" s="220"/>
      <c r="WT42" s="220"/>
      <c r="WU42" s="220"/>
      <c r="WV42" s="220"/>
      <c r="WW42" s="220"/>
      <c r="WX42" s="220"/>
      <c r="WY42" s="220"/>
      <c r="WZ42" s="220"/>
      <c r="XA42" s="220"/>
      <c r="XB42" s="220"/>
      <c r="XC42" s="220"/>
      <c r="XD42" s="220"/>
      <c r="XE42" s="220"/>
      <c r="XF42" s="220"/>
      <c r="XG42" s="220"/>
      <c r="XH42" s="220"/>
      <c r="XI42" s="220"/>
      <c r="XJ42" s="220"/>
      <c r="XK42" s="220"/>
      <c r="XL42" s="220"/>
      <c r="XM42" s="220"/>
      <c r="XN42" s="220"/>
      <c r="XO42" s="220"/>
      <c r="XP42" s="220"/>
      <c r="XQ42" s="220"/>
      <c r="XR42" s="220"/>
      <c r="XS42" s="220"/>
      <c r="XT42" s="220"/>
      <c r="XU42" s="220"/>
      <c r="XV42" s="220"/>
      <c r="XW42" s="220"/>
      <c r="XX42" s="220"/>
      <c r="XY42" s="220"/>
      <c r="XZ42" s="220"/>
      <c r="YA42" s="220"/>
      <c r="YB42" s="220"/>
      <c r="YC42" s="220"/>
      <c r="YD42" s="220"/>
      <c r="YE42" s="220"/>
      <c r="YF42" s="220"/>
      <c r="YG42" s="220"/>
      <c r="YH42" s="220"/>
      <c r="YI42" s="220"/>
      <c r="YJ42" s="220"/>
      <c r="YK42" s="220"/>
      <c r="YL42" s="220"/>
      <c r="YM42" s="220"/>
      <c r="YN42" s="220"/>
      <c r="YO42" s="220"/>
      <c r="YP42" s="220"/>
      <c r="YQ42" s="220"/>
      <c r="YR42" s="220"/>
      <c r="YS42" s="220"/>
      <c r="YT42" s="220"/>
      <c r="YU42" s="220"/>
      <c r="YV42" s="220"/>
      <c r="YW42" s="220"/>
      <c r="YX42" s="220"/>
      <c r="YY42" s="220"/>
      <c r="YZ42" s="220"/>
      <c r="ZA42" s="220"/>
      <c r="ZB42" s="220"/>
      <c r="ZC42" s="220"/>
      <c r="ZD42" s="220"/>
      <c r="ZE42" s="220"/>
      <c r="ZF42" s="220"/>
      <c r="ZG42" s="220"/>
      <c r="ZH42" s="220"/>
      <c r="ZI42" s="220"/>
      <c r="ZJ42" s="220"/>
      <c r="ZK42" s="220"/>
      <c r="ZL42" s="220"/>
      <c r="ZM42" s="220"/>
      <c r="ZN42" s="220"/>
      <c r="ZO42" s="220"/>
      <c r="ZP42" s="220"/>
      <c r="ZQ42" s="220"/>
      <c r="ZR42" s="220"/>
      <c r="ZS42" s="220"/>
      <c r="ZT42" s="220"/>
      <c r="ZU42" s="220"/>
      <c r="ZV42" s="220"/>
      <c r="ZW42" s="220"/>
      <c r="ZX42" s="220"/>
      <c r="ZY42" s="220"/>
      <c r="ZZ42" s="220"/>
      <c r="AAA42" s="220"/>
      <c r="AAB42" s="220"/>
      <c r="AAC42" s="220"/>
      <c r="AAD42" s="220"/>
      <c r="AAE42" s="220"/>
      <c r="AAF42" s="220"/>
      <c r="AAG42" s="220"/>
      <c r="AAH42" s="220"/>
      <c r="AAI42" s="220"/>
      <c r="AAJ42" s="220"/>
      <c r="AAK42" s="220"/>
      <c r="AAL42" s="220"/>
      <c r="AAM42" s="220"/>
      <c r="AAN42" s="220"/>
      <c r="AAO42" s="220"/>
      <c r="AAP42" s="220"/>
      <c r="AAQ42" s="220"/>
      <c r="AAR42" s="220"/>
      <c r="AAS42" s="220"/>
      <c r="AAT42" s="220"/>
      <c r="AAU42" s="220"/>
      <c r="AAV42" s="220"/>
      <c r="AAW42" s="220"/>
      <c r="AAX42" s="220"/>
      <c r="AAY42" s="220"/>
      <c r="AAZ42" s="220"/>
      <c r="ABA42" s="220"/>
      <c r="ABB42" s="220"/>
      <c r="ABC42" s="220"/>
      <c r="ABD42" s="220"/>
      <c r="ABE42" s="220"/>
      <c r="ABF42" s="220"/>
      <c r="ABG42" s="220"/>
      <c r="ABH42" s="220"/>
      <c r="ABI42" s="220"/>
      <c r="ABJ42" s="220"/>
      <c r="ABK42" s="220"/>
      <c r="ABL42" s="220"/>
      <c r="ABM42" s="220"/>
      <c r="ABN42" s="220"/>
      <c r="ABO42" s="220"/>
      <c r="ABP42" s="220"/>
      <c r="ABQ42" s="220"/>
      <c r="ABR42" s="220"/>
      <c r="ABS42" s="220"/>
      <c r="ABT42" s="220"/>
      <c r="ABU42" s="220"/>
      <c r="ABV42" s="220"/>
      <c r="ABW42" s="220"/>
      <c r="ABX42" s="220"/>
      <c r="ABY42" s="220"/>
      <c r="ABZ42" s="220"/>
      <c r="ACA42" s="220"/>
      <c r="ACB42" s="220"/>
      <c r="ACC42" s="220"/>
      <c r="ACD42" s="220"/>
      <c r="ACE42" s="220"/>
      <c r="ACF42" s="220"/>
      <c r="ACG42" s="220"/>
      <c r="ACH42" s="220"/>
      <c r="ACI42" s="220"/>
      <c r="ACJ42" s="220"/>
      <c r="ACK42" s="220"/>
      <c r="ACL42" s="220"/>
      <c r="ACM42" s="220"/>
      <c r="ACN42" s="220"/>
      <c r="ACO42" s="220"/>
      <c r="ACP42" s="220"/>
      <c r="ACQ42" s="220"/>
      <c r="ACR42" s="220"/>
      <c r="ACS42" s="220"/>
      <c r="ACT42" s="220"/>
      <c r="ACU42" s="220"/>
      <c r="ACV42" s="220"/>
      <c r="ACW42" s="220"/>
      <c r="ACX42" s="220"/>
      <c r="ACY42" s="220"/>
      <c r="ACZ42" s="220"/>
      <c r="ADA42" s="220"/>
      <c r="ADB42" s="220"/>
      <c r="ADC42" s="220"/>
      <c r="ADD42" s="220"/>
      <c r="ADE42" s="220"/>
      <c r="ADF42" s="220"/>
      <c r="ADG42" s="220"/>
      <c r="ADH42" s="220"/>
      <c r="ADI42" s="220"/>
      <c r="ADJ42" s="220"/>
      <c r="ADK42" s="220"/>
      <c r="ADL42" s="220"/>
      <c r="ADM42" s="220"/>
      <c r="ADN42" s="220"/>
      <c r="ADO42" s="220"/>
      <c r="ADP42" s="220"/>
      <c r="ADQ42" s="220"/>
      <c r="ADR42" s="220"/>
      <c r="ADS42" s="220"/>
      <c r="ADT42" s="220"/>
      <c r="ADU42" s="220"/>
      <c r="ADV42" s="220"/>
      <c r="ADW42" s="220"/>
      <c r="ADX42" s="220"/>
      <c r="ADY42" s="220"/>
      <c r="ADZ42" s="220"/>
      <c r="AEA42" s="220"/>
      <c r="AEB42" s="220"/>
      <c r="AEC42" s="220"/>
      <c r="AED42" s="220"/>
      <c r="AEE42" s="220"/>
      <c r="AEF42" s="220"/>
      <c r="AEG42" s="220"/>
      <c r="AEH42" s="220"/>
      <c r="AEI42" s="220"/>
      <c r="AEJ42" s="220"/>
      <c r="AEK42" s="220"/>
      <c r="AEL42" s="220"/>
      <c r="AEM42" s="220"/>
      <c r="AEN42" s="220"/>
      <c r="AEO42" s="220"/>
      <c r="AEP42" s="220"/>
      <c r="AEQ42" s="220"/>
      <c r="AER42" s="220"/>
      <c r="AES42" s="220"/>
      <c r="AET42" s="220"/>
      <c r="AEU42" s="220"/>
      <c r="AEV42" s="220"/>
      <c r="AEW42" s="220"/>
      <c r="AEX42" s="220"/>
      <c r="AEY42" s="220"/>
      <c r="AEZ42" s="220"/>
      <c r="AFA42" s="220"/>
      <c r="AFB42" s="220"/>
      <c r="AFC42" s="220"/>
      <c r="AFD42" s="220"/>
      <c r="AFE42" s="220"/>
      <c r="AFF42" s="220"/>
      <c r="AFG42" s="220"/>
      <c r="AFH42" s="220"/>
      <c r="AFI42" s="220"/>
      <c r="AFJ42" s="220"/>
      <c r="AFK42" s="220"/>
      <c r="AFL42" s="220"/>
      <c r="AFM42" s="220"/>
      <c r="AFN42" s="220"/>
      <c r="AFO42" s="220"/>
      <c r="AFP42" s="220"/>
      <c r="AFQ42" s="220"/>
      <c r="AFR42" s="220"/>
      <c r="AFS42" s="220"/>
      <c r="AFT42" s="220"/>
      <c r="AFU42" s="220"/>
      <c r="AFV42" s="220"/>
      <c r="AFW42" s="220"/>
      <c r="AFX42" s="220"/>
      <c r="AFY42" s="220"/>
      <c r="AFZ42" s="220"/>
      <c r="AGA42" s="220"/>
      <c r="AGB42" s="220"/>
      <c r="AGC42" s="220"/>
      <c r="AGD42" s="220"/>
      <c r="AGE42" s="220"/>
      <c r="AGF42" s="220"/>
      <c r="AGG42" s="220"/>
      <c r="AGH42" s="220"/>
      <c r="AGI42" s="220"/>
      <c r="AGJ42" s="220"/>
      <c r="AGK42" s="220"/>
      <c r="AGL42" s="220"/>
      <c r="AGM42" s="220"/>
      <c r="AGN42" s="220"/>
      <c r="AGO42" s="220"/>
      <c r="AGP42" s="220"/>
      <c r="AGQ42" s="220"/>
      <c r="AGR42" s="220"/>
      <c r="AGS42" s="220"/>
      <c r="AGT42" s="220"/>
      <c r="AGU42" s="220"/>
      <c r="AGV42" s="220"/>
      <c r="AGW42" s="220"/>
      <c r="AGX42" s="220"/>
      <c r="AGY42" s="220"/>
      <c r="AGZ42" s="220"/>
      <c r="AHA42" s="220"/>
      <c r="AHB42" s="220"/>
      <c r="AHC42" s="220"/>
      <c r="AHD42" s="220"/>
      <c r="AHE42" s="220"/>
      <c r="AHF42" s="220"/>
      <c r="AHG42" s="220"/>
      <c r="AHH42" s="220"/>
      <c r="AHI42" s="220"/>
      <c r="AHJ42" s="220"/>
      <c r="AHK42" s="220"/>
      <c r="AHL42" s="220"/>
      <c r="AHM42" s="220"/>
      <c r="AHN42" s="220"/>
      <c r="AHO42" s="220"/>
      <c r="AHP42" s="220"/>
      <c r="AHQ42" s="220"/>
      <c r="AHR42" s="220"/>
      <c r="AHS42" s="220"/>
      <c r="AHT42" s="220"/>
      <c r="AHU42" s="220"/>
      <c r="AHV42" s="220"/>
      <c r="AHW42" s="220"/>
      <c r="AHX42" s="220"/>
      <c r="AHY42" s="220"/>
      <c r="AHZ42" s="220"/>
      <c r="AIA42" s="220"/>
      <c r="AIB42" s="220"/>
      <c r="AIC42" s="220"/>
      <c r="AID42" s="220"/>
      <c r="AIE42" s="220"/>
      <c r="AIF42" s="220"/>
      <c r="AIG42" s="220"/>
      <c r="AIH42" s="220"/>
      <c r="AII42" s="220"/>
      <c r="AIJ42" s="220"/>
      <c r="AIK42" s="220"/>
      <c r="AIL42" s="220"/>
      <c r="AIM42" s="220"/>
      <c r="AIN42" s="220"/>
      <c r="AIO42" s="220"/>
      <c r="AIP42" s="220"/>
      <c r="AIQ42" s="220"/>
      <c r="AIR42" s="220"/>
      <c r="AIS42" s="220"/>
      <c r="AIT42" s="220"/>
      <c r="AIU42" s="220"/>
      <c r="AIV42" s="220"/>
      <c r="AIW42" s="220"/>
      <c r="AIX42" s="220"/>
      <c r="AIY42" s="220"/>
      <c r="AIZ42" s="220"/>
      <c r="AJA42" s="220"/>
      <c r="AJB42" s="220"/>
      <c r="AJC42" s="220"/>
      <c r="AJD42" s="220"/>
      <c r="AJE42" s="220"/>
      <c r="AJF42" s="220"/>
      <c r="AJG42" s="220"/>
      <c r="AJH42" s="220"/>
      <c r="AJI42" s="220"/>
      <c r="AJJ42" s="220"/>
      <c r="AJK42" s="220"/>
      <c r="AJL42" s="220"/>
      <c r="AJM42" s="220"/>
      <c r="AJN42" s="220"/>
      <c r="AJO42" s="220"/>
      <c r="AJP42" s="220"/>
      <c r="AJQ42" s="220"/>
      <c r="AJR42" s="220"/>
      <c r="AJS42" s="220"/>
      <c r="AJT42" s="220"/>
      <c r="AJU42" s="220"/>
      <c r="AJV42" s="220"/>
      <c r="AJW42" s="220"/>
      <c r="AJX42" s="220"/>
      <c r="AJY42" s="220"/>
      <c r="AJZ42" s="220"/>
      <c r="AKA42" s="220"/>
      <c r="AKB42" s="220"/>
      <c r="AKC42" s="220"/>
      <c r="AKD42" s="220"/>
      <c r="AKE42" s="220"/>
      <c r="AKF42" s="220"/>
      <c r="AKG42" s="220"/>
      <c r="AKH42" s="220"/>
      <c r="AKI42" s="220"/>
      <c r="AKJ42" s="220"/>
      <c r="AKK42" s="220"/>
      <c r="AKL42" s="220"/>
      <c r="AKM42" s="220"/>
      <c r="AKN42" s="220"/>
      <c r="AKO42" s="220"/>
      <c r="AKP42" s="220"/>
      <c r="AKQ42" s="220"/>
      <c r="AKR42" s="220"/>
      <c r="AKS42" s="220"/>
      <c r="AKT42" s="220"/>
      <c r="AKU42" s="220"/>
      <c r="AKV42" s="220"/>
      <c r="AKW42" s="220"/>
      <c r="AKX42" s="220"/>
      <c r="AKY42" s="220"/>
      <c r="AKZ42" s="220"/>
      <c r="ALA42" s="220"/>
      <c r="ALB42" s="220"/>
      <c r="ALC42" s="220"/>
      <c r="ALD42" s="220"/>
      <c r="ALE42" s="220"/>
      <c r="ALF42" s="220"/>
      <c r="ALG42" s="220"/>
      <c r="ALH42" s="220"/>
      <c r="ALI42" s="220"/>
      <c r="ALJ42" s="220"/>
      <c r="ALK42" s="220"/>
      <c r="ALL42" s="220"/>
      <c r="ALM42" s="220"/>
      <c r="ALN42" s="220"/>
      <c r="ALO42" s="239"/>
      <c r="ALP42" s="239"/>
      <c r="ALQ42" s="239"/>
    </row>
    <row r="43" spans="1:1005" s="86" customFormat="1" ht="31.5" customHeight="1" x14ac:dyDescent="0.25">
      <c r="A43" s="216" t="s">
        <v>2787</v>
      </c>
      <c r="B43" s="225"/>
      <c r="C43" s="226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  <c r="BC43" s="223"/>
      <c r="BD43" s="223"/>
      <c r="BE43" s="223"/>
      <c r="BF43" s="223"/>
      <c r="BG43" s="223"/>
      <c r="BH43" s="223"/>
      <c r="BI43" s="223"/>
      <c r="BJ43" s="223"/>
      <c r="BK43" s="223"/>
      <c r="BL43" s="223"/>
      <c r="BM43" s="223"/>
      <c r="BN43" s="223"/>
      <c r="BO43" s="223"/>
      <c r="BP43" s="223"/>
      <c r="BQ43" s="223"/>
      <c r="BR43" s="223"/>
      <c r="BS43" s="223"/>
      <c r="BT43" s="223"/>
      <c r="BU43" s="223"/>
      <c r="BV43" s="223"/>
      <c r="BW43" s="223"/>
      <c r="BX43" s="223"/>
      <c r="BY43" s="223"/>
      <c r="BZ43" s="223"/>
      <c r="CA43" s="223"/>
      <c r="CB43" s="223"/>
      <c r="CC43" s="223"/>
      <c r="CD43" s="223"/>
      <c r="CE43" s="223"/>
      <c r="CF43" s="223"/>
      <c r="CG43" s="223"/>
      <c r="CH43" s="223"/>
      <c r="CI43" s="223"/>
      <c r="CJ43" s="223"/>
      <c r="CK43" s="223"/>
      <c r="CL43" s="223"/>
      <c r="CM43" s="223"/>
      <c r="CN43" s="223"/>
      <c r="CO43" s="223"/>
      <c r="CP43" s="223"/>
      <c r="CQ43" s="223"/>
      <c r="CR43" s="223"/>
      <c r="CS43" s="223"/>
      <c r="CT43" s="223"/>
      <c r="CU43" s="223"/>
      <c r="CV43" s="223"/>
      <c r="CW43" s="223"/>
      <c r="CX43" s="223"/>
      <c r="CY43" s="223"/>
      <c r="CZ43" s="223"/>
      <c r="DA43" s="223"/>
      <c r="DB43" s="223"/>
      <c r="DC43" s="223"/>
      <c r="DD43" s="223"/>
      <c r="DE43" s="223"/>
      <c r="DF43" s="223"/>
      <c r="DG43" s="223"/>
      <c r="DH43" s="223"/>
      <c r="DI43" s="223"/>
      <c r="DJ43" s="223"/>
      <c r="DK43" s="223"/>
      <c r="DL43" s="223"/>
      <c r="DM43" s="223"/>
      <c r="DN43" s="223"/>
      <c r="DO43" s="223"/>
      <c r="DP43" s="223"/>
      <c r="DQ43" s="223"/>
      <c r="DR43" s="223"/>
      <c r="DS43" s="223"/>
      <c r="DT43" s="223"/>
      <c r="DU43" s="223"/>
      <c r="DV43" s="223"/>
      <c r="DW43" s="223"/>
      <c r="DX43" s="223"/>
      <c r="DY43" s="223"/>
      <c r="DZ43" s="223"/>
      <c r="EA43" s="223"/>
      <c r="EB43" s="223"/>
      <c r="EC43" s="223"/>
      <c r="ED43" s="223"/>
      <c r="EE43" s="223"/>
      <c r="EF43" s="223"/>
      <c r="EG43" s="223"/>
      <c r="EH43" s="223"/>
      <c r="EI43" s="223"/>
      <c r="EJ43" s="223"/>
      <c r="EK43" s="223"/>
      <c r="EL43" s="223"/>
      <c r="EM43" s="223"/>
      <c r="EN43" s="223"/>
      <c r="EO43" s="223"/>
      <c r="EP43" s="223"/>
      <c r="EQ43" s="223"/>
      <c r="ER43" s="223"/>
      <c r="ES43" s="223"/>
      <c r="ET43" s="223"/>
      <c r="EU43" s="223"/>
      <c r="EV43" s="223"/>
      <c r="EW43" s="223"/>
      <c r="EX43" s="223"/>
      <c r="EY43" s="223"/>
      <c r="EZ43" s="223"/>
      <c r="FA43" s="223"/>
      <c r="FB43" s="223"/>
      <c r="FC43" s="223"/>
      <c r="FD43" s="223"/>
      <c r="FE43" s="223"/>
      <c r="FF43" s="223"/>
      <c r="FG43" s="223"/>
      <c r="FH43" s="223"/>
      <c r="FI43" s="223"/>
      <c r="FJ43" s="223"/>
      <c r="FK43" s="223"/>
      <c r="FL43" s="223"/>
      <c r="FM43" s="223"/>
      <c r="FN43" s="223"/>
      <c r="FO43" s="223"/>
      <c r="FP43" s="223"/>
      <c r="FQ43" s="223"/>
      <c r="FR43" s="223"/>
      <c r="FS43" s="223"/>
      <c r="FT43" s="223"/>
      <c r="FU43" s="223"/>
      <c r="FV43" s="223"/>
      <c r="FW43" s="223"/>
      <c r="FX43" s="223"/>
      <c r="FY43" s="223"/>
      <c r="FZ43" s="223"/>
      <c r="GA43" s="223"/>
      <c r="GB43" s="223"/>
      <c r="GC43" s="223"/>
      <c r="GD43" s="223"/>
      <c r="GE43" s="223"/>
      <c r="GF43" s="223"/>
      <c r="GG43" s="223"/>
      <c r="GH43" s="223"/>
      <c r="GI43" s="223"/>
      <c r="GJ43" s="223"/>
      <c r="GK43" s="223"/>
      <c r="GL43" s="223"/>
      <c r="GM43" s="223"/>
      <c r="GN43" s="223"/>
      <c r="GO43" s="223"/>
      <c r="GP43" s="223"/>
      <c r="GQ43" s="223"/>
      <c r="GR43" s="223"/>
      <c r="GS43" s="223"/>
      <c r="GT43" s="223"/>
      <c r="GU43" s="223"/>
      <c r="GV43" s="223"/>
      <c r="GW43" s="223"/>
      <c r="GX43" s="223"/>
      <c r="GY43" s="223"/>
      <c r="GZ43" s="223"/>
      <c r="HA43" s="223"/>
      <c r="HB43" s="223"/>
      <c r="HC43" s="223"/>
      <c r="HD43" s="223"/>
      <c r="HE43" s="223"/>
      <c r="HF43" s="223"/>
      <c r="HG43" s="223"/>
      <c r="HH43" s="223"/>
      <c r="HI43" s="223"/>
      <c r="HJ43" s="223"/>
      <c r="HK43" s="223"/>
      <c r="HL43" s="223"/>
      <c r="HM43" s="223"/>
      <c r="HN43" s="223"/>
      <c r="HO43" s="223"/>
      <c r="HP43" s="223"/>
      <c r="HQ43" s="223"/>
      <c r="HR43" s="223"/>
      <c r="HS43" s="223"/>
      <c r="HT43" s="223"/>
      <c r="HU43" s="223"/>
      <c r="HV43" s="223"/>
      <c r="HW43" s="223"/>
      <c r="HX43" s="223"/>
      <c r="HY43" s="223"/>
      <c r="HZ43" s="223"/>
      <c r="IA43" s="223"/>
      <c r="IB43" s="223"/>
      <c r="IC43" s="223"/>
      <c r="ID43" s="223"/>
      <c r="IE43" s="223"/>
      <c r="IF43" s="223"/>
      <c r="IG43" s="223"/>
      <c r="IH43" s="223"/>
      <c r="II43" s="223"/>
      <c r="IJ43" s="223"/>
      <c r="IK43" s="223"/>
      <c r="IL43" s="223"/>
      <c r="IM43" s="223"/>
      <c r="IN43" s="223"/>
      <c r="IO43" s="223"/>
      <c r="IP43" s="223"/>
      <c r="IQ43" s="223"/>
      <c r="IR43" s="223"/>
      <c r="IS43" s="223"/>
      <c r="IT43" s="223"/>
      <c r="IU43" s="223"/>
      <c r="IV43" s="223"/>
      <c r="IW43" s="223"/>
      <c r="IX43" s="223"/>
      <c r="IY43" s="223"/>
      <c r="IZ43" s="223"/>
      <c r="JA43" s="223"/>
      <c r="JB43" s="223"/>
      <c r="JC43" s="223"/>
      <c r="JD43" s="223"/>
      <c r="JE43" s="223"/>
      <c r="JF43" s="223"/>
      <c r="JG43" s="223"/>
      <c r="JH43" s="223"/>
      <c r="JI43" s="223"/>
      <c r="JJ43" s="223"/>
      <c r="JK43" s="223"/>
      <c r="JL43" s="223"/>
      <c r="JM43" s="223"/>
      <c r="JN43" s="223"/>
      <c r="JO43" s="223"/>
      <c r="JP43" s="223"/>
      <c r="JQ43" s="223"/>
      <c r="JR43" s="223"/>
      <c r="JS43" s="223"/>
      <c r="JT43" s="223"/>
      <c r="JU43" s="223"/>
      <c r="JV43" s="223"/>
      <c r="JW43" s="223"/>
      <c r="JX43" s="223"/>
      <c r="JY43" s="223"/>
      <c r="JZ43" s="223"/>
      <c r="KA43" s="223"/>
      <c r="KB43" s="223"/>
      <c r="KC43" s="223"/>
      <c r="KD43" s="223"/>
      <c r="KE43" s="223"/>
      <c r="KF43" s="223"/>
      <c r="KG43" s="223"/>
      <c r="KH43" s="223"/>
      <c r="KI43" s="223"/>
      <c r="KJ43" s="223"/>
      <c r="KK43" s="223"/>
      <c r="KL43" s="223"/>
      <c r="KM43" s="223"/>
      <c r="KN43" s="223"/>
      <c r="KO43" s="223"/>
      <c r="KP43" s="223"/>
      <c r="KQ43" s="223"/>
      <c r="KR43" s="223"/>
      <c r="KS43" s="223"/>
      <c r="KT43" s="223"/>
      <c r="KU43" s="223"/>
      <c r="KV43" s="223"/>
      <c r="KW43" s="223"/>
      <c r="KX43" s="223"/>
      <c r="KY43" s="223"/>
      <c r="KZ43" s="223"/>
      <c r="LA43" s="223"/>
      <c r="LB43" s="223"/>
      <c r="LC43" s="223"/>
      <c r="LD43" s="223"/>
      <c r="LE43" s="223"/>
      <c r="LF43" s="223"/>
      <c r="LG43" s="223"/>
      <c r="LH43" s="223"/>
      <c r="LI43" s="223"/>
      <c r="LJ43" s="223"/>
      <c r="LK43" s="223"/>
      <c r="LL43" s="223"/>
      <c r="LM43" s="223"/>
      <c r="LN43" s="223"/>
      <c r="LO43" s="223"/>
      <c r="LP43" s="223"/>
      <c r="LQ43" s="223"/>
      <c r="LR43" s="223"/>
      <c r="LS43" s="223"/>
      <c r="LT43" s="223"/>
      <c r="LU43" s="223"/>
      <c r="LV43" s="223"/>
      <c r="LW43" s="223"/>
      <c r="LX43" s="223"/>
      <c r="LY43" s="223"/>
      <c r="LZ43" s="223"/>
      <c r="MA43" s="223"/>
      <c r="MB43" s="223"/>
      <c r="MC43" s="223"/>
      <c r="MD43" s="223"/>
      <c r="ME43" s="223"/>
      <c r="MF43" s="223"/>
      <c r="MG43" s="223"/>
      <c r="MH43" s="223"/>
      <c r="MI43" s="223"/>
      <c r="MJ43" s="223"/>
      <c r="MK43" s="223"/>
      <c r="ML43" s="223"/>
      <c r="MM43" s="223"/>
      <c r="MN43" s="223"/>
      <c r="MO43" s="223"/>
      <c r="MP43" s="223"/>
      <c r="MQ43" s="223"/>
      <c r="MR43" s="223"/>
      <c r="MS43" s="223"/>
      <c r="MT43" s="223"/>
      <c r="MU43" s="223"/>
      <c r="MV43" s="223"/>
      <c r="MW43" s="223"/>
      <c r="MX43" s="223"/>
      <c r="MY43" s="223"/>
      <c r="MZ43" s="223"/>
      <c r="NA43" s="223"/>
      <c r="NB43" s="223"/>
      <c r="NC43" s="223"/>
      <c r="ND43" s="223"/>
      <c r="NE43" s="223"/>
      <c r="NF43" s="223"/>
      <c r="NG43" s="223"/>
      <c r="NH43" s="223"/>
      <c r="NI43" s="223"/>
      <c r="NJ43" s="223"/>
      <c r="NK43" s="223"/>
      <c r="NL43" s="223"/>
      <c r="NM43" s="223"/>
      <c r="NN43" s="223"/>
      <c r="NO43" s="223"/>
      <c r="NP43" s="223"/>
      <c r="NQ43" s="223"/>
      <c r="NR43" s="223"/>
      <c r="NS43" s="223"/>
      <c r="NT43" s="223"/>
      <c r="NU43" s="223"/>
      <c r="NV43" s="223"/>
      <c r="NW43" s="223"/>
      <c r="NX43" s="223"/>
      <c r="NY43" s="223"/>
      <c r="NZ43" s="223"/>
      <c r="OA43" s="223"/>
      <c r="OB43" s="223"/>
      <c r="OC43" s="223"/>
      <c r="OD43" s="223"/>
      <c r="OE43" s="223"/>
      <c r="OF43" s="223"/>
      <c r="OG43" s="223"/>
      <c r="OH43" s="223"/>
      <c r="OI43" s="223"/>
      <c r="OJ43" s="223"/>
      <c r="OK43" s="223"/>
      <c r="OL43" s="223"/>
      <c r="OM43" s="223"/>
      <c r="ON43" s="223"/>
      <c r="OO43" s="223"/>
      <c r="OP43" s="223"/>
      <c r="OQ43" s="223"/>
      <c r="OR43" s="223"/>
      <c r="OS43" s="223"/>
      <c r="OT43" s="223"/>
      <c r="OU43" s="223"/>
      <c r="OV43" s="223"/>
      <c r="OW43" s="223"/>
      <c r="OX43" s="223"/>
      <c r="OY43" s="223"/>
      <c r="OZ43" s="223"/>
      <c r="PA43" s="223"/>
      <c r="PB43" s="223"/>
      <c r="PC43" s="223"/>
      <c r="PD43" s="223"/>
      <c r="PE43" s="223"/>
      <c r="PF43" s="223"/>
      <c r="PG43" s="223"/>
      <c r="PH43" s="223"/>
      <c r="PI43" s="223"/>
      <c r="PJ43" s="223"/>
      <c r="PK43" s="223"/>
      <c r="PL43" s="223"/>
      <c r="PM43" s="223"/>
      <c r="PN43" s="223"/>
      <c r="PO43" s="223"/>
      <c r="PP43" s="223"/>
      <c r="PQ43" s="223"/>
      <c r="PR43" s="223"/>
      <c r="PS43" s="223"/>
      <c r="PT43" s="223"/>
      <c r="PU43" s="223"/>
      <c r="PV43" s="223"/>
      <c r="PW43" s="223"/>
      <c r="PX43" s="223"/>
      <c r="PY43" s="223"/>
      <c r="PZ43" s="223"/>
      <c r="QA43" s="223"/>
      <c r="QB43" s="223"/>
      <c r="QC43" s="223"/>
      <c r="QD43" s="223"/>
      <c r="QE43" s="223"/>
      <c r="QF43" s="223"/>
      <c r="QG43" s="223"/>
      <c r="QH43" s="223"/>
      <c r="QI43" s="223"/>
      <c r="QJ43" s="223"/>
      <c r="QK43" s="223"/>
      <c r="QL43" s="223"/>
      <c r="QM43" s="223"/>
      <c r="QN43" s="223"/>
      <c r="QO43" s="223"/>
      <c r="QP43" s="223"/>
      <c r="QQ43" s="223"/>
      <c r="QR43" s="223"/>
      <c r="QS43" s="223"/>
      <c r="QT43" s="223"/>
      <c r="QU43" s="223"/>
      <c r="QV43" s="223"/>
      <c r="QW43" s="223"/>
      <c r="QX43" s="223"/>
      <c r="QY43" s="223"/>
      <c r="QZ43" s="223"/>
      <c r="RA43" s="223"/>
      <c r="RB43" s="223"/>
      <c r="RC43" s="223"/>
      <c r="RD43" s="223"/>
      <c r="RE43" s="223"/>
      <c r="RF43" s="223"/>
      <c r="RG43" s="223"/>
      <c r="RH43" s="223"/>
      <c r="RI43" s="223"/>
      <c r="RJ43" s="223"/>
      <c r="RK43" s="223"/>
      <c r="RL43" s="223"/>
      <c r="RM43" s="223"/>
      <c r="RN43" s="223"/>
      <c r="RO43" s="223"/>
      <c r="RP43" s="223"/>
      <c r="RQ43" s="223"/>
      <c r="RR43" s="223"/>
      <c r="RS43" s="223"/>
      <c r="RT43" s="223"/>
      <c r="RU43" s="223"/>
      <c r="RV43" s="223"/>
      <c r="RW43" s="223"/>
      <c r="RX43" s="223"/>
      <c r="RY43" s="223"/>
      <c r="RZ43" s="223"/>
      <c r="SA43" s="223"/>
      <c r="SB43" s="223"/>
      <c r="SC43" s="223"/>
      <c r="SD43" s="223"/>
      <c r="SE43" s="223"/>
      <c r="SF43" s="223"/>
      <c r="SG43" s="223"/>
      <c r="SH43" s="223"/>
      <c r="SI43" s="223"/>
      <c r="SJ43" s="223"/>
      <c r="SK43" s="223"/>
      <c r="SL43" s="223"/>
      <c r="SM43" s="223"/>
      <c r="SN43" s="223"/>
      <c r="SO43" s="223"/>
      <c r="SP43" s="223"/>
      <c r="SQ43" s="223"/>
      <c r="SR43" s="223"/>
      <c r="SS43" s="223"/>
      <c r="ST43" s="223"/>
      <c r="SU43" s="223"/>
      <c r="SV43" s="223"/>
      <c r="SW43" s="223"/>
      <c r="SX43" s="223"/>
      <c r="SY43" s="223"/>
      <c r="SZ43" s="223"/>
      <c r="TA43" s="223"/>
      <c r="TB43" s="223"/>
      <c r="TC43" s="223"/>
      <c r="TD43" s="223"/>
      <c r="TE43" s="223"/>
      <c r="TF43" s="223"/>
      <c r="TG43" s="223"/>
      <c r="TH43" s="223"/>
      <c r="TI43" s="223"/>
      <c r="TJ43" s="223"/>
      <c r="TK43" s="223"/>
      <c r="TL43" s="223"/>
      <c r="TM43" s="223"/>
      <c r="TN43" s="223"/>
      <c r="TO43" s="223"/>
      <c r="TP43" s="223"/>
      <c r="TQ43" s="223"/>
      <c r="TR43" s="223"/>
      <c r="TS43" s="223"/>
      <c r="TT43" s="223"/>
      <c r="TU43" s="223"/>
      <c r="TV43" s="223"/>
      <c r="TW43" s="223"/>
      <c r="TX43" s="223"/>
      <c r="TY43" s="223"/>
      <c r="TZ43" s="223"/>
      <c r="UA43" s="223"/>
      <c r="UB43" s="223"/>
      <c r="UC43" s="223"/>
      <c r="UD43" s="223"/>
      <c r="UE43" s="223"/>
      <c r="UF43" s="223"/>
      <c r="UG43" s="223"/>
      <c r="UH43" s="223"/>
      <c r="UI43" s="223"/>
      <c r="UJ43" s="223"/>
      <c r="UK43" s="223"/>
      <c r="UL43" s="223"/>
      <c r="UM43" s="223"/>
      <c r="UN43" s="223"/>
      <c r="UO43" s="223"/>
      <c r="UP43" s="223"/>
      <c r="UQ43" s="223"/>
      <c r="UR43" s="223"/>
      <c r="US43" s="223"/>
      <c r="UT43" s="223"/>
      <c r="UU43" s="223"/>
      <c r="UV43" s="223"/>
      <c r="UW43" s="223"/>
      <c r="UX43" s="223"/>
      <c r="UY43" s="223"/>
      <c r="UZ43" s="223"/>
      <c r="VA43" s="223"/>
      <c r="VB43" s="223"/>
      <c r="VC43" s="223"/>
      <c r="VD43" s="223"/>
      <c r="VE43" s="223"/>
      <c r="VF43" s="223"/>
      <c r="VG43" s="223"/>
      <c r="VH43" s="223"/>
      <c r="VI43" s="223"/>
      <c r="VJ43" s="223"/>
      <c r="VK43" s="223"/>
      <c r="VL43" s="223"/>
      <c r="VM43" s="223"/>
      <c r="VN43" s="223"/>
      <c r="VO43" s="223"/>
      <c r="VP43" s="223"/>
      <c r="VQ43" s="223"/>
      <c r="VR43" s="223"/>
      <c r="VS43" s="223"/>
      <c r="VT43" s="223"/>
      <c r="VU43" s="223"/>
      <c r="VV43" s="223"/>
      <c r="VW43" s="223"/>
      <c r="VX43" s="223"/>
      <c r="VY43" s="223"/>
      <c r="VZ43" s="223"/>
      <c r="WA43" s="223"/>
      <c r="WB43" s="223"/>
      <c r="WC43" s="223"/>
      <c r="WD43" s="223"/>
      <c r="WE43" s="223"/>
      <c r="WF43" s="223"/>
      <c r="WG43" s="223"/>
      <c r="WH43" s="223"/>
      <c r="WI43" s="223"/>
      <c r="WJ43" s="223"/>
      <c r="WK43" s="223"/>
      <c r="WL43" s="223"/>
      <c r="WM43" s="223"/>
      <c r="WN43" s="223"/>
      <c r="WO43" s="223"/>
      <c r="WP43" s="223"/>
      <c r="WQ43" s="223"/>
      <c r="WR43" s="223"/>
      <c r="WS43" s="223"/>
      <c r="WT43" s="223"/>
      <c r="WU43" s="223"/>
      <c r="WV43" s="223"/>
      <c r="WW43" s="223"/>
      <c r="WX43" s="223"/>
      <c r="WY43" s="223"/>
      <c r="WZ43" s="223"/>
      <c r="XA43" s="223"/>
      <c r="XB43" s="223"/>
      <c r="XC43" s="223"/>
      <c r="XD43" s="223"/>
      <c r="XE43" s="223"/>
      <c r="XF43" s="223"/>
      <c r="XG43" s="223"/>
      <c r="XH43" s="223"/>
      <c r="XI43" s="223"/>
      <c r="XJ43" s="223"/>
      <c r="XK43" s="223"/>
      <c r="XL43" s="223"/>
      <c r="XM43" s="223"/>
      <c r="XN43" s="223"/>
      <c r="XO43" s="223"/>
      <c r="XP43" s="223"/>
      <c r="XQ43" s="223"/>
      <c r="XR43" s="223"/>
      <c r="XS43" s="223"/>
      <c r="XT43" s="223"/>
      <c r="XU43" s="223"/>
      <c r="XV43" s="223"/>
      <c r="XW43" s="223"/>
      <c r="XX43" s="223"/>
      <c r="XY43" s="223"/>
      <c r="XZ43" s="223"/>
      <c r="YA43" s="223"/>
      <c r="YB43" s="223"/>
      <c r="YC43" s="223"/>
      <c r="YD43" s="223"/>
      <c r="YE43" s="223"/>
      <c r="YF43" s="223"/>
      <c r="YG43" s="223"/>
      <c r="YH43" s="223"/>
      <c r="YI43" s="223"/>
      <c r="YJ43" s="223"/>
      <c r="YK43" s="223"/>
      <c r="YL43" s="223"/>
      <c r="YM43" s="223"/>
      <c r="YN43" s="223"/>
      <c r="YO43" s="223"/>
      <c r="YP43" s="223"/>
      <c r="YQ43" s="223"/>
      <c r="YR43" s="223"/>
      <c r="YS43" s="223"/>
      <c r="YT43" s="223"/>
      <c r="YU43" s="223"/>
      <c r="YV43" s="223"/>
      <c r="YW43" s="223"/>
      <c r="YX43" s="223"/>
      <c r="YY43" s="223"/>
      <c r="YZ43" s="223"/>
      <c r="ZA43" s="223"/>
      <c r="ZB43" s="223"/>
      <c r="ZC43" s="223"/>
      <c r="ZD43" s="223"/>
      <c r="ZE43" s="223"/>
      <c r="ZF43" s="223"/>
      <c r="ZG43" s="223"/>
      <c r="ZH43" s="223"/>
      <c r="ZI43" s="223"/>
      <c r="ZJ43" s="223"/>
      <c r="ZK43" s="223"/>
      <c r="ZL43" s="223"/>
      <c r="ZM43" s="223"/>
      <c r="ZN43" s="223"/>
      <c r="ZO43" s="223"/>
      <c r="ZP43" s="223"/>
      <c r="ZQ43" s="223"/>
      <c r="ZR43" s="223"/>
      <c r="ZS43" s="223"/>
      <c r="ZT43" s="223"/>
      <c r="ZU43" s="223"/>
      <c r="ZV43" s="223"/>
      <c r="ZW43" s="223"/>
      <c r="ZX43" s="223"/>
      <c r="ZY43" s="223"/>
      <c r="ZZ43" s="223"/>
      <c r="AAA43" s="223"/>
      <c r="AAB43" s="223"/>
      <c r="AAC43" s="223"/>
      <c r="AAD43" s="223"/>
      <c r="AAE43" s="223"/>
      <c r="AAF43" s="223"/>
      <c r="AAG43" s="223"/>
      <c r="AAH43" s="223"/>
      <c r="AAI43" s="223"/>
      <c r="AAJ43" s="223"/>
      <c r="AAK43" s="223"/>
      <c r="AAL43" s="223"/>
      <c r="AAM43" s="223"/>
      <c r="AAN43" s="223"/>
      <c r="AAO43" s="223"/>
      <c r="AAP43" s="223"/>
      <c r="AAQ43" s="223"/>
      <c r="AAR43" s="223"/>
      <c r="AAS43" s="223"/>
      <c r="AAT43" s="223"/>
      <c r="AAU43" s="223"/>
      <c r="AAV43" s="223"/>
      <c r="AAW43" s="223"/>
      <c r="AAX43" s="223"/>
      <c r="AAY43" s="223"/>
      <c r="AAZ43" s="223"/>
      <c r="ABA43" s="223"/>
      <c r="ABB43" s="223"/>
      <c r="ABC43" s="223"/>
      <c r="ABD43" s="223"/>
      <c r="ABE43" s="223"/>
      <c r="ABF43" s="223"/>
      <c r="ABG43" s="223"/>
      <c r="ABH43" s="223"/>
      <c r="ABI43" s="223"/>
      <c r="ABJ43" s="223"/>
      <c r="ABK43" s="223"/>
      <c r="ABL43" s="223"/>
      <c r="ABM43" s="223"/>
      <c r="ABN43" s="223"/>
      <c r="ABO43" s="223"/>
      <c r="ABP43" s="223"/>
      <c r="ABQ43" s="223"/>
      <c r="ABR43" s="223"/>
      <c r="ABS43" s="223"/>
      <c r="ABT43" s="223"/>
      <c r="ABU43" s="223"/>
      <c r="ABV43" s="223"/>
      <c r="ABW43" s="223"/>
      <c r="ABX43" s="223"/>
      <c r="ABY43" s="223"/>
      <c r="ABZ43" s="223"/>
      <c r="ACA43" s="223"/>
      <c r="ACB43" s="223"/>
      <c r="ACC43" s="223"/>
      <c r="ACD43" s="223"/>
      <c r="ACE43" s="223"/>
      <c r="ACF43" s="223"/>
      <c r="ACG43" s="223"/>
      <c r="ACH43" s="223"/>
      <c r="ACI43" s="223"/>
      <c r="ACJ43" s="223"/>
      <c r="ACK43" s="223"/>
      <c r="ACL43" s="223"/>
      <c r="ACM43" s="223"/>
      <c r="ACN43" s="223"/>
      <c r="ACO43" s="223"/>
      <c r="ACP43" s="223"/>
      <c r="ACQ43" s="223"/>
      <c r="ACR43" s="223"/>
      <c r="ACS43" s="223"/>
      <c r="ACT43" s="223"/>
      <c r="ACU43" s="223"/>
      <c r="ACV43" s="223"/>
      <c r="ACW43" s="223"/>
      <c r="ACX43" s="223"/>
      <c r="ACY43" s="223"/>
      <c r="ACZ43" s="223"/>
      <c r="ADA43" s="223"/>
      <c r="ADB43" s="223"/>
      <c r="ADC43" s="223"/>
      <c r="ADD43" s="223"/>
      <c r="ADE43" s="223"/>
      <c r="ADF43" s="223"/>
      <c r="ADG43" s="223"/>
      <c r="ADH43" s="223"/>
      <c r="ADI43" s="223"/>
      <c r="ADJ43" s="223"/>
      <c r="ADK43" s="223"/>
      <c r="ADL43" s="223"/>
      <c r="ADM43" s="223"/>
      <c r="ADN43" s="223"/>
      <c r="ADO43" s="223"/>
      <c r="ADP43" s="223"/>
      <c r="ADQ43" s="223"/>
      <c r="ADR43" s="223"/>
      <c r="ADS43" s="223"/>
      <c r="ADT43" s="223"/>
      <c r="ADU43" s="223"/>
      <c r="ADV43" s="223"/>
      <c r="ADW43" s="223"/>
      <c r="ADX43" s="223"/>
      <c r="ADY43" s="223"/>
      <c r="ADZ43" s="223"/>
      <c r="AEA43" s="223"/>
      <c r="AEB43" s="223"/>
      <c r="AEC43" s="223"/>
      <c r="AED43" s="223"/>
      <c r="AEE43" s="223"/>
      <c r="AEF43" s="223"/>
      <c r="AEG43" s="223"/>
      <c r="AEH43" s="223"/>
      <c r="AEI43" s="223"/>
      <c r="AEJ43" s="223"/>
      <c r="AEK43" s="223"/>
      <c r="AEL43" s="223"/>
      <c r="AEM43" s="223"/>
      <c r="AEN43" s="223"/>
      <c r="AEO43" s="223"/>
      <c r="AEP43" s="223"/>
      <c r="AEQ43" s="223"/>
      <c r="AER43" s="223"/>
      <c r="AES43" s="223"/>
      <c r="AET43" s="223"/>
      <c r="AEU43" s="223"/>
      <c r="AEV43" s="223"/>
      <c r="AEW43" s="223"/>
      <c r="AEX43" s="223"/>
      <c r="AEY43" s="223"/>
      <c r="AEZ43" s="223"/>
      <c r="AFA43" s="223"/>
      <c r="AFB43" s="223"/>
      <c r="AFC43" s="223"/>
      <c r="AFD43" s="223"/>
      <c r="AFE43" s="223"/>
      <c r="AFF43" s="223"/>
      <c r="AFG43" s="223"/>
      <c r="AFH43" s="223"/>
      <c r="AFI43" s="223"/>
      <c r="AFJ43" s="223"/>
      <c r="AFK43" s="223"/>
      <c r="AFL43" s="223"/>
      <c r="AFM43" s="223"/>
      <c r="AFN43" s="223"/>
      <c r="AFO43" s="223"/>
      <c r="AFP43" s="223"/>
      <c r="AFQ43" s="223"/>
      <c r="AFR43" s="223"/>
      <c r="AFS43" s="223"/>
      <c r="AFT43" s="223"/>
      <c r="AFU43" s="223"/>
      <c r="AFV43" s="223"/>
      <c r="AFW43" s="223"/>
      <c r="AFX43" s="223"/>
      <c r="AFY43" s="223"/>
      <c r="AFZ43" s="223"/>
      <c r="AGA43" s="223"/>
      <c r="AGB43" s="223"/>
      <c r="AGC43" s="223"/>
      <c r="AGD43" s="223"/>
      <c r="AGE43" s="223"/>
      <c r="AGF43" s="223"/>
      <c r="AGG43" s="223"/>
      <c r="AGH43" s="223"/>
      <c r="AGI43" s="223"/>
      <c r="AGJ43" s="223"/>
      <c r="AGK43" s="223"/>
      <c r="AGL43" s="223"/>
      <c r="AGM43" s="223"/>
      <c r="AGN43" s="223"/>
      <c r="AGO43" s="223"/>
      <c r="AGP43" s="223"/>
      <c r="AGQ43" s="223"/>
      <c r="AGR43" s="223"/>
      <c r="AGS43" s="223"/>
      <c r="AGT43" s="223"/>
      <c r="AGU43" s="223"/>
      <c r="AGV43" s="223"/>
      <c r="AGW43" s="223"/>
      <c r="AGX43" s="223"/>
      <c r="AGY43" s="223"/>
      <c r="AGZ43" s="223"/>
      <c r="AHA43" s="223"/>
      <c r="AHB43" s="223"/>
      <c r="AHC43" s="223"/>
      <c r="AHD43" s="223"/>
      <c r="AHE43" s="223"/>
      <c r="AHF43" s="223"/>
      <c r="AHG43" s="223"/>
      <c r="AHH43" s="223"/>
      <c r="AHI43" s="223"/>
      <c r="AHJ43" s="223"/>
      <c r="AHK43" s="223"/>
      <c r="AHL43" s="223"/>
      <c r="AHM43" s="223"/>
      <c r="AHN43" s="223"/>
      <c r="AHO43" s="223"/>
      <c r="AHP43" s="223"/>
      <c r="AHQ43" s="223"/>
      <c r="AHR43" s="223"/>
      <c r="AHS43" s="223"/>
      <c r="AHT43" s="223"/>
      <c r="AHU43" s="223"/>
      <c r="AHV43" s="223"/>
      <c r="AHW43" s="223"/>
      <c r="AHX43" s="223"/>
      <c r="AHY43" s="223"/>
      <c r="AHZ43" s="223"/>
      <c r="AIA43" s="223"/>
      <c r="AIB43" s="223"/>
      <c r="AIC43" s="223"/>
      <c r="AID43" s="223"/>
      <c r="AIE43" s="223"/>
      <c r="AIF43" s="223"/>
      <c r="AIG43" s="223"/>
      <c r="AIH43" s="223"/>
      <c r="AII43" s="223"/>
      <c r="AIJ43" s="223"/>
      <c r="AIK43" s="223"/>
      <c r="AIL43" s="223"/>
      <c r="AIM43" s="223"/>
      <c r="AIN43" s="223"/>
      <c r="AIO43" s="223"/>
      <c r="AIP43" s="223"/>
      <c r="AIQ43" s="223"/>
      <c r="AIR43" s="223"/>
      <c r="AIS43" s="223"/>
      <c r="AIT43" s="223"/>
      <c r="AIU43" s="223"/>
      <c r="AIV43" s="223"/>
      <c r="AIW43" s="223"/>
      <c r="AIX43" s="223"/>
      <c r="AIY43" s="223"/>
      <c r="AIZ43" s="223"/>
      <c r="AJA43" s="223"/>
      <c r="AJB43" s="223"/>
      <c r="AJC43" s="223"/>
      <c r="AJD43" s="223"/>
      <c r="AJE43" s="223"/>
      <c r="AJF43" s="223"/>
      <c r="AJG43" s="223"/>
      <c r="AJH43" s="223"/>
      <c r="AJI43" s="223"/>
      <c r="AJJ43" s="223"/>
      <c r="AJK43" s="223"/>
      <c r="AJL43" s="223"/>
      <c r="AJM43" s="223"/>
      <c r="AJN43" s="223"/>
      <c r="AJO43" s="223"/>
      <c r="AJP43" s="223"/>
      <c r="AJQ43" s="223"/>
      <c r="AJR43" s="223"/>
      <c r="AJS43" s="223"/>
      <c r="AJT43" s="223"/>
      <c r="AJU43" s="223"/>
      <c r="AJV43" s="223"/>
      <c r="AJW43" s="223"/>
      <c r="AJX43" s="223"/>
      <c r="AJY43" s="223"/>
      <c r="AJZ43" s="223"/>
      <c r="AKA43" s="223"/>
      <c r="AKB43" s="223"/>
      <c r="AKC43" s="223"/>
      <c r="AKD43" s="223"/>
      <c r="AKE43" s="223"/>
      <c r="AKF43" s="223"/>
      <c r="AKG43" s="223"/>
      <c r="AKH43" s="223"/>
      <c r="AKI43" s="223"/>
      <c r="AKJ43" s="223"/>
      <c r="AKK43" s="223"/>
      <c r="AKL43" s="223"/>
      <c r="AKM43" s="223"/>
      <c r="AKN43" s="223"/>
      <c r="AKO43" s="223"/>
      <c r="AKP43" s="223"/>
      <c r="AKQ43" s="223"/>
      <c r="AKR43" s="223"/>
      <c r="AKS43" s="223"/>
      <c r="AKT43" s="223"/>
      <c r="AKU43" s="223"/>
      <c r="AKV43" s="223"/>
      <c r="AKW43" s="223"/>
      <c r="AKX43" s="223"/>
      <c r="AKY43" s="223"/>
      <c r="AKZ43" s="223"/>
      <c r="ALA43" s="223"/>
      <c r="ALB43" s="223"/>
      <c r="ALC43" s="223"/>
      <c r="ALD43" s="223"/>
      <c r="ALE43" s="223"/>
      <c r="ALF43" s="223"/>
      <c r="ALG43" s="223"/>
      <c r="ALH43" s="223"/>
      <c r="ALI43" s="223"/>
      <c r="ALJ43" s="227"/>
      <c r="ALK43" s="223"/>
      <c r="ALL43" s="223"/>
      <c r="ALM43" s="223"/>
      <c r="ALN43" s="223"/>
      <c r="ALO43" s="105"/>
      <c r="ALP43" s="105"/>
      <c r="ALQ43" s="105"/>
    </row>
    <row r="44" spans="1:1005" s="86" customFormat="1" ht="31.5" customHeight="1" x14ac:dyDescent="0.25">
      <c r="A44" s="217" t="s">
        <v>2788</v>
      </c>
      <c r="B44" s="225"/>
      <c r="C44" s="226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  <c r="BF44" s="223"/>
      <c r="BG44" s="223"/>
      <c r="BH44" s="223"/>
      <c r="BI44" s="223"/>
      <c r="BJ44" s="223"/>
      <c r="BK44" s="223"/>
      <c r="BL44" s="223"/>
      <c r="BM44" s="223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  <c r="CG44" s="223"/>
      <c r="CH44" s="223"/>
      <c r="CI44" s="223"/>
      <c r="CJ44" s="223"/>
      <c r="CK44" s="223"/>
      <c r="CL44" s="223"/>
      <c r="CM44" s="223"/>
      <c r="CN44" s="223"/>
      <c r="CO44" s="223"/>
      <c r="CP44" s="223"/>
      <c r="CQ44" s="223"/>
      <c r="CR44" s="223"/>
      <c r="CS44" s="223"/>
      <c r="CT44" s="223"/>
      <c r="CU44" s="223"/>
      <c r="CV44" s="223"/>
      <c r="CW44" s="223"/>
      <c r="CX44" s="223"/>
      <c r="CY44" s="223"/>
      <c r="CZ44" s="223"/>
      <c r="DA44" s="223"/>
      <c r="DB44" s="223"/>
      <c r="DC44" s="223"/>
      <c r="DD44" s="223"/>
      <c r="DE44" s="223"/>
      <c r="DF44" s="223"/>
      <c r="DG44" s="223"/>
      <c r="DH44" s="223"/>
      <c r="DI44" s="223"/>
      <c r="DJ44" s="223"/>
      <c r="DK44" s="223"/>
      <c r="DL44" s="223"/>
      <c r="DM44" s="223"/>
      <c r="DN44" s="223"/>
      <c r="DO44" s="223"/>
      <c r="DP44" s="223"/>
      <c r="DQ44" s="223"/>
      <c r="DR44" s="223"/>
      <c r="DS44" s="223"/>
      <c r="DT44" s="223"/>
      <c r="DU44" s="223"/>
      <c r="DV44" s="223"/>
      <c r="DW44" s="223"/>
      <c r="DX44" s="223"/>
      <c r="DY44" s="223"/>
      <c r="DZ44" s="223"/>
      <c r="EA44" s="223"/>
      <c r="EB44" s="223"/>
      <c r="EC44" s="223"/>
      <c r="ED44" s="223"/>
      <c r="EE44" s="223"/>
      <c r="EF44" s="223"/>
      <c r="EG44" s="223"/>
      <c r="EH44" s="223"/>
      <c r="EI44" s="223"/>
      <c r="EJ44" s="223"/>
      <c r="EK44" s="223"/>
      <c r="EL44" s="223"/>
      <c r="EM44" s="223"/>
      <c r="EN44" s="223"/>
      <c r="EO44" s="223"/>
      <c r="EP44" s="223"/>
      <c r="EQ44" s="223"/>
      <c r="ER44" s="223"/>
      <c r="ES44" s="223"/>
      <c r="ET44" s="223"/>
      <c r="EU44" s="223"/>
      <c r="EV44" s="223"/>
      <c r="EW44" s="223"/>
      <c r="EX44" s="223"/>
      <c r="EY44" s="223"/>
      <c r="EZ44" s="223"/>
      <c r="FA44" s="223"/>
      <c r="FB44" s="223"/>
      <c r="FC44" s="223"/>
      <c r="FD44" s="223"/>
      <c r="FE44" s="223"/>
      <c r="FF44" s="223"/>
      <c r="FG44" s="223"/>
      <c r="FH44" s="223"/>
      <c r="FI44" s="223"/>
      <c r="FJ44" s="223"/>
      <c r="FK44" s="223"/>
      <c r="FL44" s="223"/>
      <c r="FM44" s="223"/>
      <c r="FN44" s="223"/>
      <c r="FO44" s="223"/>
      <c r="FP44" s="223"/>
      <c r="FQ44" s="223"/>
      <c r="FR44" s="223"/>
      <c r="FS44" s="223"/>
      <c r="FT44" s="223"/>
      <c r="FU44" s="223"/>
      <c r="FV44" s="223"/>
      <c r="FW44" s="223"/>
      <c r="FX44" s="223"/>
      <c r="FY44" s="223"/>
      <c r="FZ44" s="223"/>
      <c r="GA44" s="223"/>
      <c r="GB44" s="223"/>
      <c r="GC44" s="223"/>
      <c r="GD44" s="223"/>
      <c r="GE44" s="223"/>
      <c r="GF44" s="223"/>
      <c r="GG44" s="223"/>
      <c r="GH44" s="223"/>
      <c r="GI44" s="223"/>
      <c r="GJ44" s="223"/>
      <c r="GK44" s="223"/>
      <c r="GL44" s="223"/>
      <c r="GM44" s="223"/>
      <c r="GN44" s="223"/>
      <c r="GO44" s="223"/>
      <c r="GP44" s="223"/>
      <c r="GQ44" s="223"/>
      <c r="GR44" s="223"/>
      <c r="GS44" s="223"/>
      <c r="GT44" s="223"/>
      <c r="GU44" s="223"/>
      <c r="GV44" s="223"/>
      <c r="GW44" s="223"/>
      <c r="GX44" s="223"/>
      <c r="GY44" s="223"/>
      <c r="GZ44" s="223"/>
      <c r="HA44" s="223"/>
      <c r="HB44" s="223"/>
      <c r="HC44" s="223"/>
      <c r="HD44" s="223"/>
      <c r="HE44" s="223"/>
      <c r="HF44" s="223"/>
      <c r="HG44" s="223"/>
      <c r="HH44" s="223"/>
      <c r="HI44" s="223"/>
      <c r="HJ44" s="223"/>
      <c r="HK44" s="223"/>
      <c r="HL44" s="223"/>
      <c r="HM44" s="223"/>
      <c r="HN44" s="223"/>
      <c r="HO44" s="223"/>
      <c r="HP44" s="223"/>
      <c r="HQ44" s="223"/>
      <c r="HR44" s="223"/>
      <c r="HS44" s="223"/>
      <c r="HT44" s="223"/>
      <c r="HU44" s="223"/>
      <c r="HV44" s="223"/>
      <c r="HW44" s="223"/>
      <c r="HX44" s="223"/>
      <c r="HY44" s="223"/>
      <c r="HZ44" s="223"/>
      <c r="IA44" s="223"/>
      <c r="IB44" s="223"/>
      <c r="IC44" s="223"/>
      <c r="ID44" s="223"/>
      <c r="IE44" s="223"/>
      <c r="IF44" s="223"/>
      <c r="IG44" s="223"/>
      <c r="IH44" s="223"/>
      <c r="II44" s="223"/>
      <c r="IJ44" s="223"/>
      <c r="IK44" s="223"/>
      <c r="IL44" s="223"/>
      <c r="IM44" s="223"/>
      <c r="IN44" s="223"/>
      <c r="IO44" s="223"/>
      <c r="IP44" s="223"/>
      <c r="IQ44" s="223"/>
      <c r="IR44" s="223"/>
      <c r="IS44" s="223"/>
      <c r="IT44" s="223"/>
      <c r="IU44" s="223"/>
      <c r="IV44" s="223"/>
      <c r="IW44" s="223"/>
      <c r="IX44" s="223"/>
      <c r="IY44" s="223"/>
      <c r="IZ44" s="223"/>
      <c r="JA44" s="223"/>
      <c r="JB44" s="223"/>
      <c r="JC44" s="223"/>
      <c r="JD44" s="223"/>
      <c r="JE44" s="223"/>
      <c r="JF44" s="223"/>
      <c r="JG44" s="223"/>
      <c r="JH44" s="223"/>
      <c r="JI44" s="223"/>
      <c r="JJ44" s="223"/>
      <c r="JK44" s="223"/>
      <c r="JL44" s="223"/>
      <c r="JM44" s="223"/>
      <c r="JN44" s="223"/>
      <c r="JO44" s="223"/>
      <c r="JP44" s="223"/>
      <c r="JQ44" s="223"/>
      <c r="JR44" s="223"/>
      <c r="JS44" s="223"/>
      <c r="JT44" s="223"/>
      <c r="JU44" s="223"/>
      <c r="JV44" s="223"/>
      <c r="JW44" s="223"/>
      <c r="JX44" s="223"/>
      <c r="JY44" s="223"/>
      <c r="JZ44" s="223"/>
      <c r="KA44" s="223"/>
      <c r="KB44" s="223"/>
      <c r="KC44" s="223"/>
      <c r="KD44" s="223"/>
      <c r="KE44" s="223"/>
      <c r="KF44" s="223"/>
      <c r="KG44" s="223"/>
      <c r="KH44" s="223"/>
      <c r="KI44" s="223"/>
      <c r="KJ44" s="223"/>
      <c r="KK44" s="223"/>
      <c r="KL44" s="223"/>
      <c r="KM44" s="223"/>
      <c r="KN44" s="223"/>
      <c r="KO44" s="223"/>
      <c r="KP44" s="223"/>
      <c r="KQ44" s="223"/>
      <c r="KR44" s="223"/>
      <c r="KS44" s="223"/>
      <c r="KT44" s="223"/>
      <c r="KU44" s="223"/>
      <c r="KV44" s="223"/>
      <c r="KW44" s="223"/>
      <c r="KX44" s="223"/>
      <c r="KY44" s="223"/>
      <c r="KZ44" s="223"/>
      <c r="LA44" s="223"/>
      <c r="LB44" s="223"/>
      <c r="LC44" s="223"/>
      <c r="LD44" s="223"/>
      <c r="LE44" s="223"/>
      <c r="LF44" s="223"/>
      <c r="LG44" s="223"/>
      <c r="LH44" s="223"/>
      <c r="LI44" s="223"/>
      <c r="LJ44" s="223"/>
      <c r="LK44" s="223"/>
      <c r="LL44" s="223"/>
      <c r="LM44" s="223"/>
      <c r="LN44" s="223"/>
      <c r="LO44" s="223"/>
      <c r="LP44" s="223"/>
      <c r="LQ44" s="223"/>
      <c r="LR44" s="223"/>
      <c r="LS44" s="223"/>
      <c r="LT44" s="223"/>
      <c r="LU44" s="223"/>
      <c r="LV44" s="223"/>
      <c r="LW44" s="223"/>
      <c r="LX44" s="223"/>
      <c r="LY44" s="223"/>
      <c r="LZ44" s="223"/>
      <c r="MA44" s="223"/>
      <c r="MB44" s="223"/>
      <c r="MC44" s="223"/>
      <c r="MD44" s="223"/>
      <c r="ME44" s="223"/>
      <c r="MF44" s="223"/>
      <c r="MG44" s="223"/>
      <c r="MH44" s="223"/>
      <c r="MI44" s="223"/>
      <c r="MJ44" s="223"/>
      <c r="MK44" s="223"/>
      <c r="ML44" s="223"/>
      <c r="MM44" s="223"/>
      <c r="MN44" s="223"/>
      <c r="MO44" s="223"/>
      <c r="MP44" s="223"/>
      <c r="MQ44" s="223"/>
      <c r="MR44" s="223"/>
      <c r="MS44" s="223"/>
      <c r="MT44" s="223"/>
      <c r="MU44" s="223"/>
      <c r="MV44" s="223"/>
      <c r="MW44" s="223"/>
      <c r="MX44" s="223"/>
      <c r="MY44" s="223"/>
      <c r="MZ44" s="223"/>
      <c r="NA44" s="223"/>
      <c r="NB44" s="223"/>
      <c r="NC44" s="223"/>
      <c r="ND44" s="223"/>
      <c r="NE44" s="223"/>
      <c r="NF44" s="223"/>
      <c r="NG44" s="223"/>
      <c r="NH44" s="223"/>
      <c r="NI44" s="223"/>
      <c r="NJ44" s="223"/>
      <c r="NK44" s="223"/>
      <c r="NL44" s="223"/>
      <c r="NM44" s="223"/>
      <c r="NN44" s="223"/>
      <c r="NO44" s="223"/>
      <c r="NP44" s="223"/>
      <c r="NQ44" s="223"/>
      <c r="NR44" s="223"/>
      <c r="NS44" s="223"/>
      <c r="NT44" s="223"/>
      <c r="NU44" s="223"/>
      <c r="NV44" s="223"/>
      <c r="NW44" s="223"/>
      <c r="NX44" s="223"/>
      <c r="NY44" s="223"/>
      <c r="NZ44" s="223"/>
      <c r="OA44" s="223"/>
      <c r="OB44" s="223"/>
      <c r="OC44" s="223"/>
      <c r="OD44" s="223"/>
      <c r="OE44" s="223"/>
      <c r="OF44" s="223"/>
      <c r="OG44" s="223"/>
      <c r="OH44" s="223"/>
      <c r="OI44" s="223"/>
      <c r="OJ44" s="223"/>
      <c r="OK44" s="223"/>
      <c r="OL44" s="223"/>
      <c r="OM44" s="223"/>
      <c r="ON44" s="223"/>
      <c r="OO44" s="223"/>
      <c r="OP44" s="223"/>
      <c r="OQ44" s="223"/>
      <c r="OR44" s="223"/>
      <c r="OS44" s="223"/>
      <c r="OT44" s="223"/>
      <c r="OU44" s="223"/>
      <c r="OV44" s="223"/>
      <c r="OW44" s="223"/>
      <c r="OX44" s="223"/>
      <c r="OY44" s="223"/>
      <c r="OZ44" s="223"/>
      <c r="PA44" s="223"/>
      <c r="PB44" s="223"/>
      <c r="PC44" s="223"/>
      <c r="PD44" s="223"/>
      <c r="PE44" s="223"/>
      <c r="PF44" s="223"/>
      <c r="PG44" s="223"/>
      <c r="PH44" s="223"/>
      <c r="PI44" s="223"/>
      <c r="PJ44" s="223"/>
      <c r="PK44" s="223"/>
      <c r="PL44" s="223"/>
      <c r="PM44" s="223"/>
      <c r="PN44" s="223"/>
      <c r="PO44" s="223"/>
      <c r="PP44" s="223"/>
      <c r="PQ44" s="223"/>
      <c r="PR44" s="223"/>
      <c r="PS44" s="223"/>
      <c r="PT44" s="223"/>
      <c r="PU44" s="223"/>
      <c r="PV44" s="223"/>
      <c r="PW44" s="223"/>
      <c r="PX44" s="223"/>
      <c r="PY44" s="223"/>
      <c r="PZ44" s="223"/>
      <c r="QA44" s="223"/>
      <c r="QB44" s="223"/>
      <c r="QC44" s="223"/>
      <c r="QD44" s="223"/>
      <c r="QE44" s="223"/>
      <c r="QF44" s="223"/>
      <c r="QG44" s="223"/>
      <c r="QH44" s="223"/>
      <c r="QI44" s="223"/>
      <c r="QJ44" s="223"/>
      <c r="QK44" s="223"/>
      <c r="QL44" s="223"/>
      <c r="QM44" s="223"/>
      <c r="QN44" s="223"/>
      <c r="QO44" s="223"/>
      <c r="QP44" s="223"/>
      <c r="QQ44" s="223"/>
      <c r="QR44" s="223"/>
      <c r="QS44" s="223"/>
      <c r="QT44" s="223"/>
      <c r="QU44" s="223"/>
      <c r="QV44" s="223"/>
      <c r="QW44" s="223"/>
      <c r="QX44" s="223"/>
      <c r="QY44" s="223"/>
      <c r="QZ44" s="223"/>
      <c r="RA44" s="223"/>
      <c r="RB44" s="223"/>
      <c r="RC44" s="223"/>
      <c r="RD44" s="223"/>
      <c r="RE44" s="223"/>
      <c r="RF44" s="223"/>
      <c r="RG44" s="223"/>
      <c r="RH44" s="223"/>
      <c r="RI44" s="223"/>
      <c r="RJ44" s="223"/>
      <c r="RK44" s="223"/>
      <c r="RL44" s="223"/>
      <c r="RM44" s="223"/>
      <c r="RN44" s="223"/>
      <c r="RO44" s="223"/>
      <c r="RP44" s="223"/>
      <c r="RQ44" s="223"/>
      <c r="RR44" s="223"/>
      <c r="RS44" s="223"/>
      <c r="RT44" s="223"/>
      <c r="RU44" s="223"/>
      <c r="RV44" s="223"/>
      <c r="RW44" s="223"/>
      <c r="RX44" s="223"/>
      <c r="RY44" s="223"/>
      <c r="RZ44" s="223"/>
      <c r="SA44" s="223"/>
      <c r="SB44" s="223"/>
      <c r="SC44" s="223"/>
      <c r="SD44" s="223"/>
      <c r="SE44" s="223"/>
      <c r="SF44" s="223"/>
      <c r="SG44" s="223"/>
      <c r="SH44" s="223"/>
      <c r="SI44" s="223"/>
      <c r="SJ44" s="223"/>
      <c r="SK44" s="223"/>
      <c r="SL44" s="223"/>
      <c r="SM44" s="223"/>
      <c r="SN44" s="223"/>
      <c r="SO44" s="223"/>
      <c r="SP44" s="223"/>
      <c r="SQ44" s="223"/>
      <c r="SR44" s="223"/>
      <c r="SS44" s="223"/>
      <c r="ST44" s="223"/>
      <c r="SU44" s="223"/>
      <c r="SV44" s="223"/>
      <c r="SW44" s="223"/>
      <c r="SX44" s="223"/>
      <c r="SY44" s="223"/>
      <c r="SZ44" s="223"/>
      <c r="TA44" s="223"/>
      <c r="TB44" s="223"/>
      <c r="TC44" s="223"/>
      <c r="TD44" s="223"/>
      <c r="TE44" s="223"/>
      <c r="TF44" s="223"/>
      <c r="TG44" s="223"/>
      <c r="TH44" s="223"/>
      <c r="TI44" s="223"/>
      <c r="TJ44" s="223"/>
      <c r="TK44" s="223"/>
      <c r="TL44" s="223"/>
      <c r="TM44" s="223"/>
      <c r="TN44" s="223"/>
      <c r="TO44" s="223"/>
      <c r="TP44" s="223"/>
      <c r="TQ44" s="223"/>
      <c r="TR44" s="223"/>
      <c r="TS44" s="223"/>
      <c r="TT44" s="223"/>
      <c r="TU44" s="223"/>
      <c r="TV44" s="223"/>
      <c r="TW44" s="223"/>
      <c r="TX44" s="223"/>
      <c r="TY44" s="223"/>
      <c r="TZ44" s="223"/>
      <c r="UA44" s="223"/>
      <c r="UB44" s="223"/>
      <c r="UC44" s="223"/>
      <c r="UD44" s="223"/>
      <c r="UE44" s="223"/>
      <c r="UF44" s="223"/>
      <c r="UG44" s="223"/>
      <c r="UH44" s="223"/>
      <c r="UI44" s="223"/>
      <c r="UJ44" s="223"/>
      <c r="UK44" s="223"/>
      <c r="UL44" s="223"/>
      <c r="UM44" s="223"/>
      <c r="UN44" s="223"/>
      <c r="UO44" s="223"/>
      <c r="UP44" s="223"/>
      <c r="UQ44" s="223"/>
      <c r="UR44" s="223"/>
      <c r="US44" s="223"/>
      <c r="UT44" s="223"/>
      <c r="UU44" s="223"/>
      <c r="UV44" s="223"/>
      <c r="UW44" s="223"/>
      <c r="UX44" s="223"/>
      <c r="UY44" s="223"/>
      <c r="UZ44" s="223"/>
      <c r="VA44" s="223"/>
      <c r="VB44" s="223"/>
      <c r="VC44" s="223"/>
      <c r="VD44" s="223"/>
      <c r="VE44" s="223"/>
      <c r="VF44" s="223"/>
      <c r="VG44" s="223"/>
      <c r="VH44" s="223"/>
      <c r="VI44" s="223"/>
      <c r="VJ44" s="223"/>
      <c r="VK44" s="223"/>
      <c r="VL44" s="223"/>
      <c r="VM44" s="223"/>
      <c r="VN44" s="223"/>
      <c r="VO44" s="223"/>
      <c r="VP44" s="223"/>
      <c r="VQ44" s="223"/>
      <c r="VR44" s="223"/>
      <c r="VS44" s="223"/>
      <c r="VT44" s="223"/>
      <c r="VU44" s="223"/>
      <c r="VV44" s="223"/>
      <c r="VW44" s="223"/>
      <c r="VX44" s="223"/>
      <c r="VY44" s="223"/>
      <c r="VZ44" s="223"/>
      <c r="WA44" s="223"/>
      <c r="WB44" s="223"/>
      <c r="WC44" s="223"/>
      <c r="WD44" s="223"/>
      <c r="WE44" s="223"/>
      <c r="WF44" s="223"/>
      <c r="WG44" s="223"/>
      <c r="WH44" s="223"/>
      <c r="WI44" s="223"/>
      <c r="WJ44" s="223"/>
      <c r="WK44" s="223"/>
      <c r="WL44" s="223"/>
      <c r="WM44" s="223"/>
      <c r="WN44" s="223"/>
      <c r="WO44" s="223"/>
      <c r="WP44" s="223"/>
      <c r="WQ44" s="223"/>
      <c r="WR44" s="223"/>
      <c r="WS44" s="223"/>
      <c r="WT44" s="223"/>
      <c r="WU44" s="223"/>
      <c r="WV44" s="223"/>
      <c r="WW44" s="223"/>
      <c r="WX44" s="223"/>
      <c r="WY44" s="223"/>
      <c r="WZ44" s="223"/>
      <c r="XA44" s="223"/>
      <c r="XB44" s="223"/>
      <c r="XC44" s="223"/>
      <c r="XD44" s="223"/>
      <c r="XE44" s="223"/>
      <c r="XF44" s="223"/>
      <c r="XG44" s="223"/>
      <c r="XH44" s="223"/>
      <c r="XI44" s="223"/>
      <c r="XJ44" s="223"/>
      <c r="XK44" s="223"/>
      <c r="XL44" s="223"/>
      <c r="XM44" s="223"/>
      <c r="XN44" s="223"/>
      <c r="XO44" s="223"/>
      <c r="XP44" s="223"/>
      <c r="XQ44" s="223"/>
      <c r="XR44" s="223"/>
      <c r="XS44" s="223"/>
      <c r="XT44" s="223"/>
      <c r="XU44" s="223"/>
      <c r="XV44" s="223"/>
      <c r="XW44" s="223"/>
      <c r="XX44" s="223"/>
      <c r="XY44" s="223"/>
      <c r="XZ44" s="223"/>
      <c r="YA44" s="223"/>
      <c r="YB44" s="223"/>
      <c r="YC44" s="223"/>
      <c r="YD44" s="223"/>
      <c r="YE44" s="223"/>
      <c r="YF44" s="223"/>
      <c r="YG44" s="223"/>
      <c r="YH44" s="223"/>
      <c r="YI44" s="223"/>
      <c r="YJ44" s="223"/>
      <c r="YK44" s="223"/>
      <c r="YL44" s="223"/>
      <c r="YM44" s="223"/>
      <c r="YN44" s="223"/>
      <c r="YO44" s="223"/>
      <c r="YP44" s="223"/>
      <c r="YQ44" s="223"/>
      <c r="YR44" s="223"/>
      <c r="YS44" s="223"/>
      <c r="YT44" s="223"/>
      <c r="YU44" s="223"/>
      <c r="YV44" s="223"/>
      <c r="YW44" s="223"/>
      <c r="YX44" s="223"/>
      <c r="YY44" s="223"/>
      <c r="YZ44" s="223"/>
      <c r="ZA44" s="223"/>
      <c r="ZB44" s="223"/>
      <c r="ZC44" s="223"/>
      <c r="ZD44" s="223"/>
      <c r="ZE44" s="223"/>
      <c r="ZF44" s="223"/>
      <c r="ZG44" s="223"/>
      <c r="ZH44" s="223"/>
      <c r="ZI44" s="223"/>
      <c r="ZJ44" s="223"/>
      <c r="ZK44" s="223"/>
      <c r="ZL44" s="223"/>
      <c r="ZM44" s="223"/>
      <c r="ZN44" s="223"/>
      <c r="ZO44" s="223"/>
      <c r="ZP44" s="223"/>
      <c r="ZQ44" s="223"/>
      <c r="ZR44" s="223"/>
      <c r="ZS44" s="223"/>
      <c r="ZT44" s="223"/>
      <c r="ZU44" s="223"/>
      <c r="ZV44" s="223"/>
      <c r="ZW44" s="223"/>
      <c r="ZX44" s="223"/>
      <c r="ZY44" s="223"/>
      <c r="ZZ44" s="223"/>
      <c r="AAA44" s="223"/>
      <c r="AAB44" s="223"/>
      <c r="AAC44" s="223"/>
      <c r="AAD44" s="223"/>
      <c r="AAE44" s="223"/>
      <c r="AAF44" s="223"/>
      <c r="AAG44" s="223"/>
      <c r="AAH44" s="223"/>
      <c r="AAI44" s="223"/>
      <c r="AAJ44" s="223"/>
      <c r="AAK44" s="223"/>
      <c r="AAL44" s="223"/>
      <c r="AAM44" s="223"/>
      <c r="AAN44" s="223"/>
      <c r="AAO44" s="223"/>
      <c r="AAP44" s="223"/>
      <c r="AAQ44" s="223"/>
      <c r="AAR44" s="223"/>
      <c r="AAS44" s="223"/>
      <c r="AAT44" s="223"/>
      <c r="AAU44" s="223"/>
      <c r="AAV44" s="223"/>
      <c r="AAW44" s="223"/>
      <c r="AAX44" s="223"/>
      <c r="AAY44" s="223"/>
      <c r="AAZ44" s="223"/>
      <c r="ABA44" s="223"/>
      <c r="ABB44" s="223"/>
      <c r="ABC44" s="223"/>
      <c r="ABD44" s="223"/>
      <c r="ABE44" s="223"/>
      <c r="ABF44" s="223"/>
      <c r="ABG44" s="223"/>
      <c r="ABH44" s="223"/>
      <c r="ABI44" s="223"/>
      <c r="ABJ44" s="223"/>
      <c r="ABK44" s="223"/>
      <c r="ABL44" s="223"/>
      <c r="ABM44" s="223"/>
      <c r="ABN44" s="223"/>
      <c r="ABO44" s="223"/>
      <c r="ABP44" s="223"/>
      <c r="ABQ44" s="223"/>
      <c r="ABR44" s="223"/>
      <c r="ABS44" s="223"/>
      <c r="ABT44" s="223"/>
      <c r="ABU44" s="223"/>
      <c r="ABV44" s="223"/>
      <c r="ABW44" s="223"/>
      <c r="ABX44" s="223"/>
      <c r="ABY44" s="223"/>
      <c r="ABZ44" s="223"/>
      <c r="ACA44" s="223"/>
      <c r="ACB44" s="223"/>
      <c r="ACC44" s="223"/>
      <c r="ACD44" s="223"/>
      <c r="ACE44" s="223"/>
      <c r="ACF44" s="223"/>
      <c r="ACG44" s="223"/>
      <c r="ACH44" s="223"/>
      <c r="ACI44" s="223"/>
      <c r="ACJ44" s="223"/>
      <c r="ACK44" s="223"/>
      <c r="ACL44" s="223"/>
      <c r="ACM44" s="223"/>
      <c r="ACN44" s="223"/>
      <c r="ACO44" s="223"/>
      <c r="ACP44" s="223"/>
      <c r="ACQ44" s="223"/>
      <c r="ACR44" s="223"/>
      <c r="ACS44" s="223"/>
      <c r="ACT44" s="223"/>
      <c r="ACU44" s="223"/>
      <c r="ACV44" s="223"/>
      <c r="ACW44" s="223"/>
      <c r="ACX44" s="223"/>
      <c r="ACY44" s="223"/>
      <c r="ACZ44" s="223"/>
      <c r="ADA44" s="223"/>
      <c r="ADB44" s="223"/>
      <c r="ADC44" s="223"/>
      <c r="ADD44" s="223"/>
      <c r="ADE44" s="223"/>
      <c r="ADF44" s="223"/>
      <c r="ADG44" s="223"/>
      <c r="ADH44" s="223"/>
      <c r="ADI44" s="223"/>
      <c r="ADJ44" s="223"/>
      <c r="ADK44" s="223"/>
      <c r="ADL44" s="223"/>
      <c r="ADM44" s="223"/>
      <c r="ADN44" s="223"/>
      <c r="ADO44" s="223"/>
      <c r="ADP44" s="223"/>
      <c r="ADQ44" s="223"/>
      <c r="ADR44" s="223"/>
      <c r="ADS44" s="223"/>
      <c r="ADT44" s="223"/>
      <c r="ADU44" s="223"/>
      <c r="ADV44" s="223"/>
      <c r="ADW44" s="223"/>
      <c r="ADX44" s="223"/>
      <c r="ADY44" s="223"/>
      <c r="ADZ44" s="223"/>
      <c r="AEA44" s="223"/>
      <c r="AEB44" s="223"/>
      <c r="AEC44" s="223"/>
      <c r="AED44" s="223"/>
      <c r="AEE44" s="223"/>
      <c r="AEF44" s="223"/>
      <c r="AEG44" s="223"/>
      <c r="AEH44" s="223"/>
      <c r="AEI44" s="223"/>
      <c r="AEJ44" s="223"/>
      <c r="AEK44" s="223"/>
      <c r="AEL44" s="223"/>
      <c r="AEM44" s="223"/>
      <c r="AEN44" s="223"/>
      <c r="AEO44" s="223"/>
      <c r="AEP44" s="223"/>
      <c r="AEQ44" s="223"/>
      <c r="AER44" s="223"/>
      <c r="AES44" s="223"/>
      <c r="AET44" s="223"/>
      <c r="AEU44" s="223"/>
      <c r="AEV44" s="223"/>
      <c r="AEW44" s="223"/>
      <c r="AEX44" s="223"/>
      <c r="AEY44" s="223"/>
      <c r="AEZ44" s="223"/>
      <c r="AFA44" s="223"/>
      <c r="AFB44" s="223"/>
      <c r="AFC44" s="223"/>
      <c r="AFD44" s="223"/>
      <c r="AFE44" s="223"/>
      <c r="AFF44" s="223"/>
      <c r="AFG44" s="223"/>
      <c r="AFH44" s="223"/>
      <c r="AFI44" s="223"/>
      <c r="AFJ44" s="223"/>
      <c r="AFK44" s="223"/>
      <c r="AFL44" s="223"/>
      <c r="AFM44" s="223"/>
      <c r="AFN44" s="223"/>
      <c r="AFO44" s="223"/>
      <c r="AFP44" s="223"/>
      <c r="AFQ44" s="223"/>
      <c r="AFR44" s="223"/>
      <c r="AFS44" s="223"/>
      <c r="AFT44" s="223"/>
      <c r="AFU44" s="223"/>
      <c r="AFV44" s="223"/>
      <c r="AFW44" s="223"/>
      <c r="AFX44" s="223"/>
      <c r="AFY44" s="223"/>
      <c r="AFZ44" s="223"/>
      <c r="AGA44" s="223"/>
      <c r="AGB44" s="223"/>
      <c r="AGC44" s="223"/>
      <c r="AGD44" s="223"/>
      <c r="AGE44" s="223"/>
      <c r="AGF44" s="223"/>
      <c r="AGG44" s="223"/>
      <c r="AGH44" s="223"/>
      <c r="AGI44" s="223"/>
      <c r="AGJ44" s="223"/>
      <c r="AGK44" s="223"/>
      <c r="AGL44" s="223"/>
      <c r="AGM44" s="223"/>
      <c r="AGN44" s="223"/>
      <c r="AGO44" s="223"/>
      <c r="AGP44" s="223"/>
      <c r="AGQ44" s="223"/>
      <c r="AGR44" s="223"/>
      <c r="AGS44" s="223"/>
      <c r="AGT44" s="223"/>
      <c r="AGU44" s="223"/>
      <c r="AGV44" s="223"/>
      <c r="AGW44" s="223"/>
      <c r="AGX44" s="223"/>
      <c r="AGY44" s="223"/>
      <c r="AGZ44" s="223"/>
      <c r="AHA44" s="223"/>
      <c r="AHB44" s="223"/>
      <c r="AHC44" s="223"/>
      <c r="AHD44" s="223"/>
      <c r="AHE44" s="223"/>
      <c r="AHF44" s="223"/>
      <c r="AHG44" s="223"/>
      <c r="AHH44" s="223"/>
      <c r="AHI44" s="223"/>
      <c r="AHJ44" s="223"/>
      <c r="AHK44" s="223"/>
      <c r="AHL44" s="223"/>
      <c r="AHM44" s="223"/>
      <c r="AHN44" s="223"/>
      <c r="AHO44" s="223"/>
      <c r="AHP44" s="223"/>
      <c r="AHQ44" s="223"/>
      <c r="AHR44" s="223"/>
      <c r="AHS44" s="223"/>
      <c r="AHT44" s="223"/>
      <c r="AHU44" s="223"/>
      <c r="AHV44" s="223"/>
      <c r="AHW44" s="223"/>
      <c r="AHX44" s="223"/>
      <c r="AHY44" s="223"/>
      <c r="AHZ44" s="223"/>
      <c r="AIA44" s="223"/>
      <c r="AIB44" s="223"/>
      <c r="AIC44" s="223"/>
      <c r="AID44" s="223"/>
      <c r="AIE44" s="223"/>
      <c r="AIF44" s="223"/>
      <c r="AIG44" s="223"/>
      <c r="AIH44" s="223"/>
      <c r="AII44" s="223"/>
      <c r="AIJ44" s="223"/>
      <c r="AIK44" s="223"/>
      <c r="AIL44" s="223"/>
      <c r="AIM44" s="223"/>
      <c r="AIN44" s="223"/>
      <c r="AIO44" s="223"/>
      <c r="AIP44" s="223"/>
      <c r="AIQ44" s="223"/>
      <c r="AIR44" s="223"/>
      <c r="AIS44" s="223"/>
      <c r="AIT44" s="223"/>
      <c r="AIU44" s="223"/>
      <c r="AIV44" s="223"/>
      <c r="AIW44" s="223"/>
      <c r="AIX44" s="223"/>
      <c r="AIY44" s="223"/>
      <c r="AIZ44" s="223"/>
      <c r="AJA44" s="223"/>
      <c r="AJB44" s="223"/>
      <c r="AJC44" s="223"/>
      <c r="AJD44" s="223"/>
      <c r="AJE44" s="223"/>
      <c r="AJF44" s="223"/>
      <c r="AJG44" s="223"/>
      <c r="AJH44" s="223"/>
      <c r="AJI44" s="223"/>
      <c r="AJJ44" s="223"/>
      <c r="AJK44" s="223"/>
      <c r="AJL44" s="223"/>
      <c r="AJM44" s="223"/>
      <c r="AJN44" s="223"/>
      <c r="AJO44" s="223"/>
      <c r="AJP44" s="223"/>
      <c r="AJQ44" s="223"/>
      <c r="AJR44" s="223"/>
      <c r="AJS44" s="223"/>
      <c r="AJT44" s="223"/>
      <c r="AJU44" s="223"/>
      <c r="AJV44" s="223"/>
      <c r="AJW44" s="223"/>
      <c r="AJX44" s="223"/>
      <c r="AJY44" s="223"/>
      <c r="AJZ44" s="223"/>
      <c r="AKA44" s="223"/>
      <c r="AKB44" s="223"/>
      <c r="AKC44" s="223"/>
      <c r="AKD44" s="223"/>
      <c r="AKE44" s="223"/>
      <c r="AKF44" s="223"/>
      <c r="AKG44" s="223"/>
      <c r="AKH44" s="223"/>
      <c r="AKI44" s="223"/>
      <c r="AKJ44" s="223"/>
      <c r="AKK44" s="223"/>
      <c r="AKL44" s="223"/>
      <c r="AKM44" s="223"/>
      <c r="AKN44" s="223"/>
      <c r="AKO44" s="223"/>
      <c r="AKP44" s="223"/>
      <c r="AKQ44" s="223"/>
      <c r="AKR44" s="223"/>
      <c r="AKS44" s="223"/>
      <c r="AKT44" s="223"/>
      <c r="AKU44" s="223"/>
      <c r="AKV44" s="223"/>
      <c r="AKW44" s="223"/>
      <c r="AKX44" s="223"/>
      <c r="AKY44" s="223"/>
      <c r="AKZ44" s="223"/>
      <c r="ALA44" s="223"/>
      <c r="ALB44" s="223"/>
      <c r="ALC44" s="223"/>
      <c r="ALD44" s="223"/>
      <c r="ALE44" s="223"/>
      <c r="ALF44" s="223"/>
      <c r="ALG44" s="223"/>
      <c r="ALH44" s="223"/>
      <c r="ALI44" s="223"/>
      <c r="ALJ44" s="227"/>
      <c r="ALK44" s="223"/>
      <c r="ALL44" s="223"/>
      <c r="ALM44" s="223"/>
      <c r="ALN44" s="223"/>
      <c r="ALO44" s="105"/>
      <c r="ALP44" s="105"/>
      <c r="ALQ44" s="105"/>
    </row>
    <row r="45" spans="1:1005" s="241" customFormat="1" ht="31.5" customHeight="1" x14ac:dyDescent="0.25">
      <c r="A45" s="211" t="s">
        <v>2761</v>
      </c>
      <c r="B45" s="209"/>
      <c r="C45" s="139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0"/>
      <c r="CN45" s="140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0"/>
      <c r="DA45" s="140"/>
      <c r="DB45" s="140"/>
      <c r="DC45" s="140"/>
      <c r="DD45" s="140"/>
      <c r="DE45" s="140"/>
      <c r="DF45" s="140"/>
      <c r="DG45" s="140"/>
      <c r="DH45" s="140"/>
      <c r="DI45" s="140"/>
      <c r="DJ45" s="140"/>
      <c r="DK45" s="140"/>
      <c r="DL45" s="140"/>
      <c r="DM45" s="140"/>
      <c r="DN45" s="140"/>
      <c r="DO45" s="140"/>
      <c r="DP45" s="140"/>
      <c r="DQ45" s="140"/>
      <c r="DR45" s="140"/>
      <c r="DS45" s="140"/>
      <c r="DT45" s="140"/>
      <c r="DU45" s="140"/>
      <c r="DV45" s="140"/>
      <c r="DW45" s="140"/>
      <c r="DX45" s="140"/>
      <c r="DY45" s="140"/>
      <c r="DZ45" s="140"/>
      <c r="EA45" s="140"/>
      <c r="EB45" s="140"/>
      <c r="EC45" s="140"/>
      <c r="ED45" s="140"/>
      <c r="EE45" s="140"/>
      <c r="EF45" s="140"/>
      <c r="EG45" s="140"/>
      <c r="EH45" s="140"/>
      <c r="EI45" s="140"/>
      <c r="EJ45" s="140"/>
      <c r="EK45" s="140"/>
      <c r="EL45" s="140"/>
      <c r="EM45" s="140"/>
      <c r="EN45" s="140"/>
      <c r="EO45" s="140"/>
      <c r="EP45" s="140"/>
      <c r="EQ45" s="140"/>
      <c r="ER45" s="140"/>
      <c r="ES45" s="140"/>
      <c r="ET45" s="140"/>
      <c r="EU45" s="140"/>
      <c r="EV45" s="140"/>
      <c r="EW45" s="140"/>
      <c r="EX45" s="140"/>
      <c r="EY45" s="140"/>
      <c r="EZ45" s="140"/>
      <c r="FA45" s="140"/>
      <c r="FB45" s="140"/>
      <c r="FC45" s="140"/>
      <c r="FD45" s="140"/>
      <c r="FE45" s="140"/>
      <c r="FF45" s="140"/>
      <c r="FG45" s="140"/>
      <c r="FH45" s="140"/>
      <c r="FI45" s="140"/>
      <c r="FJ45" s="140"/>
      <c r="FK45" s="140"/>
      <c r="FL45" s="140"/>
      <c r="FM45" s="140"/>
      <c r="FN45" s="140"/>
      <c r="FO45" s="140"/>
      <c r="FP45" s="140"/>
      <c r="FQ45" s="140"/>
      <c r="FR45" s="140"/>
      <c r="FS45" s="140"/>
      <c r="FT45" s="140"/>
      <c r="FU45" s="140"/>
      <c r="FV45" s="140"/>
      <c r="FW45" s="140"/>
      <c r="FX45" s="140"/>
      <c r="FY45" s="140"/>
      <c r="FZ45" s="140"/>
      <c r="GA45" s="140"/>
      <c r="GB45" s="140"/>
      <c r="GC45" s="140"/>
      <c r="GD45" s="140"/>
      <c r="GE45" s="140"/>
      <c r="GF45" s="140"/>
      <c r="GG45" s="140"/>
      <c r="GH45" s="140"/>
      <c r="GI45" s="140"/>
      <c r="GJ45" s="140"/>
      <c r="GK45" s="140"/>
      <c r="GL45" s="140"/>
      <c r="GM45" s="140"/>
      <c r="GN45" s="140"/>
      <c r="GO45" s="140"/>
      <c r="GP45" s="140"/>
      <c r="GQ45" s="140"/>
      <c r="GR45" s="140"/>
      <c r="GS45" s="140"/>
      <c r="GT45" s="140"/>
      <c r="GU45" s="140"/>
      <c r="GV45" s="140"/>
      <c r="GW45" s="140"/>
      <c r="GX45" s="140"/>
      <c r="GY45" s="140"/>
      <c r="GZ45" s="140"/>
      <c r="HA45" s="140"/>
      <c r="HB45" s="140"/>
      <c r="HC45" s="140"/>
      <c r="HD45" s="140"/>
      <c r="HE45" s="140"/>
      <c r="HF45" s="140"/>
      <c r="HG45" s="140"/>
      <c r="HH45" s="140"/>
      <c r="HI45" s="140"/>
      <c r="HJ45" s="140"/>
      <c r="HK45" s="140"/>
      <c r="HL45" s="140"/>
      <c r="HM45" s="140"/>
      <c r="HN45" s="140"/>
      <c r="HO45" s="140"/>
      <c r="HP45" s="140"/>
      <c r="HQ45" s="140"/>
      <c r="HR45" s="140"/>
      <c r="HS45" s="140"/>
      <c r="HT45" s="140"/>
      <c r="HU45" s="140"/>
      <c r="HV45" s="140"/>
      <c r="HW45" s="140"/>
      <c r="HX45" s="140"/>
      <c r="HY45" s="140"/>
      <c r="HZ45" s="140"/>
      <c r="IA45" s="140"/>
      <c r="IB45" s="140"/>
      <c r="IC45" s="140"/>
      <c r="ID45" s="140"/>
      <c r="IE45" s="140"/>
      <c r="IF45" s="140"/>
      <c r="IG45" s="140"/>
      <c r="IH45" s="140"/>
      <c r="II45" s="140"/>
      <c r="IJ45" s="140"/>
      <c r="IK45" s="140"/>
      <c r="IL45" s="140"/>
      <c r="IM45" s="140"/>
      <c r="IN45" s="140"/>
      <c r="IO45" s="140"/>
      <c r="IP45" s="140"/>
      <c r="IQ45" s="140"/>
      <c r="IR45" s="140"/>
      <c r="IS45" s="140"/>
      <c r="IT45" s="140"/>
      <c r="IU45" s="140"/>
      <c r="IV45" s="140"/>
      <c r="IW45" s="140"/>
      <c r="IX45" s="140"/>
      <c r="IY45" s="140"/>
      <c r="IZ45" s="140"/>
      <c r="JA45" s="140"/>
      <c r="JB45" s="140"/>
      <c r="JC45" s="140"/>
      <c r="JD45" s="140"/>
      <c r="JE45" s="140"/>
      <c r="JF45" s="140"/>
      <c r="JG45" s="140"/>
      <c r="JH45" s="140"/>
      <c r="JI45" s="140"/>
      <c r="JJ45" s="140"/>
      <c r="JK45" s="140"/>
      <c r="JL45" s="140"/>
      <c r="JM45" s="140"/>
      <c r="JN45" s="140"/>
      <c r="JO45" s="140"/>
      <c r="JP45" s="140"/>
      <c r="JQ45" s="140"/>
      <c r="JR45" s="140"/>
      <c r="JS45" s="140"/>
      <c r="JT45" s="140"/>
      <c r="JU45" s="140"/>
      <c r="JV45" s="140"/>
      <c r="JW45" s="140"/>
      <c r="JX45" s="140"/>
      <c r="JY45" s="140"/>
      <c r="JZ45" s="140"/>
      <c r="KA45" s="140"/>
      <c r="KB45" s="140"/>
      <c r="KC45" s="140"/>
      <c r="KD45" s="140"/>
      <c r="KE45" s="140"/>
      <c r="KF45" s="140"/>
      <c r="KG45" s="140"/>
      <c r="KH45" s="140"/>
      <c r="KI45" s="140"/>
      <c r="KJ45" s="140"/>
      <c r="KK45" s="140"/>
      <c r="KL45" s="140"/>
      <c r="KM45" s="140"/>
      <c r="KN45" s="140"/>
      <c r="KO45" s="140"/>
      <c r="KP45" s="140"/>
      <c r="KQ45" s="140"/>
      <c r="KR45" s="140"/>
      <c r="KS45" s="140"/>
      <c r="KT45" s="140"/>
      <c r="KU45" s="140"/>
      <c r="KV45" s="140"/>
      <c r="KW45" s="140"/>
      <c r="KX45" s="140"/>
      <c r="KY45" s="140"/>
      <c r="KZ45" s="140"/>
      <c r="LA45" s="140"/>
      <c r="LB45" s="140"/>
      <c r="LC45" s="140"/>
      <c r="LD45" s="140"/>
      <c r="LE45" s="140"/>
      <c r="LF45" s="140"/>
      <c r="LG45" s="140"/>
      <c r="LH45" s="140"/>
      <c r="LI45" s="140"/>
      <c r="LJ45" s="140"/>
      <c r="LK45" s="140"/>
      <c r="LL45" s="140"/>
      <c r="LM45" s="140"/>
      <c r="LN45" s="140"/>
      <c r="LO45" s="140"/>
      <c r="LP45" s="140"/>
      <c r="LQ45" s="140"/>
      <c r="LR45" s="140"/>
      <c r="LS45" s="140"/>
      <c r="LT45" s="140"/>
      <c r="LU45" s="140"/>
      <c r="LV45" s="140"/>
      <c r="LW45" s="140"/>
      <c r="LX45" s="140"/>
      <c r="LY45" s="140"/>
      <c r="LZ45" s="140"/>
      <c r="MA45" s="140"/>
      <c r="MB45" s="140"/>
      <c r="MC45" s="140"/>
      <c r="MD45" s="140"/>
      <c r="ME45" s="140"/>
      <c r="MF45" s="140"/>
      <c r="MG45" s="140"/>
      <c r="MH45" s="140"/>
      <c r="MI45" s="140"/>
      <c r="MJ45" s="140"/>
      <c r="MK45" s="140"/>
      <c r="ML45" s="140"/>
      <c r="MM45" s="140"/>
      <c r="MN45" s="140"/>
      <c r="MO45" s="140"/>
      <c r="MP45" s="140"/>
      <c r="MQ45" s="140"/>
      <c r="MR45" s="140"/>
      <c r="MS45" s="140"/>
      <c r="MT45" s="140"/>
      <c r="MU45" s="140"/>
      <c r="MV45" s="140"/>
      <c r="MW45" s="140"/>
      <c r="MX45" s="140"/>
      <c r="MY45" s="140"/>
      <c r="MZ45" s="140"/>
      <c r="NA45" s="140"/>
      <c r="NB45" s="140"/>
      <c r="NC45" s="140"/>
      <c r="ND45" s="140"/>
      <c r="NE45" s="140"/>
      <c r="NF45" s="140"/>
      <c r="NG45" s="140"/>
      <c r="NH45" s="140"/>
      <c r="NI45" s="140"/>
      <c r="NJ45" s="140"/>
      <c r="NK45" s="140"/>
      <c r="NL45" s="140"/>
      <c r="NM45" s="140"/>
      <c r="NN45" s="140"/>
      <c r="NO45" s="140"/>
      <c r="NP45" s="140"/>
      <c r="NQ45" s="140"/>
      <c r="NR45" s="140"/>
      <c r="NS45" s="140"/>
      <c r="NT45" s="140"/>
      <c r="NU45" s="140"/>
      <c r="NV45" s="140"/>
      <c r="NW45" s="140"/>
      <c r="NX45" s="140"/>
      <c r="NY45" s="140"/>
      <c r="NZ45" s="140"/>
      <c r="OA45" s="140"/>
      <c r="OB45" s="140"/>
      <c r="OC45" s="140"/>
      <c r="OD45" s="140"/>
      <c r="OE45" s="140"/>
      <c r="OF45" s="140"/>
      <c r="OG45" s="140"/>
      <c r="OH45" s="140"/>
      <c r="OI45" s="140"/>
      <c r="OJ45" s="140"/>
      <c r="OK45" s="140"/>
      <c r="OL45" s="140"/>
      <c r="OM45" s="140"/>
      <c r="ON45" s="140"/>
      <c r="OO45" s="140"/>
      <c r="OP45" s="140"/>
      <c r="OQ45" s="140"/>
      <c r="OR45" s="140"/>
      <c r="OS45" s="140"/>
      <c r="OT45" s="140"/>
      <c r="OU45" s="140"/>
      <c r="OV45" s="140"/>
      <c r="OW45" s="140"/>
      <c r="OX45" s="140"/>
      <c r="OY45" s="140"/>
      <c r="OZ45" s="140"/>
      <c r="PA45" s="140"/>
      <c r="PB45" s="140"/>
      <c r="PC45" s="140"/>
      <c r="PD45" s="140"/>
      <c r="PE45" s="140"/>
      <c r="PF45" s="140"/>
      <c r="PG45" s="140"/>
      <c r="PH45" s="140"/>
      <c r="PI45" s="140"/>
      <c r="PJ45" s="140"/>
      <c r="PK45" s="140"/>
      <c r="PL45" s="140"/>
      <c r="PM45" s="140"/>
      <c r="PN45" s="140"/>
      <c r="PO45" s="140"/>
      <c r="PP45" s="140"/>
      <c r="PQ45" s="140"/>
      <c r="PR45" s="140"/>
      <c r="PS45" s="140"/>
      <c r="PT45" s="140"/>
      <c r="PU45" s="140"/>
      <c r="PV45" s="140"/>
      <c r="PW45" s="140"/>
      <c r="PX45" s="140"/>
      <c r="PY45" s="140"/>
      <c r="PZ45" s="140"/>
      <c r="QA45" s="140"/>
      <c r="QB45" s="140"/>
      <c r="QC45" s="140"/>
      <c r="QD45" s="140"/>
      <c r="QE45" s="140"/>
      <c r="QF45" s="140"/>
      <c r="QG45" s="140"/>
      <c r="QH45" s="140"/>
      <c r="QI45" s="140"/>
      <c r="QJ45" s="140"/>
      <c r="QK45" s="140"/>
      <c r="QL45" s="140"/>
      <c r="QM45" s="140"/>
      <c r="QN45" s="140"/>
      <c r="QO45" s="140"/>
      <c r="QP45" s="140"/>
      <c r="QQ45" s="140"/>
      <c r="QR45" s="140"/>
      <c r="QS45" s="140"/>
      <c r="QT45" s="140"/>
      <c r="QU45" s="140"/>
      <c r="QV45" s="140"/>
      <c r="QW45" s="140"/>
      <c r="QX45" s="140"/>
      <c r="QY45" s="140"/>
      <c r="QZ45" s="140"/>
      <c r="RA45" s="140"/>
      <c r="RB45" s="140"/>
      <c r="RC45" s="140"/>
      <c r="RD45" s="140"/>
      <c r="RE45" s="140"/>
      <c r="RF45" s="140"/>
      <c r="RG45" s="140"/>
      <c r="RH45" s="140"/>
      <c r="RI45" s="140"/>
      <c r="RJ45" s="140"/>
      <c r="RK45" s="140"/>
      <c r="RL45" s="140"/>
      <c r="RM45" s="140"/>
      <c r="RN45" s="140"/>
      <c r="RO45" s="140"/>
      <c r="RP45" s="140"/>
      <c r="RQ45" s="140"/>
      <c r="RR45" s="140"/>
      <c r="RS45" s="140"/>
      <c r="RT45" s="140"/>
      <c r="RU45" s="140"/>
      <c r="RV45" s="140"/>
      <c r="RW45" s="140"/>
      <c r="RX45" s="140"/>
      <c r="RY45" s="140"/>
      <c r="RZ45" s="140"/>
      <c r="SA45" s="140"/>
      <c r="SB45" s="140"/>
      <c r="SC45" s="140"/>
      <c r="SD45" s="140"/>
      <c r="SE45" s="140"/>
      <c r="SF45" s="140"/>
      <c r="SG45" s="140"/>
      <c r="SH45" s="140"/>
      <c r="SI45" s="140"/>
      <c r="SJ45" s="140"/>
      <c r="SK45" s="140"/>
      <c r="SL45" s="140"/>
      <c r="SM45" s="140"/>
      <c r="SN45" s="140"/>
      <c r="SO45" s="140"/>
      <c r="SP45" s="140"/>
      <c r="SQ45" s="140"/>
      <c r="SR45" s="140"/>
      <c r="SS45" s="140"/>
      <c r="ST45" s="140"/>
      <c r="SU45" s="140"/>
      <c r="SV45" s="140"/>
      <c r="SW45" s="140"/>
      <c r="SX45" s="140"/>
      <c r="SY45" s="140"/>
      <c r="SZ45" s="140"/>
      <c r="TA45" s="140"/>
      <c r="TB45" s="140"/>
      <c r="TC45" s="140"/>
      <c r="TD45" s="140"/>
      <c r="TE45" s="140"/>
      <c r="TF45" s="140"/>
      <c r="TG45" s="140"/>
      <c r="TH45" s="140"/>
      <c r="TI45" s="140"/>
      <c r="TJ45" s="140"/>
      <c r="TK45" s="140"/>
      <c r="TL45" s="140"/>
      <c r="TM45" s="140"/>
      <c r="TN45" s="140"/>
      <c r="TO45" s="140"/>
      <c r="TP45" s="140"/>
      <c r="TQ45" s="140"/>
      <c r="TR45" s="140"/>
      <c r="TS45" s="140"/>
      <c r="TT45" s="140"/>
      <c r="TU45" s="140"/>
      <c r="TV45" s="140"/>
      <c r="TW45" s="140"/>
      <c r="TX45" s="140"/>
      <c r="TY45" s="140"/>
      <c r="TZ45" s="140"/>
      <c r="UA45" s="140"/>
      <c r="UB45" s="140"/>
      <c r="UC45" s="140"/>
      <c r="UD45" s="140"/>
      <c r="UE45" s="140"/>
      <c r="UF45" s="140"/>
      <c r="UG45" s="140"/>
      <c r="UH45" s="140"/>
      <c r="UI45" s="140"/>
      <c r="UJ45" s="140"/>
      <c r="UK45" s="140"/>
      <c r="UL45" s="140"/>
      <c r="UM45" s="140"/>
      <c r="UN45" s="140"/>
      <c r="UO45" s="140"/>
      <c r="UP45" s="140"/>
      <c r="UQ45" s="140"/>
      <c r="UR45" s="140"/>
      <c r="US45" s="140"/>
      <c r="UT45" s="140"/>
      <c r="UU45" s="140"/>
      <c r="UV45" s="140"/>
      <c r="UW45" s="140"/>
      <c r="UX45" s="140"/>
      <c r="UY45" s="140"/>
      <c r="UZ45" s="140"/>
      <c r="VA45" s="140"/>
      <c r="VB45" s="140"/>
      <c r="VC45" s="140"/>
      <c r="VD45" s="140"/>
      <c r="VE45" s="140"/>
      <c r="VF45" s="140"/>
      <c r="VG45" s="140"/>
      <c r="VH45" s="140"/>
      <c r="VI45" s="140"/>
      <c r="VJ45" s="140"/>
      <c r="VK45" s="140"/>
      <c r="VL45" s="140"/>
      <c r="VM45" s="140"/>
      <c r="VN45" s="140"/>
      <c r="VO45" s="140"/>
      <c r="VP45" s="140"/>
      <c r="VQ45" s="140"/>
      <c r="VR45" s="140"/>
      <c r="VS45" s="140"/>
      <c r="VT45" s="140"/>
      <c r="VU45" s="140"/>
      <c r="VV45" s="140"/>
      <c r="VW45" s="140"/>
      <c r="VX45" s="140"/>
      <c r="VY45" s="140"/>
      <c r="VZ45" s="140"/>
      <c r="WA45" s="140"/>
      <c r="WB45" s="140"/>
      <c r="WC45" s="140"/>
      <c r="WD45" s="140"/>
      <c r="WE45" s="140"/>
      <c r="WF45" s="140"/>
      <c r="WG45" s="140"/>
      <c r="WH45" s="140"/>
      <c r="WI45" s="140"/>
      <c r="WJ45" s="140"/>
      <c r="WK45" s="140"/>
      <c r="WL45" s="140"/>
      <c r="WM45" s="140"/>
      <c r="WN45" s="140"/>
      <c r="WO45" s="140"/>
      <c r="WP45" s="140"/>
      <c r="WQ45" s="140"/>
      <c r="WR45" s="140"/>
      <c r="WS45" s="140"/>
      <c r="WT45" s="140"/>
      <c r="WU45" s="140"/>
      <c r="WV45" s="140"/>
      <c r="WW45" s="140"/>
      <c r="WX45" s="140"/>
      <c r="WY45" s="140"/>
      <c r="WZ45" s="140"/>
      <c r="XA45" s="140"/>
      <c r="XB45" s="140"/>
      <c r="XC45" s="140"/>
      <c r="XD45" s="140"/>
      <c r="XE45" s="140"/>
      <c r="XF45" s="140"/>
      <c r="XG45" s="140"/>
      <c r="XH45" s="140"/>
      <c r="XI45" s="140"/>
      <c r="XJ45" s="140"/>
      <c r="XK45" s="140"/>
      <c r="XL45" s="140"/>
      <c r="XM45" s="140"/>
      <c r="XN45" s="140"/>
      <c r="XO45" s="140"/>
      <c r="XP45" s="140"/>
      <c r="XQ45" s="140"/>
      <c r="XR45" s="140"/>
      <c r="XS45" s="140"/>
      <c r="XT45" s="140"/>
      <c r="XU45" s="140"/>
      <c r="XV45" s="140"/>
      <c r="XW45" s="140"/>
      <c r="XX45" s="140"/>
      <c r="XY45" s="140"/>
      <c r="XZ45" s="140"/>
      <c r="YA45" s="140"/>
      <c r="YB45" s="140"/>
      <c r="YC45" s="140"/>
      <c r="YD45" s="140"/>
      <c r="YE45" s="140"/>
      <c r="YF45" s="140"/>
      <c r="YG45" s="140"/>
      <c r="YH45" s="140"/>
      <c r="YI45" s="140"/>
      <c r="YJ45" s="140"/>
      <c r="YK45" s="140"/>
      <c r="YL45" s="140"/>
      <c r="YM45" s="140"/>
      <c r="YN45" s="140"/>
      <c r="YO45" s="140"/>
      <c r="YP45" s="140"/>
      <c r="YQ45" s="140"/>
      <c r="YR45" s="140"/>
      <c r="YS45" s="140"/>
      <c r="YT45" s="140"/>
      <c r="YU45" s="140"/>
      <c r="YV45" s="140"/>
      <c r="YW45" s="140"/>
      <c r="YX45" s="140"/>
      <c r="YY45" s="140"/>
      <c r="YZ45" s="140"/>
      <c r="ZA45" s="140"/>
      <c r="ZB45" s="140"/>
      <c r="ZC45" s="140"/>
      <c r="ZD45" s="140"/>
      <c r="ZE45" s="140"/>
      <c r="ZF45" s="140"/>
      <c r="ZG45" s="140"/>
      <c r="ZH45" s="140"/>
      <c r="ZI45" s="140"/>
      <c r="ZJ45" s="140"/>
      <c r="ZK45" s="140"/>
      <c r="ZL45" s="140"/>
      <c r="ZM45" s="140"/>
      <c r="ZN45" s="140"/>
      <c r="ZO45" s="140"/>
      <c r="ZP45" s="140"/>
      <c r="ZQ45" s="140"/>
      <c r="ZR45" s="140"/>
      <c r="ZS45" s="140"/>
      <c r="ZT45" s="140"/>
      <c r="ZU45" s="140"/>
      <c r="ZV45" s="140"/>
      <c r="ZW45" s="140"/>
      <c r="ZX45" s="140"/>
      <c r="ZY45" s="140"/>
      <c r="ZZ45" s="140"/>
      <c r="AAA45" s="140"/>
      <c r="AAB45" s="140"/>
      <c r="AAC45" s="140"/>
      <c r="AAD45" s="140"/>
      <c r="AAE45" s="140"/>
      <c r="AAF45" s="140"/>
      <c r="AAG45" s="140"/>
      <c r="AAH45" s="140"/>
      <c r="AAI45" s="140"/>
      <c r="AAJ45" s="140"/>
      <c r="AAK45" s="140"/>
      <c r="AAL45" s="140"/>
      <c r="AAM45" s="140"/>
      <c r="AAN45" s="140"/>
      <c r="AAO45" s="140"/>
      <c r="AAP45" s="140"/>
      <c r="AAQ45" s="140"/>
      <c r="AAR45" s="140"/>
      <c r="AAS45" s="140"/>
      <c r="AAT45" s="140"/>
      <c r="AAU45" s="140"/>
      <c r="AAV45" s="140"/>
      <c r="AAW45" s="140"/>
      <c r="AAX45" s="140"/>
      <c r="AAY45" s="140"/>
      <c r="AAZ45" s="140"/>
      <c r="ABA45" s="140"/>
      <c r="ABB45" s="140"/>
      <c r="ABC45" s="140"/>
      <c r="ABD45" s="140"/>
      <c r="ABE45" s="140"/>
      <c r="ABF45" s="140"/>
      <c r="ABG45" s="140"/>
      <c r="ABH45" s="140"/>
      <c r="ABI45" s="140"/>
      <c r="ABJ45" s="140"/>
      <c r="ABK45" s="140"/>
      <c r="ABL45" s="140"/>
      <c r="ABM45" s="140"/>
      <c r="ABN45" s="140"/>
      <c r="ABO45" s="140"/>
      <c r="ABP45" s="140"/>
      <c r="ABQ45" s="140"/>
      <c r="ABR45" s="140"/>
      <c r="ABS45" s="140"/>
      <c r="ABT45" s="140"/>
      <c r="ABU45" s="140"/>
      <c r="ABV45" s="140"/>
      <c r="ABW45" s="140"/>
      <c r="ABX45" s="140"/>
      <c r="ABY45" s="140"/>
      <c r="ABZ45" s="140"/>
      <c r="ACA45" s="140"/>
      <c r="ACB45" s="140"/>
      <c r="ACC45" s="140"/>
      <c r="ACD45" s="140"/>
      <c r="ACE45" s="140"/>
      <c r="ACF45" s="140"/>
      <c r="ACG45" s="140"/>
      <c r="ACH45" s="140"/>
      <c r="ACI45" s="140"/>
      <c r="ACJ45" s="140"/>
      <c r="ACK45" s="140"/>
      <c r="ACL45" s="140"/>
      <c r="ACM45" s="140"/>
      <c r="ACN45" s="140"/>
      <c r="ACO45" s="140"/>
      <c r="ACP45" s="140"/>
      <c r="ACQ45" s="140"/>
      <c r="ACR45" s="140"/>
      <c r="ACS45" s="140"/>
      <c r="ACT45" s="140"/>
      <c r="ACU45" s="140"/>
      <c r="ACV45" s="140"/>
      <c r="ACW45" s="140"/>
      <c r="ACX45" s="140"/>
      <c r="ACY45" s="140"/>
      <c r="ACZ45" s="140"/>
      <c r="ADA45" s="140"/>
      <c r="ADB45" s="140"/>
      <c r="ADC45" s="140"/>
      <c r="ADD45" s="140"/>
      <c r="ADE45" s="140"/>
      <c r="ADF45" s="140"/>
      <c r="ADG45" s="140"/>
      <c r="ADH45" s="140"/>
      <c r="ADI45" s="140"/>
      <c r="ADJ45" s="140"/>
      <c r="ADK45" s="140"/>
      <c r="ADL45" s="140"/>
      <c r="ADM45" s="140"/>
      <c r="ADN45" s="140"/>
      <c r="ADO45" s="140"/>
      <c r="ADP45" s="140"/>
      <c r="ADQ45" s="140"/>
      <c r="ADR45" s="140"/>
      <c r="ADS45" s="140"/>
      <c r="ADT45" s="140"/>
      <c r="ADU45" s="140"/>
      <c r="ADV45" s="140"/>
      <c r="ADW45" s="140"/>
      <c r="ADX45" s="140"/>
      <c r="ADY45" s="140"/>
      <c r="ADZ45" s="140"/>
      <c r="AEA45" s="140"/>
      <c r="AEB45" s="140"/>
      <c r="AEC45" s="140"/>
      <c r="AED45" s="140"/>
      <c r="AEE45" s="140"/>
      <c r="AEF45" s="140"/>
      <c r="AEG45" s="140"/>
      <c r="AEH45" s="140"/>
      <c r="AEI45" s="140"/>
      <c r="AEJ45" s="140"/>
      <c r="AEK45" s="140"/>
      <c r="AEL45" s="140"/>
      <c r="AEM45" s="140"/>
      <c r="AEN45" s="140"/>
      <c r="AEO45" s="140"/>
      <c r="AEP45" s="140"/>
      <c r="AEQ45" s="140"/>
      <c r="AER45" s="140"/>
      <c r="AES45" s="140"/>
      <c r="AET45" s="140"/>
      <c r="AEU45" s="140"/>
      <c r="AEV45" s="140"/>
      <c r="AEW45" s="140"/>
      <c r="AEX45" s="140"/>
      <c r="AEY45" s="140"/>
      <c r="AEZ45" s="140"/>
      <c r="AFA45" s="140"/>
      <c r="AFB45" s="140"/>
      <c r="AFC45" s="140"/>
      <c r="AFD45" s="140"/>
      <c r="AFE45" s="140"/>
      <c r="AFF45" s="140"/>
      <c r="AFG45" s="140"/>
      <c r="AFH45" s="140"/>
      <c r="AFI45" s="140"/>
      <c r="AFJ45" s="140"/>
      <c r="AFK45" s="140"/>
      <c r="AFL45" s="140"/>
      <c r="AFM45" s="140"/>
      <c r="AFN45" s="140"/>
      <c r="AFO45" s="140"/>
      <c r="AFP45" s="140"/>
      <c r="AFQ45" s="140"/>
      <c r="AFR45" s="140"/>
      <c r="AFS45" s="140"/>
      <c r="AFT45" s="140"/>
      <c r="AFU45" s="140"/>
      <c r="AFV45" s="140"/>
      <c r="AFW45" s="140"/>
      <c r="AFX45" s="140"/>
      <c r="AFY45" s="140"/>
      <c r="AFZ45" s="140"/>
      <c r="AGA45" s="140"/>
      <c r="AGB45" s="140"/>
      <c r="AGC45" s="140"/>
      <c r="AGD45" s="140"/>
      <c r="AGE45" s="140"/>
      <c r="AGF45" s="140"/>
      <c r="AGG45" s="140"/>
      <c r="AGH45" s="140"/>
      <c r="AGI45" s="140"/>
      <c r="AGJ45" s="140"/>
      <c r="AGK45" s="140"/>
      <c r="AGL45" s="140"/>
      <c r="AGM45" s="140"/>
      <c r="AGN45" s="140"/>
      <c r="AGO45" s="140"/>
      <c r="AGP45" s="140"/>
      <c r="AGQ45" s="140"/>
      <c r="AGR45" s="140"/>
      <c r="AGS45" s="140"/>
      <c r="AGT45" s="140"/>
      <c r="AGU45" s="140"/>
      <c r="AGV45" s="140"/>
      <c r="AGW45" s="140"/>
      <c r="AGX45" s="140"/>
      <c r="AGY45" s="140"/>
      <c r="AGZ45" s="140"/>
      <c r="AHA45" s="140"/>
      <c r="AHB45" s="140"/>
      <c r="AHC45" s="140"/>
      <c r="AHD45" s="140"/>
      <c r="AHE45" s="140"/>
      <c r="AHF45" s="140"/>
      <c r="AHG45" s="140"/>
      <c r="AHH45" s="140"/>
      <c r="AHI45" s="140"/>
      <c r="AHJ45" s="140"/>
      <c r="AHK45" s="140"/>
      <c r="AHL45" s="140"/>
      <c r="AHM45" s="140"/>
      <c r="AHN45" s="140"/>
      <c r="AHO45" s="140"/>
      <c r="AHP45" s="140"/>
      <c r="AHQ45" s="140"/>
      <c r="AHR45" s="140"/>
      <c r="AHS45" s="140"/>
      <c r="AHT45" s="140"/>
      <c r="AHU45" s="140"/>
      <c r="AHV45" s="140"/>
      <c r="AHW45" s="140"/>
      <c r="AHX45" s="140"/>
      <c r="AHY45" s="140"/>
      <c r="AHZ45" s="140"/>
      <c r="AIA45" s="140"/>
      <c r="AIB45" s="140"/>
      <c r="AIC45" s="140"/>
      <c r="AID45" s="140"/>
      <c r="AIE45" s="140"/>
      <c r="AIF45" s="140"/>
      <c r="AIG45" s="140"/>
      <c r="AIH45" s="140"/>
      <c r="AII45" s="140"/>
      <c r="AIJ45" s="140"/>
      <c r="AIK45" s="140"/>
      <c r="AIL45" s="140"/>
      <c r="AIM45" s="140"/>
      <c r="AIN45" s="140"/>
      <c r="AIO45" s="140"/>
      <c r="AIP45" s="140"/>
      <c r="AIQ45" s="140"/>
      <c r="AIR45" s="140"/>
      <c r="AIS45" s="140"/>
      <c r="AIT45" s="140"/>
      <c r="AIU45" s="140"/>
      <c r="AIV45" s="140"/>
      <c r="AIW45" s="140"/>
      <c r="AIX45" s="140"/>
      <c r="AIY45" s="140"/>
      <c r="AIZ45" s="140"/>
      <c r="AJA45" s="140"/>
      <c r="AJB45" s="140"/>
      <c r="AJC45" s="140"/>
      <c r="AJD45" s="140"/>
      <c r="AJE45" s="140"/>
      <c r="AJF45" s="140"/>
      <c r="AJG45" s="140"/>
      <c r="AJH45" s="140"/>
      <c r="AJI45" s="140"/>
      <c r="AJJ45" s="140"/>
      <c r="AJK45" s="140"/>
      <c r="AJL45" s="140"/>
      <c r="AJM45" s="140"/>
      <c r="AJN45" s="140"/>
      <c r="AJO45" s="140"/>
      <c r="AJP45" s="140"/>
      <c r="AJQ45" s="140"/>
      <c r="AJR45" s="140"/>
      <c r="AJS45" s="140"/>
      <c r="AJT45" s="140"/>
      <c r="AJU45" s="140"/>
      <c r="AJV45" s="140"/>
      <c r="AJW45" s="140"/>
      <c r="AJX45" s="140"/>
      <c r="AJY45" s="140"/>
      <c r="AJZ45" s="140"/>
      <c r="AKA45" s="140"/>
      <c r="AKB45" s="140"/>
      <c r="AKC45" s="140"/>
      <c r="AKD45" s="140"/>
      <c r="AKE45" s="140"/>
      <c r="AKF45" s="140"/>
      <c r="AKG45" s="140"/>
      <c r="AKH45" s="140"/>
      <c r="AKI45" s="140"/>
      <c r="AKJ45" s="140"/>
      <c r="AKK45" s="140"/>
      <c r="AKL45" s="140"/>
      <c r="AKM45" s="140"/>
      <c r="AKN45" s="140"/>
      <c r="AKO45" s="140"/>
      <c r="AKP45" s="140"/>
      <c r="AKQ45" s="140"/>
      <c r="AKR45" s="140"/>
      <c r="AKS45" s="140"/>
      <c r="AKT45" s="140"/>
      <c r="AKU45" s="140"/>
      <c r="AKV45" s="140"/>
      <c r="AKW45" s="140"/>
      <c r="AKX45" s="140"/>
      <c r="AKY45" s="140"/>
      <c r="AKZ45" s="140"/>
      <c r="ALA45" s="140"/>
      <c r="ALB45" s="140"/>
      <c r="ALC45" s="140"/>
      <c r="ALD45" s="140"/>
      <c r="ALE45" s="140"/>
      <c r="ALF45" s="140"/>
      <c r="ALG45" s="140"/>
      <c r="ALH45" s="140"/>
      <c r="ALI45" s="140"/>
      <c r="ALJ45" s="140"/>
      <c r="ALK45" s="140"/>
      <c r="ALL45" s="140"/>
      <c r="ALM45" s="140"/>
      <c r="ALN45" s="140"/>
      <c r="ALO45" s="239"/>
      <c r="ALP45" s="239"/>
      <c r="ALQ45" s="239"/>
    </row>
    <row r="46" spans="1:1005" s="86" customFormat="1" ht="31.5" customHeight="1" x14ac:dyDescent="0.25">
      <c r="A46" s="212" t="s">
        <v>2789</v>
      </c>
      <c r="B46" s="214"/>
      <c r="C46" s="130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29"/>
      <c r="DE46" s="129"/>
      <c r="DF46" s="129"/>
      <c r="DG46" s="129"/>
      <c r="DH46" s="129"/>
      <c r="DI46" s="129"/>
      <c r="DJ46" s="129"/>
      <c r="DK46" s="129"/>
      <c r="DL46" s="129"/>
      <c r="DM46" s="129"/>
      <c r="DN46" s="129"/>
      <c r="DO46" s="129"/>
      <c r="DP46" s="129"/>
      <c r="DQ46" s="129"/>
      <c r="DR46" s="129"/>
      <c r="DS46" s="129"/>
      <c r="DT46" s="129"/>
      <c r="DU46" s="129"/>
      <c r="DV46" s="129"/>
      <c r="DW46" s="129"/>
      <c r="DX46" s="129"/>
      <c r="DY46" s="129"/>
      <c r="DZ46" s="129"/>
      <c r="EA46" s="129"/>
      <c r="EB46" s="129"/>
      <c r="EC46" s="129"/>
      <c r="ED46" s="129"/>
      <c r="EE46" s="129"/>
      <c r="EF46" s="129"/>
      <c r="EG46" s="129"/>
      <c r="EH46" s="129"/>
      <c r="EI46" s="129"/>
      <c r="EJ46" s="129"/>
      <c r="EK46" s="129"/>
      <c r="EL46" s="129"/>
      <c r="EM46" s="129"/>
      <c r="EN46" s="129"/>
      <c r="EO46" s="129"/>
      <c r="EP46" s="129"/>
      <c r="EQ46" s="129"/>
      <c r="ER46" s="129"/>
      <c r="ES46" s="129"/>
      <c r="ET46" s="129"/>
      <c r="EU46" s="129"/>
      <c r="EV46" s="129"/>
      <c r="EW46" s="129"/>
      <c r="EX46" s="129"/>
      <c r="EY46" s="129"/>
      <c r="EZ46" s="129"/>
      <c r="FA46" s="129"/>
      <c r="FB46" s="129"/>
      <c r="FC46" s="129"/>
      <c r="FD46" s="129"/>
      <c r="FE46" s="129"/>
      <c r="FF46" s="129"/>
      <c r="FG46" s="129"/>
      <c r="FH46" s="129"/>
      <c r="FI46" s="129"/>
      <c r="FJ46" s="129"/>
      <c r="FK46" s="129"/>
      <c r="FL46" s="129"/>
      <c r="FM46" s="129"/>
      <c r="FN46" s="129"/>
      <c r="FO46" s="129"/>
      <c r="FP46" s="129"/>
      <c r="FQ46" s="129"/>
      <c r="FR46" s="129"/>
      <c r="FS46" s="129"/>
      <c r="FT46" s="129"/>
      <c r="FU46" s="129"/>
      <c r="FV46" s="129"/>
      <c r="FW46" s="129"/>
      <c r="FX46" s="129"/>
      <c r="FY46" s="129"/>
      <c r="FZ46" s="129"/>
      <c r="GA46" s="129"/>
      <c r="GB46" s="129"/>
      <c r="GC46" s="129"/>
      <c r="GD46" s="129"/>
      <c r="GE46" s="129"/>
      <c r="GF46" s="129"/>
      <c r="GG46" s="129"/>
      <c r="GH46" s="129"/>
      <c r="GI46" s="129"/>
      <c r="GJ46" s="129"/>
      <c r="GK46" s="129"/>
      <c r="GL46" s="129"/>
      <c r="GM46" s="129"/>
      <c r="GN46" s="129"/>
      <c r="GO46" s="129"/>
      <c r="GP46" s="129"/>
      <c r="GQ46" s="129"/>
      <c r="GR46" s="129"/>
      <c r="GS46" s="129"/>
      <c r="GT46" s="129"/>
      <c r="GU46" s="129"/>
      <c r="GV46" s="129"/>
      <c r="GW46" s="129"/>
      <c r="GX46" s="129"/>
      <c r="GY46" s="129"/>
      <c r="GZ46" s="129"/>
      <c r="HA46" s="129"/>
      <c r="HB46" s="129"/>
      <c r="HC46" s="129"/>
      <c r="HD46" s="129"/>
      <c r="HE46" s="129"/>
      <c r="HF46" s="129"/>
      <c r="HG46" s="129"/>
      <c r="HH46" s="129"/>
      <c r="HI46" s="129"/>
      <c r="HJ46" s="129"/>
      <c r="HK46" s="129"/>
      <c r="HL46" s="129"/>
      <c r="HM46" s="129"/>
      <c r="HN46" s="129"/>
      <c r="HO46" s="129"/>
      <c r="HP46" s="129"/>
      <c r="HQ46" s="129"/>
      <c r="HR46" s="129"/>
      <c r="HS46" s="129"/>
      <c r="HT46" s="129"/>
      <c r="HU46" s="129"/>
      <c r="HV46" s="129"/>
      <c r="HW46" s="129"/>
      <c r="HX46" s="129"/>
      <c r="HY46" s="129"/>
      <c r="HZ46" s="129"/>
      <c r="IA46" s="129"/>
      <c r="IB46" s="129"/>
      <c r="IC46" s="129"/>
      <c r="ID46" s="129"/>
      <c r="IE46" s="129"/>
      <c r="IF46" s="129"/>
      <c r="IG46" s="129"/>
      <c r="IH46" s="129"/>
      <c r="II46" s="129"/>
      <c r="IJ46" s="129"/>
      <c r="IK46" s="129"/>
      <c r="IL46" s="129"/>
      <c r="IM46" s="129"/>
      <c r="IN46" s="129"/>
      <c r="IO46" s="129"/>
      <c r="IP46" s="129"/>
      <c r="IQ46" s="129"/>
      <c r="IR46" s="129"/>
      <c r="IS46" s="129"/>
      <c r="IT46" s="129"/>
      <c r="IU46" s="129"/>
      <c r="IV46" s="129"/>
      <c r="IW46" s="129"/>
      <c r="IX46" s="129"/>
      <c r="IY46" s="129"/>
      <c r="IZ46" s="129"/>
      <c r="JA46" s="129"/>
      <c r="JB46" s="129"/>
      <c r="JC46" s="129"/>
      <c r="JD46" s="129"/>
      <c r="JE46" s="129"/>
      <c r="JF46" s="129"/>
      <c r="JG46" s="129"/>
      <c r="JH46" s="129"/>
      <c r="JI46" s="129"/>
      <c r="JJ46" s="129"/>
      <c r="JK46" s="129"/>
      <c r="JL46" s="129"/>
      <c r="JM46" s="129"/>
      <c r="JN46" s="129"/>
      <c r="JO46" s="129"/>
      <c r="JP46" s="129"/>
      <c r="JQ46" s="129"/>
      <c r="JR46" s="129"/>
      <c r="JS46" s="129"/>
      <c r="JT46" s="129"/>
      <c r="JU46" s="129"/>
      <c r="JV46" s="129"/>
      <c r="JW46" s="129"/>
      <c r="JX46" s="129"/>
      <c r="JY46" s="129"/>
      <c r="JZ46" s="129"/>
      <c r="KA46" s="129"/>
      <c r="KB46" s="129"/>
      <c r="KC46" s="129"/>
      <c r="KD46" s="129"/>
      <c r="KE46" s="129"/>
      <c r="KF46" s="129"/>
      <c r="KG46" s="129"/>
      <c r="KH46" s="129"/>
      <c r="KI46" s="129"/>
      <c r="KJ46" s="129"/>
      <c r="KK46" s="129"/>
      <c r="KL46" s="129"/>
      <c r="KM46" s="129"/>
      <c r="KN46" s="129"/>
      <c r="KO46" s="129"/>
      <c r="KP46" s="129"/>
      <c r="KQ46" s="129"/>
      <c r="KR46" s="129"/>
      <c r="KS46" s="129"/>
      <c r="KT46" s="129"/>
      <c r="KU46" s="129"/>
      <c r="KV46" s="129"/>
      <c r="KW46" s="129"/>
      <c r="KX46" s="129"/>
      <c r="KY46" s="129"/>
      <c r="KZ46" s="129"/>
      <c r="LA46" s="129"/>
      <c r="LB46" s="129"/>
      <c r="LC46" s="129"/>
      <c r="LD46" s="129"/>
      <c r="LE46" s="129"/>
      <c r="LF46" s="129"/>
      <c r="LG46" s="129"/>
      <c r="LH46" s="129"/>
      <c r="LI46" s="129"/>
      <c r="LJ46" s="129"/>
      <c r="LK46" s="129"/>
      <c r="LL46" s="129"/>
      <c r="LM46" s="129"/>
      <c r="LN46" s="129"/>
      <c r="LO46" s="129"/>
      <c r="LP46" s="129"/>
      <c r="LQ46" s="129"/>
      <c r="LR46" s="129"/>
      <c r="LS46" s="129"/>
      <c r="LT46" s="129"/>
      <c r="LU46" s="129"/>
      <c r="LV46" s="129"/>
      <c r="LW46" s="129"/>
      <c r="LX46" s="129"/>
      <c r="LY46" s="129"/>
      <c r="LZ46" s="129"/>
      <c r="MA46" s="129"/>
      <c r="MB46" s="129"/>
      <c r="MC46" s="129"/>
      <c r="MD46" s="129"/>
      <c r="ME46" s="129"/>
      <c r="MF46" s="129"/>
      <c r="MG46" s="129"/>
      <c r="MH46" s="129"/>
      <c r="MI46" s="129"/>
      <c r="MJ46" s="129"/>
      <c r="MK46" s="129"/>
      <c r="ML46" s="129"/>
      <c r="MM46" s="129"/>
      <c r="MN46" s="129"/>
      <c r="MO46" s="129"/>
      <c r="MP46" s="129"/>
      <c r="MQ46" s="129"/>
      <c r="MR46" s="129"/>
      <c r="MS46" s="129"/>
      <c r="MT46" s="129"/>
      <c r="MU46" s="129"/>
      <c r="MV46" s="129"/>
      <c r="MW46" s="129"/>
      <c r="MX46" s="129"/>
      <c r="MY46" s="129"/>
      <c r="MZ46" s="129"/>
      <c r="NA46" s="129"/>
      <c r="NB46" s="129"/>
      <c r="NC46" s="129"/>
      <c r="ND46" s="129"/>
      <c r="NE46" s="129"/>
      <c r="NF46" s="129"/>
      <c r="NG46" s="129"/>
      <c r="NH46" s="129"/>
      <c r="NI46" s="129"/>
      <c r="NJ46" s="129"/>
      <c r="NK46" s="129"/>
      <c r="NL46" s="129"/>
      <c r="NM46" s="129"/>
      <c r="NN46" s="129"/>
      <c r="NO46" s="129"/>
      <c r="NP46" s="129"/>
      <c r="NQ46" s="129"/>
      <c r="NR46" s="129"/>
      <c r="NS46" s="129"/>
      <c r="NT46" s="129"/>
      <c r="NU46" s="129"/>
      <c r="NV46" s="129"/>
      <c r="NW46" s="129"/>
      <c r="NX46" s="129"/>
      <c r="NY46" s="129"/>
      <c r="NZ46" s="129"/>
      <c r="OA46" s="129"/>
      <c r="OB46" s="129"/>
      <c r="OC46" s="129"/>
      <c r="OD46" s="129"/>
      <c r="OE46" s="129"/>
      <c r="OF46" s="129"/>
      <c r="OG46" s="129"/>
      <c r="OH46" s="129"/>
      <c r="OI46" s="129"/>
      <c r="OJ46" s="129"/>
      <c r="OK46" s="129"/>
      <c r="OL46" s="129"/>
      <c r="OM46" s="129"/>
      <c r="ON46" s="129"/>
      <c r="OO46" s="129"/>
      <c r="OP46" s="129"/>
      <c r="OQ46" s="129"/>
      <c r="OR46" s="129"/>
      <c r="OS46" s="129"/>
      <c r="OT46" s="129"/>
      <c r="OU46" s="129"/>
      <c r="OV46" s="129"/>
      <c r="OW46" s="129"/>
      <c r="OX46" s="129"/>
      <c r="OY46" s="129"/>
      <c r="OZ46" s="129"/>
      <c r="PA46" s="129"/>
      <c r="PB46" s="129"/>
      <c r="PC46" s="129"/>
      <c r="PD46" s="129"/>
      <c r="PE46" s="129"/>
      <c r="PF46" s="129"/>
      <c r="PG46" s="129"/>
      <c r="PH46" s="129"/>
      <c r="PI46" s="129"/>
      <c r="PJ46" s="129"/>
      <c r="PK46" s="129"/>
      <c r="PL46" s="129"/>
      <c r="PM46" s="129"/>
      <c r="PN46" s="129"/>
      <c r="PO46" s="129"/>
      <c r="PP46" s="129"/>
      <c r="PQ46" s="129"/>
      <c r="PR46" s="129"/>
      <c r="PS46" s="129"/>
      <c r="PT46" s="129"/>
      <c r="PU46" s="129"/>
      <c r="PV46" s="129"/>
      <c r="PW46" s="129"/>
      <c r="PX46" s="129"/>
      <c r="PY46" s="129"/>
      <c r="PZ46" s="129"/>
      <c r="QA46" s="129"/>
      <c r="QB46" s="129"/>
      <c r="QC46" s="129"/>
      <c r="QD46" s="129"/>
      <c r="QE46" s="129"/>
      <c r="QF46" s="129"/>
      <c r="QG46" s="129"/>
      <c r="QH46" s="129"/>
      <c r="QI46" s="129"/>
      <c r="QJ46" s="129"/>
      <c r="QK46" s="129"/>
      <c r="QL46" s="129"/>
      <c r="QM46" s="129"/>
      <c r="QN46" s="129"/>
      <c r="QO46" s="129"/>
      <c r="QP46" s="129"/>
      <c r="QQ46" s="129"/>
      <c r="QR46" s="129"/>
      <c r="QS46" s="129"/>
      <c r="QT46" s="129"/>
      <c r="QU46" s="129"/>
      <c r="QV46" s="129"/>
      <c r="QW46" s="129"/>
      <c r="QX46" s="129"/>
      <c r="QY46" s="129"/>
      <c r="QZ46" s="129"/>
      <c r="RA46" s="129"/>
      <c r="RB46" s="129"/>
      <c r="RC46" s="129"/>
      <c r="RD46" s="129"/>
      <c r="RE46" s="129"/>
      <c r="RF46" s="129"/>
      <c r="RG46" s="129"/>
      <c r="RH46" s="129"/>
      <c r="RI46" s="129"/>
      <c r="RJ46" s="129"/>
      <c r="RK46" s="129"/>
      <c r="RL46" s="129"/>
      <c r="RM46" s="129"/>
      <c r="RN46" s="129"/>
      <c r="RO46" s="129"/>
      <c r="RP46" s="129"/>
      <c r="RQ46" s="129"/>
      <c r="RR46" s="129"/>
      <c r="RS46" s="129"/>
      <c r="RT46" s="129"/>
      <c r="RU46" s="129"/>
      <c r="RV46" s="129"/>
      <c r="RW46" s="129"/>
      <c r="RX46" s="129"/>
      <c r="RY46" s="129"/>
      <c r="RZ46" s="129"/>
      <c r="SA46" s="129"/>
      <c r="SB46" s="129"/>
      <c r="SC46" s="129"/>
      <c r="SD46" s="129"/>
      <c r="SE46" s="129"/>
      <c r="SF46" s="129"/>
      <c r="SG46" s="129"/>
      <c r="SH46" s="129"/>
      <c r="SI46" s="129"/>
      <c r="SJ46" s="129"/>
      <c r="SK46" s="129"/>
      <c r="SL46" s="129"/>
      <c r="SM46" s="129"/>
      <c r="SN46" s="129"/>
      <c r="SO46" s="129"/>
      <c r="SP46" s="129"/>
      <c r="SQ46" s="129"/>
      <c r="SR46" s="129"/>
      <c r="SS46" s="129"/>
      <c r="ST46" s="129"/>
      <c r="SU46" s="129"/>
      <c r="SV46" s="129"/>
      <c r="SW46" s="129"/>
      <c r="SX46" s="129"/>
      <c r="SY46" s="129"/>
      <c r="SZ46" s="129"/>
      <c r="TA46" s="129"/>
      <c r="TB46" s="129"/>
      <c r="TC46" s="129"/>
      <c r="TD46" s="129"/>
      <c r="TE46" s="129"/>
      <c r="TF46" s="129"/>
      <c r="TG46" s="129"/>
      <c r="TH46" s="129"/>
      <c r="TI46" s="129"/>
      <c r="TJ46" s="129"/>
      <c r="TK46" s="129"/>
      <c r="TL46" s="129"/>
      <c r="TM46" s="129"/>
      <c r="TN46" s="129"/>
      <c r="TO46" s="129"/>
      <c r="TP46" s="129"/>
      <c r="TQ46" s="129"/>
      <c r="TR46" s="129"/>
      <c r="TS46" s="129"/>
      <c r="TT46" s="129"/>
      <c r="TU46" s="129"/>
      <c r="TV46" s="129"/>
      <c r="TW46" s="129"/>
      <c r="TX46" s="129"/>
      <c r="TY46" s="129"/>
      <c r="TZ46" s="129"/>
      <c r="UA46" s="129"/>
      <c r="UB46" s="129"/>
      <c r="UC46" s="129"/>
      <c r="UD46" s="129"/>
      <c r="UE46" s="129"/>
      <c r="UF46" s="129"/>
      <c r="UG46" s="129"/>
      <c r="UH46" s="129"/>
      <c r="UI46" s="129"/>
      <c r="UJ46" s="129"/>
      <c r="UK46" s="129"/>
      <c r="UL46" s="129"/>
      <c r="UM46" s="129"/>
      <c r="UN46" s="129"/>
      <c r="UO46" s="129"/>
      <c r="UP46" s="129"/>
      <c r="UQ46" s="129"/>
      <c r="UR46" s="129"/>
      <c r="US46" s="129"/>
      <c r="UT46" s="129"/>
      <c r="UU46" s="129"/>
      <c r="UV46" s="129"/>
      <c r="UW46" s="129"/>
      <c r="UX46" s="129"/>
      <c r="UY46" s="129"/>
      <c r="UZ46" s="129"/>
      <c r="VA46" s="129"/>
      <c r="VB46" s="129"/>
      <c r="VC46" s="129"/>
      <c r="VD46" s="129"/>
      <c r="VE46" s="129"/>
      <c r="VF46" s="129"/>
      <c r="VG46" s="129"/>
      <c r="VH46" s="129"/>
      <c r="VI46" s="129"/>
      <c r="VJ46" s="129"/>
      <c r="VK46" s="129"/>
      <c r="VL46" s="129"/>
      <c r="VM46" s="129"/>
      <c r="VN46" s="129"/>
      <c r="VO46" s="129"/>
      <c r="VP46" s="129"/>
      <c r="VQ46" s="129"/>
      <c r="VR46" s="129"/>
      <c r="VS46" s="129"/>
      <c r="VT46" s="129"/>
      <c r="VU46" s="129"/>
      <c r="VV46" s="129"/>
      <c r="VW46" s="129"/>
      <c r="VX46" s="129"/>
      <c r="VY46" s="129"/>
      <c r="VZ46" s="129"/>
      <c r="WA46" s="129"/>
      <c r="WB46" s="129"/>
      <c r="WC46" s="129"/>
      <c r="WD46" s="129"/>
      <c r="WE46" s="129"/>
      <c r="WF46" s="129"/>
      <c r="WG46" s="129"/>
      <c r="WH46" s="129"/>
      <c r="WI46" s="129"/>
      <c r="WJ46" s="129"/>
      <c r="WK46" s="129"/>
      <c r="WL46" s="129"/>
      <c r="WM46" s="129"/>
      <c r="WN46" s="129"/>
      <c r="WO46" s="129"/>
      <c r="WP46" s="129"/>
      <c r="WQ46" s="129"/>
      <c r="WR46" s="129"/>
      <c r="WS46" s="129"/>
      <c r="WT46" s="129"/>
      <c r="WU46" s="129"/>
      <c r="WV46" s="129"/>
      <c r="WW46" s="129"/>
      <c r="WX46" s="129"/>
      <c r="WY46" s="129"/>
      <c r="WZ46" s="129"/>
      <c r="XA46" s="129"/>
      <c r="XB46" s="129"/>
      <c r="XC46" s="129"/>
      <c r="XD46" s="129"/>
      <c r="XE46" s="129"/>
      <c r="XF46" s="129"/>
      <c r="XG46" s="129"/>
      <c r="XH46" s="129"/>
      <c r="XI46" s="129"/>
      <c r="XJ46" s="129"/>
      <c r="XK46" s="129"/>
      <c r="XL46" s="129"/>
      <c r="XM46" s="129"/>
      <c r="XN46" s="129"/>
      <c r="XO46" s="129"/>
      <c r="XP46" s="129"/>
      <c r="XQ46" s="129"/>
      <c r="XR46" s="129"/>
      <c r="XS46" s="129"/>
      <c r="XT46" s="129"/>
      <c r="XU46" s="129"/>
      <c r="XV46" s="129"/>
      <c r="XW46" s="129"/>
      <c r="XX46" s="129"/>
      <c r="XY46" s="129"/>
      <c r="XZ46" s="129"/>
      <c r="YA46" s="129"/>
      <c r="YB46" s="129"/>
      <c r="YC46" s="129"/>
      <c r="YD46" s="129"/>
      <c r="YE46" s="129"/>
      <c r="YF46" s="129"/>
      <c r="YG46" s="129"/>
      <c r="YH46" s="129"/>
      <c r="YI46" s="129"/>
      <c r="YJ46" s="129"/>
      <c r="YK46" s="129"/>
      <c r="YL46" s="129"/>
      <c r="YM46" s="129"/>
      <c r="YN46" s="129"/>
      <c r="YO46" s="129"/>
      <c r="YP46" s="129"/>
      <c r="YQ46" s="129"/>
      <c r="YR46" s="129"/>
      <c r="YS46" s="129"/>
      <c r="YT46" s="129"/>
      <c r="YU46" s="129"/>
      <c r="YV46" s="129"/>
      <c r="YW46" s="129"/>
      <c r="YX46" s="129"/>
      <c r="YY46" s="129"/>
      <c r="YZ46" s="129"/>
      <c r="ZA46" s="129"/>
      <c r="ZB46" s="129"/>
      <c r="ZC46" s="129"/>
      <c r="ZD46" s="129"/>
      <c r="ZE46" s="129"/>
      <c r="ZF46" s="129"/>
      <c r="ZG46" s="129"/>
      <c r="ZH46" s="129"/>
      <c r="ZI46" s="129"/>
      <c r="ZJ46" s="129"/>
      <c r="ZK46" s="129"/>
      <c r="ZL46" s="129"/>
      <c r="ZM46" s="129"/>
      <c r="ZN46" s="129"/>
      <c r="ZO46" s="129"/>
      <c r="ZP46" s="129"/>
      <c r="ZQ46" s="129"/>
      <c r="ZR46" s="129"/>
      <c r="ZS46" s="129"/>
      <c r="ZT46" s="129"/>
      <c r="ZU46" s="129"/>
      <c r="ZV46" s="129"/>
      <c r="ZW46" s="129"/>
      <c r="ZX46" s="129"/>
      <c r="ZY46" s="129"/>
      <c r="ZZ46" s="129"/>
      <c r="AAA46" s="129"/>
      <c r="AAB46" s="129"/>
      <c r="AAC46" s="129"/>
      <c r="AAD46" s="129"/>
      <c r="AAE46" s="129"/>
      <c r="AAF46" s="129"/>
      <c r="AAG46" s="129"/>
      <c r="AAH46" s="129"/>
      <c r="AAI46" s="129"/>
      <c r="AAJ46" s="129"/>
      <c r="AAK46" s="129"/>
      <c r="AAL46" s="129"/>
      <c r="AAM46" s="129"/>
      <c r="AAN46" s="129"/>
      <c r="AAO46" s="129"/>
      <c r="AAP46" s="129"/>
      <c r="AAQ46" s="129"/>
      <c r="AAR46" s="129"/>
      <c r="AAS46" s="129"/>
      <c r="AAT46" s="129"/>
      <c r="AAU46" s="129"/>
      <c r="AAV46" s="129"/>
      <c r="AAW46" s="129"/>
      <c r="AAX46" s="129"/>
      <c r="AAY46" s="129"/>
      <c r="AAZ46" s="129"/>
      <c r="ABA46" s="129"/>
      <c r="ABB46" s="129"/>
      <c r="ABC46" s="129"/>
      <c r="ABD46" s="129"/>
      <c r="ABE46" s="129"/>
      <c r="ABF46" s="129"/>
      <c r="ABG46" s="129"/>
      <c r="ABH46" s="129"/>
      <c r="ABI46" s="129"/>
      <c r="ABJ46" s="129"/>
      <c r="ABK46" s="129"/>
      <c r="ABL46" s="129"/>
      <c r="ABM46" s="129"/>
      <c r="ABN46" s="129"/>
      <c r="ABO46" s="129"/>
      <c r="ABP46" s="129"/>
      <c r="ABQ46" s="129"/>
      <c r="ABR46" s="129"/>
      <c r="ABS46" s="129"/>
      <c r="ABT46" s="129"/>
      <c r="ABU46" s="129"/>
      <c r="ABV46" s="129"/>
      <c r="ABW46" s="129"/>
      <c r="ABX46" s="129"/>
      <c r="ABY46" s="129"/>
      <c r="ABZ46" s="129"/>
      <c r="ACA46" s="129"/>
      <c r="ACB46" s="129"/>
      <c r="ACC46" s="129"/>
      <c r="ACD46" s="129"/>
      <c r="ACE46" s="129"/>
      <c r="ACF46" s="129"/>
      <c r="ACG46" s="129"/>
      <c r="ACH46" s="129"/>
      <c r="ACI46" s="129"/>
      <c r="ACJ46" s="129"/>
      <c r="ACK46" s="129"/>
      <c r="ACL46" s="129"/>
      <c r="ACM46" s="129"/>
      <c r="ACN46" s="129"/>
      <c r="ACO46" s="129"/>
      <c r="ACP46" s="129"/>
      <c r="ACQ46" s="129"/>
      <c r="ACR46" s="129"/>
      <c r="ACS46" s="129"/>
      <c r="ACT46" s="129"/>
      <c r="ACU46" s="129"/>
      <c r="ACV46" s="129"/>
      <c r="ACW46" s="129"/>
      <c r="ACX46" s="129"/>
      <c r="ACY46" s="129"/>
      <c r="ACZ46" s="129"/>
      <c r="ADA46" s="129"/>
      <c r="ADB46" s="129"/>
      <c r="ADC46" s="129"/>
      <c r="ADD46" s="129"/>
      <c r="ADE46" s="129"/>
      <c r="ADF46" s="129"/>
      <c r="ADG46" s="129"/>
      <c r="ADH46" s="129"/>
      <c r="ADI46" s="129"/>
      <c r="ADJ46" s="129"/>
      <c r="ADK46" s="129"/>
      <c r="ADL46" s="129"/>
      <c r="ADM46" s="129"/>
      <c r="ADN46" s="129"/>
      <c r="ADO46" s="129"/>
      <c r="ADP46" s="129"/>
      <c r="ADQ46" s="129"/>
      <c r="ADR46" s="129"/>
      <c r="ADS46" s="129"/>
      <c r="ADT46" s="129"/>
      <c r="ADU46" s="129"/>
      <c r="ADV46" s="129"/>
      <c r="ADW46" s="129"/>
      <c r="ADX46" s="129"/>
      <c r="ADY46" s="129"/>
      <c r="ADZ46" s="129"/>
      <c r="AEA46" s="129"/>
      <c r="AEB46" s="129"/>
      <c r="AEC46" s="129"/>
      <c r="AED46" s="129"/>
      <c r="AEE46" s="129"/>
      <c r="AEF46" s="129"/>
      <c r="AEG46" s="129"/>
      <c r="AEH46" s="129"/>
      <c r="AEI46" s="129"/>
      <c r="AEJ46" s="129"/>
      <c r="AEK46" s="129"/>
      <c r="AEL46" s="129"/>
      <c r="AEM46" s="129"/>
      <c r="AEN46" s="129"/>
      <c r="AEO46" s="129"/>
      <c r="AEP46" s="129"/>
      <c r="AEQ46" s="129"/>
      <c r="AER46" s="129"/>
      <c r="AES46" s="129"/>
      <c r="AET46" s="129"/>
      <c r="AEU46" s="129"/>
      <c r="AEV46" s="129"/>
      <c r="AEW46" s="129"/>
      <c r="AEX46" s="129"/>
      <c r="AEY46" s="129"/>
      <c r="AEZ46" s="129"/>
      <c r="AFA46" s="129"/>
      <c r="AFB46" s="129"/>
      <c r="AFC46" s="129"/>
      <c r="AFD46" s="129"/>
      <c r="AFE46" s="129"/>
      <c r="AFF46" s="129"/>
      <c r="AFG46" s="129"/>
      <c r="AFH46" s="129"/>
      <c r="AFI46" s="129"/>
      <c r="AFJ46" s="129"/>
      <c r="AFK46" s="129"/>
      <c r="AFL46" s="129"/>
      <c r="AFM46" s="129"/>
      <c r="AFN46" s="129"/>
      <c r="AFO46" s="129"/>
      <c r="AFP46" s="129"/>
      <c r="AFQ46" s="129"/>
      <c r="AFR46" s="129"/>
      <c r="AFS46" s="129"/>
      <c r="AFT46" s="129"/>
      <c r="AFU46" s="129"/>
      <c r="AFV46" s="129"/>
      <c r="AFW46" s="129"/>
      <c r="AFX46" s="129"/>
      <c r="AFY46" s="129"/>
      <c r="AFZ46" s="129"/>
      <c r="AGA46" s="129"/>
      <c r="AGB46" s="129"/>
      <c r="AGC46" s="129"/>
      <c r="AGD46" s="129"/>
      <c r="AGE46" s="129"/>
      <c r="AGF46" s="129"/>
      <c r="AGG46" s="129"/>
      <c r="AGH46" s="129"/>
      <c r="AGI46" s="129"/>
      <c r="AGJ46" s="129"/>
      <c r="AGK46" s="129"/>
      <c r="AGL46" s="129"/>
      <c r="AGM46" s="129"/>
      <c r="AGN46" s="129"/>
      <c r="AGO46" s="129"/>
      <c r="AGP46" s="129"/>
      <c r="AGQ46" s="129"/>
      <c r="AGR46" s="129"/>
      <c r="AGS46" s="129"/>
      <c r="AGT46" s="129"/>
      <c r="AGU46" s="129"/>
      <c r="AGV46" s="129"/>
      <c r="AGW46" s="129"/>
      <c r="AGX46" s="129"/>
      <c r="AGY46" s="129"/>
      <c r="AGZ46" s="129"/>
      <c r="AHA46" s="129"/>
      <c r="AHB46" s="129"/>
      <c r="AHC46" s="129"/>
      <c r="AHD46" s="129"/>
      <c r="AHE46" s="129"/>
      <c r="AHF46" s="129"/>
      <c r="AHG46" s="129"/>
      <c r="AHH46" s="129"/>
      <c r="AHI46" s="129"/>
      <c r="AHJ46" s="129"/>
      <c r="AHK46" s="129"/>
      <c r="AHL46" s="129"/>
      <c r="AHM46" s="129"/>
      <c r="AHN46" s="129"/>
      <c r="AHO46" s="129"/>
      <c r="AHP46" s="129"/>
      <c r="AHQ46" s="129"/>
      <c r="AHR46" s="129"/>
      <c r="AHS46" s="129"/>
      <c r="AHT46" s="129"/>
      <c r="AHU46" s="129"/>
      <c r="AHV46" s="129"/>
      <c r="AHW46" s="129"/>
      <c r="AHX46" s="129"/>
      <c r="AHY46" s="129"/>
      <c r="AHZ46" s="129"/>
      <c r="AIA46" s="129"/>
      <c r="AIB46" s="129"/>
      <c r="AIC46" s="129"/>
      <c r="AID46" s="129"/>
      <c r="AIE46" s="129"/>
      <c r="AIF46" s="129"/>
      <c r="AIG46" s="129"/>
      <c r="AIH46" s="129"/>
      <c r="AII46" s="129"/>
      <c r="AIJ46" s="129"/>
      <c r="AIK46" s="129"/>
      <c r="AIL46" s="129"/>
      <c r="AIM46" s="129"/>
      <c r="AIN46" s="129"/>
      <c r="AIO46" s="129"/>
      <c r="AIP46" s="129"/>
      <c r="AIQ46" s="129"/>
      <c r="AIR46" s="129"/>
      <c r="AIS46" s="129"/>
      <c r="AIT46" s="129"/>
      <c r="AIU46" s="129"/>
      <c r="AIV46" s="129"/>
      <c r="AIW46" s="129"/>
      <c r="AIX46" s="129"/>
      <c r="AIY46" s="129"/>
      <c r="AIZ46" s="129"/>
      <c r="AJA46" s="129"/>
      <c r="AJB46" s="129"/>
      <c r="AJC46" s="129"/>
      <c r="AJD46" s="129"/>
      <c r="AJE46" s="129"/>
      <c r="AJF46" s="129"/>
      <c r="AJG46" s="129"/>
      <c r="AJH46" s="129"/>
      <c r="AJI46" s="129"/>
      <c r="AJJ46" s="129"/>
      <c r="AJK46" s="129"/>
      <c r="AJL46" s="129"/>
      <c r="AJM46" s="129"/>
      <c r="AJN46" s="129"/>
      <c r="AJO46" s="129"/>
      <c r="AJP46" s="129"/>
      <c r="AJQ46" s="129"/>
      <c r="AJR46" s="129"/>
      <c r="AJS46" s="129"/>
      <c r="AJT46" s="129"/>
      <c r="AJU46" s="129"/>
      <c r="AJV46" s="129"/>
      <c r="AJW46" s="129"/>
      <c r="AJX46" s="129"/>
      <c r="AJY46" s="129"/>
      <c r="AJZ46" s="129"/>
      <c r="AKA46" s="129"/>
      <c r="AKB46" s="129"/>
      <c r="AKC46" s="129"/>
      <c r="AKD46" s="129"/>
      <c r="AKE46" s="129"/>
      <c r="AKF46" s="129"/>
      <c r="AKG46" s="129"/>
      <c r="AKH46" s="129"/>
      <c r="AKI46" s="129"/>
      <c r="AKJ46" s="129"/>
      <c r="AKK46" s="129"/>
      <c r="AKL46" s="129"/>
      <c r="AKM46" s="129"/>
      <c r="AKN46" s="129"/>
      <c r="AKO46" s="129"/>
      <c r="AKP46" s="129"/>
      <c r="AKQ46" s="129"/>
      <c r="AKR46" s="129"/>
      <c r="AKS46" s="129"/>
      <c r="AKT46" s="129"/>
      <c r="AKU46" s="129"/>
      <c r="AKV46" s="129"/>
      <c r="AKW46" s="129"/>
      <c r="AKX46" s="129"/>
      <c r="AKY46" s="129"/>
      <c r="AKZ46" s="129"/>
      <c r="ALA46" s="129"/>
      <c r="ALB46" s="129"/>
      <c r="ALC46" s="129"/>
      <c r="ALD46" s="129"/>
      <c r="ALE46" s="129"/>
      <c r="ALF46" s="129"/>
      <c r="ALG46" s="129"/>
      <c r="ALH46" s="129"/>
      <c r="ALI46" s="129"/>
      <c r="ALJ46" s="131"/>
      <c r="ALK46" s="129"/>
      <c r="ALL46" s="129"/>
      <c r="ALM46" s="129"/>
      <c r="ALN46" s="129"/>
      <c r="ALO46" s="105"/>
      <c r="ALP46" s="105"/>
      <c r="ALQ46" s="105"/>
    </row>
    <row r="47" spans="1:1005" s="86" customFormat="1" ht="31.5" customHeight="1" x14ac:dyDescent="0.25">
      <c r="A47" s="213" t="s">
        <v>2790</v>
      </c>
      <c r="B47" s="214"/>
      <c r="C47" s="130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29"/>
      <c r="DE47" s="129"/>
      <c r="DF47" s="129"/>
      <c r="DG47" s="129"/>
      <c r="DH47" s="129"/>
      <c r="DI47" s="129"/>
      <c r="DJ47" s="129"/>
      <c r="DK47" s="129"/>
      <c r="DL47" s="129"/>
      <c r="DM47" s="129"/>
      <c r="DN47" s="129"/>
      <c r="DO47" s="129"/>
      <c r="DP47" s="129"/>
      <c r="DQ47" s="129"/>
      <c r="DR47" s="129"/>
      <c r="DS47" s="129"/>
      <c r="DT47" s="129"/>
      <c r="DU47" s="129"/>
      <c r="DV47" s="129"/>
      <c r="DW47" s="129"/>
      <c r="DX47" s="129"/>
      <c r="DY47" s="129"/>
      <c r="DZ47" s="129"/>
      <c r="EA47" s="129"/>
      <c r="EB47" s="129"/>
      <c r="EC47" s="129"/>
      <c r="ED47" s="129"/>
      <c r="EE47" s="129"/>
      <c r="EF47" s="129"/>
      <c r="EG47" s="129"/>
      <c r="EH47" s="129"/>
      <c r="EI47" s="129"/>
      <c r="EJ47" s="129"/>
      <c r="EK47" s="129"/>
      <c r="EL47" s="129"/>
      <c r="EM47" s="129"/>
      <c r="EN47" s="129"/>
      <c r="EO47" s="129"/>
      <c r="EP47" s="129"/>
      <c r="EQ47" s="129"/>
      <c r="ER47" s="129"/>
      <c r="ES47" s="129"/>
      <c r="ET47" s="129"/>
      <c r="EU47" s="129"/>
      <c r="EV47" s="129"/>
      <c r="EW47" s="129"/>
      <c r="EX47" s="129"/>
      <c r="EY47" s="129"/>
      <c r="EZ47" s="129"/>
      <c r="FA47" s="129"/>
      <c r="FB47" s="129"/>
      <c r="FC47" s="129"/>
      <c r="FD47" s="129"/>
      <c r="FE47" s="129"/>
      <c r="FF47" s="129"/>
      <c r="FG47" s="129"/>
      <c r="FH47" s="129"/>
      <c r="FI47" s="129"/>
      <c r="FJ47" s="129"/>
      <c r="FK47" s="129"/>
      <c r="FL47" s="129"/>
      <c r="FM47" s="129"/>
      <c r="FN47" s="129"/>
      <c r="FO47" s="129"/>
      <c r="FP47" s="129"/>
      <c r="FQ47" s="129"/>
      <c r="FR47" s="129"/>
      <c r="FS47" s="129"/>
      <c r="FT47" s="129"/>
      <c r="FU47" s="129"/>
      <c r="FV47" s="129"/>
      <c r="FW47" s="129"/>
      <c r="FX47" s="129"/>
      <c r="FY47" s="129"/>
      <c r="FZ47" s="129"/>
      <c r="GA47" s="129"/>
      <c r="GB47" s="129"/>
      <c r="GC47" s="129"/>
      <c r="GD47" s="129"/>
      <c r="GE47" s="129"/>
      <c r="GF47" s="129"/>
      <c r="GG47" s="129"/>
      <c r="GH47" s="129"/>
      <c r="GI47" s="129"/>
      <c r="GJ47" s="129"/>
      <c r="GK47" s="129"/>
      <c r="GL47" s="129"/>
      <c r="GM47" s="129"/>
      <c r="GN47" s="129"/>
      <c r="GO47" s="129"/>
      <c r="GP47" s="129"/>
      <c r="GQ47" s="129"/>
      <c r="GR47" s="129"/>
      <c r="GS47" s="129"/>
      <c r="GT47" s="129"/>
      <c r="GU47" s="129"/>
      <c r="GV47" s="129"/>
      <c r="GW47" s="129"/>
      <c r="GX47" s="129"/>
      <c r="GY47" s="129"/>
      <c r="GZ47" s="129"/>
      <c r="HA47" s="129"/>
      <c r="HB47" s="129"/>
      <c r="HC47" s="129"/>
      <c r="HD47" s="129"/>
      <c r="HE47" s="129"/>
      <c r="HF47" s="129"/>
      <c r="HG47" s="129"/>
      <c r="HH47" s="129"/>
      <c r="HI47" s="129"/>
      <c r="HJ47" s="129"/>
      <c r="HK47" s="129"/>
      <c r="HL47" s="129"/>
      <c r="HM47" s="129"/>
      <c r="HN47" s="129"/>
      <c r="HO47" s="129"/>
      <c r="HP47" s="129"/>
      <c r="HQ47" s="129"/>
      <c r="HR47" s="129"/>
      <c r="HS47" s="129"/>
      <c r="HT47" s="129"/>
      <c r="HU47" s="129"/>
      <c r="HV47" s="129"/>
      <c r="HW47" s="129"/>
      <c r="HX47" s="129"/>
      <c r="HY47" s="129"/>
      <c r="HZ47" s="129"/>
      <c r="IA47" s="129"/>
      <c r="IB47" s="129"/>
      <c r="IC47" s="129"/>
      <c r="ID47" s="129"/>
      <c r="IE47" s="129"/>
      <c r="IF47" s="129"/>
      <c r="IG47" s="129"/>
      <c r="IH47" s="129"/>
      <c r="II47" s="129"/>
      <c r="IJ47" s="129"/>
      <c r="IK47" s="129"/>
      <c r="IL47" s="129"/>
      <c r="IM47" s="129"/>
      <c r="IN47" s="129"/>
      <c r="IO47" s="129"/>
      <c r="IP47" s="129"/>
      <c r="IQ47" s="129"/>
      <c r="IR47" s="129"/>
      <c r="IS47" s="129"/>
      <c r="IT47" s="129"/>
      <c r="IU47" s="129"/>
      <c r="IV47" s="129"/>
      <c r="IW47" s="129"/>
      <c r="IX47" s="129"/>
      <c r="IY47" s="129"/>
      <c r="IZ47" s="129"/>
      <c r="JA47" s="129"/>
      <c r="JB47" s="129"/>
      <c r="JC47" s="129"/>
      <c r="JD47" s="129"/>
      <c r="JE47" s="129"/>
      <c r="JF47" s="129"/>
      <c r="JG47" s="129"/>
      <c r="JH47" s="129"/>
      <c r="JI47" s="129"/>
      <c r="JJ47" s="129"/>
      <c r="JK47" s="129"/>
      <c r="JL47" s="129"/>
      <c r="JM47" s="129"/>
      <c r="JN47" s="129"/>
      <c r="JO47" s="129"/>
      <c r="JP47" s="129"/>
      <c r="JQ47" s="129"/>
      <c r="JR47" s="129"/>
      <c r="JS47" s="129"/>
      <c r="JT47" s="129"/>
      <c r="JU47" s="129"/>
      <c r="JV47" s="129"/>
      <c r="JW47" s="129"/>
      <c r="JX47" s="129"/>
      <c r="JY47" s="129"/>
      <c r="JZ47" s="129"/>
      <c r="KA47" s="129"/>
      <c r="KB47" s="129"/>
      <c r="KC47" s="129"/>
      <c r="KD47" s="129"/>
      <c r="KE47" s="129"/>
      <c r="KF47" s="129"/>
      <c r="KG47" s="129"/>
      <c r="KH47" s="129"/>
      <c r="KI47" s="129"/>
      <c r="KJ47" s="129"/>
      <c r="KK47" s="129"/>
      <c r="KL47" s="129"/>
      <c r="KM47" s="129"/>
      <c r="KN47" s="129"/>
      <c r="KO47" s="129"/>
      <c r="KP47" s="129"/>
      <c r="KQ47" s="129"/>
      <c r="KR47" s="129"/>
      <c r="KS47" s="129"/>
      <c r="KT47" s="129"/>
      <c r="KU47" s="129"/>
      <c r="KV47" s="129"/>
      <c r="KW47" s="129"/>
      <c r="KX47" s="129"/>
      <c r="KY47" s="129"/>
      <c r="KZ47" s="129"/>
      <c r="LA47" s="129"/>
      <c r="LB47" s="129"/>
      <c r="LC47" s="129"/>
      <c r="LD47" s="129"/>
      <c r="LE47" s="129"/>
      <c r="LF47" s="129"/>
      <c r="LG47" s="129"/>
      <c r="LH47" s="129"/>
      <c r="LI47" s="129"/>
      <c r="LJ47" s="129"/>
      <c r="LK47" s="129"/>
      <c r="LL47" s="129"/>
      <c r="LM47" s="129"/>
      <c r="LN47" s="129"/>
      <c r="LO47" s="129"/>
      <c r="LP47" s="129"/>
      <c r="LQ47" s="129"/>
      <c r="LR47" s="129"/>
      <c r="LS47" s="129"/>
      <c r="LT47" s="129"/>
      <c r="LU47" s="129"/>
      <c r="LV47" s="129"/>
      <c r="LW47" s="129"/>
      <c r="LX47" s="129"/>
      <c r="LY47" s="129"/>
      <c r="LZ47" s="129"/>
      <c r="MA47" s="129"/>
      <c r="MB47" s="129"/>
      <c r="MC47" s="129"/>
      <c r="MD47" s="129"/>
      <c r="ME47" s="129"/>
      <c r="MF47" s="129"/>
      <c r="MG47" s="129"/>
      <c r="MH47" s="129"/>
      <c r="MI47" s="129"/>
      <c r="MJ47" s="129"/>
      <c r="MK47" s="129"/>
      <c r="ML47" s="129"/>
      <c r="MM47" s="129"/>
      <c r="MN47" s="129"/>
      <c r="MO47" s="129"/>
      <c r="MP47" s="129"/>
      <c r="MQ47" s="129"/>
      <c r="MR47" s="129"/>
      <c r="MS47" s="129"/>
      <c r="MT47" s="129"/>
      <c r="MU47" s="129"/>
      <c r="MV47" s="129"/>
      <c r="MW47" s="129"/>
      <c r="MX47" s="129"/>
      <c r="MY47" s="129"/>
      <c r="MZ47" s="129"/>
      <c r="NA47" s="129"/>
      <c r="NB47" s="129"/>
      <c r="NC47" s="129"/>
      <c r="ND47" s="129"/>
      <c r="NE47" s="129"/>
      <c r="NF47" s="129"/>
      <c r="NG47" s="129"/>
      <c r="NH47" s="129"/>
      <c r="NI47" s="129"/>
      <c r="NJ47" s="129"/>
      <c r="NK47" s="129"/>
      <c r="NL47" s="129"/>
      <c r="NM47" s="129"/>
      <c r="NN47" s="129"/>
      <c r="NO47" s="129"/>
      <c r="NP47" s="129"/>
      <c r="NQ47" s="129"/>
      <c r="NR47" s="129"/>
      <c r="NS47" s="129"/>
      <c r="NT47" s="129"/>
      <c r="NU47" s="129"/>
      <c r="NV47" s="129"/>
      <c r="NW47" s="129"/>
      <c r="NX47" s="129"/>
      <c r="NY47" s="129"/>
      <c r="NZ47" s="129"/>
      <c r="OA47" s="129"/>
      <c r="OB47" s="129"/>
      <c r="OC47" s="129"/>
      <c r="OD47" s="129"/>
      <c r="OE47" s="129"/>
      <c r="OF47" s="129"/>
      <c r="OG47" s="129"/>
      <c r="OH47" s="129"/>
      <c r="OI47" s="129"/>
      <c r="OJ47" s="129"/>
      <c r="OK47" s="129"/>
      <c r="OL47" s="129"/>
      <c r="OM47" s="129"/>
      <c r="ON47" s="129"/>
      <c r="OO47" s="129"/>
      <c r="OP47" s="129"/>
      <c r="OQ47" s="129"/>
      <c r="OR47" s="129"/>
      <c r="OS47" s="129"/>
      <c r="OT47" s="129"/>
      <c r="OU47" s="129"/>
      <c r="OV47" s="129"/>
      <c r="OW47" s="129"/>
      <c r="OX47" s="129"/>
      <c r="OY47" s="129"/>
      <c r="OZ47" s="129"/>
      <c r="PA47" s="129"/>
      <c r="PB47" s="129"/>
      <c r="PC47" s="129"/>
      <c r="PD47" s="129"/>
      <c r="PE47" s="129"/>
      <c r="PF47" s="129"/>
      <c r="PG47" s="129"/>
      <c r="PH47" s="129"/>
      <c r="PI47" s="129"/>
      <c r="PJ47" s="129"/>
      <c r="PK47" s="129"/>
      <c r="PL47" s="129"/>
      <c r="PM47" s="129"/>
      <c r="PN47" s="129"/>
      <c r="PO47" s="129"/>
      <c r="PP47" s="129"/>
      <c r="PQ47" s="129"/>
      <c r="PR47" s="129"/>
      <c r="PS47" s="129"/>
      <c r="PT47" s="129"/>
      <c r="PU47" s="129"/>
      <c r="PV47" s="129"/>
      <c r="PW47" s="129"/>
      <c r="PX47" s="129"/>
      <c r="PY47" s="129"/>
      <c r="PZ47" s="129"/>
      <c r="QA47" s="129"/>
      <c r="QB47" s="129"/>
      <c r="QC47" s="129"/>
      <c r="QD47" s="129"/>
      <c r="QE47" s="129"/>
      <c r="QF47" s="129"/>
      <c r="QG47" s="129"/>
      <c r="QH47" s="129"/>
      <c r="QI47" s="129"/>
      <c r="QJ47" s="129"/>
      <c r="QK47" s="129"/>
      <c r="QL47" s="129"/>
      <c r="QM47" s="129"/>
      <c r="QN47" s="129"/>
      <c r="QO47" s="129"/>
      <c r="QP47" s="129"/>
      <c r="QQ47" s="129"/>
      <c r="QR47" s="129"/>
      <c r="QS47" s="129"/>
      <c r="QT47" s="129"/>
      <c r="QU47" s="129"/>
      <c r="QV47" s="129"/>
      <c r="QW47" s="129"/>
      <c r="QX47" s="129"/>
      <c r="QY47" s="129"/>
      <c r="QZ47" s="129"/>
      <c r="RA47" s="129"/>
      <c r="RB47" s="129"/>
      <c r="RC47" s="129"/>
      <c r="RD47" s="129"/>
      <c r="RE47" s="129"/>
      <c r="RF47" s="129"/>
      <c r="RG47" s="129"/>
      <c r="RH47" s="129"/>
      <c r="RI47" s="129"/>
      <c r="RJ47" s="129"/>
      <c r="RK47" s="129"/>
      <c r="RL47" s="129"/>
      <c r="RM47" s="129"/>
      <c r="RN47" s="129"/>
      <c r="RO47" s="129"/>
      <c r="RP47" s="129"/>
      <c r="RQ47" s="129"/>
      <c r="RR47" s="129"/>
      <c r="RS47" s="129"/>
      <c r="RT47" s="129"/>
      <c r="RU47" s="129"/>
      <c r="RV47" s="129"/>
      <c r="RW47" s="129"/>
      <c r="RX47" s="129"/>
      <c r="RY47" s="129"/>
      <c r="RZ47" s="129"/>
      <c r="SA47" s="129"/>
      <c r="SB47" s="129"/>
      <c r="SC47" s="129"/>
      <c r="SD47" s="129"/>
      <c r="SE47" s="129"/>
      <c r="SF47" s="129"/>
      <c r="SG47" s="129"/>
      <c r="SH47" s="129"/>
      <c r="SI47" s="129"/>
      <c r="SJ47" s="129"/>
      <c r="SK47" s="129"/>
      <c r="SL47" s="129"/>
      <c r="SM47" s="129"/>
      <c r="SN47" s="129"/>
      <c r="SO47" s="129"/>
      <c r="SP47" s="129"/>
      <c r="SQ47" s="129"/>
      <c r="SR47" s="129"/>
      <c r="SS47" s="129"/>
      <c r="ST47" s="129"/>
      <c r="SU47" s="129"/>
      <c r="SV47" s="129"/>
      <c r="SW47" s="129"/>
      <c r="SX47" s="129"/>
      <c r="SY47" s="129"/>
      <c r="SZ47" s="129"/>
      <c r="TA47" s="129"/>
      <c r="TB47" s="129"/>
      <c r="TC47" s="129"/>
      <c r="TD47" s="129"/>
      <c r="TE47" s="129"/>
      <c r="TF47" s="129"/>
      <c r="TG47" s="129"/>
      <c r="TH47" s="129"/>
      <c r="TI47" s="129"/>
      <c r="TJ47" s="129"/>
      <c r="TK47" s="129"/>
      <c r="TL47" s="129"/>
      <c r="TM47" s="129"/>
      <c r="TN47" s="129"/>
      <c r="TO47" s="129"/>
      <c r="TP47" s="129"/>
      <c r="TQ47" s="129"/>
      <c r="TR47" s="129"/>
      <c r="TS47" s="129"/>
      <c r="TT47" s="129"/>
      <c r="TU47" s="129"/>
      <c r="TV47" s="129"/>
      <c r="TW47" s="129"/>
      <c r="TX47" s="129"/>
      <c r="TY47" s="129"/>
      <c r="TZ47" s="129"/>
      <c r="UA47" s="129"/>
      <c r="UB47" s="129"/>
      <c r="UC47" s="129"/>
      <c r="UD47" s="129"/>
      <c r="UE47" s="129"/>
      <c r="UF47" s="129"/>
      <c r="UG47" s="129"/>
      <c r="UH47" s="129"/>
      <c r="UI47" s="129"/>
      <c r="UJ47" s="129"/>
      <c r="UK47" s="129"/>
      <c r="UL47" s="129"/>
      <c r="UM47" s="129"/>
      <c r="UN47" s="129"/>
      <c r="UO47" s="129"/>
      <c r="UP47" s="129"/>
      <c r="UQ47" s="129"/>
      <c r="UR47" s="129"/>
      <c r="US47" s="129"/>
      <c r="UT47" s="129"/>
      <c r="UU47" s="129"/>
      <c r="UV47" s="129"/>
      <c r="UW47" s="129"/>
      <c r="UX47" s="129"/>
      <c r="UY47" s="129"/>
      <c r="UZ47" s="129"/>
      <c r="VA47" s="129"/>
      <c r="VB47" s="129"/>
      <c r="VC47" s="129"/>
      <c r="VD47" s="129"/>
      <c r="VE47" s="129"/>
      <c r="VF47" s="129"/>
      <c r="VG47" s="129"/>
      <c r="VH47" s="129"/>
      <c r="VI47" s="129"/>
      <c r="VJ47" s="129"/>
      <c r="VK47" s="129"/>
      <c r="VL47" s="129"/>
      <c r="VM47" s="129"/>
      <c r="VN47" s="129"/>
      <c r="VO47" s="129"/>
      <c r="VP47" s="129"/>
      <c r="VQ47" s="129"/>
      <c r="VR47" s="129"/>
      <c r="VS47" s="129"/>
      <c r="VT47" s="129"/>
      <c r="VU47" s="129"/>
      <c r="VV47" s="129"/>
      <c r="VW47" s="129"/>
      <c r="VX47" s="129"/>
      <c r="VY47" s="129"/>
      <c r="VZ47" s="129"/>
      <c r="WA47" s="129"/>
      <c r="WB47" s="129"/>
      <c r="WC47" s="129"/>
      <c r="WD47" s="129"/>
      <c r="WE47" s="129"/>
      <c r="WF47" s="129"/>
      <c r="WG47" s="129"/>
      <c r="WH47" s="129"/>
      <c r="WI47" s="129"/>
      <c r="WJ47" s="129"/>
      <c r="WK47" s="129"/>
      <c r="WL47" s="129"/>
      <c r="WM47" s="129"/>
      <c r="WN47" s="129"/>
      <c r="WO47" s="129"/>
      <c r="WP47" s="129"/>
      <c r="WQ47" s="129"/>
      <c r="WR47" s="129"/>
      <c r="WS47" s="129"/>
      <c r="WT47" s="129"/>
      <c r="WU47" s="129"/>
      <c r="WV47" s="129"/>
      <c r="WW47" s="129"/>
      <c r="WX47" s="129"/>
      <c r="WY47" s="129"/>
      <c r="WZ47" s="129"/>
      <c r="XA47" s="129"/>
      <c r="XB47" s="129"/>
      <c r="XC47" s="129"/>
      <c r="XD47" s="129"/>
      <c r="XE47" s="129"/>
      <c r="XF47" s="129"/>
      <c r="XG47" s="129"/>
      <c r="XH47" s="129"/>
      <c r="XI47" s="129"/>
      <c r="XJ47" s="129"/>
      <c r="XK47" s="129"/>
      <c r="XL47" s="129"/>
      <c r="XM47" s="129"/>
      <c r="XN47" s="129"/>
      <c r="XO47" s="129"/>
      <c r="XP47" s="129"/>
      <c r="XQ47" s="129"/>
      <c r="XR47" s="129"/>
      <c r="XS47" s="129"/>
      <c r="XT47" s="129"/>
      <c r="XU47" s="129"/>
      <c r="XV47" s="129"/>
      <c r="XW47" s="129"/>
      <c r="XX47" s="129"/>
      <c r="XY47" s="129"/>
      <c r="XZ47" s="129"/>
      <c r="YA47" s="129"/>
      <c r="YB47" s="129"/>
      <c r="YC47" s="129"/>
      <c r="YD47" s="129"/>
      <c r="YE47" s="129"/>
      <c r="YF47" s="129"/>
      <c r="YG47" s="129"/>
      <c r="YH47" s="129"/>
      <c r="YI47" s="129"/>
      <c r="YJ47" s="129"/>
      <c r="YK47" s="129"/>
      <c r="YL47" s="129"/>
      <c r="YM47" s="129"/>
      <c r="YN47" s="129"/>
      <c r="YO47" s="129"/>
      <c r="YP47" s="129"/>
      <c r="YQ47" s="129"/>
      <c r="YR47" s="129"/>
      <c r="YS47" s="129"/>
      <c r="YT47" s="129"/>
      <c r="YU47" s="129"/>
      <c r="YV47" s="129"/>
      <c r="YW47" s="129"/>
      <c r="YX47" s="129"/>
      <c r="YY47" s="129"/>
      <c r="YZ47" s="129"/>
      <c r="ZA47" s="129"/>
      <c r="ZB47" s="129"/>
      <c r="ZC47" s="129"/>
      <c r="ZD47" s="129"/>
      <c r="ZE47" s="129"/>
      <c r="ZF47" s="129"/>
      <c r="ZG47" s="129"/>
      <c r="ZH47" s="129"/>
      <c r="ZI47" s="129"/>
      <c r="ZJ47" s="129"/>
      <c r="ZK47" s="129"/>
      <c r="ZL47" s="129"/>
      <c r="ZM47" s="129"/>
      <c r="ZN47" s="129"/>
      <c r="ZO47" s="129"/>
      <c r="ZP47" s="129"/>
      <c r="ZQ47" s="129"/>
      <c r="ZR47" s="129"/>
      <c r="ZS47" s="129"/>
      <c r="ZT47" s="129"/>
      <c r="ZU47" s="129"/>
      <c r="ZV47" s="129"/>
      <c r="ZW47" s="129"/>
      <c r="ZX47" s="129"/>
      <c r="ZY47" s="129"/>
      <c r="ZZ47" s="129"/>
      <c r="AAA47" s="129"/>
      <c r="AAB47" s="129"/>
      <c r="AAC47" s="129"/>
      <c r="AAD47" s="129"/>
      <c r="AAE47" s="129"/>
      <c r="AAF47" s="129"/>
      <c r="AAG47" s="129"/>
      <c r="AAH47" s="129"/>
      <c r="AAI47" s="129"/>
      <c r="AAJ47" s="129"/>
      <c r="AAK47" s="129"/>
      <c r="AAL47" s="129"/>
      <c r="AAM47" s="129"/>
      <c r="AAN47" s="129"/>
      <c r="AAO47" s="129"/>
      <c r="AAP47" s="129"/>
      <c r="AAQ47" s="129"/>
      <c r="AAR47" s="129"/>
      <c r="AAS47" s="129"/>
      <c r="AAT47" s="129"/>
      <c r="AAU47" s="129"/>
      <c r="AAV47" s="129"/>
      <c r="AAW47" s="129"/>
      <c r="AAX47" s="129"/>
      <c r="AAY47" s="129"/>
      <c r="AAZ47" s="129"/>
      <c r="ABA47" s="129"/>
      <c r="ABB47" s="129"/>
      <c r="ABC47" s="129"/>
      <c r="ABD47" s="129"/>
      <c r="ABE47" s="129"/>
      <c r="ABF47" s="129"/>
      <c r="ABG47" s="129"/>
      <c r="ABH47" s="129"/>
      <c r="ABI47" s="129"/>
      <c r="ABJ47" s="129"/>
      <c r="ABK47" s="129"/>
      <c r="ABL47" s="129"/>
      <c r="ABM47" s="129"/>
      <c r="ABN47" s="129"/>
      <c r="ABO47" s="129"/>
      <c r="ABP47" s="129"/>
      <c r="ABQ47" s="129"/>
      <c r="ABR47" s="129"/>
      <c r="ABS47" s="129"/>
      <c r="ABT47" s="129"/>
      <c r="ABU47" s="129"/>
      <c r="ABV47" s="129"/>
      <c r="ABW47" s="129"/>
      <c r="ABX47" s="129"/>
      <c r="ABY47" s="129"/>
      <c r="ABZ47" s="129"/>
      <c r="ACA47" s="129"/>
      <c r="ACB47" s="129"/>
      <c r="ACC47" s="129"/>
      <c r="ACD47" s="129"/>
      <c r="ACE47" s="129"/>
      <c r="ACF47" s="129"/>
      <c r="ACG47" s="129"/>
      <c r="ACH47" s="129"/>
      <c r="ACI47" s="129"/>
      <c r="ACJ47" s="129"/>
      <c r="ACK47" s="129"/>
      <c r="ACL47" s="129"/>
      <c r="ACM47" s="129"/>
      <c r="ACN47" s="129"/>
      <c r="ACO47" s="129"/>
      <c r="ACP47" s="129"/>
      <c r="ACQ47" s="129"/>
      <c r="ACR47" s="129"/>
      <c r="ACS47" s="129"/>
      <c r="ACT47" s="129"/>
      <c r="ACU47" s="129"/>
      <c r="ACV47" s="129"/>
      <c r="ACW47" s="129"/>
      <c r="ACX47" s="129"/>
      <c r="ACY47" s="129"/>
      <c r="ACZ47" s="129"/>
      <c r="ADA47" s="129"/>
      <c r="ADB47" s="129"/>
      <c r="ADC47" s="129"/>
      <c r="ADD47" s="129"/>
      <c r="ADE47" s="129"/>
      <c r="ADF47" s="129"/>
      <c r="ADG47" s="129"/>
      <c r="ADH47" s="129"/>
      <c r="ADI47" s="129"/>
      <c r="ADJ47" s="129"/>
      <c r="ADK47" s="129"/>
      <c r="ADL47" s="129"/>
      <c r="ADM47" s="129"/>
      <c r="ADN47" s="129"/>
      <c r="ADO47" s="129"/>
      <c r="ADP47" s="129"/>
      <c r="ADQ47" s="129"/>
      <c r="ADR47" s="129"/>
      <c r="ADS47" s="129"/>
      <c r="ADT47" s="129"/>
      <c r="ADU47" s="129"/>
      <c r="ADV47" s="129"/>
      <c r="ADW47" s="129"/>
      <c r="ADX47" s="129"/>
      <c r="ADY47" s="129"/>
      <c r="ADZ47" s="129"/>
      <c r="AEA47" s="129"/>
      <c r="AEB47" s="129"/>
      <c r="AEC47" s="129"/>
      <c r="AED47" s="129"/>
      <c r="AEE47" s="129"/>
      <c r="AEF47" s="129"/>
      <c r="AEG47" s="129"/>
      <c r="AEH47" s="129"/>
      <c r="AEI47" s="129"/>
      <c r="AEJ47" s="129"/>
      <c r="AEK47" s="129"/>
      <c r="AEL47" s="129"/>
      <c r="AEM47" s="129"/>
      <c r="AEN47" s="129"/>
      <c r="AEO47" s="129"/>
      <c r="AEP47" s="129"/>
      <c r="AEQ47" s="129"/>
      <c r="AER47" s="129"/>
      <c r="AES47" s="129"/>
      <c r="AET47" s="129"/>
      <c r="AEU47" s="129"/>
      <c r="AEV47" s="129"/>
      <c r="AEW47" s="129"/>
      <c r="AEX47" s="129"/>
      <c r="AEY47" s="129"/>
      <c r="AEZ47" s="129"/>
      <c r="AFA47" s="129"/>
      <c r="AFB47" s="129"/>
      <c r="AFC47" s="129"/>
      <c r="AFD47" s="129"/>
      <c r="AFE47" s="129"/>
      <c r="AFF47" s="129"/>
      <c r="AFG47" s="129"/>
      <c r="AFH47" s="129"/>
      <c r="AFI47" s="129"/>
      <c r="AFJ47" s="129"/>
      <c r="AFK47" s="129"/>
      <c r="AFL47" s="129"/>
      <c r="AFM47" s="129"/>
      <c r="AFN47" s="129"/>
      <c r="AFO47" s="129"/>
      <c r="AFP47" s="129"/>
      <c r="AFQ47" s="129"/>
      <c r="AFR47" s="129"/>
      <c r="AFS47" s="129"/>
      <c r="AFT47" s="129"/>
      <c r="AFU47" s="129"/>
      <c r="AFV47" s="129"/>
      <c r="AFW47" s="129"/>
      <c r="AFX47" s="129"/>
      <c r="AFY47" s="129"/>
      <c r="AFZ47" s="129"/>
      <c r="AGA47" s="129"/>
      <c r="AGB47" s="129"/>
      <c r="AGC47" s="129"/>
      <c r="AGD47" s="129"/>
      <c r="AGE47" s="129"/>
      <c r="AGF47" s="129"/>
      <c r="AGG47" s="129"/>
      <c r="AGH47" s="129"/>
      <c r="AGI47" s="129"/>
      <c r="AGJ47" s="129"/>
      <c r="AGK47" s="129"/>
      <c r="AGL47" s="129"/>
      <c r="AGM47" s="129"/>
      <c r="AGN47" s="129"/>
      <c r="AGO47" s="129"/>
      <c r="AGP47" s="129"/>
      <c r="AGQ47" s="129"/>
      <c r="AGR47" s="129"/>
      <c r="AGS47" s="129"/>
      <c r="AGT47" s="129"/>
      <c r="AGU47" s="129"/>
      <c r="AGV47" s="129"/>
      <c r="AGW47" s="129"/>
      <c r="AGX47" s="129"/>
      <c r="AGY47" s="129"/>
      <c r="AGZ47" s="129"/>
      <c r="AHA47" s="129"/>
      <c r="AHB47" s="129"/>
      <c r="AHC47" s="129"/>
      <c r="AHD47" s="129"/>
      <c r="AHE47" s="129"/>
      <c r="AHF47" s="129"/>
      <c r="AHG47" s="129"/>
      <c r="AHH47" s="129"/>
      <c r="AHI47" s="129"/>
      <c r="AHJ47" s="129"/>
      <c r="AHK47" s="129"/>
      <c r="AHL47" s="129"/>
      <c r="AHM47" s="129"/>
      <c r="AHN47" s="129"/>
      <c r="AHO47" s="129"/>
      <c r="AHP47" s="129"/>
      <c r="AHQ47" s="129"/>
      <c r="AHR47" s="129"/>
      <c r="AHS47" s="129"/>
      <c r="AHT47" s="129"/>
      <c r="AHU47" s="129"/>
      <c r="AHV47" s="129"/>
      <c r="AHW47" s="129"/>
      <c r="AHX47" s="129"/>
      <c r="AHY47" s="129"/>
      <c r="AHZ47" s="129"/>
      <c r="AIA47" s="129"/>
      <c r="AIB47" s="129"/>
      <c r="AIC47" s="129"/>
      <c r="AID47" s="129"/>
      <c r="AIE47" s="129"/>
      <c r="AIF47" s="129"/>
      <c r="AIG47" s="129"/>
      <c r="AIH47" s="129"/>
      <c r="AII47" s="129"/>
      <c r="AIJ47" s="129"/>
      <c r="AIK47" s="129"/>
      <c r="AIL47" s="129"/>
      <c r="AIM47" s="129"/>
      <c r="AIN47" s="129"/>
      <c r="AIO47" s="129"/>
      <c r="AIP47" s="129"/>
      <c r="AIQ47" s="129"/>
      <c r="AIR47" s="129"/>
      <c r="AIS47" s="129"/>
      <c r="AIT47" s="129"/>
      <c r="AIU47" s="129"/>
      <c r="AIV47" s="129"/>
      <c r="AIW47" s="129"/>
      <c r="AIX47" s="129"/>
      <c r="AIY47" s="129"/>
      <c r="AIZ47" s="129"/>
      <c r="AJA47" s="129"/>
      <c r="AJB47" s="129"/>
      <c r="AJC47" s="129"/>
      <c r="AJD47" s="129"/>
      <c r="AJE47" s="129"/>
      <c r="AJF47" s="129"/>
      <c r="AJG47" s="129"/>
      <c r="AJH47" s="129"/>
      <c r="AJI47" s="129"/>
      <c r="AJJ47" s="129"/>
      <c r="AJK47" s="129"/>
      <c r="AJL47" s="129"/>
      <c r="AJM47" s="129"/>
      <c r="AJN47" s="129"/>
      <c r="AJO47" s="129"/>
      <c r="AJP47" s="129"/>
      <c r="AJQ47" s="129"/>
      <c r="AJR47" s="129"/>
      <c r="AJS47" s="129"/>
      <c r="AJT47" s="129"/>
      <c r="AJU47" s="129"/>
      <c r="AJV47" s="129"/>
      <c r="AJW47" s="129"/>
      <c r="AJX47" s="129"/>
      <c r="AJY47" s="129"/>
      <c r="AJZ47" s="129"/>
      <c r="AKA47" s="129"/>
      <c r="AKB47" s="129"/>
      <c r="AKC47" s="129"/>
      <c r="AKD47" s="129"/>
      <c r="AKE47" s="129"/>
      <c r="AKF47" s="129"/>
      <c r="AKG47" s="129"/>
      <c r="AKH47" s="129"/>
      <c r="AKI47" s="129"/>
      <c r="AKJ47" s="129"/>
      <c r="AKK47" s="129"/>
      <c r="AKL47" s="129"/>
      <c r="AKM47" s="129"/>
      <c r="AKN47" s="129"/>
      <c r="AKO47" s="129"/>
      <c r="AKP47" s="129"/>
      <c r="AKQ47" s="129"/>
      <c r="AKR47" s="129"/>
      <c r="AKS47" s="129"/>
      <c r="AKT47" s="129"/>
      <c r="AKU47" s="129"/>
      <c r="AKV47" s="129"/>
      <c r="AKW47" s="129"/>
      <c r="AKX47" s="129"/>
      <c r="AKY47" s="129"/>
      <c r="AKZ47" s="129"/>
      <c r="ALA47" s="129"/>
      <c r="ALB47" s="129"/>
      <c r="ALC47" s="129"/>
      <c r="ALD47" s="129"/>
      <c r="ALE47" s="129"/>
      <c r="ALF47" s="129"/>
      <c r="ALG47" s="129"/>
      <c r="ALH47" s="129"/>
      <c r="ALI47" s="129"/>
      <c r="ALJ47" s="131"/>
      <c r="ALK47" s="129"/>
      <c r="ALL47" s="129"/>
      <c r="ALM47" s="129"/>
      <c r="ALN47" s="129"/>
      <c r="ALO47" s="105"/>
      <c r="ALP47" s="105"/>
      <c r="ALQ47" s="105"/>
    </row>
    <row r="48" spans="1:1005" s="241" customFormat="1" ht="31.5" customHeight="1" x14ac:dyDescent="0.25">
      <c r="A48" s="215" t="s">
        <v>2762</v>
      </c>
      <c r="B48" s="218"/>
      <c r="C48" s="224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0"/>
      <c r="AR48" s="220"/>
      <c r="AS48" s="220"/>
      <c r="AT48" s="220"/>
      <c r="AU48" s="220"/>
      <c r="AV48" s="220"/>
      <c r="AW48" s="220"/>
      <c r="AX48" s="220"/>
      <c r="AY48" s="220"/>
      <c r="AZ48" s="220"/>
      <c r="BA48" s="220"/>
      <c r="BB48" s="220"/>
      <c r="BC48" s="220"/>
      <c r="BD48" s="220"/>
      <c r="BE48" s="220"/>
      <c r="BF48" s="220"/>
      <c r="BG48" s="220"/>
      <c r="BH48" s="220"/>
      <c r="BI48" s="220"/>
      <c r="BJ48" s="220"/>
      <c r="BK48" s="220"/>
      <c r="BL48" s="220"/>
      <c r="BM48" s="220"/>
      <c r="BN48" s="220"/>
      <c r="BO48" s="220"/>
      <c r="BP48" s="220"/>
      <c r="BQ48" s="220"/>
      <c r="BR48" s="220"/>
      <c r="BS48" s="220"/>
      <c r="BT48" s="220"/>
      <c r="BU48" s="220"/>
      <c r="BV48" s="220"/>
      <c r="BW48" s="220"/>
      <c r="BX48" s="220"/>
      <c r="BY48" s="220"/>
      <c r="BZ48" s="220"/>
      <c r="CA48" s="220"/>
      <c r="CB48" s="220"/>
      <c r="CC48" s="220"/>
      <c r="CD48" s="220"/>
      <c r="CE48" s="220"/>
      <c r="CF48" s="220"/>
      <c r="CG48" s="220"/>
      <c r="CH48" s="220"/>
      <c r="CI48" s="220"/>
      <c r="CJ48" s="220"/>
      <c r="CK48" s="220"/>
      <c r="CL48" s="220"/>
      <c r="CM48" s="220"/>
      <c r="CN48" s="220"/>
      <c r="CO48" s="220"/>
      <c r="CP48" s="220"/>
      <c r="CQ48" s="220"/>
      <c r="CR48" s="220"/>
      <c r="CS48" s="220"/>
      <c r="CT48" s="220"/>
      <c r="CU48" s="220"/>
      <c r="CV48" s="220"/>
      <c r="CW48" s="220"/>
      <c r="CX48" s="220"/>
      <c r="CY48" s="220"/>
      <c r="CZ48" s="220"/>
      <c r="DA48" s="220"/>
      <c r="DB48" s="220"/>
      <c r="DC48" s="220"/>
      <c r="DD48" s="220"/>
      <c r="DE48" s="220"/>
      <c r="DF48" s="220"/>
      <c r="DG48" s="220"/>
      <c r="DH48" s="220"/>
      <c r="DI48" s="220"/>
      <c r="DJ48" s="220"/>
      <c r="DK48" s="220"/>
      <c r="DL48" s="220"/>
      <c r="DM48" s="220"/>
      <c r="DN48" s="220"/>
      <c r="DO48" s="220"/>
      <c r="DP48" s="220"/>
      <c r="DQ48" s="220"/>
      <c r="DR48" s="220"/>
      <c r="DS48" s="220"/>
      <c r="DT48" s="220"/>
      <c r="DU48" s="220"/>
      <c r="DV48" s="220"/>
      <c r="DW48" s="220"/>
      <c r="DX48" s="220"/>
      <c r="DY48" s="220"/>
      <c r="DZ48" s="220"/>
      <c r="EA48" s="220"/>
      <c r="EB48" s="220"/>
      <c r="EC48" s="220"/>
      <c r="ED48" s="220"/>
      <c r="EE48" s="220"/>
      <c r="EF48" s="220"/>
      <c r="EG48" s="220"/>
      <c r="EH48" s="220"/>
      <c r="EI48" s="220"/>
      <c r="EJ48" s="220"/>
      <c r="EK48" s="220"/>
      <c r="EL48" s="220"/>
      <c r="EM48" s="220"/>
      <c r="EN48" s="220"/>
      <c r="EO48" s="220"/>
      <c r="EP48" s="220"/>
      <c r="EQ48" s="220"/>
      <c r="ER48" s="220"/>
      <c r="ES48" s="220"/>
      <c r="ET48" s="220"/>
      <c r="EU48" s="220"/>
      <c r="EV48" s="220"/>
      <c r="EW48" s="220"/>
      <c r="EX48" s="220"/>
      <c r="EY48" s="220"/>
      <c r="EZ48" s="220"/>
      <c r="FA48" s="220"/>
      <c r="FB48" s="220"/>
      <c r="FC48" s="220"/>
      <c r="FD48" s="220"/>
      <c r="FE48" s="220"/>
      <c r="FF48" s="220"/>
      <c r="FG48" s="220"/>
      <c r="FH48" s="220"/>
      <c r="FI48" s="220"/>
      <c r="FJ48" s="220"/>
      <c r="FK48" s="220"/>
      <c r="FL48" s="220"/>
      <c r="FM48" s="220"/>
      <c r="FN48" s="220"/>
      <c r="FO48" s="220"/>
      <c r="FP48" s="220"/>
      <c r="FQ48" s="220"/>
      <c r="FR48" s="220"/>
      <c r="FS48" s="220"/>
      <c r="FT48" s="220"/>
      <c r="FU48" s="220"/>
      <c r="FV48" s="220"/>
      <c r="FW48" s="220"/>
      <c r="FX48" s="220"/>
      <c r="FY48" s="220"/>
      <c r="FZ48" s="220"/>
      <c r="GA48" s="220"/>
      <c r="GB48" s="220"/>
      <c r="GC48" s="220"/>
      <c r="GD48" s="220"/>
      <c r="GE48" s="220"/>
      <c r="GF48" s="220"/>
      <c r="GG48" s="220"/>
      <c r="GH48" s="220"/>
      <c r="GI48" s="220"/>
      <c r="GJ48" s="220"/>
      <c r="GK48" s="220"/>
      <c r="GL48" s="220"/>
      <c r="GM48" s="220"/>
      <c r="GN48" s="220"/>
      <c r="GO48" s="220"/>
      <c r="GP48" s="220"/>
      <c r="GQ48" s="220"/>
      <c r="GR48" s="220"/>
      <c r="GS48" s="220"/>
      <c r="GT48" s="220"/>
      <c r="GU48" s="220"/>
      <c r="GV48" s="220"/>
      <c r="GW48" s="220"/>
      <c r="GX48" s="220"/>
      <c r="GY48" s="220"/>
      <c r="GZ48" s="220"/>
      <c r="HA48" s="220"/>
      <c r="HB48" s="220"/>
      <c r="HC48" s="220"/>
      <c r="HD48" s="220"/>
      <c r="HE48" s="220"/>
      <c r="HF48" s="220"/>
      <c r="HG48" s="220"/>
      <c r="HH48" s="220"/>
      <c r="HI48" s="220"/>
      <c r="HJ48" s="220"/>
      <c r="HK48" s="220"/>
      <c r="HL48" s="220"/>
      <c r="HM48" s="220"/>
      <c r="HN48" s="220"/>
      <c r="HO48" s="220"/>
      <c r="HP48" s="220"/>
      <c r="HQ48" s="220"/>
      <c r="HR48" s="220"/>
      <c r="HS48" s="220"/>
      <c r="HT48" s="220"/>
      <c r="HU48" s="220"/>
      <c r="HV48" s="220"/>
      <c r="HW48" s="220"/>
      <c r="HX48" s="220"/>
      <c r="HY48" s="220"/>
      <c r="HZ48" s="220"/>
      <c r="IA48" s="220"/>
      <c r="IB48" s="220"/>
      <c r="IC48" s="220"/>
      <c r="ID48" s="220"/>
      <c r="IE48" s="220"/>
      <c r="IF48" s="220"/>
      <c r="IG48" s="220"/>
      <c r="IH48" s="220"/>
      <c r="II48" s="220"/>
      <c r="IJ48" s="220"/>
      <c r="IK48" s="220"/>
      <c r="IL48" s="220"/>
      <c r="IM48" s="220"/>
      <c r="IN48" s="220"/>
      <c r="IO48" s="220"/>
      <c r="IP48" s="220"/>
      <c r="IQ48" s="220"/>
      <c r="IR48" s="220"/>
      <c r="IS48" s="220"/>
      <c r="IT48" s="220"/>
      <c r="IU48" s="220"/>
      <c r="IV48" s="220"/>
      <c r="IW48" s="220"/>
      <c r="IX48" s="220"/>
      <c r="IY48" s="220"/>
      <c r="IZ48" s="220"/>
      <c r="JA48" s="220"/>
      <c r="JB48" s="220"/>
      <c r="JC48" s="220"/>
      <c r="JD48" s="220"/>
      <c r="JE48" s="220"/>
      <c r="JF48" s="220"/>
      <c r="JG48" s="220"/>
      <c r="JH48" s="220"/>
      <c r="JI48" s="220"/>
      <c r="JJ48" s="220"/>
      <c r="JK48" s="220"/>
      <c r="JL48" s="220"/>
      <c r="JM48" s="220"/>
      <c r="JN48" s="220"/>
      <c r="JO48" s="220"/>
      <c r="JP48" s="220"/>
      <c r="JQ48" s="220"/>
      <c r="JR48" s="220"/>
      <c r="JS48" s="220"/>
      <c r="JT48" s="220"/>
      <c r="JU48" s="220"/>
      <c r="JV48" s="220"/>
      <c r="JW48" s="220"/>
      <c r="JX48" s="220"/>
      <c r="JY48" s="220"/>
      <c r="JZ48" s="220"/>
      <c r="KA48" s="220"/>
      <c r="KB48" s="220"/>
      <c r="KC48" s="220"/>
      <c r="KD48" s="220"/>
      <c r="KE48" s="220"/>
      <c r="KF48" s="220"/>
      <c r="KG48" s="220"/>
      <c r="KH48" s="220"/>
      <c r="KI48" s="220"/>
      <c r="KJ48" s="220"/>
      <c r="KK48" s="220"/>
      <c r="KL48" s="220"/>
      <c r="KM48" s="220"/>
      <c r="KN48" s="220"/>
      <c r="KO48" s="220"/>
      <c r="KP48" s="220"/>
      <c r="KQ48" s="220"/>
      <c r="KR48" s="220"/>
      <c r="KS48" s="220"/>
      <c r="KT48" s="220"/>
      <c r="KU48" s="220"/>
      <c r="KV48" s="220"/>
      <c r="KW48" s="220"/>
      <c r="KX48" s="220"/>
      <c r="KY48" s="220"/>
      <c r="KZ48" s="220"/>
      <c r="LA48" s="220"/>
      <c r="LB48" s="220"/>
      <c r="LC48" s="220"/>
      <c r="LD48" s="220"/>
      <c r="LE48" s="220"/>
      <c r="LF48" s="220"/>
      <c r="LG48" s="220"/>
      <c r="LH48" s="220"/>
      <c r="LI48" s="220"/>
      <c r="LJ48" s="220"/>
      <c r="LK48" s="220"/>
      <c r="LL48" s="220"/>
      <c r="LM48" s="220"/>
      <c r="LN48" s="220"/>
      <c r="LO48" s="220"/>
      <c r="LP48" s="220"/>
      <c r="LQ48" s="220"/>
      <c r="LR48" s="220"/>
      <c r="LS48" s="220"/>
      <c r="LT48" s="220"/>
      <c r="LU48" s="220"/>
      <c r="LV48" s="220"/>
      <c r="LW48" s="220"/>
      <c r="LX48" s="220"/>
      <c r="LY48" s="220"/>
      <c r="LZ48" s="220"/>
      <c r="MA48" s="220"/>
      <c r="MB48" s="220"/>
      <c r="MC48" s="220"/>
      <c r="MD48" s="220"/>
      <c r="ME48" s="220"/>
      <c r="MF48" s="220"/>
      <c r="MG48" s="220"/>
      <c r="MH48" s="220"/>
      <c r="MI48" s="220"/>
      <c r="MJ48" s="220"/>
      <c r="MK48" s="220"/>
      <c r="ML48" s="220"/>
      <c r="MM48" s="220"/>
      <c r="MN48" s="220"/>
      <c r="MO48" s="220"/>
      <c r="MP48" s="220"/>
      <c r="MQ48" s="220"/>
      <c r="MR48" s="220"/>
      <c r="MS48" s="220"/>
      <c r="MT48" s="220"/>
      <c r="MU48" s="220"/>
      <c r="MV48" s="220"/>
      <c r="MW48" s="220"/>
      <c r="MX48" s="220"/>
      <c r="MY48" s="220"/>
      <c r="MZ48" s="220"/>
      <c r="NA48" s="220"/>
      <c r="NB48" s="220"/>
      <c r="NC48" s="220"/>
      <c r="ND48" s="220"/>
      <c r="NE48" s="220"/>
      <c r="NF48" s="220"/>
      <c r="NG48" s="220"/>
      <c r="NH48" s="220"/>
      <c r="NI48" s="220"/>
      <c r="NJ48" s="220"/>
      <c r="NK48" s="220"/>
      <c r="NL48" s="220"/>
      <c r="NM48" s="220"/>
      <c r="NN48" s="220"/>
      <c r="NO48" s="220"/>
      <c r="NP48" s="220"/>
      <c r="NQ48" s="220"/>
      <c r="NR48" s="220"/>
      <c r="NS48" s="220"/>
      <c r="NT48" s="220"/>
      <c r="NU48" s="220"/>
      <c r="NV48" s="220"/>
      <c r="NW48" s="220"/>
      <c r="NX48" s="220"/>
      <c r="NY48" s="220"/>
      <c r="NZ48" s="220"/>
      <c r="OA48" s="220"/>
      <c r="OB48" s="220"/>
      <c r="OC48" s="220"/>
      <c r="OD48" s="220"/>
      <c r="OE48" s="220"/>
      <c r="OF48" s="220"/>
      <c r="OG48" s="220"/>
      <c r="OH48" s="220"/>
      <c r="OI48" s="220"/>
      <c r="OJ48" s="220"/>
      <c r="OK48" s="220"/>
      <c r="OL48" s="220"/>
      <c r="OM48" s="220"/>
      <c r="ON48" s="220"/>
      <c r="OO48" s="220"/>
      <c r="OP48" s="220"/>
      <c r="OQ48" s="220"/>
      <c r="OR48" s="220"/>
      <c r="OS48" s="220"/>
      <c r="OT48" s="220"/>
      <c r="OU48" s="220"/>
      <c r="OV48" s="220"/>
      <c r="OW48" s="220"/>
      <c r="OX48" s="220"/>
      <c r="OY48" s="220"/>
      <c r="OZ48" s="220"/>
      <c r="PA48" s="220"/>
      <c r="PB48" s="220"/>
      <c r="PC48" s="220"/>
      <c r="PD48" s="220"/>
      <c r="PE48" s="220"/>
      <c r="PF48" s="220"/>
      <c r="PG48" s="220"/>
      <c r="PH48" s="220"/>
      <c r="PI48" s="220"/>
      <c r="PJ48" s="220"/>
      <c r="PK48" s="220"/>
      <c r="PL48" s="220"/>
      <c r="PM48" s="220"/>
      <c r="PN48" s="220"/>
      <c r="PO48" s="220"/>
      <c r="PP48" s="220"/>
      <c r="PQ48" s="220"/>
      <c r="PR48" s="220"/>
      <c r="PS48" s="220"/>
      <c r="PT48" s="220"/>
      <c r="PU48" s="220"/>
      <c r="PV48" s="220"/>
      <c r="PW48" s="220"/>
      <c r="PX48" s="220"/>
      <c r="PY48" s="220"/>
      <c r="PZ48" s="220"/>
      <c r="QA48" s="220"/>
      <c r="QB48" s="220"/>
      <c r="QC48" s="220"/>
      <c r="QD48" s="220"/>
      <c r="QE48" s="220"/>
      <c r="QF48" s="220"/>
      <c r="QG48" s="220"/>
      <c r="QH48" s="220"/>
      <c r="QI48" s="220"/>
      <c r="QJ48" s="220"/>
      <c r="QK48" s="220"/>
      <c r="QL48" s="220"/>
      <c r="QM48" s="220"/>
      <c r="QN48" s="220"/>
      <c r="QO48" s="220"/>
      <c r="QP48" s="220"/>
      <c r="QQ48" s="220"/>
      <c r="QR48" s="220"/>
      <c r="QS48" s="220"/>
      <c r="QT48" s="220"/>
      <c r="QU48" s="220"/>
      <c r="QV48" s="220"/>
      <c r="QW48" s="220"/>
      <c r="QX48" s="220"/>
      <c r="QY48" s="220"/>
      <c r="QZ48" s="220"/>
      <c r="RA48" s="220"/>
      <c r="RB48" s="220"/>
      <c r="RC48" s="220"/>
      <c r="RD48" s="220"/>
      <c r="RE48" s="220"/>
      <c r="RF48" s="220"/>
      <c r="RG48" s="220"/>
      <c r="RH48" s="220"/>
      <c r="RI48" s="220"/>
      <c r="RJ48" s="220"/>
      <c r="RK48" s="220"/>
      <c r="RL48" s="220"/>
      <c r="RM48" s="220"/>
      <c r="RN48" s="220"/>
      <c r="RO48" s="220"/>
      <c r="RP48" s="220"/>
      <c r="RQ48" s="220"/>
      <c r="RR48" s="220"/>
      <c r="RS48" s="220"/>
      <c r="RT48" s="220"/>
      <c r="RU48" s="220"/>
      <c r="RV48" s="220"/>
      <c r="RW48" s="220"/>
      <c r="RX48" s="220"/>
      <c r="RY48" s="220"/>
      <c r="RZ48" s="220"/>
      <c r="SA48" s="220"/>
      <c r="SB48" s="220"/>
      <c r="SC48" s="220"/>
      <c r="SD48" s="220"/>
      <c r="SE48" s="220"/>
      <c r="SF48" s="220"/>
      <c r="SG48" s="220"/>
      <c r="SH48" s="220"/>
      <c r="SI48" s="220"/>
      <c r="SJ48" s="220"/>
      <c r="SK48" s="220"/>
      <c r="SL48" s="220"/>
      <c r="SM48" s="220"/>
      <c r="SN48" s="220"/>
      <c r="SO48" s="220"/>
      <c r="SP48" s="220"/>
      <c r="SQ48" s="220"/>
      <c r="SR48" s="220"/>
      <c r="SS48" s="220"/>
      <c r="ST48" s="220"/>
      <c r="SU48" s="220"/>
      <c r="SV48" s="220"/>
      <c r="SW48" s="220"/>
      <c r="SX48" s="220"/>
      <c r="SY48" s="220"/>
      <c r="SZ48" s="220"/>
      <c r="TA48" s="220"/>
      <c r="TB48" s="220"/>
      <c r="TC48" s="220"/>
      <c r="TD48" s="220"/>
      <c r="TE48" s="220"/>
      <c r="TF48" s="220"/>
      <c r="TG48" s="220"/>
      <c r="TH48" s="220"/>
      <c r="TI48" s="220"/>
      <c r="TJ48" s="220"/>
      <c r="TK48" s="220"/>
      <c r="TL48" s="220"/>
      <c r="TM48" s="220"/>
      <c r="TN48" s="220"/>
      <c r="TO48" s="220"/>
      <c r="TP48" s="220"/>
      <c r="TQ48" s="220"/>
      <c r="TR48" s="220"/>
      <c r="TS48" s="220"/>
      <c r="TT48" s="220"/>
      <c r="TU48" s="220"/>
      <c r="TV48" s="220"/>
      <c r="TW48" s="220"/>
      <c r="TX48" s="220"/>
      <c r="TY48" s="220"/>
      <c r="TZ48" s="220"/>
      <c r="UA48" s="220"/>
      <c r="UB48" s="220"/>
      <c r="UC48" s="220"/>
      <c r="UD48" s="220"/>
      <c r="UE48" s="220"/>
      <c r="UF48" s="220"/>
      <c r="UG48" s="220"/>
      <c r="UH48" s="220"/>
      <c r="UI48" s="220"/>
      <c r="UJ48" s="220"/>
      <c r="UK48" s="220"/>
      <c r="UL48" s="220"/>
      <c r="UM48" s="220"/>
      <c r="UN48" s="220"/>
      <c r="UO48" s="220"/>
      <c r="UP48" s="220"/>
      <c r="UQ48" s="220"/>
      <c r="UR48" s="220"/>
      <c r="US48" s="220"/>
      <c r="UT48" s="220"/>
      <c r="UU48" s="220"/>
      <c r="UV48" s="220"/>
      <c r="UW48" s="220"/>
      <c r="UX48" s="220"/>
      <c r="UY48" s="220"/>
      <c r="UZ48" s="220"/>
      <c r="VA48" s="220"/>
      <c r="VB48" s="220"/>
      <c r="VC48" s="220"/>
      <c r="VD48" s="220"/>
      <c r="VE48" s="220"/>
      <c r="VF48" s="220"/>
      <c r="VG48" s="220"/>
      <c r="VH48" s="220"/>
      <c r="VI48" s="220"/>
      <c r="VJ48" s="220"/>
      <c r="VK48" s="220"/>
      <c r="VL48" s="220"/>
      <c r="VM48" s="220"/>
      <c r="VN48" s="220"/>
      <c r="VO48" s="220"/>
      <c r="VP48" s="220"/>
      <c r="VQ48" s="220"/>
      <c r="VR48" s="220"/>
      <c r="VS48" s="220"/>
      <c r="VT48" s="220"/>
      <c r="VU48" s="220"/>
      <c r="VV48" s="220"/>
      <c r="VW48" s="220"/>
      <c r="VX48" s="220"/>
      <c r="VY48" s="220"/>
      <c r="VZ48" s="220"/>
      <c r="WA48" s="220"/>
      <c r="WB48" s="220"/>
      <c r="WC48" s="220"/>
      <c r="WD48" s="220"/>
      <c r="WE48" s="220"/>
      <c r="WF48" s="220"/>
      <c r="WG48" s="220"/>
      <c r="WH48" s="220"/>
      <c r="WI48" s="220"/>
      <c r="WJ48" s="220"/>
      <c r="WK48" s="220"/>
      <c r="WL48" s="220"/>
      <c r="WM48" s="220"/>
      <c r="WN48" s="220"/>
      <c r="WO48" s="220"/>
      <c r="WP48" s="220"/>
      <c r="WQ48" s="220"/>
      <c r="WR48" s="220"/>
      <c r="WS48" s="220"/>
      <c r="WT48" s="220"/>
      <c r="WU48" s="220"/>
      <c r="WV48" s="220"/>
      <c r="WW48" s="220"/>
      <c r="WX48" s="220"/>
      <c r="WY48" s="220"/>
      <c r="WZ48" s="220"/>
      <c r="XA48" s="220"/>
      <c r="XB48" s="220"/>
      <c r="XC48" s="220"/>
      <c r="XD48" s="220"/>
      <c r="XE48" s="220"/>
      <c r="XF48" s="220"/>
      <c r="XG48" s="220"/>
      <c r="XH48" s="220"/>
      <c r="XI48" s="220"/>
      <c r="XJ48" s="220"/>
      <c r="XK48" s="220"/>
      <c r="XL48" s="220"/>
      <c r="XM48" s="220"/>
      <c r="XN48" s="220"/>
      <c r="XO48" s="220"/>
      <c r="XP48" s="220"/>
      <c r="XQ48" s="220"/>
      <c r="XR48" s="220"/>
      <c r="XS48" s="220"/>
      <c r="XT48" s="220"/>
      <c r="XU48" s="220"/>
      <c r="XV48" s="220"/>
      <c r="XW48" s="220"/>
      <c r="XX48" s="220"/>
      <c r="XY48" s="220"/>
      <c r="XZ48" s="220"/>
      <c r="YA48" s="220"/>
      <c r="YB48" s="220"/>
      <c r="YC48" s="220"/>
      <c r="YD48" s="220"/>
      <c r="YE48" s="220"/>
      <c r="YF48" s="220"/>
      <c r="YG48" s="220"/>
      <c r="YH48" s="220"/>
      <c r="YI48" s="220"/>
      <c r="YJ48" s="220"/>
      <c r="YK48" s="220"/>
      <c r="YL48" s="220"/>
      <c r="YM48" s="220"/>
      <c r="YN48" s="220"/>
      <c r="YO48" s="220"/>
      <c r="YP48" s="220"/>
      <c r="YQ48" s="220"/>
      <c r="YR48" s="220"/>
      <c r="YS48" s="220"/>
      <c r="YT48" s="220"/>
      <c r="YU48" s="220"/>
      <c r="YV48" s="220"/>
      <c r="YW48" s="220"/>
      <c r="YX48" s="220"/>
      <c r="YY48" s="220"/>
      <c r="YZ48" s="220"/>
      <c r="ZA48" s="220"/>
      <c r="ZB48" s="220"/>
      <c r="ZC48" s="220"/>
      <c r="ZD48" s="220"/>
      <c r="ZE48" s="220"/>
      <c r="ZF48" s="220"/>
      <c r="ZG48" s="220"/>
      <c r="ZH48" s="220"/>
      <c r="ZI48" s="220"/>
      <c r="ZJ48" s="220"/>
      <c r="ZK48" s="220"/>
      <c r="ZL48" s="220"/>
      <c r="ZM48" s="220"/>
      <c r="ZN48" s="220"/>
      <c r="ZO48" s="220"/>
      <c r="ZP48" s="220"/>
      <c r="ZQ48" s="220"/>
      <c r="ZR48" s="220"/>
      <c r="ZS48" s="220"/>
      <c r="ZT48" s="220"/>
      <c r="ZU48" s="220"/>
      <c r="ZV48" s="220"/>
      <c r="ZW48" s="220"/>
      <c r="ZX48" s="220"/>
      <c r="ZY48" s="220"/>
      <c r="ZZ48" s="220"/>
      <c r="AAA48" s="220"/>
      <c r="AAB48" s="220"/>
      <c r="AAC48" s="220"/>
      <c r="AAD48" s="220"/>
      <c r="AAE48" s="220"/>
      <c r="AAF48" s="220"/>
      <c r="AAG48" s="220"/>
      <c r="AAH48" s="220"/>
      <c r="AAI48" s="220"/>
      <c r="AAJ48" s="220"/>
      <c r="AAK48" s="220"/>
      <c r="AAL48" s="220"/>
      <c r="AAM48" s="220"/>
      <c r="AAN48" s="220"/>
      <c r="AAO48" s="220"/>
      <c r="AAP48" s="220"/>
      <c r="AAQ48" s="220"/>
      <c r="AAR48" s="220"/>
      <c r="AAS48" s="220"/>
      <c r="AAT48" s="220"/>
      <c r="AAU48" s="220"/>
      <c r="AAV48" s="220"/>
      <c r="AAW48" s="220"/>
      <c r="AAX48" s="220"/>
      <c r="AAY48" s="220"/>
      <c r="AAZ48" s="220"/>
      <c r="ABA48" s="220"/>
      <c r="ABB48" s="220"/>
      <c r="ABC48" s="220"/>
      <c r="ABD48" s="220"/>
      <c r="ABE48" s="220"/>
      <c r="ABF48" s="220"/>
      <c r="ABG48" s="220"/>
      <c r="ABH48" s="220"/>
      <c r="ABI48" s="220"/>
      <c r="ABJ48" s="220"/>
      <c r="ABK48" s="220"/>
      <c r="ABL48" s="220"/>
      <c r="ABM48" s="220"/>
      <c r="ABN48" s="220"/>
      <c r="ABO48" s="220"/>
      <c r="ABP48" s="220"/>
      <c r="ABQ48" s="220"/>
      <c r="ABR48" s="220"/>
      <c r="ABS48" s="220"/>
      <c r="ABT48" s="220"/>
      <c r="ABU48" s="220"/>
      <c r="ABV48" s="220"/>
      <c r="ABW48" s="220"/>
      <c r="ABX48" s="220"/>
      <c r="ABY48" s="220"/>
      <c r="ABZ48" s="220"/>
      <c r="ACA48" s="220"/>
      <c r="ACB48" s="220"/>
      <c r="ACC48" s="220"/>
      <c r="ACD48" s="220"/>
      <c r="ACE48" s="220"/>
      <c r="ACF48" s="220"/>
      <c r="ACG48" s="220"/>
      <c r="ACH48" s="220"/>
      <c r="ACI48" s="220"/>
      <c r="ACJ48" s="220"/>
      <c r="ACK48" s="220"/>
      <c r="ACL48" s="220"/>
      <c r="ACM48" s="220"/>
      <c r="ACN48" s="220"/>
      <c r="ACO48" s="220"/>
      <c r="ACP48" s="220"/>
      <c r="ACQ48" s="220"/>
      <c r="ACR48" s="220"/>
      <c r="ACS48" s="220"/>
      <c r="ACT48" s="220"/>
      <c r="ACU48" s="220"/>
      <c r="ACV48" s="220"/>
      <c r="ACW48" s="220"/>
      <c r="ACX48" s="220"/>
      <c r="ACY48" s="220"/>
      <c r="ACZ48" s="220"/>
      <c r="ADA48" s="220"/>
      <c r="ADB48" s="220"/>
      <c r="ADC48" s="220"/>
      <c r="ADD48" s="220"/>
      <c r="ADE48" s="220"/>
      <c r="ADF48" s="220"/>
      <c r="ADG48" s="220"/>
      <c r="ADH48" s="220"/>
      <c r="ADI48" s="220"/>
      <c r="ADJ48" s="220"/>
      <c r="ADK48" s="220"/>
      <c r="ADL48" s="220"/>
      <c r="ADM48" s="220"/>
      <c r="ADN48" s="220"/>
      <c r="ADO48" s="220"/>
      <c r="ADP48" s="220"/>
      <c r="ADQ48" s="220"/>
      <c r="ADR48" s="220"/>
      <c r="ADS48" s="220"/>
      <c r="ADT48" s="220"/>
      <c r="ADU48" s="220"/>
      <c r="ADV48" s="220"/>
      <c r="ADW48" s="220"/>
      <c r="ADX48" s="220"/>
      <c r="ADY48" s="220"/>
      <c r="ADZ48" s="220"/>
      <c r="AEA48" s="220"/>
      <c r="AEB48" s="220"/>
      <c r="AEC48" s="220"/>
      <c r="AED48" s="220"/>
      <c r="AEE48" s="220"/>
      <c r="AEF48" s="220"/>
      <c r="AEG48" s="220"/>
      <c r="AEH48" s="220"/>
      <c r="AEI48" s="220"/>
      <c r="AEJ48" s="220"/>
      <c r="AEK48" s="220"/>
      <c r="AEL48" s="220"/>
      <c r="AEM48" s="220"/>
      <c r="AEN48" s="220"/>
      <c r="AEO48" s="220"/>
      <c r="AEP48" s="220"/>
      <c r="AEQ48" s="220"/>
      <c r="AER48" s="220"/>
      <c r="AES48" s="220"/>
      <c r="AET48" s="220"/>
      <c r="AEU48" s="220"/>
      <c r="AEV48" s="220"/>
      <c r="AEW48" s="220"/>
      <c r="AEX48" s="220"/>
      <c r="AEY48" s="220"/>
      <c r="AEZ48" s="220"/>
      <c r="AFA48" s="220"/>
      <c r="AFB48" s="220"/>
      <c r="AFC48" s="220"/>
      <c r="AFD48" s="220"/>
      <c r="AFE48" s="220"/>
      <c r="AFF48" s="220"/>
      <c r="AFG48" s="220"/>
      <c r="AFH48" s="220"/>
      <c r="AFI48" s="220"/>
      <c r="AFJ48" s="220"/>
      <c r="AFK48" s="220"/>
      <c r="AFL48" s="220"/>
      <c r="AFM48" s="220"/>
      <c r="AFN48" s="220"/>
      <c r="AFO48" s="220"/>
      <c r="AFP48" s="220"/>
      <c r="AFQ48" s="220"/>
      <c r="AFR48" s="220"/>
      <c r="AFS48" s="220"/>
      <c r="AFT48" s="220"/>
      <c r="AFU48" s="220"/>
      <c r="AFV48" s="220"/>
      <c r="AFW48" s="220"/>
      <c r="AFX48" s="220"/>
      <c r="AFY48" s="220"/>
      <c r="AFZ48" s="220"/>
      <c r="AGA48" s="220"/>
      <c r="AGB48" s="220"/>
      <c r="AGC48" s="220"/>
      <c r="AGD48" s="220"/>
      <c r="AGE48" s="220"/>
      <c r="AGF48" s="220"/>
      <c r="AGG48" s="220"/>
      <c r="AGH48" s="220"/>
      <c r="AGI48" s="220"/>
      <c r="AGJ48" s="220"/>
      <c r="AGK48" s="220"/>
      <c r="AGL48" s="220"/>
      <c r="AGM48" s="220"/>
      <c r="AGN48" s="220"/>
      <c r="AGO48" s="220"/>
      <c r="AGP48" s="220"/>
      <c r="AGQ48" s="220"/>
      <c r="AGR48" s="220"/>
      <c r="AGS48" s="220"/>
      <c r="AGT48" s="220"/>
      <c r="AGU48" s="220"/>
      <c r="AGV48" s="220"/>
      <c r="AGW48" s="220"/>
      <c r="AGX48" s="220"/>
      <c r="AGY48" s="220"/>
      <c r="AGZ48" s="220"/>
      <c r="AHA48" s="220"/>
      <c r="AHB48" s="220"/>
      <c r="AHC48" s="220"/>
      <c r="AHD48" s="220"/>
      <c r="AHE48" s="220"/>
      <c r="AHF48" s="220"/>
      <c r="AHG48" s="220"/>
      <c r="AHH48" s="220"/>
      <c r="AHI48" s="220"/>
      <c r="AHJ48" s="220"/>
      <c r="AHK48" s="220"/>
      <c r="AHL48" s="220"/>
      <c r="AHM48" s="220"/>
      <c r="AHN48" s="220"/>
      <c r="AHO48" s="220"/>
      <c r="AHP48" s="220"/>
      <c r="AHQ48" s="220"/>
      <c r="AHR48" s="220"/>
      <c r="AHS48" s="220"/>
      <c r="AHT48" s="220"/>
      <c r="AHU48" s="220"/>
      <c r="AHV48" s="220"/>
      <c r="AHW48" s="220"/>
      <c r="AHX48" s="220"/>
      <c r="AHY48" s="220"/>
      <c r="AHZ48" s="220"/>
      <c r="AIA48" s="220"/>
      <c r="AIB48" s="220"/>
      <c r="AIC48" s="220"/>
      <c r="AID48" s="220"/>
      <c r="AIE48" s="220"/>
      <c r="AIF48" s="220"/>
      <c r="AIG48" s="220"/>
      <c r="AIH48" s="220"/>
      <c r="AII48" s="220"/>
      <c r="AIJ48" s="220"/>
      <c r="AIK48" s="220"/>
      <c r="AIL48" s="220"/>
      <c r="AIM48" s="220"/>
      <c r="AIN48" s="220"/>
      <c r="AIO48" s="220"/>
      <c r="AIP48" s="220"/>
      <c r="AIQ48" s="220"/>
      <c r="AIR48" s="220"/>
      <c r="AIS48" s="220"/>
      <c r="AIT48" s="220"/>
      <c r="AIU48" s="220"/>
      <c r="AIV48" s="220"/>
      <c r="AIW48" s="220"/>
      <c r="AIX48" s="220"/>
      <c r="AIY48" s="220"/>
      <c r="AIZ48" s="220"/>
      <c r="AJA48" s="220"/>
      <c r="AJB48" s="220"/>
      <c r="AJC48" s="220"/>
      <c r="AJD48" s="220"/>
      <c r="AJE48" s="220"/>
      <c r="AJF48" s="220"/>
      <c r="AJG48" s="220"/>
      <c r="AJH48" s="220"/>
      <c r="AJI48" s="220"/>
      <c r="AJJ48" s="220"/>
      <c r="AJK48" s="220"/>
      <c r="AJL48" s="220"/>
      <c r="AJM48" s="220"/>
      <c r="AJN48" s="220"/>
      <c r="AJO48" s="220"/>
      <c r="AJP48" s="220"/>
      <c r="AJQ48" s="220"/>
      <c r="AJR48" s="220"/>
      <c r="AJS48" s="220"/>
      <c r="AJT48" s="220"/>
      <c r="AJU48" s="220"/>
      <c r="AJV48" s="220"/>
      <c r="AJW48" s="220"/>
      <c r="AJX48" s="220"/>
      <c r="AJY48" s="220"/>
      <c r="AJZ48" s="220"/>
      <c r="AKA48" s="220"/>
      <c r="AKB48" s="220"/>
      <c r="AKC48" s="220"/>
      <c r="AKD48" s="220"/>
      <c r="AKE48" s="220"/>
      <c r="AKF48" s="220"/>
      <c r="AKG48" s="220"/>
      <c r="AKH48" s="220"/>
      <c r="AKI48" s="220"/>
      <c r="AKJ48" s="220"/>
      <c r="AKK48" s="220"/>
      <c r="AKL48" s="220"/>
      <c r="AKM48" s="220"/>
      <c r="AKN48" s="220"/>
      <c r="AKO48" s="220"/>
      <c r="AKP48" s="220"/>
      <c r="AKQ48" s="220"/>
      <c r="AKR48" s="220"/>
      <c r="AKS48" s="220"/>
      <c r="AKT48" s="220"/>
      <c r="AKU48" s="220"/>
      <c r="AKV48" s="220"/>
      <c r="AKW48" s="220"/>
      <c r="AKX48" s="220"/>
      <c r="AKY48" s="220"/>
      <c r="AKZ48" s="220"/>
      <c r="ALA48" s="220"/>
      <c r="ALB48" s="220"/>
      <c r="ALC48" s="220"/>
      <c r="ALD48" s="220"/>
      <c r="ALE48" s="220"/>
      <c r="ALF48" s="220"/>
      <c r="ALG48" s="220"/>
      <c r="ALH48" s="220"/>
      <c r="ALI48" s="220"/>
      <c r="ALJ48" s="220"/>
      <c r="ALK48" s="220"/>
      <c r="ALL48" s="220"/>
      <c r="ALM48" s="220"/>
      <c r="ALN48" s="220"/>
      <c r="ALO48" s="239"/>
      <c r="ALP48" s="239"/>
      <c r="ALQ48" s="239"/>
    </row>
    <row r="49" spans="1:1005" s="86" customFormat="1" ht="31.5" customHeight="1" x14ac:dyDescent="0.25">
      <c r="A49" s="216" t="s">
        <v>2791</v>
      </c>
      <c r="B49" s="225"/>
      <c r="C49" s="226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M49" s="223"/>
      <c r="AN49" s="223"/>
      <c r="AO49" s="223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223"/>
      <c r="BC49" s="223"/>
      <c r="BD49" s="223"/>
      <c r="BE49" s="223"/>
      <c r="BF49" s="223"/>
      <c r="BG49" s="223"/>
      <c r="BH49" s="223"/>
      <c r="BI49" s="223"/>
      <c r="BJ49" s="223"/>
      <c r="BK49" s="223"/>
      <c r="BL49" s="223"/>
      <c r="BM49" s="223"/>
      <c r="BN49" s="223"/>
      <c r="BO49" s="223"/>
      <c r="BP49" s="223"/>
      <c r="BQ49" s="223"/>
      <c r="BR49" s="223"/>
      <c r="BS49" s="223"/>
      <c r="BT49" s="223"/>
      <c r="BU49" s="223"/>
      <c r="BV49" s="223"/>
      <c r="BW49" s="223"/>
      <c r="BX49" s="223"/>
      <c r="BY49" s="223"/>
      <c r="BZ49" s="223"/>
      <c r="CA49" s="223"/>
      <c r="CB49" s="223"/>
      <c r="CC49" s="223"/>
      <c r="CD49" s="223"/>
      <c r="CE49" s="223"/>
      <c r="CF49" s="223"/>
      <c r="CG49" s="223"/>
      <c r="CH49" s="223"/>
      <c r="CI49" s="223"/>
      <c r="CJ49" s="223"/>
      <c r="CK49" s="223"/>
      <c r="CL49" s="223"/>
      <c r="CM49" s="223"/>
      <c r="CN49" s="223"/>
      <c r="CO49" s="223"/>
      <c r="CP49" s="223"/>
      <c r="CQ49" s="223"/>
      <c r="CR49" s="223"/>
      <c r="CS49" s="223"/>
      <c r="CT49" s="223"/>
      <c r="CU49" s="223"/>
      <c r="CV49" s="223"/>
      <c r="CW49" s="223"/>
      <c r="CX49" s="223"/>
      <c r="CY49" s="223"/>
      <c r="CZ49" s="223"/>
      <c r="DA49" s="223"/>
      <c r="DB49" s="223"/>
      <c r="DC49" s="223"/>
      <c r="DD49" s="223"/>
      <c r="DE49" s="223"/>
      <c r="DF49" s="223"/>
      <c r="DG49" s="223"/>
      <c r="DH49" s="223"/>
      <c r="DI49" s="223"/>
      <c r="DJ49" s="223"/>
      <c r="DK49" s="223"/>
      <c r="DL49" s="223"/>
      <c r="DM49" s="223"/>
      <c r="DN49" s="223"/>
      <c r="DO49" s="223"/>
      <c r="DP49" s="223"/>
      <c r="DQ49" s="223"/>
      <c r="DR49" s="223"/>
      <c r="DS49" s="223"/>
      <c r="DT49" s="223"/>
      <c r="DU49" s="223"/>
      <c r="DV49" s="223"/>
      <c r="DW49" s="223"/>
      <c r="DX49" s="223"/>
      <c r="DY49" s="223"/>
      <c r="DZ49" s="223"/>
      <c r="EA49" s="223"/>
      <c r="EB49" s="223"/>
      <c r="EC49" s="223"/>
      <c r="ED49" s="223"/>
      <c r="EE49" s="223"/>
      <c r="EF49" s="223"/>
      <c r="EG49" s="223"/>
      <c r="EH49" s="223"/>
      <c r="EI49" s="223"/>
      <c r="EJ49" s="223"/>
      <c r="EK49" s="223"/>
      <c r="EL49" s="223"/>
      <c r="EM49" s="223"/>
      <c r="EN49" s="223"/>
      <c r="EO49" s="223"/>
      <c r="EP49" s="223"/>
      <c r="EQ49" s="223"/>
      <c r="ER49" s="223"/>
      <c r="ES49" s="223"/>
      <c r="ET49" s="223"/>
      <c r="EU49" s="223"/>
      <c r="EV49" s="223"/>
      <c r="EW49" s="223"/>
      <c r="EX49" s="223"/>
      <c r="EY49" s="223"/>
      <c r="EZ49" s="223"/>
      <c r="FA49" s="223"/>
      <c r="FB49" s="223"/>
      <c r="FC49" s="223"/>
      <c r="FD49" s="223"/>
      <c r="FE49" s="223"/>
      <c r="FF49" s="223"/>
      <c r="FG49" s="223"/>
      <c r="FH49" s="223"/>
      <c r="FI49" s="223"/>
      <c r="FJ49" s="223"/>
      <c r="FK49" s="223"/>
      <c r="FL49" s="223"/>
      <c r="FM49" s="223"/>
      <c r="FN49" s="223"/>
      <c r="FO49" s="223"/>
      <c r="FP49" s="223"/>
      <c r="FQ49" s="223"/>
      <c r="FR49" s="223"/>
      <c r="FS49" s="223"/>
      <c r="FT49" s="223"/>
      <c r="FU49" s="223"/>
      <c r="FV49" s="223"/>
      <c r="FW49" s="223"/>
      <c r="FX49" s="223"/>
      <c r="FY49" s="223"/>
      <c r="FZ49" s="223"/>
      <c r="GA49" s="223"/>
      <c r="GB49" s="223"/>
      <c r="GC49" s="223"/>
      <c r="GD49" s="223"/>
      <c r="GE49" s="223"/>
      <c r="GF49" s="223"/>
      <c r="GG49" s="223"/>
      <c r="GH49" s="223"/>
      <c r="GI49" s="223"/>
      <c r="GJ49" s="223"/>
      <c r="GK49" s="223"/>
      <c r="GL49" s="223"/>
      <c r="GM49" s="223"/>
      <c r="GN49" s="223"/>
      <c r="GO49" s="223"/>
      <c r="GP49" s="223"/>
      <c r="GQ49" s="223"/>
      <c r="GR49" s="223"/>
      <c r="GS49" s="223"/>
      <c r="GT49" s="223"/>
      <c r="GU49" s="223"/>
      <c r="GV49" s="223"/>
      <c r="GW49" s="223"/>
      <c r="GX49" s="223"/>
      <c r="GY49" s="223"/>
      <c r="GZ49" s="223"/>
      <c r="HA49" s="223"/>
      <c r="HB49" s="223"/>
      <c r="HC49" s="223"/>
      <c r="HD49" s="223"/>
      <c r="HE49" s="223"/>
      <c r="HF49" s="223"/>
      <c r="HG49" s="223"/>
      <c r="HH49" s="223"/>
      <c r="HI49" s="223"/>
      <c r="HJ49" s="223"/>
      <c r="HK49" s="223"/>
      <c r="HL49" s="223"/>
      <c r="HM49" s="223"/>
      <c r="HN49" s="223"/>
      <c r="HO49" s="223"/>
      <c r="HP49" s="223"/>
      <c r="HQ49" s="223"/>
      <c r="HR49" s="223"/>
      <c r="HS49" s="223"/>
      <c r="HT49" s="223"/>
      <c r="HU49" s="223"/>
      <c r="HV49" s="223"/>
      <c r="HW49" s="223"/>
      <c r="HX49" s="223"/>
      <c r="HY49" s="223"/>
      <c r="HZ49" s="223"/>
      <c r="IA49" s="223"/>
      <c r="IB49" s="223"/>
      <c r="IC49" s="223"/>
      <c r="ID49" s="223"/>
      <c r="IE49" s="223"/>
      <c r="IF49" s="223"/>
      <c r="IG49" s="223"/>
      <c r="IH49" s="223"/>
      <c r="II49" s="223"/>
      <c r="IJ49" s="223"/>
      <c r="IK49" s="223"/>
      <c r="IL49" s="223"/>
      <c r="IM49" s="223"/>
      <c r="IN49" s="223"/>
      <c r="IO49" s="223"/>
      <c r="IP49" s="223"/>
      <c r="IQ49" s="223"/>
      <c r="IR49" s="223"/>
      <c r="IS49" s="223"/>
      <c r="IT49" s="223"/>
      <c r="IU49" s="223"/>
      <c r="IV49" s="223"/>
      <c r="IW49" s="223"/>
      <c r="IX49" s="223"/>
      <c r="IY49" s="223"/>
      <c r="IZ49" s="223"/>
      <c r="JA49" s="223"/>
      <c r="JB49" s="223"/>
      <c r="JC49" s="223"/>
      <c r="JD49" s="223"/>
      <c r="JE49" s="223"/>
      <c r="JF49" s="223"/>
      <c r="JG49" s="223"/>
      <c r="JH49" s="223"/>
      <c r="JI49" s="223"/>
      <c r="JJ49" s="223"/>
      <c r="JK49" s="223"/>
      <c r="JL49" s="223"/>
      <c r="JM49" s="223"/>
      <c r="JN49" s="223"/>
      <c r="JO49" s="223"/>
      <c r="JP49" s="223"/>
      <c r="JQ49" s="223"/>
      <c r="JR49" s="223"/>
      <c r="JS49" s="223"/>
      <c r="JT49" s="223"/>
      <c r="JU49" s="223"/>
      <c r="JV49" s="223"/>
      <c r="JW49" s="223"/>
      <c r="JX49" s="223"/>
      <c r="JY49" s="223"/>
      <c r="JZ49" s="223"/>
      <c r="KA49" s="223"/>
      <c r="KB49" s="223"/>
      <c r="KC49" s="223"/>
      <c r="KD49" s="223"/>
      <c r="KE49" s="223"/>
      <c r="KF49" s="223"/>
      <c r="KG49" s="223"/>
      <c r="KH49" s="223"/>
      <c r="KI49" s="223"/>
      <c r="KJ49" s="223"/>
      <c r="KK49" s="223"/>
      <c r="KL49" s="223"/>
      <c r="KM49" s="223"/>
      <c r="KN49" s="223"/>
      <c r="KO49" s="223"/>
      <c r="KP49" s="223"/>
      <c r="KQ49" s="223"/>
      <c r="KR49" s="223"/>
      <c r="KS49" s="223"/>
      <c r="KT49" s="223"/>
      <c r="KU49" s="223"/>
      <c r="KV49" s="223"/>
      <c r="KW49" s="223"/>
      <c r="KX49" s="223"/>
      <c r="KY49" s="223"/>
      <c r="KZ49" s="223"/>
      <c r="LA49" s="223"/>
      <c r="LB49" s="223"/>
      <c r="LC49" s="223"/>
      <c r="LD49" s="223"/>
      <c r="LE49" s="223"/>
      <c r="LF49" s="223"/>
      <c r="LG49" s="223"/>
      <c r="LH49" s="223"/>
      <c r="LI49" s="223"/>
      <c r="LJ49" s="223"/>
      <c r="LK49" s="223"/>
      <c r="LL49" s="223"/>
      <c r="LM49" s="223"/>
      <c r="LN49" s="223"/>
      <c r="LO49" s="223"/>
      <c r="LP49" s="223"/>
      <c r="LQ49" s="223"/>
      <c r="LR49" s="223"/>
      <c r="LS49" s="223"/>
      <c r="LT49" s="223"/>
      <c r="LU49" s="223"/>
      <c r="LV49" s="223"/>
      <c r="LW49" s="223"/>
      <c r="LX49" s="223"/>
      <c r="LY49" s="223"/>
      <c r="LZ49" s="223"/>
      <c r="MA49" s="223"/>
      <c r="MB49" s="223"/>
      <c r="MC49" s="223"/>
      <c r="MD49" s="223"/>
      <c r="ME49" s="223"/>
      <c r="MF49" s="223"/>
      <c r="MG49" s="223"/>
      <c r="MH49" s="223"/>
      <c r="MI49" s="223"/>
      <c r="MJ49" s="223"/>
      <c r="MK49" s="223"/>
      <c r="ML49" s="223"/>
      <c r="MM49" s="223"/>
      <c r="MN49" s="223"/>
      <c r="MO49" s="223"/>
      <c r="MP49" s="223"/>
      <c r="MQ49" s="223"/>
      <c r="MR49" s="223"/>
      <c r="MS49" s="223"/>
      <c r="MT49" s="223"/>
      <c r="MU49" s="223"/>
      <c r="MV49" s="223"/>
      <c r="MW49" s="223"/>
      <c r="MX49" s="223"/>
      <c r="MY49" s="223"/>
      <c r="MZ49" s="223"/>
      <c r="NA49" s="223"/>
      <c r="NB49" s="223"/>
      <c r="NC49" s="223"/>
      <c r="ND49" s="223"/>
      <c r="NE49" s="223"/>
      <c r="NF49" s="223"/>
      <c r="NG49" s="223"/>
      <c r="NH49" s="223"/>
      <c r="NI49" s="223"/>
      <c r="NJ49" s="223"/>
      <c r="NK49" s="223"/>
      <c r="NL49" s="223"/>
      <c r="NM49" s="223"/>
      <c r="NN49" s="223"/>
      <c r="NO49" s="223"/>
      <c r="NP49" s="223"/>
      <c r="NQ49" s="223"/>
      <c r="NR49" s="223"/>
      <c r="NS49" s="223"/>
      <c r="NT49" s="223"/>
      <c r="NU49" s="223"/>
      <c r="NV49" s="223"/>
      <c r="NW49" s="223"/>
      <c r="NX49" s="223"/>
      <c r="NY49" s="223"/>
      <c r="NZ49" s="223"/>
      <c r="OA49" s="223"/>
      <c r="OB49" s="223"/>
      <c r="OC49" s="223"/>
      <c r="OD49" s="223"/>
      <c r="OE49" s="223"/>
      <c r="OF49" s="223"/>
      <c r="OG49" s="223"/>
      <c r="OH49" s="223"/>
      <c r="OI49" s="223"/>
      <c r="OJ49" s="223"/>
      <c r="OK49" s="223"/>
      <c r="OL49" s="223"/>
      <c r="OM49" s="223"/>
      <c r="ON49" s="223"/>
      <c r="OO49" s="223"/>
      <c r="OP49" s="223"/>
      <c r="OQ49" s="223"/>
      <c r="OR49" s="223"/>
      <c r="OS49" s="223"/>
      <c r="OT49" s="223"/>
      <c r="OU49" s="223"/>
      <c r="OV49" s="223"/>
      <c r="OW49" s="223"/>
      <c r="OX49" s="223"/>
      <c r="OY49" s="223"/>
      <c r="OZ49" s="223"/>
      <c r="PA49" s="223"/>
      <c r="PB49" s="223"/>
      <c r="PC49" s="223"/>
      <c r="PD49" s="223"/>
      <c r="PE49" s="223"/>
      <c r="PF49" s="223"/>
      <c r="PG49" s="223"/>
      <c r="PH49" s="223"/>
      <c r="PI49" s="223"/>
      <c r="PJ49" s="223"/>
      <c r="PK49" s="223"/>
      <c r="PL49" s="223"/>
      <c r="PM49" s="223"/>
      <c r="PN49" s="223"/>
      <c r="PO49" s="223"/>
      <c r="PP49" s="223"/>
      <c r="PQ49" s="223"/>
      <c r="PR49" s="223"/>
      <c r="PS49" s="223"/>
      <c r="PT49" s="223"/>
      <c r="PU49" s="223"/>
      <c r="PV49" s="223"/>
      <c r="PW49" s="223"/>
      <c r="PX49" s="223"/>
      <c r="PY49" s="223"/>
      <c r="PZ49" s="223"/>
      <c r="QA49" s="223"/>
      <c r="QB49" s="223"/>
      <c r="QC49" s="223"/>
      <c r="QD49" s="223"/>
      <c r="QE49" s="223"/>
      <c r="QF49" s="223"/>
      <c r="QG49" s="223"/>
      <c r="QH49" s="223"/>
      <c r="QI49" s="223"/>
      <c r="QJ49" s="223"/>
      <c r="QK49" s="223"/>
      <c r="QL49" s="223"/>
      <c r="QM49" s="223"/>
      <c r="QN49" s="223"/>
      <c r="QO49" s="223"/>
      <c r="QP49" s="223"/>
      <c r="QQ49" s="223"/>
      <c r="QR49" s="223"/>
      <c r="QS49" s="223"/>
      <c r="QT49" s="223"/>
      <c r="QU49" s="223"/>
      <c r="QV49" s="223"/>
      <c r="QW49" s="223"/>
      <c r="QX49" s="223"/>
      <c r="QY49" s="223"/>
      <c r="QZ49" s="223"/>
      <c r="RA49" s="223"/>
      <c r="RB49" s="223"/>
      <c r="RC49" s="223"/>
      <c r="RD49" s="223"/>
      <c r="RE49" s="223"/>
      <c r="RF49" s="223"/>
      <c r="RG49" s="223"/>
      <c r="RH49" s="223"/>
      <c r="RI49" s="223"/>
      <c r="RJ49" s="223"/>
      <c r="RK49" s="223"/>
      <c r="RL49" s="223"/>
      <c r="RM49" s="223"/>
      <c r="RN49" s="223"/>
      <c r="RO49" s="223"/>
      <c r="RP49" s="223"/>
      <c r="RQ49" s="223"/>
      <c r="RR49" s="223"/>
      <c r="RS49" s="223"/>
      <c r="RT49" s="223"/>
      <c r="RU49" s="223"/>
      <c r="RV49" s="223"/>
      <c r="RW49" s="223"/>
      <c r="RX49" s="223"/>
      <c r="RY49" s="223"/>
      <c r="RZ49" s="223"/>
      <c r="SA49" s="223"/>
      <c r="SB49" s="223"/>
      <c r="SC49" s="223"/>
      <c r="SD49" s="223"/>
      <c r="SE49" s="223"/>
      <c r="SF49" s="223"/>
      <c r="SG49" s="223"/>
      <c r="SH49" s="223"/>
      <c r="SI49" s="223"/>
      <c r="SJ49" s="223"/>
      <c r="SK49" s="223"/>
      <c r="SL49" s="223"/>
      <c r="SM49" s="223"/>
      <c r="SN49" s="223"/>
      <c r="SO49" s="223"/>
      <c r="SP49" s="223"/>
      <c r="SQ49" s="223"/>
      <c r="SR49" s="223"/>
      <c r="SS49" s="223"/>
      <c r="ST49" s="223"/>
      <c r="SU49" s="223"/>
      <c r="SV49" s="223"/>
      <c r="SW49" s="223"/>
      <c r="SX49" s="223"/>
      <c r="SY49" s="223"/>
      <c r="SZ49" s="223"/>
      <c r="TA49" s="223"/>
      <c r="TB49" s="223"/>
      <c r="TC49" s="223"/>
      <c r="TD49" s="223"/>
      <c r="TE49" s="223"/>
      <c r="TF49" s="223"/>
      <c r="TG49" s="223"/>
      <c r="TH49" s="223"/>
      <c r="TI49" s="223"/>
      <c r="TJ49" s="223"/>
      <c r="TK49" s="223"/>
      <c r="TL49" s="223"/>
      <c r="TM49" s="223"/>
      <c r="TN49" s="223"/>
      <c r="TO49" s="223"/>
      <c r="TP49" s="223"/>
      <c r="TQ49" s="223"/>
      <c r="TR49" s="223"/>
      <c r="TS49" s="223"/>
      <c r="TT49" s="223"/>
      <c r="TU49" s="223"/>
      <c r="TV49" s="223"/>
      <c r="TW49" s="223"/>
      <c r="TX49" s="223"/>
      <c r="TY49" s="223"/>
      <c r="TZ49" s="223"/>
      <c r="UA49" s="223"/>
      <c r="UB49" s="223"/>
      <c r="UC49" s="223"/>
      <c r="UD49" s="223"/>
      <c r="UE49" s="223"/>
      <c r="UF49" s="223"/>
      <c r="UG49" s="223"/>
      <c r="UH49" s="223"/>
      <c r="UI49" s="223"/>
      <c r="UJ49" s="223"/>
      <c r="UK49" s="223"/>
      <c r="UL49" s="223"/>
      <c r="UM49" s="223"/>
      <c r="UN49" s="223"/>
      <c r="UO49" s="223"/>
      <c r="UP49" s="223"/>
      <c r="UQ49" s="223"/>
      <c r="UR49" s="223"/>
      <c r="US49" s="223"/>
      <c r="UT49" s="223"/>
      <c r="UU49" s="223"/>
      <c r="UV49" s="223"/>
      <c r="UW49" s="223"/>
      <c r="UX49" s="223"/>
      <c r="UY49" s="223"/>
      <c r="UZ49" s="223"/>
      <c r="VA49" s="223"/>
      <c r="VB49" s="223"/>
      <c r="VC49" s="223"/>
      <c r="VD49" s="223"/>
      <c r="VE49" s="223"/>
      <c r="VF49" s="223"/>
      <c r="VG49" s="223"/>
      <c r="VH49" s="223"/>
      <c r="VI49" s="223"/>
      <c r="VJ49" s="223"/>
      <c r="VK49" s="223"/>
      <c r="VL49" s="223"/>
      <c r="VM49" s="223"/>
      <c r="VN49" s="223"/>
      <c r="VO49" s="223"/>
      <c r="VP49" s="223"/>
      <c r="VQ49" s="223"/>
      <c r="VR49" s="223"/>
      <c r="VS49" s="223"/>
      <c r="VT49" s="223"/>
      <c r="VU49" s="223"/>
      <c r="VV49" s="223"/>
      <c r="VW49" s="223"/>
      <c r="VX49" s="223"/>
      <c r="VY49" s="223"/>
      <c r="VZ49" s="223"/>
      <c r="WA49" s="223"/>
      <c r="WB49" s="223"/>
      <c r="WC49" s="223"/>
      <c r="WD49" s="223"/>
      <c r="WE49" s="223"/>
      <c r="WF49" s="223"/>
      <c r="WG49" s="223"/>
      <c r="WH49" s="223"/>
      <c r="WI49" s="223"/>
      <c r="WJ49" s="223"/>
      <c r="WK49" s="223"/>
      <c r="WL49" s="223"/>
      <c r="WM49" s="223"/>
      <c r="WN49" s="223"/>
      <c r="WO49" s="223"/>
      <c r="WP49" s="223"/>
      <c r="WQ49" s="223"/>
      <c r="WR49" s="223"/>
      <c r="WS49" s="223"/>
      <c r="WT49" s="223"/>
      <c r="WU49" s="223"/>
      <c r="WV49" s="223"/>
      <c r="WW49" s="223"/>
      <c r="WX49" s="223"/>
      <c r="WY49" s="223"/>
      <c r="WZ49" s="223"/>
      <c r="XA49" s="223"/>
      <c r="XB49" s="223"/>
      <c r="XC49" s="223"/>
      <c r="XD49" s="223"/>
      <c r="XE49" s="223"/>
      <c r="XF49" s="223"/>
      <c r="XG49" s="223"/>
      <c r="XH49" s="223"/>
      <c r="XI49" s="223"/>
      <c r="XJ49" s="223"/>
      <c r="XK49" s="223"/>
      <c r="XL49" s="223"/>
      <c r="XM49" s="223"/>
      <c r="XN49" s="223"/>
      <c r="XO49" s="223"/>
      <c r="XP49" s="223"/>
      <c r="XQ49" s="223"/>
      <c r="XR49" s="223"/>
      <c r="XS49" s="223"/>
      <c r="XT49" s="223"/>
      <c r="XU49" s="223"/>
      <c r="XV49" s="223"/>
      <c r="XW49" s="223"/>
      <c r="XX49" s="223"/>
      <c r="XY49" s="223"/>
      <c r="XZ49" s="223"/>
      <c r="YA49" s="223"/>
      <c r="YB49" s="223"/>
      <c r="YC49" s="223"/>
      <c r="YD49" s="223"/>
      <c r="YE49" s="223"/>
      <c r="YF49" s="223"/>
      <c r="YG49" s="223"/>
      <c r="YH49" s="223"/>
      <c r="YI49" s="223"/>
      <c r="YJ49" s="223"/>
      <c r="YK49" s="223"/>
      <c r="YL49" s="223"/>
      <c r="YM49" s="223"/>
      <c r="YN49" s="223"/>
      <c r="YO49" s="223"/>
      <c r="YP49" s="223"/>
      <c r="YQ49" s="223"/>
      <c r="YR49" s="223"/>
      <c r="YS49" s="223"/>
      <c r="YT49" s="223"/>
      <c r="YU49" s="223"/>
      <c r="YV49" s="223"/>
      <c r="YW49" s="223"/>
      <c r="YX49" s="223"/>
      <c r="YY49" s="223"/>
      <c r="YZ49" s="223"/>
      <c r="ZA49" s="223"/>
      <c r="ZB49" s="223"/>
      <c r="ZC49" s="223"/>
      <c r="ZD49" s="223"/>
      <c r="ZE49" s="223"/>
      <c r="ZF49" s="223"/>
      <c r="ZG49" s="223"/>
      <c r="ZH49" s="223"/>
      <c r="ZI49" s="223"/>
      <c r="ZJ49" s="223"/>
      <c r="ZK49" s="223"/>
      <c r="ZL49" s="223"/>
      <c r="ZM49" s="223"/>
      <c r="ZN49" s="223"/>
      <c r="ZO49" s="223"/>
      <c r="ZP49" s="223"/>
      <c r="ZQ49" s="223"/>
      <c r="ZR49" s="223"/>
      <c r="ZS49" s="223"/>
      <c r="ZT49" s="223"/>
      <c r="ZU49" s="223"/>
      <c r="ZV49" s="223"/>
      <c r="ZW49" s="223"/>
      <c r="ZX49" s="223"/>
      <c r="ZY49" s="223"/>
      <c r="ZZ49" s="223"/>
      <c r="AAA49" s="223"/>
      <c r="AAB49" s="223"/>
      <c r="AAC49" s="223"/>
      <c r="AAD49" s="223"/>
      <c r="AAE49" s="223"/>
      <c r="AAF49" s="223"/>
      <c r="AAG49" s="223"/>
      <c r="AAH49" s="223"/>
      <c r="AAI49" s="223"/>
      <c r="AAJ49" s="223"/>
      <c r="AAK49" s="223"/>
      <c r="AAL49" s="223"/>
      <c r="AAM49" s="223"/>
      <c r="AAN49" s="223"/>
      <c r="AAO49" s="223"/>
      <c r="AAP49" s="223"/>
      <c r="AAQ49" s="223"/>
      <c r="AAR49" s="223"/>
      <c r="AAS49" s="223"/>
      <c r="AAT49" s="223"/>
      <c r="AAU49" s="223"/>
      <c r="AAV49" s="223"/>
      <c r="AAW49" s="223"/>
      <c r="AAX49" s="223"/>
      <c r="AAY49" s="223"/>
      <c r="AAZ49" s="223"/>
      <c r="ABA49" s="223"/>
      <c r="ABB49" s="223"/>
      <c r="ABC49" s="223"/>
      <c r="ABD49" s="223"/>
      <c r="ABE49" s="223"/>
      <c r="ABF49" s="223"/>
      <c r="ABG49" s="223"/>
      <c r="ABH49" s="223"/>
      <c r="ABI49" s="223"/>
      <c r="ABJ49" s="223"/>
      <c r="ABK49" s="223"/>
      <c r="ABL49" s="223"/>
      <c r="ABM49" s="223"/>
      <c r="ABN49" s="223"/>
      <c r="ABO49" s="223"/>
      <c r="ABP49" s="223"/>
      <c r="ABQ49" s="223"/>
      <c r="ABR49" s="223"/>
      <c r="ABS49" s="223"/>
      <c r="ABT49" s="223"/>
      <c r="ABU49" s="223"/>
      <c r="ABV49" s="223"/>
      <c r="ABW49" s="223"/>
      <c r="ABX49" s="223"/>
      <c r="ABY49" s="223"/>
      <c r="ABZ49" s="223"/>
      <c r="ACA49" s="223"/>
      <c r="ACB49" s="223"/>
      <c r="ACC49" s="223"/>
      <c r="ACD49" s="223"/>
      <c r="ACE49" s="223"/>
      <c r="ACF49" s="223"/>
      <c r="ACG49" s="223"/>
      <c r="ACH49" s="223"/>
      <c r="ACI49" s="223"/>
      <c r="ACJ49" s="223"/>
      <c r="ACK49" s="223"/>
      <c r="ACL49" s="223"/>
      <c r="ACM49" s="223"/>
      <c r="ACN49" s="223"/>
      <c r="ACO49" s="223"/>
      <c r="ACP49" s="223"/>
      <c r="ACQ49" s="223"/>
      <c r="ACR49" s="223"/>
      <c r="ACS49" s="223"/>
      <c r="ACT49" s="223"/>
      <c r="ACU49" s="223"/>
      <c r="ACV49" s="223"/>
      <c r="ACW49" s="223"/>
      <c r="ACX49" s="223"/>
      <c r="ACY49" s="223"/>
      <c r="ACZ49" s="223"/>
      <c r="ADA49" s="223"/>
      <c r="ADB49" s="223"/>
      <c r="ADC49" s="223"/>
      <c r="ADD49" s="223"/>
      <c r="ADE49" s="223"/>
      <c r="ADF49" s="223"/>
      <c r="ADG49" s="223"/>
      <c r="ADH49" s="223"/>
      <c r="ADI49" s="223"/>
      <c r="ADJ49" s="223"/>
      <c r="ADK49" s="223"/>
      <c r="ADL49" s="223"/>
      <c r="ADM49" s="223"/>
      <c r="ADN49" s="223"/>
      <c r="ADO49" s="223"/>
      <c r="ADP49" s="223"/>
      <c r="ADQ49" s="223"/>
      <c r="ADR49" s="223"/>
      <c r="ADS49" s="223"/>
      <c r="ADT49" s="223"/>
      <c r="ADU49" s="223"/>
      <c r="ADV49" s="223"/>
      <c r="ADW49" s="223"/>
      <c r="ADX49" s="223"/>
      <c r="ADY49" s="223"/>
      <c r="ADZ49" s="223"/>
      <c r="AEA49" s="223"/>
      <c r="AEB49" s="223"/>
      <c r="AEC49" s="223"/>
      <c r="AED49" s="223"/>
      <c r="AEE49" s="223"/>
      <c r="AEF49" s="223"/>
      <c r="AEG49" s="223"/>
      <c r="AEH49" s="223"/>
      <c r="AEI49" s="223"/>
      <c r="AEJ49" s="223"/>
      <c r="AEK49" s="223"/>
      <c r="AEL49" s="223"/>
      <c r="AEM49" s="223"/>
      <c r="AEN49" s="223"/>
      <c r="AEO49" s="223"/>
      <c r="AEP49" s="223"/>
      <c r="AEQ49" s="223"/>
      <c r="AER49" s="223"/>
      <c r="AES49" s="223"/>
      <c r="AET49" s="223"/>
      <c r="AEU49" s="223"/>
      <c r="AEV49" s="223"/>
      <c r="AEW49" s="223"/>
      <c r="AEX49" s="223"/>
      <c r="AEY49" s="223"/>
      <c r="AEZ49" s="223"/>
      <c r="AFA49" s="223"/>
      <c r="AFB49" s="223"/>
      <c r="AFC49" s="223"/>
      <c r="AFD49" s="223"/>
      <c r="AFE49" s="223"/>
      <c r="AFF49" s="223"/>
      <c r="AFG49" s="223"/>
      <c r="AFH49" s="223"/>
      <c r="AFI49" s="223"/>
      <c r="AFJ49" s="223"/>
      <c r="AFK49" s="223"/>
      <c r="AFL49" s="223"/>
      <c r="AFM49" s="223"/>
      <c r="AFN49" s="223"/>
      <c r="AFO49" s="223"/>
      <c r="AFP49" s="223"/>
      <c r="AFQ49" s="223"/>
      <c r="AFR49" s="223"/>
      <c r="AFS49" s="223"/>
      <c r="AFT49" s="223"/>
      <c r="AFU49" s="223"/>
      <c r="AFV49" s="223"/>
      <c r="AFW49" s="223"/>
      <c r="AFX49" s="223"/>
      <c r="AFY49" s="223"/>
      <c r="AFZ49" s="223"/>
      <c r="AGA49" s="223"/>
      <c r="AGB49" s="223"/>
      <c r="AGC49" s="223"/>
      <c r="AGD49" s="223"/>
      <c r="AGE49" s="223"/>
      <c r="AGF49" s="223"/>
      <c r="AGG49" s="223"/>
      <c r="AGH49" s="223"/>
      <c r="AGI49" s="223"/>
      <c r="AGJ49" s="223"/>
      <c r="AGK49" s="223"/>
      <c r="AGL49" s="223"/>
      <c r="AGM49" s="223"/>
      <c r="AGN49" s="223"/>
      <c r="AGO49" s="223"/>
      <c r="AGP49" s="223"/>
      <c r="AGQ49" s="223"/>
      <c r="AGR49" s="223"/>
      <c r="AGS49" s="223"/>
      <c r="AGT49" s="223"/>
      <c r="AGU49" s="223"/>
      <c r="AGV49" s="223"/>
      <c r="AGW49" s="223"/>
      <c r="AGX49" s="223"/>
      <c r="AGY49" s="223"/>
      <c r="AGZ49" s="223"/>
      <c r="AHA49" s="223"/>
      <c r="AHB49" s="223"/>
      <c r="AHC49" s="223"/>
      <c r="AHD49" s="223"/>
      <c r="AHE49" s="223"/>
      <c r="AHF49" s="223"/>
      <c r="AHG49" s="223"/>
      <c r="AHH49" s="223"/>
      <c r="AHI49" s="223"/>
      <c r="AHJ49" s="223"/>
      <c r="AHK49" s="223"/>
      <c r="AHL49" s="223"/>
      <c r="AHM49" s="223"/>
      <c r="AHN49" s="223"/>
      <c r="AHO49" s="223"/>
      <c r="AHP49" s="223"/>
      <c r="AHQ49" s="223"/>
      <c r="AHR49" s="223"/>
      <c r="AHS49" s="223"/>
      <c r="AHT49" s="223"/>
      <c r="AHU49" s="223"/>
      <c r="AHV49" s="223"/>
      <c r="AHW49" s="223"/>
      <c r="AHX49" s="223"/>
      <c r="AHY49" s="223"/>
      <c r="AHZ49" s="223"/>
      <c r="AIA49" s="223"/>
      <c r="AIB49" s="223"/>
      <c r="AIC49" s="223"/>
      <c r="AID49" s="223"/>
      <c r="AIE49" s="223"/>
      <c r="AIF49" s="223"/>
      <c r="AIG49" s="223"/>
      <c r="AIH49" s="223"/>
      <c r="AII49" s="223"/>
      <c r="AIJ49" s="223"/>
      <c r="AIK49" s="223"/>
      <c r="AIL49" s="223"/>
      <c r="AIM49" s="223"/>
      <c r="AIN49" s="223"/>
      <c r="AIO49" s="223"/>
      <c r="AIP49" s="223"/>
      <c r="AIQ49" s="223"/>
      <c r="AIR49" s="223"/>
      <c r="AIS49" s="223"/>
      <c r="AIT49" s="223"/>
      <c r="AIU49" s="223"/>
      <c r="AIV49" s="223"/>
      <c r="AIW49" s="223"/>
      <c r="AIX49" s="223"/>
      <c r="AIY49" s="223"/>
      <c r="AIZ49" s="223"/>
      <c r="AJA49" s="223"/>
      <c r="AJB49" s="223"/>
      <c r="AJC49" s="223"/>
      <c r="AJD49" s="223"/>
      <c r="AJE49" s="223"/>
      <c r="AJF49" s="223"/>
      <c r="AJG49" s="223"/>
      <c r="AJH49" s="223"/>
      <c r="AJI49" s="223"/>
      <c r="AJJ49" s="223"/>
      <c r="AJK49" s="223"/>
      <c r="AJL49" s="223"/>
      <c r="AJM49" s="223"/>
      <c r="AJN49" s="223"/>
      <c r="AJO49" s="223"/>
      <c r="AJP49" s="223"/>
      <c r="AJQ49" s="223"/>
      <c r="AJR49" s="223"/>
      <c r="AJS49" s="223"/>
      <c r="AJT49" s="223"/>
      <c r="AJU49" s="223"/>
      <c r="AJV49" s="223"/>
      <c r="AJW49" s="223"/>
      <c r="AJX49" s="223"/>
      <c r="AJY49" s="223"/>
      <c r="AJZ49" s="223"/>
      <c r="AKA49" s="223"/>
      <c r="AKB49" s="223"/>
      <c r="AKC49" s="223"/>
      <c r="AKD49" s="223"/>
      <c r="AKE49" s="223"/>
      <c r="AKF49" s="223"/>
      <c r="AKG49" s="223"/>
      <c r="AKH49" s="223"/>
      <c r="AKI49" s="223"/>
      <c r="AKJ49" s="223"/>
      <c r="AKK49" s="223"/>
      <c r="AKL49" s="223"/>
      <c r="AKM49" s="223"/>
      <c r="AKN49" s="223"/>
      <c r="AKO49" s="223"/>
      <c r="AKP49" s="223"/>
      <c r="AKQ49" s="223"/>
      <c r="AKR49" s="223"/>
      <c r="AKS49" s="223"/>
      <c r="AKT49" s="223"/>
      <c r="AKU49" s="223"/>
      <c r="AKV49" s="223"/>
      <c r="AKW49" s="223"/>
      <c r="AKX49" s="223"/>
      <c r="AKY49" s="223"/>
      <c r="AKZ49" s="223"/>
      <c r="ALA49" s="223"/>
      <c r="ALB49" s="223"/>
      <c r="ALC49" s="223"/>
      <c r="ALD49" s="223"/>
      <c r="ALE49" s="223"/>
      <c r="ALF49" s="223"/>
      <c r="ALG49" s="223"/>
      <c r="ALH49" s="223"/>
      <c r="ALI49" s="223"/>
      <c r="ALJ49" s="227"/>
      <c r="ALK49" s="223"/>
      <c r="ALL49" s="223"/>
      <c r="ALM49" s="223"/>
      <c r="ALN49" s="223"/>
      <c r="ALO49" s="105"/>
      <c r="ALP49" s="105"/>
      <c r="ALQ49" s="105"/>
    </row>
    <row r="50" spans="1:1005" s="86" customFormat="1" ht="31.5" customHeight="1" x14ac:dyDescent="0.25">
      <c r="A50" s="217" t="s">
        <v>2792</v>
      </c>
      <c r="B50" s="225"/>
      <c r="C50" s="226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3"/>
      <c r="AR50" s="223"/>
      <c r="AS50" s="223"/>
      <c r="AT50" s="223"/>
      <c r="AU50" s="223"/>
      <c r="AV50" s="223"/>
      <c r="AW50" s="223"/>
      <c r="AX50" s="223"/>
      <c r="AY50" s="223"/>
      <c r="AZ50" s="223"/>
      <c r="BA50" s="223"/>
      <c r="BB50" s="223"/>
      <c r="BC50" s="223"/>
      <c r="BD50" s="223"/>
      <c r="BE50" s="223"/>
      <c r="BF50" s="223"/>
      <c r="BG50" s="223"/>
      <c r="BH50" s="223"/>
      <c r="BI50" s="223"/>
      <c r="BJ50" s="223"/>
      <c r="BK50" s="223"/>
      <c r="BL50" s="223"/>
      <c r="BM50" s="223"/>
      <c r="BN50" s="223"/>
      <c r="BO50" s="223"/>
      <c r="BP50" s="223"/>
      <c r="BQ50" s="223"/>
      <c r="BR50" s="223"/>
      <c r="BS50" s="223"/>
      <c r="BT50" s="223"/>
      <c r="BU50" s="223"/>
      <c r="BV50" s="223"/>
      <c r="BW50" s="223"/>
      <c r="BX50" s="223"/>
      <c r="BY50" s="223"/>
      <c r="BZ50" s="223"/>
      <c r="CA50" s="223"/>
      <c r="CB50" s="223"/>
      <c r="CC50" s="223"/>
      <c r="CD50" s="223"/>
      <c r="CE50" s="223"/>
      <c r="CF50" s="223"/>
      <c r="CG50" s="223"/>
      <c r="CH50" s="223"/>
      <c r="CI50" s="223"/>
      <c r="CJ50" s="223"/>
      <c r="CK50" s="223"/>
      <c r="CL50" s="223"/>
      <c r="CM50" s="223"/>
      <c r="CN50" s="223"/>
      <c r="CO50" s="223"/>
      <c r="CP50" s="223"/>
      <c r="CQ50" s="223"/>
      <c r="CR50" s="223"/>
      <c r="CS50" s="223"/>
      <c r="CT50" s="223"/>
      <c r="CU50" s="223"/>
      <c r="CV50" s="223"/>
      <c r="CW50" s="223"/>
      <c r="CX50" s="223"/>
      <c r="CY50" s="223"/>
      <c r="CZ50" s="223"/>
      <c r="DA50" s="223"/>
      <c r="DB50" s="223"/>
      <c r="DC50" s="223"/>
      <c r="DD50" s="223"/>
      <c r="DE50" s="223"/>
      <c r="DF50" s="223"/>
      <c r="DG50" s="223"/>
      <c r="DH50" s="223"/>
      <c r="DI50" s="223"/>
      <c r="DJ50" s="223"/>
      <c r="DK50" s="223"/>
      <c r="DL50" s="223"/>
      <c r="DM50" s="223"/>
      <c r="DN50" s="223"/>
      <c r="DO50" s="223"/>
      <c r="DP50" s="223"/>
      <c r="DQ50" s="223"/>
      <c r="DR50" s="223"/>
      <c r="DS50" s="223"/>
      <c r="DT50" s="223"/>
      <c r="DU50" s="223"/>
      <c r="DV50" s="223"/>
      <c r="DW50" s="223"/>
      <c r="DX50" s="223"/>
      <c r="DY50" s="223"/>
      <c r="DZ50" s="223"/>
      <c r="EA50" s="223"/>
      <c r="EB50" s="223"/>
      <c r="EC50" s="223"/>
      <c r="ED50" s="223"/>
      <c r="EE50" s="223"/>
      <c r="EF50" s="223"/>
      <c r="EG50" s="223"/>
      <c r="EH50" s="223"/>
      <c r="EI50" s="223"/>
      <c r="EJ50" s="223"/>
      <c r="EK50" s="223"/>
      <c r="EL50" s="223"/>
      <c r="EM50" s="223"/>
      <c r="EN50" s="223"/>
      <c r="EO50" s="223"/>
      <c r="EP50" s="223"/>
      <c r="EQ50" s="223"/>
      <c r="ER50" s="223"/>
      <c r="ES50" s="223"/>
      <c r="ET50" s="223"/>
      <c r="EU50" s="223"/>
      <c r="EV50" s="223"/>
      <c r="EW50" s="223"/>
      <c r="EX50" s="223"/>
      <c r="EY50" s="223"/>
      <c r="EZ50" s="223"/>
      <c r="FA50" s="223"/>
      <c r="FB50" s="223"/>
      <c r="FC50" s="223"/>
      <c r="FD50" s="223"/>
      <c r="FE50" s="223"/>
      <c r="FF50" s="223"/>
      <c r="FG50" s="223"/>
      <c r="FH50" s="223"/>
      <c r="FI50" s="223"/>
      <c r="FJ50" s="223"/>
      <c r="FK50" s="223"/>
      <c r="FL50" s="223"/>
      <c r="FM50" s="223"/>
      <c r="FN50" s="223"/>
      <c r="FO50" s="223"/>
      <c r="FP50" s="223"/>
      <c r="FQ50" s="223"/>
      <c r="FR50" s="223"/>
      <c r="FS50" s="223"/>
      <c r="FT50" s="223"/>
      <c r="FU50" s="223"/>
      <c r="FV50" s="223"/>
      <c r="FW50" s="223"/>
      <c r="FX50" s="223"/>
      <c r="FY50" s="223"/>
      <c r="FZ50" s="223"/>
      <c r="GA50" s="223"/>
      <c r="GB50" s="223"/>
      <c r="GC50" s="223"/>
      <c r="GD50" s="223"/>
      <c r="GE50" s="223"/>
      <c r="GF50" s="223"/>
      <c r="GG50" s="223"/>
      <c r="GH50" s="223"/>
      <c r="GI50" s="223"/>
      <c r="GJ50" s="223"/>
      <c r="GK50" s="223"/>
      <c r="GL50" s="223"/>
      <c r="GM50" s="223"/>
      <c r="GN50" s="223"/>
      <c r="GO50" s="223"/>
      <c r="GP50" s="223"/>
      <c r="GQ50" s="223"/>
      <c r="GR50" s="223"/>
      <c r="GS50" s="223"/>
      <c r="GT50" s="223"/>
      <c r="GU50" s="223"/>
      <c r="GV50" s="223"/>
      <c r="GW50" s="223"/>
      <c r="GX50" s="223"/>
      <c r="GY50" s="223"/>
      <c r="GZ50" s="223"/>
      <c r="HA50" s="223"/>
      <c r="HB50" s="223"/>
      <c r="HC50" s="223"/>
      <c r="HD50" s="223"/>
      <c r="HE50" s="223"/>
      <c r="HF50" s="223"/>
      <c r="HG50" s="223"/>
      <c r="HH50" s="223"/>
      <c r="HI50" s="223"/>
      <c r="HJ50" s="223"/>
      <c r="HK50" s="223"/>
      <c r="HL50" s="223"/>
      <c r="HM50" s="223"/>
      <c r="HN50" s="223"/>
      <c r="HO50" s="223"/>
      <c r="HP50" s="223"/>
      <c r="HQ50" s="223"/>
      <c r="HR50" s="223"/>
      <c r="HS50" s="223"/>
      <c r="HT50" s="223"/>
      <c r="HU50" s="223"/>
      <c r="HV50" s="223"/>
      <c r="HW50" s="223"/>
      <c r="HX50" s="223"/>
      <c r="HY50" s="223"/>
      <c r="HZ50" s="223"/>
      <c r="IA50" s="223"/>
      <c r="IB50" s="223"/>
      <c r="IC50" s="223"/>
      <c r="ID50" s="223"/>
      <c r="IE50" s="223"/>
      <c r="IF50" s="223"/>
      <c r="IG50" s="223"/>
      <c r="IH50" s="223"/>
      <c r="II50" s="223"/>
      <c r="IJ50" s="223"/>
      <c r="IK50" s="223"/>
      <c r="IL50" s="223"/>
      <c r="IM50" s="223"/>
      <c r="IN50" s="223"/>
      <c r="IO50" s="223"/>
      <c r="IP50" s="223"/>
      <c r="IQ50" s="223"/>
      <c r="IR50" s="223"/>
      <c r="IS50" s="223"/>
      <c r="IT50" s="223"/>
      <c r="IU50" s="223"/>
      <c r="IV50" s="223"/>
      <c r="IW50" s="223"/>
      <c r="IX50" s="223"/>
      <c r="IY50" s="223"/>
      <c r="IZ50" s="223"/>
      <c r="JA50" s="223"/>
      <c r="JB50" s="223"/>
      <c r="JC50" s="223"/>
      <c r="JD50" s="223"/>
      <c r="JE50" s="223"/>
      <c r="JF50" s="223"/>
      <c r="JG50" s="223"/>
      <c r="JH50" s="223"/>
      <c r="JI50" s="223"/>
      <c r="JJ50" s="223"/>
      <c r="JK50" s="223"/>
      <c r="JL50" s="223"/>
      <c r="JM50" s="223"/>
      <c r="JN50" s="223"/>
      <c r="JO50" s="223"/>
      <c r="JP50" s="223"/>
      <c r="JQ50" s="223"/>
      <c r="JR50" s="223"/>
      <c r="JS50" s="223"/>
      <c r="JT50" s="223"/>
      <c r="JU50" s="223"/>
      <c r="JV50" s="223"/>
      <c r="JW50" s="223"/>
      <c r="JX50" s="223"/>
      <c r="JY50" s="223"/>
      <c r="JZ50" s="223"/>
      <c r="KA50" s="223"/>
      <c r="KB50" s="223"/>
      <c r="KC50" s="223"/>
      <c r="KD50" s="223"/>
      <c r="KE50" s="223"/>
      <c r="KF50" s="223"/>
      <c r="KG50" s="223"/>
      <c r="KH50" s="223"/>
      <c r="KI50" s="223"/>
      <c r="KJ50" s="223"/>
      <c r="KK50" s="223"/>
      <c r="KL50" s="223"/>
      <c r="KM50" s="223"/>
      <c r="KN50" s="223"/>
      <c r="KO50" s="223"/>
      <c r="KP50" s="223"/>
      <c r="KQ50" s="223"/>
      <c r="KR50" s="223"/>
      <c r="KS50" s="223"/>
      <c r="KT50" s="223"/>
      <c r="KU50" s="223"/>
      <c r="KV50" s="223"/>
      <c r="KW50" s="223"/>
      <c r="KX50" s="223"/>
      <c r="KY50" s="223"/>
      <c r="KZ50" s="223"/>
      <c r="LA50" s="223"/>
      <c r="LB50" s="223"/>
      <c r="LC50" s="223"/>
      <c r="LD50" s="223"/>
      <c r="LE50" s="223"/>
      <c r="LF50" s="223"/>
      <c r="LG50" s="223"/>
      <c r="LH50" s="223"/>
      <c r="LI50" s="223"/>
      <c r="LJ50" s="223"/>
      <c r="LK50" s="223"/>
      <c r="LL50" s="223"/>
      <c r="LM50" s="223"/>
      <c r="LN50" s="223"/>
      <c r="LO50" s="223"/>
      <c r="LP50" s="223"/>
      <c r="LQ50" s="223"/>
      <c r="LR50" s="223"/>
      <c r="LS50" s="223"/>
      <c r="LT50" s="223"/>
      <c r="LU50" s="223"/>
      <c r="LV50" s="223"/>
      <c r="LW50" s="223"/>
      <c r="LX50" s="223"/>
      <c r="LY50" s="223"/>
      <c r="LZ50" s="223"/>
      <c r="MA50" s="223"/>
      <c r="MB50" s="223"/>
      <c r="MC50" s="223"/>
      <c r="MD50" s="223"/>
      <c r="ME50" s="223"/>
      <c r="MF50" s="223"/>
      <c r="MG50" s="223"/>
      <c r="MH50" s="223"/>
      <c r="MI50" s="223"/>
      <c r="MJ50" s="223"/>
      <c r="MK50" s="223"/>
      <c r="ML50" s="223"/>
      <c r="MM50" s="223"/>
      <c r="MN50" s="223"/>
      <c r="MO50" s="223"/>
      <c r="MP50" s="223"/>
      <c r="MQ50" s="223"/>
      <c r="MR50" s="223"/>
      <c r="MS50" s="223"/>
      <c r="MT50" s="223"/>
      <c r="MU50" s="223"/>
      <c r="MV50" s="223"/>
      <c r="MW50" s="223"/>
      <c r="MX50" s="223"/>
      <c r="MY50" s="223"/>
      <c r="MZ50" s="223"/>
      <c r="NA50" s="223"/>
      <c r="NB50" s="223"/>
      <c r="NC50" s="223"/>
      <c r="ND50" s="223"/>
      <c r="NE50" s="223"/>
      <c r="NF50" s="223"/>
      <c r="NG50" s="223"/>
      <c r="NH50" s="223"/>
      <c r="NI50" s="223"/>
      <c r="NJ50" s="223"/>
      <c r="NK50" s="223"/>
      <c r="NL50" s="223"/>
      <c r="NM50" s="223"/>
      <c r="NN50" s="223"/>
      <c r="NO50" s="223"/>
      <c r="NP50" s="223"/>
      <c r="NQ50" s="223"/>
      <c r="NR50" s="223"/>
      <c r="NS50" s="223"/>
      <c r="NT50" s="223"/>
      <c r="NU50" s="223"/>
      <c r="NV50" s="223"/>
      <c r="NW50" s="223"/>
      <c r="NX50" s="223"/>
      <c r="NY50" s="223"/>
      <c r="NZ50" s="223"/>
      <c r="OA50" s="223"/>
      <c r="OB50" s="223"/>
      <c r="OC50" s="223"/>
      <c r="OD50" s="223"/>
      <c r="OE50" s="223"/>
      <c r="OF50" s="223"/>
      <c r="OG50" s="223"/>
      <c r="OH50" s="223"/>
      <c r="OI50" s="223"/>
      <c r="OJ50" s="223"/>
      <c r="OK50" s="223"/>
      <c r="OL50" s="223"/>
      <c r="OM50" s="223"/>
      <c r="ON50" s="223"/>
      <c r="OO50" s="223"/>
      <c r="OP50" s="223"/>
      <c r="OQ50" s="223"/>
      <c r="OR50" s="223"/>
      <c r="OS50" s="223"/>
      <c r="OT50" s="223"/>
      <c r="OU50" s="223"/>
      <c r="OV50" s="223"/>
      <c r="OW50" s="223"/>
      <c r="OX50" s="223"/>
      <c r="OY50" s="223"/>
      <c r="OZ50" s="223"/>
      <c r="PA50" s="223"/>
      <c r="PB50" s="223"/>
      <c r="PC50" s="223"/>
      <c r="PD50" s="223"/>
      <c r="PE50" s="223"/>
      <c r="PF50" s="223"/>
      <c r="PG50" s="223"/>
      <c r="PH50" s="223"/>
      <c r="PI50" s="223"/>
      <c r="PJ50" s="223"/>
      <c r="PK50" s="223"/>
      <c r="PL50" s="223"/>
      <c r="PM50" s="223"/>
      <c r="PN50" s="223"/>
      <c r="PO50" s="223"/>
      <c r="PP50" s="223"/>
      <c r="PQ50" s="223"/>
      <c r="PR50" s="223"/>
      <c r="PS50" s="223"/>
      <c r="PT50" s="223"/>
      <c r="PU50" s="223"/>
      <c r="PV50" s="223"/>
      <c r="PW50" s="223"/>
      <c r="PX50" s="223"/>
      <c r="PY50" s="223"/>
      <c r="PZ50" s="223"/>
      <c r="QA50" s="223"/>
      <c r="QB50" s="223"/>
      <c r="QC50" s="223"/>
      <c r="QD50" s="223"/>
      <c r="QE50" s="223"/>
      <c r="QF50" s="223"/>
      <c r="QG50" s="223"/>
      <c r="QH50" s="223"/>
      <c r="QI50" s="223"/>
      <c r="QJ50" s="223"/>
      <c r="QK50" s="223"/>
      <c r="QL50" s="223"/>
      <c r="QM50" s="223"/>
      <c r="QN50" s="223"/>
      <c r="QO50" s="223"/>
      <c r="QP50" s="223"/>
      <c r="QQ50" s="223"/>
      <c r="QR50" s="223"/>
      <c r="QS50" s="223"/>
      <c r="QT50" s="223"/>
      <c r="QU50" s="223"/>
      <c r="QV50" s="223"/>
      <c r="QW50" s="223"/>
      <c r="QX50" s="223"/>
      <c r="QY50" s="223"/>
      <c r="QZ50" s="223"/>
      <c r="RA50" s="223"/>
      <c r="RB50" s="223"/>
      <c r="RC50" s="223"/>
      <c r="RD50" s="223"/>
      <c r="RE50" s="223"/>
      <c r="RF50" s="223"/>
      <c r="RG50" s="223"/>
      <c r="RH50" s="223"/>
      <c r="RI50" s="223"/>
      <c r="RJ50" s="223"/>
      <c r="RK50" s="223"/>
      <c r="RL50" s="223"/>
      <c r="RM50" s="223"/>
      <c r="RN50" s="223"/>
      <c r="RO50" s="223"/>
      <c r="RP50" s="223"/>
      <c r="RQ50" s="223"/>
      <c r="RR50" s="223"/>
      <c r="RS50" s="223"/>
      <c r="RT50" s="223"/>
      <c r="RU50" s="223"/>
      <c r="RV50" s="223"/>
      <c r="RW50" s="223"/>
      <c r="RX50" s="223"/>
      <c r="RY50" s="223"/>
      <c r="RZ50" s="223"/>
      <c r="SA50" s="223"/>
      <c r="SB50" s="223"/>
      <c r="SC50" s="223"/>
      <c r="SD50" s="223"/>
      <c r="SE50" s="223"/>
      <c r="SF50" s="223"/>
      <c r="SG50" s="223"/>
      <c r="SH50" s="223"/>
      <c r="SI50" s="223"/>
      <c r="SJ50" s="223"/>
      <c r="SK50" s="223"/>
      <c r="SL50" s="223"/>
      <c r="SM50" s="223"/>
      <c r="SN50" s="223"/>
      <c r="SO50" s="223"/>
      <c r="SP50" s="223"/>
      <c r="SQ50" s="223"/>
      <c r="SR50" s="223"/>
      <c r="SS50" s="223"/>
      <c r="ST50" s="223"/>
      <c r="SU50" s="223"/>
      <c r="SV50" s="223"/>
      <c r="SW50" s="223"/>
      <c r="SX50" s="223"/>
      <c r="SY50" s="223"/>
      <c r="SZ50" s="223"/>
      <c r="TA50" s="223"/>
      <c r="TB50" s="223"/>
      <c r="TC50" s="223"/>
      <c r="TD50" s="223"/>
      <c r="TE50" s="223"/>
      <c r="TF50" s="223"/>
      <c r="TG50" s="223"/>
      <c r="TH50" s="223"/>
      <c r="TI50" s="223"/>
      <c r="TJ50" s="223"/>
      <c r="TK50" s="223"/>
      <c r="TL50" s="223"/>
      <c r="TM50" s="223"/>
      <c r="TN50" s="223"/>
      <c r="TO50" s="223"/>
      <c r="TP50" s="223"/>
      <c r="TQ50" s="223"/>
      <c r="TR50" s="223"/>
      <c r="TS50" s="223"/>
      <c r="TT50" s="223"/>
      <c r="TU50" s="223"/>
      <c r="TV50" s="223"/>
      <c r="TW50" s="223"/>
      <c r="TX50" s="223"/>
      <c r="TY50" s="223"/>
      <c r="TZ50" s="223"/>
      <c r="UA50" s="223"/>
      <c r="UB50" s="223"/>
      <c r="UC50" s="223"/>
      <c r="UD50" s="223"/>
      <c r="UE50" s="223"/>
      <c r="UF50" s="223"/>
      <c r="UG50" s="223"/>
      <c r="UH50" s="223"/>
      <c r="UI50" s="223"/>
      <c r="UJ50" s="223"/>
      <c r="UK50" s="223"/>
      <c r="UL50" s="223"/>
      <c r="UM50" s="223"/>
      <c r="UN50" s="223"/>
      <c r="UO50" s="223"/>
      <c r="UP50" s="223"/>
      <c r="UQ50" s="223"/>
      <c r="UR50" s="223"/>
      <c r="US50" s="223"/>
      <c r="UT50" s="223"/>
      <c r="UU50" s="223"/>
      <c r="UV50" s="223"/>
      <c r="UW50" s="223"/>
      <c r="UX50" s="223"/>
      <c r="UY50" s="223"/>
      <c r="UZ50" s="223"/>
      <c r="VA50" s="223"/>
      <c r="VB50" s="223"/>
      <c r="VC50" s="223"/>
      <c r="VD50" s="223"/>
      <c r="VE50" s="223"/>
      <c r="VF50" s="223"/>
      <c r="VG50" s="223"/>
      <c r="VH50" s="223"/>
      <c r="VI50" s="223"/>
      <c r="VJ50" s="223"/>
      <c r="VK50" s="223"/>
      <c r="VL50" s="223"/>
      <c r="VM50" s="223"/>
      <c r="VN50" s="223"/>
      <c r="VO50" s="223"/>
      <c r="VP50" s="223"/>
      <c r="VQ50" s="223"/>
      <c r="VR50" s="223"/>
      <c r="VS50" s="223"/>
      <c r="VT50" s="223"/>
      <c r="VU50" s="223"/>
      <c r="VV50" s="223"/>
      <c r="VW50" s="223"/>
      <c r="VX50" s="223"/>
      <c r="VY50" s="223"/>
      <c r="VZ50" s="223"/>
      <c r="WA50" s="223"/>
      <c r="WB50" s="223"/>
      <c r="WC50" s="223"/>
      <c r="WD50" s="223"/>
      <c r="WE50" s="223"/>
      <c r="WF50" s="223"/>
      <c r="WG50" s="223"/>
      <c r="WH50" s="223"/>
      <c r="WI50" s="223"/>
      <c r="WJ50" s="223"/>
      <c r="WK50" s="223"/>
      <c r="WL50" s="223"/>
      <c r="WM50" s="223"/>
      <c r="WN50" s="223"/>
      <c r="WO50" s="223"/>
      <c r="WP50" s="223"/>
      <c r="WQ50" s="223"/>
      <c r="WR50" s="223"/>
      <c r="WS50" s="223"/>
      <c r="WT50" s="223"/>
      <c r="WU50" s="223"/>
      <c r="WV50" s="223"/>
      <c r="WW50" s="223"/>
      <c r="WX50" s="223"/>
      <c r="WY50" s="223"/>
      <c r="WZ50" s="223"/>
      <c r="XA50" s="223"/>
      <c r="XB50" s="223"/>
      <c r="XC50" s="223"/>
      <c r="XD50" s="223"/>
      <c r="XE50" s="223"/>
      <c r="XF50" s="223"/>
      <c r="XG50" s="223"/>
      <c r="XH50" s="223"/>
      <c r="XI50" s="223"/>
      <c r="XJ50" s="223"/>
      <c r="XK50" s="223"/>
      <c r="XL50" s="223"/>
      <c r="XM50" s="223"/>
      <c r="XN50" s="223"/>
      <c r="XO50" s="223"/>
      <c r="XP50" s="223"/>
      <c r="XQ50" s="223"/>
      <c r="XR50" s="223"/>
      <c r="XS50" s="223"/>
      <c r="XT50" s="223"/>
      <c r="XU50" s="223"/>
      <c r="XV50" s="223"/>
      <c r="XW50" s="223"/>
      <c r="XX50" s="223"/>
      <c r="XY50" s="223"/>
      <c r="XZ50" s="223"/>
      <c r="YA50" s="223"/>
      <c r="YB50" s="223"/>
      <c r="YC50" s="223"/>
      <c r="YD50" s="223"/>
      <c r="YE50" s="223"/>
      <c r="YF50" s="223"/>
      <c r="YG50" s="223"/>
      <c r="YH50" s="223"/>
      <c r="YI50" s="223"/>
      <c r="YJ50" s="223"/>
      <c r="YK50" s="223"/>
      <c r="YL50" s="223"/>
      <c r="YM50" s="223"/>
      <c r="YN50" s="223"/>
      <c r="YO50" s="223"/>
      <c r="YP50" s="223"/>
      <c r="YQ50" s="223"/>
      <c r="YR50" s="223"/>
      <c r="YS50" s="223"/>
      <c r="YT50" s="223"/>
      <c r="YU50" s="223"/>
      <c r="YV50" s="223"/>
      <c r="YW50" s="223"/>
      <c r="YX50" s="223"/>
      <c r="YY50" s="223"/>
      <c r="YZ50" s="223"/>
      <c r="ZA50" s="223"/>
      <c r="ZB50" s="223"/>
      <c r="ZC50" s="223"/>
      <c r="ZD50" s="223"/>
      <c r="ZE50" s="223"/>
      <c r="ZF50" s="223"/>
      <c r="ZG50" s="223"/>
      <c r="ZH50" s="223"/>
      <c r="ZI50" s="223"/>
      <c r="ZJ50" s="223"/>
      <c r="ZK50" s="223"/>
      <c r="ZL50" s="223"/>
      <c r="ZM50" s="223"/>
      <c r="ZN50" s="223"/>
      <c r="ZO50" s="223"/>
      <c r="ZP50" s="223"/>
      <c r="ZQ50" s="223"/>
      <c r="ZR50" s="223"/>
      <c r="ZS50" s="223"/>
      <c r="ZT50" s="223"/>
      <c r="ZU50" s="223"/>
      <c r="ZV50" s="223"/>
      <c r="ZW50" s="223"/>
      <c r="ZX50" s="223"/>
      <c r="ZY50" s="223"/>
      <c r="ZZ50" s="223"/>
      <c r="AAA50" s="223"/>
      <c r="AAB50" s="223"/>
      <c r="AAC50" s="223"/>
      <c r="AAD50" s="223"/>
      <c r="AAE50" s="223"/>
      <c r="AAF50" s="223"/>
      <c r="AAG50" s="223"/>
      <c r="AAH50" s="223"/>
      <c r="AAI50" s="223"/>
      <c r="AAJ50" s="223"/>
      <c r="AAK50" s="223"/>
      <c r="AAL50" s="223"/>
      <c r="AAM50" s="223"/>
      <c r="AAN50" s="223"/>
      <c r="AAO50" s="223"/>
      <c r="AAP50" s="223"/>
      <c r="AAQ50" s="223"/>
      <c r="AAR50" s="223"/>
      <c r="AAS50" s="223"/>
      <c r="AAT50" s="223"/>
      <c r="AAU50" s="223"/>
      <c r="AAV50" s="223"/>
      <c r="AAW50" s="223"/>
      <c r="AAX50" s="223"/>
      <c r="AAY50" s="223"/>
      <c r="AAZ50" s="223"/>
      <c r="ABA50" s="223"/>
      <c r="ABB50" s="223"/>
      <c r="ABC50" s="223"/>
      <c r="ABD50" s="223"/>
      <c r="ABE50" s="223"/>
      <c r="ABF50" s="223"/>
      <c r="ABG50" s="223"/>
      <c r="ABH50" s="223"/>
      <c r="ABI50" s="223"/>
      <c r="ABJ50" s="223"/>
      <c r="ABK50" s="223"/>
      <c r="ABL50" s="223"/>
      <c r="ABM50" s="223"/>
      <c r="ABN50" s="223"/>
      <c r="ABO50" s="223"/>
      <c r="ABP50" s="223"/>
      <c r="ABQ50" s="223"/>
      <c r="ABR50" s="223"/>
      <c r="ABS50" s="223"/>
      <c r="ABT50" s="223"/>
      <c r="ABU50" s="223"/>
      <c r="ABV50" s="223"/>
      <c r="ABW50" s="223"/>
      <c r="ABX50" s="223"/>
      <c r="ABY50" s="223"/>
      <c r="ABZ50" s="223"/>
      <c r="ACA50" s="223"/>
      <c r="ACB50" s="223"/>
      <c r="ACC50" s="223"/>
      <c r="ACD50" s="223"/>
      <c r="ACE50" s="223"/>
      <c r="ACF50" s="223"/>
      <c r="ACG50" s="223"/>
      <c r="ACH50" s="223"/>
      <c r="ACI50" s="223"/>
      <c r="ACJ50" s="223"/>
      <c r="ACK50" s="223"/>
      <c r="ACL50" s="223"/>
      <c r="ACM50" s="223"/>
      <c r="ACN50" s="223"/>
      <c r="ACO50" s="223"/>
      <c r="ACP50" s="223"/>
      <c r="ACQ50" s="223"/>
      <c r="ACR50" s="223"/>
      <c r="ACS50" s="223"/>
      <c r="ACT50" s="223"/>
      <c r="ACU50" s="223"/>
      <c r="ACV50" s="223"/>
      <c r="ACW50" s="223"/>
      <c r="ACX50" s="223"/>
      <c r="ACY50" s="223"/>
      <c r="ACZ50" s="223"/>
      <c r="ADA50" s="223"/>
      <c r="ADB50" s="223"/>
      <c r="ADC50" s="223"/>
      <c r="ADD50" s="223"/>
      <c r="ADE50" s="223"/>
      <c r="ADF50" s="223"/>
      <c r="ADG50" s="223"/>
      <c r="ADH50" s="223"/>
      <c r="ADI50" s="223"/>
      <c r="ADJ50" s="223"/>
      <c r="ADK50" s="223"/>
      <c r="ADL50" s="223"/>
      <c r="ADM50" s="223"/>
      <c r="ADN50" s="223"/>
      <c r="ADO50" s="223"/>
      <c r="ADP50" s="223"/>
      <c r="ADQ50" s="223"/>
      <c r="ADR50" s="223"/>
      <c r="ADS50" s="223"/>
      <c r="ADT50" s="223"/>
      <c r="ADU50" s="223"/>
      <c r="ADV50" s="223"/>
      <c r="ADW50" s="223"/>
      <c r="ADX50" s="223"/>
      <c r="ADY50" s="223"/>
      <c r="ADZ50" s="223"/>
      <c r="AEA50" s="223"/>
      <c r="AEB50" s="223"/>
      <c r="AEC50" s="223"/>
      <c r="AED50" s="223"/>
      <c r="AEE50" s="223"/>
      <c r="AEF50" s="223"/>
      <c r="AEG50" s="223"/>
      <c r="AEH50" s="223"/>
      <c r="AEI50" s="223"/>
      <c r="AEJ50" s="223"/>
      <c r="AEK50" s="223"/>
      <c r="AEL50" s="223"/>
      <c r="AEM50" s="223"/>
      <c r="AEN50" s="223"/>
      <c r="AEO50" s="223"/>
      <c r="AEP50" s="223"/>
      <c r="AEQ50" s="223"/>
      <c r="AER50" s="223"/>
      <c r="AES50" s="223"/>
      <c r="AET50" s="223"/>
      <c r="AEU50" s="223"/>
      <c r="AEV50" s="223"/>
      <c r="AEW50" s="223"/>
      <c r="AEX50" s="223"/>
      <c r="AEY50" s="223"/>
      <c r="AEZ50" s="223"/>
      <c r="AFA50" s="223"/>
      <c r="AFB50" s="223"/>
      <c r="AFC50" s="223"/>
      <c r="AFD50" s="223"/>
      <c r="AFE50" s="223"/>
      <c r="AFF50" s="223"/>
      <c r="AFG50" s="223"/>
      <c r="AFH50" s="223"/>
      <c r="AFI50" s="223"/>
      <c r="AFJ50" s="223"/>
      <c r="AFK50" s="223"/>
      <c r="AFL50" s="223"/>
      <c r="AFM50" s="223"/>
      <c r="AFN50" s="223"/>
      <c r="AFO50" s="223"/>
      <c r="AFP50" s="223"/>
      <c r="AFQ50" s="223"/>
      <c r="AFR50" s="223"/>
      <c r="AFS50" s="223"/>
      <c r="AFT50" s="223"/>
      <c r="AFU50" s="223"/>
      <c r="AFV50" s="223"/>
      <c r="AFW50" s="223"/>
      <c r="AFX50" s="223"/>
      <c r="AFY50" s="223"/>
      <c r="AFZ50" s="223"/>
      <c r="AGA50" s="223"/>
      <c r="AGB50" s="223"/>
      <c r="AGC50" s="223"/>
      <c r="AGD50" s="223"/>
      <c r="AGE50" s="223"/>
      <c r="AGF50" s="223"/>
      <c r="AGG50" s="223"/>
      <c r="AGH50" s="223"/>
      <c r="AGI50" s="223"/>
      <c r="AGJ50" s="223"/>
      <c r="AGK50" s="223"/>
      <c r="AGL50" s="223"/>
      <c r="AGM50" s="223"/>
      <c r="AGN50" s="223"/>
      <c r="AGO50" s="223"/>
      <c r="AGP50" s="223"/>
      <c r="AGQ50" s="223"/>
      <c r="AGR50" s="223"/>
      <c r="AGS50" s="223"/>
      <c r="AGT50" s="223"/>
      <c r="AGU50" s="223"/>
      <c r="AGV50" s="223"/>
      <c r="AGW50" s="223"/>
      <c r="AGX50" s="223"/>
      <c r="AGY50" s="223"/>
      <c r="AGZ50" s="223"/>
      <c r="AHA50" s="223"/>
      <c r="AHB50" s="223"/>
      <c r="AHC50" s="223"/>
      <c r="AHD50" s="223"/>
      <c r="AHE50" s="223"/>
      <c r="AHF50" s="223"/>
      <c r="AHG50" s="223"/>
      <c r="AHH50" s="223"/>
      <c r="AHI50" s="223"/>
      <c r="AHJ50" s="223"/>
      <c r="AHK50" s="223"/>
      <c r="AHL50" s="223"/>
      <c r="AHM50" s="223"/>
      <c r="AHN50" s="223"/>
      <c r="AHO50" s="223"/>
      <c r="AHP50" s="223"/>
      <c r="AHQ50" s="223"/>
      <c r="AHR50" s="223"/>
      <c r="AHS50" s="223"/>
      <c r="AHT50" s="223"/>
      <c r="AHU50" s="223"/>
      <c r="AHV50" s="223"/>
      <c r="AHW50" s="223"/>
      <c r="AHX50" s="223"/>
      <c r="AHY50" s="223"/>
      <c r="AHZ50" s="223"/>
      <c r="AIA50" s="223"/>
      <c r="AIB50" s="223"/>
      <c r="AIC50" s="223"/>
      <c r="AID50" s="223"/>
      <c r="AIE50" s="223"/>
      <c r="AIF50" s="223"/>
      <c r="AIG50" s="223"/>
      <c r="AIH50" s="223"/>
      <c r="AII50" s="223"/>
      <c r="AIJ50" s="223"/>
      <c r="AIK50" s="223"/>
      <c r="AIL50" s="223"/>
      <c r="AIM50" s="223"/>
      <c r="AIN50" s="223"/>
      <c r="AIO50" s="223"/>
      <c r="AIP50" s="223"/>
      <c r="AIQ50" s="223"/>
      <c r="AIR50" s="223"/>
      <c r="AIS50" s="223"/>
      <c r="AIT50" s="223"/>
      <c r="AIU50" s="223"/>
      <c r="AIV50" s="223"/>
      <c r="AIW50" s="223"/>
      <c r="AIX50" s="223"/>
      <c r="AIY50" s="223"/>
      <c r="AIZ50" s="223"/>
      <c r="AJA50" s="223"/>
      <c r="AJB50" s="223"/>
      <c r="AJC50" s="223"/>
      <c r="AJD50" s="223"/>
      <c r="AJE50" s="223"/>
      <c r="AJF50" s="223"/>
      <c r="AJG50" s="223"/>
      <c r="AJH50" s="223"/>
      <c r="AJI50" s="223"/>
      <c r="AJJ50" s="223"/>
      <c r="AJK50" s="223"/>
      <c r="AJL50" s="223"/>
      <c r="AJM50" s="223"/>
      <c r="AJN50" s="223"/>
      <c r="AJO50" s="223"/>
      <c r="AJP50" s="223"/>
      <c r="AJQ50" s="223"/>
      <c r="AJR50" s="223"/>
      <c r="AJS50" s="223"/>
      <c r="AJT50" s="223"/>
      <c r="AJU50" s="223"/>
      <c r="AJV50" s="223"/>
      <c r="AJW50" s="223"/>
      <c r="AJX50" s="223"/>
      <c r="AJY50" s="223"/>
      <c r="AJZ50" s="223"/>
      <c r="AKA50" s="223"/>
      <c r="AKB50" s="223"/>
      <c r="AKC50" s="223"/>
      <c r="AKD50" s="223"/>
      <c r="AKE50" s="223"/>
      <c r="AKF50" s="223"/>
      <c r="AKG50" s="223"/>
      <c r="AKH50" s="223"/>
      <c r="AKI50" s="223"/>
      <c r="AKJ50" s="223"/>
      <c r="AKK50" s="223"/>
      <c r="AKL50" s="223"/>
      <c r="AKM50" s="223"/>
      <c r="AKN50" s="223"/>
      <c r="AKO50" s="223"/>
      <c r="AKP50" s="223"/>
      <c r="AKQ50" s="223"/>
      <c r="AKR50" s="223"/>
      <c r="AKS50" s="223"/>
      <c r="AKT50" s="223"/>
      <c r="AKU50" s="223"/>
      <c r="AKV50" s="223"/>
      <c r="AKW50" s="223"/>
      <c r="AKX50" s="223"/>
      <c r="AKY50" s="223"/>
      <c r="AKZ50" s="223"/>
      <c r="ALA50" s="223"/>
      <c r="ALB50" s="223"/>
      <c r="ALC50" s="223"/>
      <c r="ALD50" s="223"/>
      <c r="ALE50" s="223"/>
      <c r="ALF50" s="223"/>
      <c r="ALG50" s="223"/>
      <c r="ALH50" s="223"/>
      <c r="ALI50" s="223"/>
      <c r="ALJ50" s="227"/>
      <c r="ALK50" s="223"/>
      <c r="ALL50" s="223"/>
      <c r="ALM50" s="223"/>
      <c r="ALN50" s="223"/>
      <c r="ALO50" s="105"/>
      <c r="ALP50" s="105"/>
      <c r="ALQ50" s="105"/>
    </row>
    <row r="51" spans="1:1005" s="241" customFormat="1" ht="31.5" customHeight="1" x14ac:dyDescent="0.25">
      <c r="A51" s="211" t="s">
        <v>2763</v>
      </c>
      <c r="B51" s="209"/>
      <c r="C51" s="139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0"/>
      <c r="DE51" s="140"/>
      <c r="DF51" s="140"/>
      <c r="DG51" s="140"/>
      <c r="DH51" s="140"/>
      <c r="DI51" s="140"/>
      <c r="DJ51" s="140"/>
      <c r="DK51" s="140"/>
      <c r="DL51" s="140"/>
      <c r="DM51" s="140"/>
      <c r="DN51" s="140"/>
      <c r="DO51" s="140"/>
      <c r="DP51" s="140"/>
      <c r="DQ51" s="140"/>
      <c r="DR51" s="140"/>
      <c r="DS51" s="140"/>
      <c r="DT51" s="140"/>
      <c r="DU51" s="140"/>
      <c r="DV51" s="140"/>
      <c r="DW51" s="140"/>
      <c r="DX51" s="140"/>
      <c r="DY51" s="140"/>
      <c r="DZ51" s="140"/>
      <c r="EA51" s="140"/>
      <c r="EB51" s="140"/>
      <c r="EC51" s="140"/>
      <c r="ED51" s="140"/>
      <c r="EE51" s="140"/>
      <c r="EF51" s="140"/>
      <c r="EG51" s="140"/>
      <c r="EH51" s="140"/>
      <c r="EI51" s="140"/>
      <c r="EJ51" s="140"/>
      <c r="EK51" s="140"/>
      <c r="EL51" s="140"/>
      <c r="EM51" s="140"/>
      <c r="EN51" s="140"/>
      <c r="EO51" s="140"/>
      <c r="EP51" s="140"/>
      <c r="EQ51" s="140"/>
      <c r="ER51" s="140"/>
      <c r="ES51" s="140"/>
      <c r="ET51" s="140"/>
      <c r="EU51" s="140"/>
      <c r="EV51" s="140"/>
      <c r="EW51" s="140"/>
      <c r="EX51" s="140"/>
      <c r="EY51" s="140"/>
      <c r="EZ51" s="140"/>
      <c r="FA51" s="140"/>
      <c r="FB51" s="140"/>
      <c r="FC51" s="140"/>
      <c r="FD51" s="140"/>
      <c r="FE51" s="140"/>
      <c r="FF51" s="140"/>
      <c r="FG51" s="140"/>
      <c r="FH51" s="140"/>
      <c r="FI51" s="140"/>
      <c r="FJ51" s="140"/>
      <c r="FK51" s="140"/>
      <c r="FL51" s="140"/>
      <c r="FM51" s="140"/>
      <c r="FN51" s="140"/>
      <c r="FO51" s="140"/>
      <c r="FP51" s="140"/>
      <c r="FQ51" s="140"/>
      <c r="FR51" s="140"/>
      <c r="FS51" s="140"/>
      <c r="FT51" s="140"/>
      <c r="FU51" s="140"/>
      <c r="FV51" s="140"/>
      <c r="FW51" s="140"/>
      <c r="FX51" s="140"/>
      <c r="FY51" s="140"/>
      <c r="FZ51" s="140"/>
      <c r="GA51" s="140"/>
      <c r="GB51" s="140"/>
      <c r="GC51" s="140"/>
      <c r="GD51" s="140"/>
      <c r="GE51" s="140"/>
      <c r="GF51" s="140"/>
      <c r="GG51" s="140"/>
      <c r="GH51" s="140"/>
      <c r="GI51" s="140"/>
      <c r="GJ51" s="140"/>
      <c r="GK51" s="140"/>
      <c r="GL51" s="140"/>
      <c r="GM51" s="140"/>
      <c r="GN51" s="140"/>
      <c r="GO51" s="140"/>
      <c r="GP51" s="140"/>
      <c r="GQ51" s="140"/>
      <c r="GR51" s="140"/>
      <c r="GS51" s="140"/>
      <c r="GT51" s="140"/>
      <c r="GU51" s="140"/>
      <c r="GV51" s="140"/>
      <c r="GW51" s="140"/>
      <c r="GX51" s="140"/>
      <c r="GY51" s="140"/>
      <c r="GZ51" s="140"/>
      <c r="HA51" s="140"/>
      <c r="HB51" s="140"/>
      <c r="HC51" s="140"/>
      <c r="HD51" s="140"/>
      <c r="HE51" s="140"/>
      <c r="HF51" s="140"/>
      <c r="HG51" s="140"/>
      <c r="HH51" s="140"/>
      <c r="HI51" s="140"/>
      <c r="HJ51" s="140"/>
      <c r="HK51" s="140"/>
      <c r="HL51" s="140"/>
      <c r="HM51" s="140"/>
      <c r="HN51" s="140"/>
      <c r="HO51" s="140"/>
      <c r="HP51" s="140"/>
      <c r="HQ51" s="140"/>
      <c r="HR51" s="140"/>
      <c r="HS51" s="140"/>
      <c r="HT51" s="140"/>
      <c r="HU51" s="140"/>
      <c r="HV51" s="140"/>
      <c r="HW51" s="140"/>
      <c r="HX51" s="140"/>
      <c r="HY51" s="140"/>
      <c r="HZ51" s="140"/>
      <c r="IA51" s="140"/>
      <c r="IB51" s="140"/>
      <c r="IC51" s="140"/>
      <c r="ID51" s="140"/>
      <c r="IE51" s="140"/>
      <c r="IF51" s="140"/>
      <c r="IG51" s="140"/>
      <c r="IH51" s="140"/>
      <c r="II51" s="140"/>
      <c r="IJ51" s="140"/>
      <c r="IK51" s="140"/>
      <c r="IL51" s="140"/>
      <c r="IM51" s="140"/>
      <c r="IN51" s="140"/>
      <c r="IO51" s="140"/>
      <c r="IP51" s="140"/>
      <c r="IQ51" s="140"/>
      <c r="IR51" s="140"/>
      <c r="IS51" s="140"/>
      <c r="IT51" s="140"/>
      <c r="IU51" s="140"/>
      <c r="IV51" s="140"/>
      <c r="IW51" s="140"/>
      <c r="IX51" s="140"/>
      <c r="IY51" s="140"/>
      <c r="IZ51" s="140"/>
      <c r="JA51" s="140"/>
      <c r="JB51" s="140"/>
      <c r="JC51" s="140"/>
      <c r="JD51" s="140"/>
      <c r="JE51" s="140"/>
      <c r="JF51" s="140"/>
      <c r="JG51" s="140"/>
      <c r="JH51" s="140"/>
      <c r="JI51" s="140"/>
      <c r="JJ51" s="140"/>
      <c r="JK51" s="140"/>
      <c r="JL51" s="140"/>
      <c r="JM51" s="140"/>
      <c r="JN51" s="140"/>
      <c r="JO51" s="140"/>
      <c r="JP51" s="140"/>
      <c r="JQ51" s="140"/>
      <c r="JR51" s="140"/>
      <c r="JS51" s="140"/>
      <c r="JT51" s="140"/>
      <c r="JU51" s="140"/>
      <c r="JV51" s="140"/>
      <c r="JW51" s="140"/>
      <c r="JX51" s="140"/>
      <c r="JY51" s="140"/>
      <c r="JZ51" s="140"/>
      <c r="KA51" s="140"/>
      <c r="KB51" s="140"/>
      <c r="KC51" s="140"/>
      <c r="KD51" s="140"/>
      <c r="KE51" s="140"/>
      <c r="KF51" s="140"/>
      <c r="KG51" s="140"/>
      <c r="KH51" s="140"/>
      <c r="KI51" s="140"/>
      <c r="KJ51" s="140"/>
      <c r="KK51" s="140"/>
      <c r="KL51" s="140"/>
      <c r="KM51" s="140"/>
      <c r="KN51" s="140"/>
      <c r="KO51" s="140"/>
      <c r="KP51" s="140"/>
      <c r="KQ51" s="140"/>
      <c r="KR51" s="140"/>
      <c r="KS51" s="140"/>
      <c r="KT51" s="140"/>
      <c r="KU51" s="140"/>
      <c r="KV51" s="140"/>
      <c r="KW51" s="140"/>
      <c r="KX51" s="140"/>
      <c r="KY51" s="140"/>
      <c r="KZ51" s="140"/>
      <c r="LA51" s="140"/>
      <c r="LB51" s="140"/>
      <c r="LC51" s="140"/>
      <c r="LD51" s="140"/>
      <c r="LE51" s="140"/>
      <c r="LF51" s="140"/>
      <c r="LG51" s="140"/>
      <c r="LH51" s="140"/>
      <c r="LI51" s="140"/>
      <c r="LJ51" s="140"/>
      <c r="LK51" s="140"/>
      <c r="LL51" s="140"/>
      <c r="LM51" s="140"/>
      <c r="LN51" s="140"/>
      <c r="LO51" s="140"/>
      <c r="LP51" s="140"/>
      <c r="LQ51" s="140"/>
      <c r="LR51" s="140"/>
      <c r="LS51" s="140"/>
      <c r="LT51" s="140"/>
      <c r="LU51" s="140"/>
      <c r="LV51" s="140"/>
      <c r="LW51" s="140"/>
      <c r="LX51" s="140"/>
      <c r="LY51" s="140"/>
      <c r="LZ51" s="140"/>
      <c r="MA51" s="140"/>
      <c r="MB51" s="140"/>
      <c r="MC51" s="140"/>
      <c r="MD51" s="140"/>
      <c r="ME51" s="140"/>
      <c r="MF51" s="140"/>
      <c r="MG51" s="140"/>
      <c r="MH51" s="140"/>
      <c r="MI51" s="140"/>
      <c r="MJ51" s="140"/>
      <c r="MK51" s="140"/>
      <c r="ML51" s="140"/>
      <c r="MM51" s="140"/>
      <c r="MN51" s="140"/>
      <c r="MO51" s="140"/>
      <c r="MP51" s="140"/>
      <c r="MQ51" s="140"/>
      <c r="MR51" s="140"/>
      <c r="MS51" s="140"/>
      <c r="MT51" s="140"/>
      <c r="MU51" s="140"/>
      <c r="MV51" s="140"/>
      <c r="MW51" s="140"/>
      <c r="MX51" s="140"/>
      <c r="MY51" s="140"/>
      <c r="MZ51" s="140"/>
      <c r="NA51" s="140"/>
      <c r="NB51" s="140"/>
      <c r="NC51" s="140"/>
      <c r="ND51" s="140"/>
      <c r="NE51" s="140"/>
      <c r="NF51" s="140"/>
      <c r="NG51" s="140"/>
      <c r="NH51" s="140"/>
      <c r="NI51" s="140"/>
      <c r="NJ51" s="140"/>
      <c r="NK51" s="140"/>
      <c r="NL51" s="140"/>
      <c r="NM51" s="140"/>
      <c r="NN51" s="140"/>
      <c r="NO51" s="140"/>
      <c r="NP51" s="140"/>
      <c r="NQ51" s="140"/>
      <c r="NR51" s="140"/>
      <c r="NS51" s="140"/>
      <c r="NT51" s="140"/>
      <c r="NU51" s="140"/>
      <c r="NV51" s="140"/>
      <c r="NW51" s="140"/>
      <c r="NX51" s="140"/>
      <c r="NY51" s="140"/>
      <c r="NZ51" s="140"/>
      <c r="OA51" s="140"/>
      <c r="OB51" s="140"/>
      <c r="OC51" s="140"/>
      <c r="OD51" s="140"/>
      <c r="OE51" s="140"/>
      <c r="OF51" s="140"/>
      <c r="OG51" s="140"/>
      <c r="OH51" s="140"/>
      <c r="OI51" s="140"/>
      <c r="OJ51" s="140"/>
      <c r="OK51" s="140"/>
      <c r="OL51" s="140"/>
      <c r="OM51" s="140"/>
      <c r="ON51" s="140"/>
      <c r="OO51" s="140"/>
      <c r="OP51" s="140"/>
      <c r="OQ51" s="140"/>
      <c r="OR51" s="140"/>
      <c r="OS51" s="140"/>
      <c r="OT51" s="140"/>
      <c r="OU51" s="140"/>
      <c r="OV51" s="140"/>
      <c r="OW51" s="140"/>
      <c r="OX51" s="140"/>
      <c r="OY51" s="140"/>
      <c r="OZ51" s="140"/>
      <c r="PA51" s="140"/>
      <c r="PB51" s="140"/>
      <c r="PC51" s="140"/>
      <c r="PD51" s="140"/>
      <c r="PE51" s="140"/>
      <c r="PF51" s="140"/>
      <c r="PG51" s="140"/>
      <c r="PH51" s="140"/>
      <c r="PI51" s="140"/>
      <c r="PJ51" s="140"/>
      <c r="PK51" s="140"/>
      <c r="PL51" s="140"/>
      <c r="PM51" s="140"/>
      <c r="PN51" s="140"/>
      <c r="PO51" s="140"/>
      <c r="PP51" s="140"/>
      <c r="PQ51" s="140"/>
      <c r="PR51" s="140"/>
      <c r="PS51" s="140"/>
      <c r="PT51" s="140"/>
      <c r="PU51" s="140"/>
      <c r="PV51" s="140"/>
      <c r="PW51" s="140"/>
      <c r="PX51" s="140"/>
      <c r="PY51" s="140"/>
      <c r="PZ51" s="140"/>
      <c r="QA51" s="140"/>
      <c r="QB51" s="140"/>
      <c r="QC51" s="140"/>
      <c r="QD51" s="140"/>
      <c r="QE51" s="140"/>
      <c r="QF51" s="140"/>
      <c r="QG51" s="140"/>
      <c r="QH51" s="140"/>
      <c r="QI51" s="140"/>
      <c r="QJ51" s="140"/>
      <c r="QK51" s="140"/>
      <c r="QL51" s="140"/>
      <c r="QM51" s="140"/>
      <c r="QN51" s="140"/>
      <c r="QO51" s="140"/>
      <c r="QP51" s="140"/>
      <c r="QQ51" s="140"/>
      <c r="QR51" s="140"/>
      <c r="QS51" s="140"/>
      <c r="QT51" s="140"/>
      <c r="QU51" s="140"/>
      <c r="QV51" s="140"/>
      <c r="QW51" s="140"/>
      <c r="QX51" s="140"/>
      <c r="QY51" s="140"/>
      <c r="QZ51" s="140"/>
      <c r="RA51" s="140"/>
      <c r="RB51" s="140"/>
      <c r="RC51" s="140"/>
      <c r="RD51" s="140"/>
      <c r="RE51" s="140"/>
      <c r="RF51" s="140"/>
      <c r="RG51" s="140"/>
      <c r="RH51" s="140"/>
      <c r="RI51" s="140"/>
      <c r="RJ51" s="140"/>
      <c r="RK51" s="140"/>
      <c r="RL51" s="140"/>
      <c r="RM51" s="140"/>
      <c r="RN51" s="140"/>
      <c r="RO51" s="140"/>
      <c r="RP51" s="140"/>
      <c r="RQ51" s="140"/>
      <c r="RR51" s="140"/>
      <c r="RS51" s="140"/>
      <c r="RT51" s="140"/>
      <c r="RU51" s="140"/>
      <c r="RV51" s="140"/>
      <c r="RW51" s="140"/>
      <c r="RX51" s="140"/>
      <c r="RY51" s="140"/>
      <c r="RZ51" s="140"/>
      <c r="SA51" s="140"/>
      <c r="SB51" s="140"/>
      <c r="SC51" s="140"/>
      <c r="SD51" s="140"/>
      <c r="SE51" s="140"/>
      <c r="SF51" s="140"/>
      <c r="SG51" s="140"/>
      <c r="SH51" s="140"/>
      <c r="SI51" s="140"/>
      <c r="SJ51" s="140"/>
      <c r="SK51" s="140"/>
      <c r="SL51" s="140"/>
      <c r="SM51" s="140"/>
      <c r="SN51" s="140"/>
      <c r="SO51" s="140"/>
      <c r="SP51" s="140"/>
      <c r="SQ51" s="140"/>
      <c r="SR51" s="140"/>
      <c r="SS51" s="140"/>
      <c r="ST51" s="140"/>
      <c r="SU51" s="140"/>
      <c r="SV51" s="140"/>
      <c r="SW51" s="140"/>
      <c r="SX51" s="140"/>
      <c r="SY51" s="140"/>
      <c r="SZ51" s="140"/>
      <c r="TA51" s="140"/>
      <c r="TB51" s="140"/>
      <c r="TC51" s="140"/>
      <c r="TD51" s="140"/>
      <c r="TE51" s="140"/>
      <c r="TF51" s="140"/>
      <c r="TG51" s="140"/>
      <c r="TH51" s="140"/>
      <c r="TI51" s="140"/>
      <c r="TJ51" s="140"/>
      <c r="TK51" s="140"/>
      <c r="TL51" s="140"/>
      <c r="TM51" s="140"/>
      <c r="TN51" s="140"/>
      <c r="TO51" s="140"/>
      <c r="TP51" s="140"/>
      <c r="TQ51" s="140"/>
      <c r="TR51" s="140"/>
      <c r="TS51" s="140"/>
      <c r="TT51" s="140"/>
      <c r="TU51" s="140"/>
      <c r="TV51" s="140"/>
      <c r="TW51" s="140"/>
      <c r="TX51" s="140"/>
      <c r="TY51" s="140"/>
      <c r="TZ51" s="140"/>
      <c r="UA51" s="140"/>
      <c r="UB51" s="140"/>
      <c r="UC51" s="140"/>
      <c r="UD51" s="140"/>
      <c r="UE51" s="140"/>
      <c r="UF51" s="140"/>
      <c r="UG51" s="140"/>
      <c r="UH51" s="140"/>
      <c r="UI51" s="140"/>
      <c r="UJ51" s="140"/>
      <c r="UK51" s="140"/>
      <c r="UL51" s="140"/>
      <c r="UM51" s="140"/>
      <c r="UN51" s="140"/>
      <c r="UO51" s="140"/>
      <c r="UP51" s="140"/>
      <c r="UQ51" s="140"/>
      <c r="UR51" s="140"/>
      <c r="US51" s="140"/>
      <c r="UT51" s="140"/>
      <c r="UU51" s="140"/>
      <c r="UV51" s="140"/>
      <c r="UW51" s="140"/>
      <c r="UX51" s="140"/>
      <c r="UY51" s="140"/>
      <c r="UZ51" s="140"/>
      <c r="VA51" s="140"/>
      <c r="VB51" s="140"/>
      <c r="VC51" s="140"/>
      <c r="VD51" s="140"/>
      <c r="VE51" s="140"/>
      <c r="VF51" s="140"/>
      <c r="VG51" s="140"/>
      <c r="VH51" s="140"/>
      <c r="VI51" s="140"/>
      <c r="VJ51" s="140"/>
      <c r="VK51" s="140"/>
      <c r="VL51" s="140"/>
      <c r="VM51" s="140"/>
      <c r="VN51" s="140"/>
      <c r="VO51" s="140"/>
      <c r="VP51" s="140"/>
      <c r="VQ51" s="140"/>
      <c r="VR51" s="140"/>
      <c r="VS51" s="140"/>
      <c r="VT51" s="140"/>
      <c r="VU51" s="140"/>
      <c r="VV51" s="140"/>
      <c r="VW51" s="140"/>
      <c r="VX51" s="140"/>
      <c r="VY51" s="140"/>
      <c r="VZ51" s="140"/>
      <c r="WA51" s="140"/>
      <c r="WB51" s="140"/>
      <c r="WC51" s="140"/>
      <c r="WD51" s="140"/>
      <c r="WE51" s="140"/>
      <c r="WF51" s="140"/>
      <c r="WG51" s="140"/>
      <c r="WH51" s="140"/>
      <c r="WI51" s="140"/>
      <c r="WJ51" s="140"/>
      <c r="WK51" s="140"/>
      <c r="WL51" s="140"/>
      <c r="WM51" s="140"/>
      <c r="WN51" s="140"/>
      <c r="WO51" s="140"/>
      <c r="WP51" s="140"/>
      <c r="WQ51" s="140"/>
      <c r="WR51" s="140"/>
      <c r="WS51" s="140"/>
      <c r="WT51" s="140"/>
      <c r="WU51" s="140"/>
      <c r="WV51" s="140"/>
      <c r="WW51" s="140"/>
      <c r="WX51" s="140"/>
      <c r="WY51" s="140"/>
      <c r="WZ51" s="140"/>
      <c r="XA51" s="140"/>
      <c r="XB51" s="140"/>
      <c r="XC51" s="140"/>
      <c r="XD51" s="140"/>
      <c r="XE51" s="140"/>
      <c r="XF51" s="140"/>
      <c r="XG51" s="140"/>
      <c r="XH51" s="140"/>
      <c r="XI51" s="140"/>
      <c r="XJ51" s="140"/>
      <c r="XK51" s="140"/>
      <c r="XL51" s="140"/>
      <c r="XM51" s="140"/>
      <c r="XN51" s="140"/>
      <c r="XO51" s="140"/>
      <c r="XP51" s="140"/>
      <c r="XQ51" s="140"/>
      <c r="XR51" s="140"/>
      <c r="XS51" s="140"/>
      <c r="XT51" s="140"/>
      <c r="XU51" s="140"/>
      <c r="XV51" s="140"/>
      <c r="XW51" s="140"/>
      <c r="XX51" s="140"/>
      <c r="XY51" s="140"/>
      <c r="XZ51" s="140"/>
      <c r="YA51" s="140"/>
      <c r="YB51" s="140"/>
      <c r="YC51" s="140"/>
      <c r="YD51" s="140"/>
      <c r="YE51" s="140"/>
      <c r="YF51" s="140"/>
      <c r="YG51" s="140"/>
      <c r="YH51" s="140"/>
      <c r="YI51" s="140"/>
      <c r="YJ51" s="140"/>
      <c r="YK51" s="140"/>
      <c r="YL51" s="140"/>
      <c r="YM51" s="140"/>
      <c r="YN51" s="140"/>
      <c r="YO51" s="140"/>
      <c r="YP51" s="140"/>
      <c r="YQ51" s="140"/>
      <c r="YR51" s="140"/>
      <c r="YS51" s="140"/>
      <c r="YT51" s="140"/>
      <c r="YU51" s="140"/>
      <c r="YV51" s="140"/>
      <c r="YW51" s="140"/>
      <c r="YX51" s="140"/>
      <c r="YY51" s="140"/>
      <c r="YZ51" s="140"/>
      <c r="ZA51" s="140"/>
      <c r="ZB51" s="140"/>
      <c r="ZC51" s="140"/>
      <c r="ZD51" s="140"/>
      <c r="ZE51" s="140"/>
      <c r="ZF51" s="140"/>
      <c r="ZG51" s="140"/>
      <c r="ZH51" s="140"/>
      <c r="ZI51" s="140"/>
      <c r="ZJ51" s="140"/>
      <c r="ZK51" s="140"/>
      <c r="ZL51" s="140"/>
      <c r="ZM51" s="140"/>
      <c r="ZN51" s="140"/>
      <c r="ZO51" s="140"/>
      <c r="ZP51" s="140"/>
      <c r="ZQ51" s="140"/>
      <c r="ZR51" s="140"/>
      <c r="ZS51" s="140"/>
      <c r="ZT51" s="140"/>
      <c r="ZU51" s="140"/>
      <c r="ZV51" s="140"/>
      <c r="ZW51" s="140"/>
      <c r="ZX51" s="140"/>
      <c r="ZY51" s="140"/>
      <c r="ZZ51" s="140"/>
      <c r="AAA51" s="140"/>
      <c r="AAB51" s="140"/>
      <c r="AAC51" s="140"/>
      <c r="AAD51" s="140"/>
      <c r="AAE51" s="140"/>
      <c r="AAF51" s="140"/>
      <c r="AAG51" s="140"/>
      <c r="AAH51" s="140"/>
      <c r="AAI51" s="140"/>
      <c r="AAJ51" s="140"/>
      <c r="AAK51" s="140"/>
      <c r="AAL51" s="140"/>
      <c r="AAM51" s="140"/>
      <c r="AAN51" s="140"/>
      <c r="AAO51" s="140"/>
      <c r="AAP51" s="140"/>
      <c r="AAQ51" s="140"/>
      <c r="AAR51" s="140"/>
      <c r="AAS51" s="140"/>
      <c r="AAT51" s="140"/>
      <c r="AAU51" s="140"/>
      <c r="AAV51" s="140"/>
      <c r="AAW51" s="140"/>
      <c r="AAX51" s="140"/>
      <c r="AAY51" s="140"/>
      <c r="AAZ51" s="140"/>
      <c r="ABA51" s="140"/>
      <c r="ABB51" s="140"/>
      <c r="ABC51" s="140"/>
      <c r="ABD51" s="140"/>
      <c r="ABE51" s="140"/>
      <c r="ABF51" s="140"/>
      <c r="ABG51" s="140"/>
      <c r="ABH51" s="140"/>
      <c r="ABI51" s="140"/>
      <c r="ABJ51" s="140"/>
      <c r="ABK51" s="140"/>
      <c r="ABL51" s="140"/>
      <c r="ABM51" s="140"/>
      <c r="ABN51" s="140"/>
      <c r="ABO51" s="140"/>
      <c r="ABP51" s="140"/>
      <c r="ABQ51" s="140"/>
      <c r="ABR51" s="140"/>
      <c r="ABS51" s="140"/>
      <c r="ABT51" s="140"/>
      <c r="ABU51" s="140"/>
      <c r="ABV51" s="140"/>
      <c r="ABW51" s="140"/>
      <c r="ABX51" s="140"/>
      <c r="ABY51" s="140"/>
      <c r="ABZ51" s="140"/>
      <c r="ACA51" s="140"/>
      <c r="ACB51" s="140"/>
      <c r="ACC51" s="140"/>
      <c r="ACD51" s="140"/>
      <c r="ACE51" s="140"/>
      <c r="ACF51" s="140"/>
      <c r="ACG51" s="140"/>
      <c r="ACH51" s="140"/>
      <c r="ACI51" s="140"/>
      <c r="ACJ51" s="140"/>
      <c r="ACK51" s="140"/>
      <c r="ACL51" s="140"/>
      <c r="ACM51" s="140"/>
      <c r="ACN51" s="140"/>
      <c r="ACO51" s="140"/>
      <c r="ACP51" s="140"/>
      <c r="ACQ51" s="140"/>
      <c r="ACR51" s="140"/>
      <c r="ACS51" s="140"/>
      <c r="ACT51" s="140"/>
      <c r="ACU51" s="140"/>
      <c r="ACV51" s="140"/>
      <c r="ACW51" s="140"/>
      <c r="ACX51" s="140"/>
      <c r="ACY51" s="140"/>
      <c r="ACZ51" s="140"/>
      <c r="ADA51" s="140"/>
      <c r="ADB51" s="140"/>
      <c r="ADC51" s="140"/>
      <c r="ADD51" s="140"/>
      <c r="ADE51" s="140"/>
      <c r="ADF51" s="140"/>
      <c r="ADG51" s="140"/>
      <c r="ADH51" s="140"/>
      <c r="ADI51" s="140"/>
      <c r="ADJ51" s="140"/>
      <c r="ADK51" s="140"/>
      <c r="ADL51" s="140"/>
      <c r="ADM51" s="140"/>
      <c r="ADN51" s="140"/>
      <c r="ADO51" s="140"/>
      <c r="ADP51" s="140"/>
      <c r="ADQ51" s="140"/>
      <c r="ADR51" s="140"/>
      <c r="ADS51" s="140"/>
      <c r="ADT51" s="140"/>
      <c r="ADU51" s="140"/>
      <c r="ADV51" s="140"/>
      <c r="ADW51" s="140"/>
      <c r="ADX51" s="140"/>
      <c r="ADY51" s="140"/>
      <c r="ADZ51" s="140"/>
      <c r="AEA51" s="140"/>
      <c r="AEB51" s="140"/>
      <c r="AEC51" s="140"/>
      <c r="AED51" s="140"/>
      <c r="AEE51" s="140"/>
      <c r="AEF51" s="140"/>
      <c r="AEG51" s="140"/>
      <c r="AEH51" s="140"/>
      <c r="AEI51" s="140"/>
      <c r="AEJ51" s="140"/>
      <c r="AEK51" s="140"/>
      <c r="AEL51" s="140"/>
      <c r="AEM51" s="140"/>
      <c r="AEN51" s="140"/>
      <c r="AEO51" s="140"/>
      <c r="AEP51" s="140"/>
      <c r="AEQ51" s="140"/>
      <c r="AER51" s="140"/>
      <c r="AES51" s="140"/>
      <c r="AET51" s="140"/>
      <c r="AEU51" s="140"/>
      <c r="AEV51" s="140"/>
      <c r="AEW51" s="140"/>
      <c r="AEX51" s="140"/>
      <c r="AEY51" s="140"/>
      <c r="AEZ51" s="140"/>
      <c r="AFA51" s="140"/>
      <c r="AFB51" s="140"/>
      <c r="AFC51" s="140"/>
      <c r="AFD51" s="140"/>
      <c r="AFE51" s="140"/>
      <c r="AFF51" s="140"/>
      <c r="AFG51" s="140"/>
      <c r="AFH51" s="140"/>
      <c r="AFI51" s="140"/>
      <c r="AFJ51" s="140"/>
      <c r="AFK51" s="140"/>
      <c r="AFL51" s="140"/>
      <c r="AFM51" s="140"/>
      <c r="AFN51" s="140"/>
      <c r="AFO51" s="140"/>
      <c r="AFP51" s="140"/>
      <c r="AFQ51" s="140"/>
      <c r="AFR51" s="140"/>
      <c r="AFS51" s="140"/>
      <c r="AFT51" s="140"/>
      <c r="AFU51" s="140"/>
      <c r="AFV51" s="140"/>
      <c r="AFW51" s="140"/>
      <c r="AFX51" s="140"/>
      <c r="AFY51" s="140"/>
      <c r="AFZ51" s="140"/>
      <c r="AGA51" s="140"/>
      <c r="AGB51" s="140"/>
      <c r="AGC51" s="140"/>
      <c r="AGD51" s="140"/>
      <c r="AGE51" s="140"/>
      <c r="AGF51" s="140"/>
      <c r="AGG51" s="140"/>
      <c r="AGH51" s="140"/>
      <c r="AGI51" s="140"/>
      <c r="AGJ51" s="140"/>
      <c r="AGK51" s="140"/>
      <c r="AGL51" s="140"/>
      <c r="AGM51" s="140"/>
      <c r="AGN51" s="140"/>
      <c r="AGO51" s="140"/>
      <c r="AGP51" s="140"/>
      <c r="AGQ51" s="140"/>
      <c r="AGR51" s="140"/>
      <c r="AGS51" s="140"/>
      <c r="AGT51" s="140"/>
      <c r="AGU51" s="140"/>
      <c r="AGV51" s="140"/>
      <c r="AGW51" s="140"/>
      <c r="AGX51" s="140"/>
      <c r="AGY51" s="140"/>
      <c r="AGZ51" s="140"/>
      <c r="AHA51" s="140"/>
      <c r="AHB51" s="140"/>
      <c r="AHC51" s="140"/>
      <c r="AHD51" s="140"/>
      <c r="AHE51" s="140"/>
      <c r="AHF51" s="140"/>
      <c r="AHG51" s="140"/>
      <c r="AHH51" s="140"/>
      <c r="AHI51" s="140"/>
      <c r="AHJ51" s="140"/>
      <c r="AHK51" s="140"/>
      <c r="AHL51" s="140"/>
      <c r="AHM51" s="140"/>
      <c r="AHN51" s="140"/>
      <c r="AHO51" s="140"/>
      <c r="AHP51" s="140"/>
      <c r="AHQ51" s="140"/>
      <c r="AHR51" s="140"/>
      <c r="AHS51" s="140"/>
      <c r="AHT51" s="140"/>
      <c r="AHU51" s="140"/>
      <c r="AHV51" s="140"/>
      <c r="AHW51" s="140"/>
      <c r="AHX51" s="140"/>
      <c r="AHY51" s="140"/>
      <c r="AHZ51" s="140"/>
      <c r="AIA51" s="140"/>
      <c r="AIB51" s="140"/>
      <c r="AIC51" s="140"/>
      <c r="AID51" s="140"/>
      <c r="AIE51" s="140"/>
      <c r="AIF51" s="140"/>
      <c r="AIG51" s="140"/>
      <c r="AIH51" s="140"/>
      <c r="AII51" s="140"/>
      <c r="AIJ51" s="140"/>
      <c r="AIK51" s="140"/>
      <c r="AIL51" s="140"/>
      <c r="AIM51" s="140"/>
      <c r="AIN51" s="140"/>
      <c r="AIO51" s="140"/>
      <c r="AIP51" s="140"/>
      <c r="AIQ51" s="140"/>
      <c r="AIR51" s="140"/>
      <c r="AIS51" s="140"/>
      <c r="AIT51" s="140"/>
      <c r="AIU51" s="140"/>
      <c r="AIV51" s="140"/>
      <c r="AIW51" s="140"/>
      <c r="AIX51" s="140"/>
      <c r="AIY51" s="140"/>
      <c r="AIZ51" s="140"/>
      <c r="AJA51" s="140"/>
      <c r="AJB51" s="140"/>
      <c r="AJC51" s="140"/>
      <c r="AJD51" s="140"/>
      <c r="AJE51" s="140"/>
      <c r="AJF51" s="140"/>
      <c r="AJG51" s="140"/>
      <c r="AJH51" s="140"/>
      <c r="AJI51" s="140"/>
      <c r="AJJ51" s="140"/>
      <c r="AJK51" s="140"/>
      <c r="AJL51" s="140"/>
      <c r="AJM51" s="140"/>
      <c r="AJN51" s="140"/>
      <c r="AJO51" s="140"/>
      <c r="AJP51" s="140"/>
      <c r="AJQ51" s="140"/>
      <c r="AJR51" s="140"/>
      <c r="AJS51" s="140"/>
      <c r="AJT51" s="140"/>
      <c r="AJU51" s="140"/>
      <c r="AJV51" s="140"/>
      <c r="AJW51" s="140"/>
      <c r="AJX51" s="140"/>
      <c r="AJY51" s="140"/>
      <c r="AJZ51" s="140"/>
      <c r="AKA51" s="140"/>
      <c r="AKB51" s="140"/>
      <c r="AKC51" s="140"/>
      <c r="AKD51" s="140"/>
      <c r="AKE51" s="140"/>
      <c r="AKF51" s="140"/>
      <c r="AKG51" s="140"/>
      <c r="AKH51" s="140"/>
      <c r="AKI51" s="140"/>
      <c r="AKJ51" s="140"/>
      <c r="AKK51" s="140"/>
      <c r="AKL51" s="140"/>
      <c r="AKM51" s="140"/>
      <c r="AKN51" s="140"/>
      <c r="AKO51" s="140"/>
      <c r="AKP51" s="140"/>
      <c r="AKQ51" s="140"/>
      <c r="AKR51" s="140"/>
      <c r="AKS51" s="140"/>
      <c r="AKT51" s="140"/>
      <c r="AKU51" s="140"/>
      <c r="AKV51" s="140"/>
      <c r="AKW51" s="140"/>
      <c r="AKX51" s="140"/>
      <c r="AKY51" s="140"/>
      <c r="AKZ51" s="140"/>
      <c r="ALA51" s="140"/>
      <c r="ALB51" s="140"/>
      <c r="ALC51" s="140"/>
      <c r="ALD51" s="140"/>
      <c r="ALE51" s="140"/>
      <c r="ALF51" s="140"/>
      <c r="ALG51" s="140"/>
      <c r="ALH51" s="140"/>
      <c r="ALI51" s="140"/>
      <c r="ALJ51" s="140"/>
      <c r="ALK51" s="140"/>
      <c r="ALL51" s="140"/>
      <c r="ALM51" s="140"/>
      <c r="ALN51" s="140"/>
      <c r="ALO51" s="239"/>
      <c r="ALP51" s="239"/>
      <c r="ALQ51" s="239"/>
    </row>
    <row r="52" spans="1:1005" s="86" customFormat="1" ht="31.5" customHeight="1" x14ac:dyDescent="0.25">
      <c r="A52" s="212" t="s">
        <v>2793</v>
      </c>
      <c r="B52" s="214"/>
      <c r="C52" s="130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29"/>
      <c r="DF52" s="129"/>
      <c r="DG52" s="129"/>
      <c r="DH52" s="129"/>
      <c r="DI52" s="129"/>
      <c r="DJ52" s="129"/>
      <c r="DK52" s="129"/>
      <c r="DL52" s="129"/>
      <c r="DM52" s="129"/>
      <c r="DN52" s="129"/>
      <c r="DO52" s="129"/>
      <c r="DP52" s="129"/>
      <c r="DQ52" s="129"/>
      <c r="DR52" s="129"/>
      <c r="DS52" s="129"/>
      <c r="DT52" s="129"/>
      <c r="DU52" s="129"/>
      <c r="DV52" s="129"/>
      <c r="DW52" s="129"/>
      <c r="DX52" s="129"/>
      <c r="DY52" s="129"/>
      <c r="DZ52" s="129"/>
      <c r="EA52" s="129"/>
      <c r="EB52" s="129"/>
      <c r="EC52" s="129"/>
      <c r="ED52" s="129"/>
      <c r="EE52" s="129"/>
      <c r="EF52" s="129"/>
      <c r="EG52" s="129"/>
      <c r="EH52" s="129"/>
      <c r="EI52" s="129"/>
      <c r="EJ52" s="129"/>
      <c r="EK52" s="129"/>
      <c r="EL52" s="129"/>
      <c r="EM52" s="129"/>
      <c r="EN52" s="129"/>
      <c r="EO52" s="129"/>
      <c r="EP52" s="129"/>
      <c r="EQ52" s="129"/>
      <c r="ER52" s="129"/>
      <c r="ES52" s="129"/>
      <c r="ET52" s="129"/>
      <c r="EU52" s="129"/>
      <c r="EV52" s="129"/>
      <c r="EW52" s="129"/>
      <c r="EX52" s="129"/>
      <c r="EY52" s="129"/>
      <c r="EZ52" s="129"/>
      <c r="FA52" s="129"/>
      <c r="FB52" s="129"/>
      <c r="FC52" s="129"/>
      <c r="FD52" s="129"/>
      <c r="FE52" s="129"/>
      <c r="FF52" s="129"/>
      <c r="FG52" s="129"/>
      <c r="FH52" s="129"/>
      <c r="FI52" s="129"/>
      <c r="FJ52" s="129"/>
      <c r="FK52" s="129"/>
      <c r="FL52" s="129"/>
      <c r="FM52" s="129"/>
      <c r="FN52" s="129"/>
      <c r="FO52" s="129"/>
      <c r="FP52" s="129"/>
      <c r="FQ52" s="129"/>
      <c r="FR52" s="129"/>
      <c r="FS52" s="129"/>
      <c r="FT52" s="129"/>
      <c r="FU52" s="129"/>
      <c r="FV52" s="129"/>
      <c r="FW52" s="129"/>
      <c r="FX52" s="129"/>
      <c r="FY52" s="129"/>
      <c r="FZ52" s="129"/>
      <c r="GA52" s="129"/>
      <c r="GB52" s="129"/>
      <c r="GC52" s="129"/>
      <c r="GD52" s="129"/>
      <c r="GE52" s="129"/>
      <c r="GF52" s="129"/>
      <c r="GG52" s="129"/>
      <c r="GH52" s="129"/>
      <c r="GI52" s="129"/>
      <c r="GJ52" s="129"/>
      <c r="GK52" s="129"/>
      <c r="GL52" s="129"/>
      <c r="GM52" s="129"/>
      <c r="GN52" s="129"/>
      <c r="GO52" s="129"/>
      <c r="GP52" s="129"/>
      <c r="GQ52" s="129"/>
      <c r="GR52" s="129"/>
      <c r="GS52" s="129"/>
      <c r="GT52" s="129"/>
      <c r="GU52" s="129"/>
      <c r="GV52" s="129"/>
      <c r="GW52" s="129"/>
      <c r="GX52" s="129"/>
      <c r="GY52" s="129"/>
      <c r="GZ52" s="129"/>
      <c r="HA52" s="129"/>
      <c r="HB52" s="129"/>
      <c r="HC52" s="129"/>
      <c r="HD52" s="129"/>
      <c r="HE52" s="129"/>
      <c r="HF52" s="129"/>
      <c r="HG52" s="129"/>
      <c r="HH52" s="129"/>
      <c r="HI52" s="129"/>
      <c r="HJ52" s="129"/>
      <c r="HK52" s="129"/>
      <c r="HL52" s="129"/>
      <c r="HM52" s="129"/>
      <c r="HN52" s="129"/>
      <c r="HO52" s="129"/>
      <c r="HP52" s="129"/>
      <c r="HQ52" s="129"/>
      <c r="HR52" s="129"/>
      <c r="HS52" s="129"/>
      <c r="HT52" s="129"/>
      <c r="HU52" s="129"/>
      <c r="HV52" s="129"/>
      <c r="HW52" s="129"/>
      <c r="HX52" s="129"/>
      <c r="HY52" s="129"/>
      <c r="HZ52" s="129"/>
      <c r="IA52" s="129"/>
      <c r="IB52" s="129"/>
      <c r="IC52" s="129"/>
      <c r="ID52" s="129"/>
      <c r="IE52" s="129"/>
      <c r="IF52" s="129"/>
      <c r="IG52" s="129"/>
      <c r="IH52" s="129"/>
      <c r="II52" s="129"/>
      <c r="IJ52" s="129"/>
      <c r="IK52" s="129"/>
      <c r="IL52" s="129"/>
      <c r="IM52" s="129"/>
      <c r="IN52" s="129"/>
      <c r="IO52" s="129"/>
      <c r="IP52" s="129"/>
      <c r="IQ52" s="129"/>
      <c r="IR52" s="129"/>
      <c r="IS52" s="129"/>
      <c r="IT52" s="129"/>
      <c r="IU52" s="129"/>
      <c r="IV52" s="129"/>
      <c r="IW52" s="129"/>
      <c r="IX52" s="129"/>
      <c r="IY52" s="129"/>
      <c r="IZ52" s="129"/>
      <c r="JA52" s="129"/>
      <c r="JB52" s="129"/>
      <c r="JC52" s="129"/>
      <c r="JD52" s="129"/>
      <c r="JE52" s="129"/>
      <c r="JF52" s="129"/>
      <c r="JG52" s="129"/>
      <c r="JH52" s="129"/>
      <c r="JI52" s="129"/>
      <c r="JJ52" s="129"/>
      <c r="JK52" s="129"/>
      <c r="JL52" s="129"/>
      <c r="JM52" s="129"/>
      <c r="JN52" s="129"/>
      <c r="JO52" s="129"/>
      <c r="JP52" s="129"/>
      <c r="JQ52" s="129"/>
      <c r="JR52" s="129"/>
      <c r="JS52" s="129"/>
      <c r="JT52" s="129"/>
      <c r="JU52" s="129"/>
      <c r="JV52" s="129"/>
      <c r="JW52" s="129"/>
      <c r="JX52" s="129"/>
      <c r="JY52" s="129"/>
      <c r="JZ52" s="129"/>
      <c r="KA52" s="129"/>
      <c r="KB52" s="129"/>
      <c r="KC52" s="129"/>
      <c r="KD52" s="129"/>
      <c r="KE52" s="129"/>
      <c r="KF52" s="129"/>
      <c r="KG52" s="129"/>
      <c r="KH52" s="129"/>
      <c r="KI52" s="129"/>
      <c r="KJ52" s="129"/>
      <c r="KK52" s="129"/>
      <c r="KL52" s="129"/>
      <c r="KM52" s="129"/>
      <c r="KN52" s="129"/>
      <c r="KO52" s="129"/>
      <c r="KP52" s="129"/>
      <c r="KQ52" s="129"/>
      <c r="KR52" s="129"/>
      <c r="KS52" s="129"/>
      <c r="KT52" s="129"/>
      <c r="KU52" s="129"/>
      <c r="KV52" s="129"/>
      <c r="KW52" s="129"/>
      <c r="KX52" s="129"/>
      <c r="KY52" s="129"/>
      <c r="KZ52" s="129"/>
      <c r="LA52" s="129"/>
      <c r="LB52" s="129"/>
      <c r="LC52" s="129"/>
      <c r="LD52" s="129"/>
      <c r="LE52" s="129"/>
      <c r="LF52" s="129"/>
      <c r="LG52" s="129"/>
      <c r="LH52" s="129"/>
      <c r="LI52" s="129"/>
      <c r="LJ52" s="129"/>
      <c r="LK52" s="129"/>
      <c r="LL52" s="129"/>
      <c r="LM52" s="129"/>
      <c r="LN52" s="129"/>
      <c r="LO52" s="129"/>
      <c r="LP52" s="129"/>
      <c r="LQ52" s="129"/>
      <c r="LR52" s="129"/>
      <c r="LS52" s="129"/>
      <c r="LT52" s="129"/>
      <c r="LU52" s="129"/>
      <c r="LV52" s="129"/>
      <c r="LW52" s="129"/>
      <c r="LX52" s="129"/>
      <c r="LY52" s="129"/>
      <c r="LZ52" s="129"/>
      <c r="MA52" s="129"/>
      <c r="MB52" s="129"/>
      <c r="MC52" s="129"/>
      <c r="MD52" s="129"/>
      <c r="ME52" s="129"/>
      <c r="MF52" s="129"/>
      <c r="MG52" s="129"/>
      <c r="MH52" s="129"/>
      <c r="MI52" s="129"/>
      <c r="MJ52" s="129"/>
      <c r="MK52" s="129"/>
      <c r="ML52" s="129"/>
      <c r="MM52" s="129"/>
      <c r="MN52" s="129"/>
      <c r="MO52" s="129"/>
      <c r="MP52" s="129"/>
      <c r="MQ52" s="129"/>
      <c r="MR52" s="129"/>
      <c r="MS52" s="129"/>
      <c r="MT52" s="129"/>
      <c r="MU52" s="129"/>
      <c r="MV52" s="129"/>
      <c r="MW52" s="129"/>
      <c r="MX52" s="129"/>
      <c r="MY52" s="129"/>
      <c r="MZ52" s="129"/>
      <c r="NA52" s="129"/>
      <c r="NB52" s="129"/>
      <c r="NC52" s="129"/>
      <c r="ND52" s="129"/>
      <c r="NE52" s="129"/>
      <c r="NF52" s="129"/>
      <c r="NG52" s="129"/>
      <c r="NH52" s="129"/>
      <c r="NI52" s="129"/>
      <c r="NJ52" s="129"/>
      <c r="NK52" s="129"/>
      <c r="NL52" s="129"/>
      <c r="NM52" s="129"/>
      <c r="NN52" s="129"/>
      <c r="NO52" s="129"/>
      <c r="NP52" s="129"/>
      <c r="NQ52" s="129"/>
      <c r="NR52" s="129"/>
      <c r="NS52" s="129"/>
      <c r="NT52" s="129"/>
      <c r="NU52" s="129"/>
      <c r="NV52" s="129"/>
      <c r="NW52" s="129"/>
      <c r="NX52" s="129"/>
      <c r="NY52" s="129"/>
      <c r="NZ52" s="129"/>
      <c r="OA52" s="129"/>
      <c r="OB52" s="129"/>
      <c r="OC52" s="129"/>
      <c r="OD52" s="129"/>
      <c r="OE52" s="129"/>
      <c r="OF52" s="129"/>
      <c r="OG52" s="129"/>
      <c r="OH52" s="129"/>
      <c r="OI52" s="129"/>
      <c r="OJ52" s="129"/>
      <c r="OK52" s="129"/>
      <c r="OL52" s="129"/>
      <c r="OM52" s="129"/>
      <c r="ON52" s="129"/>
      <c r="OO52" s="129"/>
      <c r="OP52" s="129"/>
      <c r="OQ52" s="129"/>
      <c r="OR52" s="129"/>
      <c r="OS52" s="129"/>
      <c r="OT52" s="129"/>
      <c r="OU52" s="129"/>
      <c r="OV52" s="129"/>
      <c r="OW52" s="129"/>
      <c r="OX52" s="129"/>
      <c r="OY52" s="129"/>
      <c r="OZ52" s="129"/>
      <c r="PA52" s="129"/>
      <c r="PB52" s="129"/>
      <c r="PC52" s="129"/>
      <c r="PD52" s="129"/>
      <c r="PE52" s="129"/>
      <c r="PF52" s="129"/>
      <c r="PG52" s="129"/>
      <c r="PH52" s="129"/>
      <c r="PI52" s="129"/>
      <c r="PJ52" s="129"/>
      <c r="PK52" s="129"/>
      <c r="PL52" s="129"/>
      <c r="PM52" s="129"/>
      <c r="PN52" s="129"/>
      <c r="PO52" s="129"/>
      <c r="PP52" s="129"/>
      <c r="PQ52" s="129"/>
      <c r="PR52" s="129"/>
      <c r="PS52" s="129"/>
      <c r="PT52" s="129"/>
      <c r="PU52" s="129"/>
      <c r="PV52" s="129"/>
      <c r="PW52" s="129"/>
      <c r="PX52" s="129"/>
      <c r="PY52" s="129"/>
      <c r="PZ52" s="129"/>
      <c r="QA52" s="129"/>
      <c r="QB52" s="129"/>
      <c r="QC52" s="129"/>
      <c r="QD52" s="129"/>
      <c r="QE52" s="129"/>
      <c r="QF52" s="129"/>
      <c r="QG52" s="129"/>
      <c r="QH52" s="129"/>
      <c r="QI52" s="129"/>
      <c r="QJ52" s="129"/>
      <c r="QK52" s="129"/>
      <c r="QL52" s="129"/>
      <c r="QM52" s="129"/>
      <c r="QN52" s="129"/>
      <c r="QO52" s="129"/>
      <c r="QP52" s="129"/>
      <c r="QQ52" s="129"/>
      <c r="QR52" s="129"/>
      <c r="QS52" s="129"/>
      <c r="QT52" s="129"/>
      <c r="QU52" s="129"/>
      <c r="QV52" s="129"/>
      <c r="QW52" s="129"/>
      <c r="QX52" s="129"/>
      <c r="QY52" s="129"/>
      <c r="QZ52" s="129"/>
      <c r="RA52" s="129"/>
      <c r="RB52" s="129"/>
      <c r="RC52" s="129"/>
      <c r="RD52" s="129"/>
      <c r="RE52" s="129"/>
      <c r="RF52" s="129"/>
      <c r="RG52" s="129"/>
      <c r="RH52" s="129"/>
      <c r="RI52" s="129"/>
      <c r="RJ52" s="129"/>
      <c r="RK52" s="129"/>
      <c r="RL52" s="129"/>
      <c r="RM52" s="129"/>
      <c r="RN52" s="129"/>
      <c r="RO52" s="129"/>
      <c r="RP52" s="129"/>
      <c r="RQ52" s="129"/>
      <c r="RR52" s="129"/>
      <c r="RS52" s="129"/>
      <c r="RT52" s="129"/>
      <c r="RU52" s="129"/>
      <c r="RV52" s="129"/>
      <c r="RW52" s="129"/>
      <c r="RX52" s="129"/>
      <c r="RY52" s="129"/>
      <c r="RZ52" s="129"/>
      <c r="SA52" s="129"/>
      <c r="SB52" s="129"/>
      <c r="SC52" s="129"/>
      <c r="SD52" s="129"/>
      <c r="SE52" s="129"/>
      <c r="SF52" s="129"/>
      <c r="SG52" s="129"/>
      <c r="SH52" s="129"/>
      <c r="SI52" s="129"/>
      <c r="SJ52" s="129"/>
      <c r="SK52" s="129"/>
      <c r="SL52" s="129"/>
      <c r="SM52" s="129"/>
      <c r="SN52" s="129"/>
      <c r="SO52" s="129"/>
      <c r="SP52" s="129"/>
      <c r="SQ52" s="129"/>
      <c r="SR52" s="129"/>
      <c r="SS52" s="129"/>
      <c r="ST52" s="129"/>
      <c r="SU52" s="129"/>
      <c r="SV52" s="129"/>
      <c r="SW52" s="129"/>
      <c r="SX52" s="129"/>
      <c r="SY52" s="129"/>
      <c r="SZ52" s="129"/>
      <c r="TA52" s="129"/>
      <c r="TB52" s="129"/>
      <c r="TC52" s="129"/>
      <c r="TD52" s="129"/>
      <c r="TE52" s="129"/>
      <c r="TF52" s="129"/>
      <c r="TG52" s="129"/>
      <c r="TH52" s="129"/>
      <c r="TI52" s="129"/>
      <c r="TJ52" s="129"/>
      <c r="TK52" s="129"/>
      <c r="TL52" s="129"/>
      <c r="TM52" s="129"/>
      <c r="TN52" s="129"/>
      <c r="TO52" s="129"/>
      <c r="TP52" s="129"/>
      <c r="TQ52" s="129"/>
      <c r="TR52" s="129"/>
      <c r="TS52" s="129"/>
      <c r="TT52" s="129"/>
      <c r="TU52" s="129"/>
      <c r="TV52" s="129"/>
      <c r="TW52" s="129"/>
      <c r="TX52" s="129"/>
      <c r="TY52" s="129"/>
      <c r="TZ52" s="129"/>
      <c r="UA52" s="129"/>
      <c r="UB52" s="129"/>
      <c r="UC52" s="129"/>
      <c r="UD52" s="129"/>
      <c r="UE52" s="129"/>
      <c r="UF52" s="129"/>
      <c r="UG52" s="129"/>
      <c r="UH52" s="129"/>
      <c r="UI52" s="129"/>
      <c r="UJ52" s="129"/>
      <c r="UK52" s="129"/>
      <c r="UL52" s="129"/>
      <c r="UM52" s="129"/>
      <c r="UN52" s="129"/>
      <c r="UO52" s="129"/>
      <c r="UP52" s="129"/>
      <c r="UQ52" s="129"/>
      <c r="UR52" s="129"/>
      <c r="US52" s="129"/>
      <c r="UT52" s="129"/>
      <c r="UU52" s="129"/>
      <c r="UV52" s="129"/>
      <c r="UW52" s="129"/>
      <c r="UX52" s="129"/>
      <c r="UY52" s="129"/>
      <c r="UZ52" s="129"/>
      <c r="VA52" s="129"/>
      <c r="VB52" s="129"/>
      <c r="VC52" s="129"/>
      <c r="VD52" s="129"/>
      <c r="VE52" s="129"/>
      <c r="VF52" s="129"/>
      <c r="VG52" s="129"/>
      <c r="VH52" s="129"/>
      <c r="VI52" s="129"/>
      <c r="VJ52" s="129"/>
      <c r="VK52" s="129"/>
      <c r="VL52" s="129"/>
      <c r="VM52" s="129"/>
      <c r="VN52" s="129"/>
      <c r="VO52" s="129"/>
      <c r="VP52" s="129"/>
      <c r="VQ52" s="129"/>
      <c r="VR52" s="129"/>
      <c r="VS52" s="129"/>
      <c r="VT52" s="129"/>
      <c r="VU52" s="129"/>
      <c r="VV52" s="129"/>
      <c r="VW52" s="129"/>
      <c r="VX52" s="129"/>
      <c r="VY52" s="129"/>
      <c r="VZ52" s="129"/>
      <c r="WA52" s="129"/>
      <c r="WB52" s="129"/>
      <c r="WC52" s="129"/>
      <c r="WD52" s="129"/>
      <c r="WE52" s="129"/>
      <c r="WF52" s="129"/>
      <c r="WG52" s="129"/>
      <c r="WH52" s="129"/>
      <c r="WI52" s="129"/>
      <c r="WJ52" s="129"/>
      <c r="WK52" s="129"/>
      <c r="WL52" s="129"/>
      <c r="WM52" s="129"/>
      <c r="WN52" s="129"/>
      <c r="WO52" s="129"/>
      <c r="WP52" s="129"/>
      <c r="WQ52" s="129"/>
      <c r="WR52" s="129"/>
      <c r="WS52" s="129"/>
      <c r="WT52" s="129"/>
      <c r="WU52" s="129"/>
      <c r="WV52" s="129"/>
      <c r="WW52" s="129"/>
      <c r="WX52" s="129"/>
      <c r="WY52" s="129"/>
      <c r="WZ52" s="129"/>
      <c r="XA52" s="129"/>
      <c r="XB52" s="129"/>
      <c r="XC52" s="129"/>
      <c r="XD52" s="129"/>
      <c r="XE52" s="129"/>
      <c r="XF52" s="129"/>
      <c r="XG52" s="129"/>
      <c r="XH52" s="129"/>
      <c r="XI52" s="129"/>
      <c r="XJ52" s="129"/>
      <c r="XK52" s="129"/>
      <c r="XL52" s="129"/>
      <c r="XM52" s="129"/>
      <c r="XN52" s="129"/>
      <c r="XO52" s="129"/>
      <c r="XP52" s="129"/>
      <c r="XQ52" s="129"/>
      <c r="XR52" s="129"/>
      <c r="XS52" s="129"/>
      <c r="XT52" s="129"/>
      <c r="XU52" s="129"/>
      <c r="XV52" s="129"/>
      <c r="XW52" s="129"/>
      <c r="XX52" s="129"/>
      <c r="XY52" s="129"/>
      <c r="XZ52" s="129"/>
      <c r="YA52" s="129"/>
      <c r="YB52" s="129"/>
      <c r="YC52" s="129"/>
      <c r="YD52" s="129"/>
      <c r="YE52" s="129"/>
      <c r="YF52" s="129"/>
      <c r="YG52" s="129"/>
      <c r="YH52" s="129"/>
      <c r="YI52" s="129"/>
      <c r="YJ52" s="129"/>
      <c r="YK52" s="129"/>
      <c r="YL52" s="129"/>
      <c r="YM52" s="129"/>
      <c r="YN52" s="129"/>
      <c r="YO52" s="129"/>
      <c r="YP52" s="129"/>
      <c r="YQ52" s="129"/>
      <c r="YR52" s="129"/>
      <c r="YS52" s="129"/>
      <c r="YT52" s="129"/>
      <c r="YU52" s="129"/>
      <c r="YV52" s="129"/>
      <c r="YW52" s="129"/>
      <c r="YX52" s="129"/>
      <c r="YY52" s="129"/>
      <c r="YZ52" s="129"/>
      <c r="ZA52" s="129"/>
      <c r="ZB52" s="129"/>
      <c r="ZC52" s="129"/>
      <c r="ZD52" s="129"/>
      <c r="ZE52" s="129"/>
      <c r="ZF52" s="129"/>
      <c r="ZG52" s="129"/>
      <c r="ZH52" s="129"/>
      <c r="ZI52" s="129"/>
      <c r="ZJ52" s="129"/>
      <c r="ZK52" s="129"/>
      <c r="ZL52" s="129"/>
      <c r="ZM52" s="129"/>
      <c r="ZN52" s="129"/>
      <c r="ZO52" s="129"/>
      <c r="ZP52" s="129"/>
      <c r="ZQ52" s="129"/>
      <c r="ZR52" s="129"/>
      <c r="ZS52" s="129"/>
      <c r="ZT52" s="129"/>
      <c r="ZU52" s="129"/>
      <c r="ZV52" s="129"/>
      <c r="ZW52" s="129"/>
      <c r="ZX52" s="129"/>
      <c r="ZY52" s="129"/>
      <c r="ZZ52" s="129"/>
      <c r="AAA52" s="129"/>
      <c r="AAB52" s="129"/>
      <c r="AAC52" s="129"/>
      <c r="AAD52" s="129"/>
      <c r="AAE52" s="129"/>
      <c r="AAF52" s="129"/>
      <c r="AAG52" s="129"/>
      <c r="AAH52" s="129"/>
      <c r="AAI52" s="129"/>
      <c r="AAJ52" s="129"/>
      <c r="AAK52" s="129"/>
      <c r="AAL52" s="129"/>
      <c r="AAM52" s="129"/>
      <c r="AAN52" s="129"/>
      <c r="AAO52" s="129"/>
      <c r="AAP52" s="129"/>
      <c r="AAQ52" s="129"/>
      <c r="AAR52" s="129"/>
      <c r="AAS52" s="129"/>
      <c r="AAT52" s="129"/>
      <c r="AAU52" s="129"/>
      <c r="AAV52" s="129"/>
      <c r="AAW52" s="129"/>
      <c r="AAX52" s="129"/>
      <c r="AAY52" s="129"/>
      <c r="AAZ52" s="129"/>
      <c r="ABA52" s="129"/>
      <c r="ABB52" s="129"/>
      <c r="ABC52" s="129"/>
      <c r="ABD52" s="129"/>
      <c r="ABE52" s="129"/>
      <c r="ABF52" s="129"/>
      <c r="ABG52" s="129"/>
      <c r="ABH52" s="129"/>
      <c r="ABI52" s="129"/>
      <c r="ABJ52" s="129"/>
      <c r="ABK52" s="129"/>
      <c r="ABL52" s="129"/>
      <c r="ABM52" s="129"/>
      <c r="ABN52" s="129"/>
      <c r="ABO52" s="129"/>
      <c r="ABP52" s="129"/>
      <c r="ABQ52" s="129"/>
      <c r="ABR52" s="129"/>
      <c r="ABS52" s="129"/>
      <c r="ABT52" s="129"/>
      <c r="ABU52" s="129"/>
      <c r="ABV52" s="129"/>
      <c r="ABW52" s="129"/>
      <c r="ABX52" s="129"/>
      <c r="ABY52" s="129"/>
      <c r="ABZ52" s="129"/>
      <c r="ACA52" s="129"/>
      <c r="ACB52" s="129"/>
      <c r="ACC52" s="129"/>
      <c r="ACD52" s="129"/>
      <c r="ACE52" s="129"/>
      <c r="ACF52" s="129"/>
      <c r="ACG52" s="129"/>
      <c r="ACH52" s="129"/>
      <c r="ACI52" s="129"/>
      <c r="ACJ52" s="129"/>
      <c r="ACK52" s="129"/>
      <c r="ACL52" s="129"/>
      <c r="ACM52" s="129"/>
      <c r="ACN52" s="129"/>
      <c r="ACO52" s="129"/>
      <c r="ACP52" s="129"/>
      <c r="ACQ52" s="129"/>
      <c r="ACR52" s="129"/>
      <c r="ACS52" s="129"/>
      <c r="ACT52" s="129"/>
      <c r="ACU52" s="129"/>
      <c r="ACV52" s="129"/>
      <c r="ACW52" s="129"/>
      <c r="ACX52" s="129"/>
      <c r="ACY52" s="129"/>
      <c r="ACZ52" s="129"/>
      <c r="ADA52" s="129"/>
      <c r="ADB52" s="129"/>
      <c r="ADC52" s="129"/>
      <c r="ADD52" s="129"/>
      <c r="ADE52" s="129"/>
      <c r="ADF52" s="129"/>
      <c r="ADG52" s="129"/>
      <c r="ADH52" s="129"/>
      <c r="ADI52" s="129"/>
      <c r="ADJ52" s="129"/>
      <c r="ADK52" s="129"/>
      <c r="ADL52" s="129"/>
      <c r="ADM52" s="129"/>
      <c r="ADN52" s="129"/>
      <c r="ADO52" s="129"/>
      <c r="ADP52" s="129"/>
      <c r="ADQ52" s="129"/>
      <c r="ADR52" s="129"/>
      <c r="ADS52" s="129"/>
      <c r="ADT52" s="129"/>
      <c r="ADU52" s="129"/>
      <c r="ADV52" s="129"/>
      <c r="ADW52" s="129"/>
      <c r="ADX52" s="129"/>
      <c r="ADY52" s="129"/>
      <c r="ADZ52" s="129"/>
      <c r="AEA52" s="129"/>
      <c r="AEB52" s="129"/>
      <c r="AEC52" s="129"/>
      <c r="AED52" s="129"/>
      <c r="AEE52" s="129"/>
      <c r="AEF52" s="129"/>
      <c r="AEG52" s="129"/>
      <c r="AEH52" s="129"/>
      <c r="AEI52" s="129"/>
      <c r="AEJ52" s="129"/>
      <c r="AEK52" s="129"/>
      <c r="AEL52" s="129"/>
      <c r="AEM52" s="129"/>
      <c r="AEN52" s="129"/>
      <c r="AEO52" s="129"/>
      <c r="AEP52" s="129"/>
      <c r="AEQ52" s="129"/>
      <c r="AER52" s="129"/>
      <c r="AES52" s="129"/>
      <c r="AET52" s="129"/>
      <c r="AEU52" s="129"/>
      <c r="AEV52" s="129"/>
      <c r="AEW52" s="129"/>
      <c r="AEX52" s="129"/>
      <c r="AEY52" s="129"/>
      <c r="AEZ52" s="129"/>
      <c r="AFA52" s="129"/>
      <c r="AFB52" s="129"/>
      <c r="AFC52" s="129"/>
      <c r="AFD52" s="129"/>
      <c r="AFE52" s="129"/>
      <c r="AFF52" s="129"/>
      <c r="AFG52" s="129"/>
      <c r="AFH52" s="129"/>
      <c r="AFI52" s="129"/>
      <c r="AFJ52" s="129"/>
      <c r="AFK52" s="129"/>
      <c r="AFL52" s="129"/>
      <c r="AFM52" s="129"/>
      <c r="AFN52" s="129"/>
      <c r="AFO52" s="129"/>
      <c r="AFP52" s="129"/>
      <c r="AFQ52" s="129"/>
      <c r="AFR52" s="129"/>
      <c r="AFS52" s="129"/>
      <c r="AFT52" s="129"/>
      <c r="AFU52" s="129"/>
      <c r="AFV52" s="129"/>
      <c r="AFW52" s="129"/>
      <c r="AFX52" s="129"/>
      <c r="AFY52" s="129"/>
      <c r="AFZ52" s="129"/>
      <c r="AGA52" s="129"/>
      <c r="AGB52" s="129"/>
      <c r="AGC52" s="129"/>
      <c r="AGD52" s="129"/>
      <c r="AGE52" s="129"/>
      <c r="AGF52" s="129"/>
      <c r="AGG52" s="129"/>
      <c r="AGH52" s="129"/>
      <c r="AGI52" s="129"/>
      <c r="AGJ52" s="129"/>
      <c r="AGK52" s="129"/>
      <c r="AGL52" s="129"/>
      <c r="AGM52" s="129"/>
      <c r="AGN52" s="129"/>
      <c r="AGO52" s="129"/>
      <c r="AGP52" s="129"/>
      <c r="AGQ52" s="129"/>
      <c r="AGR52" s="129"/>
      <c r="AGS52" s="129"/>
      <c r="AGT52" s="129"/>
      <c r="AGU52" s="129"/>
      <c r="AGV52" s="129"/>
      <c r="AGW52" s="129"/>
      <c r="AGX52" s="129"/>
      <c r="AGY52" s="129"/>
      <c r="AGZ52" s="129"/>
      <c r="AHA52" s="129"/>
      <c r="AHB52" s="129"/>
      <c r="AHC52" s="129"/>
      <c r="AHD52" s="129"/>
      <c r="AHE52" s="129"/>
      <c r="AHF52" s="129"/>
      <c r="AHG52" s="129"/>
      <c r="AHH52" s="129"/>
      <c r="AHI52" s="129"/>
      <c r="AHJ52" s="129"/>
      <c r="AHK52" s="129"/>
      <c r="AHL52" s="129"/>
      <c r="AHM52" s="129"/>
      <c r="AHN52" s="129"/>
      <c r="AHO52" s="129"/>
      <c r="AHP52" s="129"/>
      <c r="AHQ52" s="129"/>
      <c r="AHR52" s="129"/>
      <c r="AHS52" s="129"/>
      <c r="AHT52" s="129"/>
      <c r="AHU52" s="129"/>
      <c r="AHV52" s="129"/>
      <c r="AHW52" s="129"/>
      <c r="AHX52" s="129"/>
      <c r="AHY52" s="129"/>
      <c r="AHZ52" s="129"/>
      <c r="AIA52" s="129"/>
      <c r="AIB52" s="129"/>
      <c r="AIC52" s="129"/>
      <c r="AID52" s="129"/>
      <c r="AIE52" s="129"/>
      <c r="AIF52" s="129"/>
      <c r="AIG52" s="129"/>
      <c r="AIH52" s="129"/>
      <c r="AII52" s="129"/>
      <c r="AIJ52" s="129"/>
      <c r="AIK52" s="129"/>
      <c r="AIL52" s="129"/>
      <c r="AIM52" s="129"/>
      <c r="AIN52" s="129"/>
      <c r="AIO52" s="129"/>
      <c r="AIP52" s="129"/>
      <c r="AIQ52" s="129"/>
      <c r="AIR52" s="129"/>
      <c r="AIS52" s="129"/>
      <c r="AIT52" s="129"/>
      <c r="AIU52" s="129"/>
      <c r="AIV52" s="129"/>
      <c r="AIW52" s="129"/>
      <c r="AIX52" s="129"/>
      <c r="AIY52" s="129"/>
      <c r="AIZ52" s="129"/>
      <c r="AJA52" s="129"/>
      <c r="AJB52" s="129"/>
      <c r="AJC52" s="129"/>
      <c r="AJD52" s="129"/>
      <c r="AJE52" s="129"/>
      <c r="AJF52" s="129"/>
      <c r="AJG52" s="129"/>
      <c r="AJH52" s="129"/>
      <c r="AJI52" s="129"/>
      <c r="AJJ52" s="129"/>
      <c r="AJK52" s="129"/>
      <c r="AJL52" s="129"/>
      <c r="AJM52" s="129"/>
      <c r="AJN52" s="129"/>
      <c r="AJO52" s="129"/>
      <c r="AJP52" s="129"/>
      <c r="AJQ52" s="129"/>
      <c r="AJR52" s="129"/>
      <c r="AJS52" s="129"/>
      <c r="AJT52" s="129"/>
      <c r="AJU52" s="129"/>
      <c r="AJV52" s="129"/>
      <c r="AJW52" s="129"/>
      <c r="AJX52" s="129"/>
      <c r="AJY52" s="129"/>
      <c r="AJZ52" s="129"/>
      <c r="AKA52" s="129"/>
      <c r="AKB52" s="129"/>
      <c r="AKC52" s="129"/>
      <c r="AKD52" s="129"/>
      <c r="AKE52" s="129"/>
      <c r="AKF52" s="129"/>
      <c r="AKG52" s="129"/>
      <c r="AKH52" s="129"/>
      <c r="AKI52" s="129"/>
      <c r="AKJ52" s="129"/>
      <c r="AKK52" s="129"/>
      <c r="AKL52" s="129"/>
      <c r="AKM52" s="129"/>
      <c r="AKN52" s="129"/>
      <c r="AKO52" s="129"/>
      <c r="AKP52" s="129"/>
      <c r="AKQ52" s="129"/>
      <c r="AKR52" s="129"/>
      <c r="AKS52" s="129"/>
      <c r="AKT52" s="129"/>
      <c r="AKU52" s="129"/>
      <c r="AKV52" s="129"/>
      <c r="AKW52" s="129"/>
      <c r="AKX52" s="129"/>
      <c r="AKY52" s="129"/>
      <c r="AKZ52" s="129"/>
      <c r="ALA52" s="129"/>
      <c r="ALB52" s="129"/>
      <c r="ALC52" s="129"/>
      <c r="ALD52" s="129"/>
      <c r="ALE52" s="129"/>
      <c r="ALF52" s="129"/>
      <c r="ALG52" s="129"/>
      <c r="ALH52" s="129"/>
      <c r="ALI52" s="129"/>
      <c r="ALJ52" s="131"/>
      <c r="ALK52" s="129"/>
      <c r="ALL52" s="129"/>
      <c r="ALM52" s="129"/>
      <c r="ALN52" s="129"/>
      <c r="ALO52" s="105"/>
      <c r="ALP52" s="105"/>
      <c r="ALQ52" s="105"/>
    </row>
    <row r="53" spans="1:1005" s="86" customFormat="1" ht="31.5" customHeight="1" x14ac:dyDescent="0.25">
      <c r="A53" s="213" t="s">
        <v>2794</v>
      </c>
      <c r="B53" s="214"/>
      <c r="C53" s="130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29"/>
      <c r="DE53" s="129"/>
      <c r="DF53" s="129"/>
      <c r="DG53" s="129"/>
      <c r="DH53" s="129"/>
      <c r="DI53" s="129"/>
      <c r="DJ53" s="129"/>
      <c r="DK53" s="129"/>
      <c r="DL53" s="129"/>
      <c r="DM53" s="129"/>
      <c r="DN53" s="129"/>
      <c r="DO53" s="129"/>
      <c r="DP53" s="129"/>
      <c r="DQ53" s="129"/>
      <c r="DR53" s="129"/>
      <c r="DS53" s="129"/>
      <c r="DT53" s="129"/>
      <c r="DU53" s="129"/>
      <c r="DV53" s="129"/>
      <c r="DW53" s="129"/>
      <c r="DX53" s="129"/>
      <c r="DY53" s="129"/>
      <c r="DZ53" s="129"/>
      <c r="EA53" s="129"/>
      <c r="EB53" s="129"/>
      <c r="EC53" s="129"/>
      <c r="ED53" s="129"/>
      <c r="EE53" s="129"/>
      <c r="EF53" s="129"/>
      <c r="EG53" s="129"/>
      <c r="EH53" s="129"/>
      <c r="EI53" s="129"/>
      <c r="EJ53" s="129"/>
      <c r="EK53" s="129"/>
      <c r="EL53" s="129"/>
      <c r="EM53" s="129"/>
      <c r="EN53" s="129"/>
      <c r="EO53" s="129"/>
      <c r="EP53" s="129"/>
      <c r="EQ53" s="129"/>
      <c r="ER53" s="129"/>
      <c r="ES53" s="129"/>
      <c r="ET53" s="129"/>
      <c r="EU53" s="129"/>
      <c r="EV53" s="129"/>
      <c r="EW53" s="129"/>
      <c r="EX53" s="129"/>
      <c r="EY53" s="129"/>
      <c r="EZ53" s="129"/>
      <c r="FA53" s="129"/>
      <c r="FB53" s="129"/>
      <c r="FC53" s="129"/>
      <c r="FD53" s="129"/>
      <c r="FE53" s="129"/>
      <c r="FF53" s="129"/>
      <c r="FG53" s="129"/>
      <c r="FH53" s="129"/>
      <c r="FI53" s="129"/>
      <c r="FJ53" s="129"/>
      <c r="FK53" s="129"/>
      <c r="FL53" s="129"/>
      <c r="FM53" s="129"/>
      <c r="FN53" s="129"/>
      <c r="FO53" s="129"/>
      <c r="FP53" s="129"/>
      <c r="FQ53" s="129"/>
      <c r="FR53" s="129"/>
      <c r="FS53" s="129"/>
      <c r="FT53" s="129"/>
      <c r="FU53" s="129"/>
      <c r="FV53" s="129"/>
      <c r="FW53" s="129"/>
      <c r="FX53" s="129"/>
      <c r="FY53" s="129"/>
      <c r="FZ53" s="129"/>
      <c r="GA53" s="129"/>
      <c r="GB53" s="129"/>
      <c r="GC53" s="129"/>
      <c r="GD53" s="129"/>
      <c r="GE53" s="129"/>
      <c r="GF53" s="129"/>
      <c r="GG53" s="129"/>
      <c r="GH53" s="129"/>
      <c r="GI53" s="129"/>
      <c r="GJ53" s="129"/>
      <c r="GK53" s="129"/>
      <c r="GL53" s="129"/>
      <c r="GM53" s="129"/>
      <c r="GN53" s="129"/>
      <c r="GO53" s="129"/>
      <c r="GP53" s="129"/>
      <c r="GQ53" s="129"/>
      <c r="GR53" s="129"/>
      <c r="GS53" s="129"/>
      <c r="GT53" s="129"/>
      <c r="GU53" s="129"/>
      <c r="GV53" s="129"/>
      <c r="GW53" s="129"/>
      <c r="GX53" s="129"/>
      <c r="GY53" s="129"/>
      <c r="GZ53" s="129"/>
      <c r="HA53" s="129"/>
      <c r="HB53" s="129"/>
      <c r="HC53" s="129"/>
      <c r="HD53" s="129"/>
      <c r="HE53" s="129"/>
      <c r="HF53" s="129"/>
      <c r="HG53" s="129"/>
      <c r="HH53" s="129"/>
      <c r="HI53" s="129"/>
      <c r="HJ53" s="129"/>
      <c r="HK53" s="129"/>
      <c r="HL53" s="129"/>
      <c r="HM53" s="129"/>
      <c r="HN53" s="129"/>
      <c r="HO53" s="129"/>
      <c r="HP53" s="129"/>
      <c r="HQ53" s="129"/>
      <c r="HR53" s="129"/>
      <c r="HS53" s="129"/>
      <c r="HT53" s="129"/>
      <c r="HU53" s="129"/>
      <c r="HV53" s="129"/>
      <c r="HW53" s="129"/>
      <c r="HX53" s="129"/>
      <c r="HY53" s="129"/>
      <c r="HZ53" s="129"/>
      <c r="IA53" s="129"/>
      <c r="IB53" s="129"/>
      <c r="IC53" s="129"/>
      <c r="ID53" s="129"/>
      <c r="IE53" s="129"/>
      <c r="IF53" s="129"/>
      <c r="IG53" s="129"/>
      <c r="IH53" s="129"/>
      <c r="II53" s="129"/>
      <c r="IJ53" s="129"/>
      <c r="IK53" s="129"/>
      <c r="IL53" s="129"/>
      <c r="IM53" s="129"/>
      <c r="IN53" s="129"/>
      <c r="IO53" s="129"/>
      <c r="IP53" s="129"/>
      <c r="IQ53" s="129"/>
      <c r="IR53" s="129"/>
      <c r="IS53" s="129"/>
      <c r="IT53" s="129"/>
      <c r="IU53" s="129"/>
      <c r="IV53" s="129"/>
      <c r="IW53" s="129"/>
      <c r="IX53" s="129"/>
      <c r="IY53" s="129"/>
      <c r="IZ53" s="129"/>
      <c r="JA53" s="129"/>
      <c r="JB53" s="129"/>
      <c r="JC53" s="129"/>
      <c r="JD53" s="129"/>
      <c r="JE53" s="129"/>
      <c r="JF53" s="129"/>
      <c r="JG53" s="129"/>
      <c r="JH53" s="129"/>
      <c r="JI53" s="129"/>
      <c r="JJ53" s="129"/>
      <c r="JK53" s="129"/>
      <c r="JL53" s="129"/>
      <c r="JM53" s="129"/>
      <c r="JN53" s="129"/>
      <c r="JO53" s="129"/>
      <c r="JP53" s="129"/>
      <c r="JQ53" s="129"/>
      <c r="JR53" s="129"/>
      <c r="JS53" s="129"/>
      <c r="JT53" s="129"/>
      <c r="JU53" s="129"/>
      <c r="JV53" s="129"/>
      <c r="JW53" s="129"/>
      <c r="JX53" s="129"/>
      <c r="JY53" s="129"/>
      <c r="JZ53" s="129"/>
      <c r="KA53" s="129"/>
      <c r="KB53" s="129"/>
      <c r="KC53" s="129"/>
      <c r="KD53" s="129"/>
      <c r="KE53" s="129"/>
      <c r="KF53" s="129"/>
      <c r="KG53" s="129"/>
      <c r="KH53" s="129"/>
      <c r="KI53" s="129"/>
      <c r="KJ53" s="129"/>
      <c r="KK53" s="129"/>
      <c r="KL53" s="129"/>
      <c r="KM53" s="129"/>
      <c r="KN53" s="129"/>
      <c r="KO53" s="129"/>
      <c r="KP53" s="129"/>
      <c r="KQ53" s="129"/>
      <c r="KR53" s="129"/>
      <c r="KS53" s="129"/>
      <c r="KT53" s="129"/>
      <c r="KU53" s="129"/>
      <c r="KV53" s="129"/>
      <c r="KW53" s="129"/>
      <c r="KX53" s="129"/>
      <c r="KY53" s="129"/>
      <c r="KZ53" s="129"/>
      <c r="LA53" s="129"/>
      <c r="LB53" s="129"/>
      <c r="LC53" s="129"/>
      <c r="LD53" s="129"/>
      <c r="LE53" s="129"/>
      <c r="LF53" s="129"/>
      <c r="LG53" s="129"/>
      <c r="LH53" s="129"/>
      <c r="LI53" s="129"/>
      <c r="LJ53" s="129"/>
      <c r="LK53" s="129"/>
      <c r="LL53" s="129"/>
      <c r="LM53" s="129"/>
      <c r="LN53" s="129"/>
      <c r="LO53" s="129"/>
      <c r="LP53" s="129"/>
      <c r="LQ53" s="129"/>
      <c r="LR53" s="129"/>
      <c r="LS53" s="129"/>
      <c r="LT53" s="129"/>
      <c r="LU53" s="129"/>
      <c r="LV53" s="129"/>
      <c r="LW53" s="129"/>
      <c r="LX53" s="129"/>
      <c r="LY53" s="129"/>
      <c r="LZ53" s="129"/>
      <c r="MA53" s="129"/>
      <c r="MB53" s="129"/>
      <c r="MC53" s="129"/>
      <c r="MD53" s="129"/>
      <c r="ME53" s="129"/>
      <c r="MF53" s="129"/>
      <c r="MG53" s="129"/>
      <c r="MH53" s="129"/>
      <c r="MI53" s="129"/>
      <c r="MJ53" s="129"/>
      <c r="MK53" s="129"/>
      <c r="ML53" s="129"/>
      <c r="MM53" s="129"/>
      <c r="MN53" s="129"/>
      <c r="MO53" s="129"/>
      <c r="MP53" s="129"/>
      <c r="MQ53" s="129"/>
      <c r="MR53" s="129"/>
      <c r="MS53" s="129"/>
      <c r="MT53" s="129"/>
      <c r="MU53" s="129"/>
      <c r="MV53" s="129"/>
      <c r="MW53" s="129"/>
      <c r="MX53" s="129"/>
      <c r="MY53" s="129"/>
      <c r="MZ53" s="129"/>
      <c r="NA53" s="129"/>
      <c r="NB53" s="129"/>
      <c r="NC53" s="129"/>
      <c r="ND53" s="129"/>
      <c r="NE53" s="129"/>
      <c r="NF53" s="129"/>
      <c r="NG53" s="129"/>
      <c r="NH53" s="129"/>
      <c r="NI53" s="129"/>
      <c r="NJ53" s="129"/>
      <c r="NK53" s="129"/>
      <c r="NL53" s="129"/>
      <c r="NM53" s="129"/>
      <c r="NN53" s="129"/>
      <c r="NO53" s="129"/>
      <c r="NP53" s="129"/>
      <c r="NQ53" s="129"/>
      <c r="NR53" s="129"/>
      <c r="NS53" s="129"/>
      <c r="NT53" s="129"/>
      <c r="NU53" s="129"/>
      <c r="NV53" s="129"/>
      <c r="NW53" s="129"/>
      <c r="NX53" s="129"/>
      <c r="NY53" s="129"/>
      <c r="NZ53" s="129"/>
      <c r="OA53" s="129"/>
      <c r="OB53" s="129"/>
      <c r="OC53" s="129"/>
      <c r="OD53" s="129"/>
      <c r="OE53" s="129"/>
      <c r="OF53" s="129"/>
      <c r="OG53" s="129"/>
      <c r="OH53" s="129"/>
      <c r="OI53" s="129"/>
      <c r="OJ53" s="129"/>
      <c r="OK53" s="129"/>
      <c r="OL53" s="129"/>
      <c r="OM53" s="129"/>
      <c r="ON53" s="129"/>
      <c r="OO53" s="129"/>
      <c r="OP53" s="129"/>
      <c r="OQ53" s="129"/>
      <c r="OR53" s="129"/>
      <c r="OS53" s="129"/>
      <c r="OT53" s="129"/>
      <c r="OU53" s="129"/>
      <c r="OV53" s="129"/>
      <c r="OW53" s="129"/>
      <c r="OX53" s="129"/>
      <c r="OY53" s="129"/>
      <c r="OZ53" s="129"/>
      <c r="PA53" s="129"/>
      <c r="PB53" s="129"/>
      <c r="PC53" s="129"/>
      <c r="PD53" s="129"/>
      <c r="PE53" s="129"/>
      <c r="PF53" s="129"/>
      <c r="PG53" s="129"/>
      <c r="PH53" s="129"/>
      <c r="PI53" s="129"/>
      <c r="PJ53" s="129"/>
      <c r="PK53" s="129"/>
      <c r="PL53" s="129"/>
      <c r="PM53" s="129"/>
      <c r="PN53" s="129"/>
      <c r="PO53" s="129"/>
      <c r="PP53" s="129"/>
      <c r="PQ53" s="129"/>
      <c r="PR53" s="129"/>
      <c r="PS53" s="129"/>
      <c r="PT53" s="129"/>
      <c r="PU53" s="129"/>
      <c r="PV53" s="129"/>
      <c r="PW53" s="129"/>
      <c r="PX53" s="129"/>
      <c r="PY53" s="129"/>
      <c r="PZ53" s="129"/>
      <c r="QA53" s="129"/>
      <c r="QB53" s="129"/>
      <c r="QC53" s="129"/>
      <c r="QD53" s="129"/>
      <c r="QE53" s="129"/>
      <c r="QF53" s="129"/>
      <c r="QG53" s="129"/>
      <c r="QH53" s="129"/>
      <c r="QI53" s="129"/>
      <c r="QJ53" s="129"/>
      <c r="QK53" s="129"/>
      <c r="QL53" s="129"/>
      <c r="QM53" s="129"/>
      <c r="QN53" s="129"/>
      <c r="QO53" s="129"/>
      <c r="QP53" s="129"/>
      <c r="QQ53" s="129"/>
      <c r="QR53" s="129"/>
      <c r="QS53" s="129"/>
      <c r="QT53" s="129"/>
      <c r="QU53" s="129"/>
      <c r="QV53" s="129"/>
      <c r="QW53" s="129"/>
      <c r="QX53" s="129"/>
      <c r="QY53" s="129"/>
      <c r="QZ53" s="129"/>
      <c r="RA53" s="129"/>
      <c r="RB53" s="129"/>
      <c r="RC53" s="129"/>
      <c r="RD53" s="129"/>
      <c r="RE53" s="129"/>
      <c r="RF53" s="129"/>
      <c r="RG53" s="129"/>
      <c r="RH53" s="129"/>
      <c r="RI53" s="129"/>
      <c r="RJ53" s="129"/>
      <c r="RK53" s="129"/>
      <c r="RL53" s="129"/>
      <c r="RM53" s="129"/>
      <c r="RN53" s="129"/>
      <c r="RO53" s="129"/>
      <c r="RP53" s="129"/>
      <c r="RQ53" s="129"/>
      <c r="RR53" s="129"/>
      <c r="RS53" s="129"/>
      <c r="RT53" s="129"/>
      <c r="RU53" s="129"/>
      <c r="RV53" s="129"/>
      <c r="RW53" s="129"/>
      <c r="RX53" s="129"/>
      <c r="RY53" s="129"/>
      <c r="RZ53" s="129"/>
      <c r="SA53" s="129"/>
      <c r="SB53" s="129"/>
      <c r="SC53" s="129"/>
      <c r="SD53" s="129"/>
      <c r="SE53" s="129"/>
      <c r="SF53" s="129"/>
      <c r="SG53" s="129"/>
      <c r="SH53" s="129"/>
      <c r="SI53" s="129"/>
      <c r="SJ53" s="129"/>
      <c r="SK53" s="129"/>
      <c r="SL53" s="129"/>
      <c r="SM53" s="129"/>
      <c r="SN53" s="129"/>
      <c r="SO53" s="129"/>
      <c r="SP53" s="129"/>
      <c r="SQ53" s="129"/>
      <c r="SR53" s="129"/>
      <c r="SS53" s="129"/>
      <c r="ST53" s="129"/>
      <c r="SU53" s="129"/>
      <c r="SV53" s="129"/>
      <c r="SW53" s="129"/>
      <c r="SX53" s="129"/>
      <c r="SY53" s="129"/>
      <c r="SZ53" s="129"/>
      <c r="TA53" s="129"/>
      <c r="TB53" s="129"/>
      <c r="TC53" s="129"/>
      <c r="TD53" s="129"/>
      <c r="TE53" s="129"/>
      <c r="TF53" s="129"/>
      <c r="TG53" s="129"/>
      <c r="TH53" s="129"/>
      <c r="TI53" s="129"/>
      <c r="TJ53" s="129"/>
      <c r="TK53" s="129"/>
      <c r="TL53" s="129"/>
      <c r="TM53" s="129"/>
      <c r="TN53" s="129"/>
      <c r="TO53" s="129"/>
      <c r="TP53" s="129"/>
      <c r="TQ53" s="129"/>
      <c r="TR53" s="129"/>
      <c r="TS53" s="129"/>
      <c r="TT53" s="129"/>
      <c r="TU53" s="129"/>
      <c r="TV53" s="129"/>
      <c r="TW53" s="129"/>
      <c r="TX53" s="129"/>
      <c r="TY53" s="129"/>
      <c r="TZ53" s="129"/>
      <c r="UA53" s="129"/>
      <c r="UB53" s="129"/>
      <c r="UC53" s="129"/>
      <c r="UD53" s="129"/>
      <c r="UE53" s="129"/>
      <c r="UF53" s="129"/>
      <c r="UG53" s="129"/>
      <c r="UH53" s="129"/>
      <c r="UI53" s="129"/>
      <c r="UJ53" s="129"/>
      <c r="UK53" s="129"/>
      <c r="UL53" s="129"/>
      <c r="UM53" s="129"/>
      <c r="UN53" s="129"/>
      <c r="UO53" s="129"/>
      <c r="UP53" s="129"/>
      <c r="UQ53" s="129"/>
      <c r="UR53" s="129"/>
      <c r="US53" s="129"/>
      <c r="UT53" s="129"/>
      <c r="UU53" s="129"/>
      <c r="UV53" s="129"/>
      <c r="UW53" s="129"/>
      <c r="UX53" s="129"/>
      <c r="UY53" s="129"/>
      <c r="UZ53" s="129"/>
      <c r="VA53" s="129"/>
      <c r="VB53" s="129"/>
      <c r="VC53" s="129"/>
      <c r="VD53" s="129"/>
      <c r="VE53" s="129"/>
      <c r="VF53" s="129"/>
      <c r="VG53" s="129"/>
      <c r="VH53" s="129"/>
      <c r="VI53" s="129"/>
      <c r="VJ53" s="129"/>
      <c r="VK53" s="129"/>
      <c r="VL53" s="129"/>
      <c r="VM53" s="129"/>
      <c r="VN53" s="129"/>
      <c r="VO53" s="129"/>
      <c r="VP53" s="129"/>
      <c r="VQ53" s="129"/>
      <c r="VR53" s="129"/>
      <c r="VS53" s="129"/>
      <c r="VT53" s="129"/>
      <c r="VU53" s="129"/>
      <c r="VV53" s="129"/>
      <c r="VW53" s="129"/>
      <c r="VX53" s="129"/>
      <c r="VY53" s="129"/>
      <c r="VZ53" s="129"/>
      <c r="WA53" s="129"/>
      <c r="WB53" s="129"/>
      <c r="WC53" s="129"/>
      <c r="WD53" s="129"/>
      <c r="WE53" s="129"/>
      <c r="WF53" s="129"/>
      <c r="WG53" s="129"/>
      <c r="WH53" s="129"/>
      <c r="WI53" s="129"/>
      <c r="WJ53" s="129"/>
      <c r="WK53" s="129"/>
      <c r="WL53" s="129"/>
      <c r="WM53" s="129"/>
      <c r="WN53" s="129"/>
      <c r="WO53" s="129"/>
      <c r="WP53" s="129"/>
      <c r="WQ53" s="129"/>
      <c r="WR53" s="129"/>
      <c r="WS53" s="129"/>
      <c r="WT53" s="129"/>
      <c r="WU53" s="129"/>
      <c r="WV53" s="129"/>
      <c r="WW53" s="129"/>
      <c r="WX53" s="129"/>
      <c r="WY53" s="129"/>
      <c r="WZ53" s="129"/>
      <c r="XA53" s="129"/>
      <c r="XB53" s="129"/>
      <c r="XC53" s="129"/>
      <c r="XD53" s="129"/>
      <c r="XE53" s="129"/>
      <c r="XF53" s="129"/>
      <c r="XG53" s="129"/>
      <c r="XH53" s="129"/>
      <c r="XI53" s="129"/>
      <c r="XJ53" s="129"/>
      <c r="XK53" s="129"/>
      <c r="XL53" s="129"/>
      <c r="XM53" s="129"/>
      <c r="XN53" s="129"/>
      <c r="XO53" s="129"/>
      <c r="XP53" s="129"/>
      <c r="XQ53" s="129"/>
      <c r="XR53" s="129"/>
      <c r="XS53" s="129"/>
      <c r="XT53" s="129"/>
      <c r="XU53" s="129"/>
      <c r="XV53" s="129"/>
      <c r="XW53" s="129"/>
      <c r="XX53" s="129"/>
      <c r="XY53" s="129"/>
      <c r="XZ53" s="129"/>
      <c r="YA53" s="129"/>
      <c r="YB53" s="129"/>
      <c r="YC53" s="129"/>
      <c r="YD53" s="129"/>
      <c r="YE53" s="129"/>
      <c r="YF53" s="129"/>
      <c r="YG53" s="129"/>
      <c r="YH53" s="129"/>
      <c r="YI53" s="129"/>
      <c r="YJ53" s="129"/>
      <c r="YK53" s="129"/>
      <c r="YL53" s="129"/>
      <c r="YM53" s="129"/>
      <c r="YN53" s="129"/>
      <c r="YO53" s="129"/>
      <c r="YP53" s="129"/>
      <c r="YQ53" s="129"/>
      <c r="YR53" s="129"/>
      <c r="YS53" s="129"/>
      <c r="YT53" s="129"/>
      <c r="YU53" s="129"/>
      <c r="YV53" s="129"/>
      <c r="YW53" s="129"/>
      <c r="YX53" s="129"/>
      <c r="YY53" s="129"/>
      <c r="YZ53" s="129"/>
      <c r="ZA53" s="129"/>
      <c r="ZB53" s="129"/>
      <c r="ZC53" s="129"/>
      <c r="ZD53" s="129"/>
      <c r="ZE53" s="129"/>
      <c r="ZF53" s="129"/>
      <c r="ZG53" s="129"/>
      <c r="ZH53" s="129"/>
      <c r="ZI53" s="129"/>
      <c r="ZJ53" s="129"/>
      <c r="ZK53" s="129"/>
      <c r="ZL53" s="129"/>
      <c r="ZM53" s="129"/>
      <c r="ZN53" s="129"/>
      <c r="ZO53" s="129"/>
      <c r="ZP53" s="129"/>
      <c r="ZQ53" s="129"/>
      <c r="ZR53" s="129"/>
      <c r="ZS53" s="129"/>
      <c r="ZT53" s="129"/>
      <c r="ZU53" s="129"/>
      <c r="ZV53" s="129"/>
      <c r="ZW53" s="129"/>
      <c r="ZX53" s="129"/>
      <c r="ZY53" s="129"/>
      <c r="ZZ53" s="129"/>
      <c r="AAA53" s="129"/>
      <c r="AAB53" s="129"/>
      <c r="AAC53" s="129"/>
      <c r="AAD53" s="129"/>
      <c r="AAE53" s="129"/>
      <c r="AAF53" s="129"/>
      <c r="AAG53" s="129"/>
      <c r="AAH53" s="129"/>
      <c r="AAI53" s="129"/>
      <c r="AAJ53" s="129"/>
      <c r="AAK53" s="129"/>
      <c r="AAL53" s="129"/>
      <c r="AAM53" s="129"/>
      <c r="AAN53" s="129"/>
      <c r="AAO53" s="129"/>
      <c r="AAP53" s="129"/>
      <c r="AAQ53" s="129"/>
      <c r="AAR53" s="129"/>
      <c r="AAS53" s="129"/>
      <c r="AAT53" s="129"/>
      <c r="AAU53" s="129"/>
      <c r="AAV53" s="129"/>
      <c r="AAW53" s="129"/>
      <c r="AAX53" s="129"/>
      <c r="AAY53" s="129"/>
      <c r="AAZ53" s="129"/>
      <c r="ABA53" s="129"/>
      <c r="ABB53" s="129"/>
      <c r="ABC53" s="129"/>
      <c r="ABD53" s="129"/>
      <c r="ABE53" s="129"/>
      <c r="ABF53" s="129"/>
      <c r="ABG53" s="129"/>
      <c r="ABH53" s="129"/>
      <c r="ABI53" s="129"/>
      <c r="ABJ53" s="129"/>
      <c r="ABK53" s="129"/>
      <c r="ABL53" s="129"/>
      <c r="ABM53" s="129"/>
      <c r="ABN53" s="129"/>
      <c r="ABO53" s="129"/>
      <c r="ABP53" s="129"/>
      <c r="ABQ53" s="129"/>
      <c r="ABR53" s="129"/>
      <c r="ABS53" s="129"/>
      <c r="ABT53" s="129"/>
      <c r="ABU53" s="129"/>
      <c r="ABV53" s="129"/>
      <c r="ABW53" s="129"/>
      <c r="ABX53" s="129"/>
      <c r="ABY53" s="129"/>
      <c r="ABZ53" s="129"/>
      <c r="ACA53" s="129"/>
      <c r="ACB53" s="129"/>
      <c r="ACC53" s="129"/>
      <c r="ACD53" s="129"/>
      <c r="ACE53" s="129"/>
      <c r="ACF53" s="129"/>
      <c r="ACG53" s="129"/>
      <c r="ACH53" s="129"/>
      <c r="ACI53" s="129"/>
      <c r="ACJ53" s="129"/>
      <c r="ACK53" s="129"/>
      <c r="ACL53" s="129"/>
      <c r="ACM53" s="129"/>
      <c r="ACN53" s="129"/>
      <c r="ACO53" s="129"/>
      <c r="ACP53" s="129"/>
      <c r="ACQ53" s="129"/>
      <c r="ACR53" s="129"/>
      <c r="ACS53" s="129"/>
      <c r="ACT53" s="129"/>
      <c r="ACU53" s="129"/>
      <c r="ACV53" s="129"/>
      <c r="ACW53" s="129"/>
      <c r="ACX53" s="129"/>
      <c r="ACY53" s="129"/>
      <c r="ACZ53" s="129"/>
      <c r="ADA53" s="129"/>
      <c r="ADB53" s="129"/>
      <c r="ADC53" s="129"/>
      <c r="ADD53" s="129"/>
      <c r="ADE53" s="129"/>
      <c r="ADF53" s="129"/>
      <c r="ADG53" s="129"/>
      <c r="ADH53" s="129"/>
      <c r="ADI53" s="129"/>
      <c r="ADJ53" s="129"/>
      <c r="ADK53" s="129"/>
      <c r="ADL53" s="129"/>
      <c r="ADM53" s="129"/>
      <c r="ADN53" s="129"/>
      <c r="ADO53" s="129"/>
      <c r="ADP53" s="129"/>
      <c r="ADQ53" s="129"/>
      <c r="ADR53" s="129"/>
      <c r="ADS53" s="129"/>
      <c r="ADT53" s="129"/>
      <c r="ADU53" s="129"/>
      <c r="ADV53" s="129"/>
      <c r="ADW53" s="129"/>
      <c r="ADX53" s="129"/>
      <c r="ADY53" s="129"/>
      <c r="ADZ53" s="129"/>
      <c r="AEA53" s="129"/>
      <c r="AEB53" s="129"/>
      <c r="AEC53" s="129"/>
      <c r="AED53" s="129"/>
      <c r="AEE53" s="129"/>
      <c r="AEF53" s="129"/>
      <c r="AEG53" s="129"/>
      <c r="AEH53" s="129"/>
      <c r="AEI53" s="129"/>
      <c r="AEJ53" s="129"/>
      <c r="AEK53" s="129"/>
      <c r="AEL53" s="129"/>
      <c r="AEM53" s="129"/>
      <c r="AEN53" s="129"/>
      <c r="AEO53" s="129"/>
      <c r="AEP53" s="129"/>
      <c r="AEQ53" s="129"/>
      <c r="AER53" s="129"/>
      <c r="AES53" s="129"/>
      <c r="AET53" s="129"/>
      <c r="AEU53" s="129"/>
      <c r="AEV53" s="129"/>
      <c r="AEW53" s="129"/>
      <c r="AEX53" s="129"/>
      <c r="AEY53" s="129"/>
      <c r="AEZ53" s="129"/>
      <c r="AFA53" s="129"/>
      <c r="AFB53" s="129"/>
      <c r="AFC53" s="129"/>
      <c r="AFD53" s="129"/>
      <c r="AFE53" s="129"/>
      <c r="AFF53" s="129"/>
      <c r="AFG53" s="129"/>
      <c r="AFH53" s="129"/>
      <c r="AFI53" s="129"/>
      <c r="AFJ53" s="129"/>
      <c r="AFK53" s="129"/>
      <c r="AFL53" s="129"/>
      <c r="AFM53" s="129"/>
      <c r="AFN53" s="129"/>
      <c r="AFO53" s="129"/>
      <c r="AFP53" s="129"/>
      <c r="AFQ53" s="129"/>
      <c r="AFR53" s="129"/>
      <c r="AFS53" s="129"/>
      <c r="AFT53" s="129"/>
      <c r="AFU53" s="129"/>
      <c r="AFV53" s="129"/>
      <c r="AFW53" s="129"/>
      <c r="AFX53" s="129"/>
      <c r="AFY53" s="129"/>
      <c r="AFZ53" s="129"/>
      <c r="AGA53" s="129"/>
      <c r="AGB53" s="129"/>
      <c r="AGC53" s="129"/>
      <c r="AGD53" s="129"/>
      <c r="AGE53" s="129"/>
      <c r="AGF53" s="129"/>
      <c r="AGG53" s="129"/>
      <c r="AGH53" s="129"/>
      <c r="AGI53" s="129"/>
      <c r="AGJ53" s="129"/>
      <c r="AGK53" s="129"/>
      <c r="AGL53" s="129"/>
      <c r="AGM53" s="129"/>
      <c r="AGN53" s="129"/>
      <c r="AGO53" s="129"/>
      <c r="AGP53" s="129"/>
      <c r="AGQ53" s="129"/>
      <c r="AGR53" s="129"/>
      <c r="AGS53" s="129"/>
      <c r="AGT53" s="129"/>
      <c r="AGU53" s="129"/>
      <c r="AGV53" s="129"/>
      <c r="AGW53" s="129"/>
      <c r="AGX53" s="129"/>
      <c r="AGY53" s="129"/>
      <c r="AGZ53" s="129"/>
      <c r="AHA53" s="129"/>
      <c r="AHB53" s="129"/>
      <c r="AHC53" s="129"/>
      <c r="AHD53" s="129"/>
      <c r="AHE53" s="129"/>
      <c r="AHF53" s="129"/>
      <c r="AHG53" s="129"/>
      <c r="AHH53" s="129"/>
      <c r="AHI53" s="129"/>
      <c r="AHJ53" s="129"/>
      <c r="AHK53" s="129"/>
      <c r="AHL53" s="129"/>
      <c r="AHM53" s="129"/>
      <c r="AHN53" s="129"/>
      <c r="AHO53" s="129"/>
      <c r="AHP53" s="129"/>
      <c r="AHQ53" s="129"/>
      <c r="AHR53" s="129"/>
      <c r="AHS53" s="129"/>
      <c r="AHT53" s="129"/>
      <c r="AHU53" s="129"/>
      <c r="AHV53" s="129"/>
      <c r="AHW53" s="129"/>
      <c r="AHX53" s="129"/>
      <c r="AHY53" s="129"/>
      <c r="AHZ53" s="129"/>
      <c r="AIA53" s="129"/>
      <c r="AIB53" s="129"/>
      <c r="AIC53" s="129"/>
      <c r="AID53" s="129"/>
      <c r="AIE53" s="129"/>
      <c r="AIF53" s="129"/>
      <c r="AIG53" s="129"/>
      <c r="AIH53" s="129"/>
      <c r="AII53" s="129"/>
      <c r="AIJ53" s="129"/>
      <c r="AIK53" s="129"/>
      <c r="AIL53" s="129"/>
      <c r="AIM53" s="129"/>
      <c r="AIN53" s="129"/>
      <c r="AIO53" s="129"/>
      <c r="AIP53" s="129"/>
      <c r="AIQ53" s="129"/>
      <c r="AIR53" s="129"/>
      <c r="AIS53" s="129"/>
      <c r="AIT53" s="129"/>
      <c r="AIU53" s="129"/>
      <c r="AIV53" s="129"/>
      <c r="AIW53" s="129"/>
      <c r="AIX53" s="129"/>
      <c r="AIY53" s="129"/>
      <c r="AIZ53" s="129"/>
      <c r="AJA53" s="129"/>
      <c r="AJB53" s="129"/>
      <c r="AJC53" s="129"/>
      <c r="AJD53" s="129"/>
      <c r="AJE53" s="129"/>
      <c r="AJF53" s="129"/>
      <c r="AJG53" s="129"/>
      <c r="AJH53" s="129"/>
      <c r="AJI53" s="129"/>
      <c r="AJJ53" s="129"/>
      <c r="AJK53" s="129"/>
      <c r="AJL53" s="129"/>
      <c r="AJM53" s="129"/>
      <c r="AJN53" s="129"/>
      <c r="AJO53" s="129"/>
      <c r="AJP53" s="129"/>
      <c r="AJQ53" s="129"/>
      <c r="AJR53" s="129"/>
      <c r="AJS53" s="129"/>
      <c r="AJT53" s="129"/>
      <c r="AJU53" s="129"/>
      <c r="AJV53" s="129"/>
      <c r="AJW53" s="129"/>
      <c r="AJX53" s="129"/>
      <c r="AJY53" s="129"/>
      <c r="AJZ53" s="129"/>
      <c r="AKA53" s="129"/>
      <c r="AKB53" s="129"/>
      <c r="AKC53" s="129"/>
      <c r="AKD53" s="129"/>
      <c r="AKE53" s="129"/>
      <c r="AKF53" s="129"/>
      <c r="AKG53" s="129"/>
      <c r="AKH53" s="129"/>
      <c r="AKI53" s="129"/>
      <c r="AKJ53" s="129"/>
      <c r="AKK53" s="129"/>
      <c r="AKL53" s="129"/>
      <c r="AKM53" s="129"/>
      <c r="AKN53" s="129"/>
      <c r="AKO53" s="129"/>
      <c r="AKP53" s="129"/>
      <c r="AKQ53" s="129"/>
      <c r="AKR53" s="129"/>
      <c r="AKS53" s="129"/>
      <c r="AKT53" s="129"/>
      <c r="AKU53" s="129"/>
      <c r="AKV53" s="129"/>
      <c r="AKW53" s="129"/>
      <c r="AKX53" s="129"/>
      <c r="AKY53" s="129"/>
      <c r="AKZ53" s="129"/>
      <c r="ALA53" s="129"/>
      <c r="ALB53" s="129"/>
      <c r="ALC53" s="129"/>
      <c r="ALD53" s="129"/>
      <c r="ALE53" s="129"/>
      <c r="ALF53" s="129"/>
      <c r="ALG53" s="129"/>
      <c r="ALH53" s="129"/>
      <c r="ALI53" s="129"/>
      <c r="ALJ53" s="131"/>
      <c r="ALK53" s="129"/>
      <c r="ALL53" s="129"/>
      <c r="ALM53" s="129"/>
      <c r="ALN53" s="129"/>
      <c r="ALO53" s="105"/>
      <c r="ALP53" s="105"/>
      <c r="ALQ53" s="105"/>
    </row>
    <row r="54" spans="1:1005" s="241" customFormat="1" ht="31.5" customHeight="1" x14ac:dyDescent="0.25">
      <c r="A54" s="215" t="s">
        <v>2764</v>
      </c>
      <c r="B54" s="218"/>
      <c r="C54" s="224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220"/>
      <c r="AO54" s="220"/>
      <c r="AP54" s="220"/>
      <c r="AQ54" s="220"/>
      <c r="AR54" s="220"/>
      <c r="AS54" s="220"/>
      <c r="AT54" s="220"/>
      <c r="AU54" s="220"/>
      <c r="AV54" s="220"/>
      <c r="AW54" s="220"/>
      <c r="AX54" s="220"/>
      <c r="AY54" s="220"/>
      <c r="AZ54" s="220"/>
      <c r="BA54" s="220"/>
      <c r="BB54" s="220"/>
      <c r="BC54" s="220"/>
      <c r="BD54" s="220"/>
      <c r="BE54" s="220"/>
      <c r="BF54" s="220"/>
      <c r="BG54" s="220"/>
      <c r="BH54" s="220"/>
      <c r="BI54" s="220"/>
      <c r="BJ54" s="220"/>
      <c r="BK54" s="220"/>
      <c r="BL54" s="220"/>
      <c r="BM54" s="220"/>
      <c r="BN54" s="220"/>
      <c r="BO54" s="220"/>
      <c r="BP54" s="220"/>
      <c r="BQ54" s="220"/>
      <c r="BR54" s="220"/>
      <c r="BS54" s="220"/>
      <c r="BT54" s="220"/>
      <c r="BU54" s="220"/>
      <c r="BV54" s="220"/>
      <c r="BW54" s="220"/>
      <c r="BX54" s="220"/>
      <c r="BY54" s="220"/>
      <c r="BZ54" s="220"/>
      <c r="CA54" s="220"/>
      <c r="CB54" s="220"/>
      <c r="CC54" s="220"/>
      <c r="CD54" s="220"/>
      <c r="CE54" s="220"/>
      <c r="CF54" s="220"/>
      <c r="CG54" s="220"/>
      <c r="CH54" s="220"/>
      <c r="CI54" s="220"/>
      <c r="CJ54" s="220"/>
      <c r="CK54" s="220"/>
      <c r="CL54" s="220"/>
      <c r="CM54" s="220"/>
      <c r="CN54" s="220"/>
      <c r="CO54" s="220"/>
      <c r="CP54" s="220"/>
      <c r="CQ54" s="220"/>
      <c r="CR54" s="220"/>
      <c r="CS54" s="220"/>
      <c r="CT54" s="220"/>
      <c r="CU54" s="220"/>
      <c r="CV54" s="220"/>
      <c r="CW54" s="220"/>
      <c r="CX54" s="220"/>
      <c r="CY54" s="220"/>
      <c r="CZ54" s="220"/>
      <c r="DA54" s="220"/>
      <c r="DB54" s="220"/>
      <c r="DC54" s="220"/>
      <c r="DD54" s="220"/>
      <c r="DE54" s="220"/>
      <c r="DF54" s="220"/>
      <c r="DG54" s="220"/>
      <c r="DH54" s="220"/>
      <c r="DI54" s="220"/>
      <c r="DJ54" s="220"/>
      <c r="DK54" s="220"/>
      <c r="DL54" s="220"/>
      <c r="DM54" s="220"/>
      <c r="DN54" s="220"/>
      <c r="DO54" s="220"/>
      <c r="DP54" s="220"/>
      <c r="DQ54" s="220"/>
      <c r="DR54" s="220"/>
      <c r="DS54" s="220"/>
      <c r="DT54" s="220"/>
      <c r="DU54" s="220"/>
      <c r="DV54" s="220"/>
      <c r="DW54" s="220"/>
      <c r="DX54" s="220"/>
      <c r="DY54" s="220"/>
      <c r="DZ54" s="220"/>
      <c r="EA54" s="220"/>
      <c r="EB54" s="220"/>
      <c r="EC54" s="220"/>
      <c r="ED54" s="220"/>
      <c r="EE54" s="220"/>
      <c r="EF54" s="220"/>
      <c r="EG54" s="220"/>
      <c r="EH54" s="220"/>
      <c r="EI54" s="220"/>
      <c r="EJ54" s="220"/>
      <c r="EK54" s="220"/>
      <c r="EL54" s="220"/>
      <c r="EM54" s="220"/>
      <c r="EN54" s="220"/>
      <c r="EO54" s="220"/>
      <c r="EP54" s="220"/>
      <c r="EQ54" s="220"/>
      <c r="ER54" s="220"/>
      <c r="ES54" s="220"/>
      <c r="ET54" s="220"/>
      <c r="EU54" s="220"/>
      <c r="EV54" s="220"/>
      <c r="EW54" s="220"/>
      <c r="EX54" s="220"/>
      <c r="EY54" s="220"/>
      <c r="EZ54" s="220"/>
      <c r="FA54" s="220"/>
      <c r="FB54" s="220"/>
      <c r="FC54" s="220"/>
      <c r="FD54" s="220"/>
      <c r="FE54" s="220"/>
      <c r="FF54" s="220"/>
      <c r="FG54" s="220"/>
      <c r="FH54" s="220"/>
      <c r="FI54" s="220"/>
      <c r="FJ54" s="220"/>
      <c r="FK54" s="220"/>
      <c r="FL54" s="220"/>
      <c r="FM54" s="220"/>
      <c r="FN54" s="220"/>
      <c r="FO54" s="220"/>
      <c r="FP54" s="220"/>
      <c r="FQ54" s="220"/>
      <c r="FR54" s="220"/>
      <c r="FS54" s="220"/>
      <c r="FT54" s="220"/>
      <c r="FU54" s="220"/>
      <c r="FV54" s="220"/>
      <c r="FW54" s="220"/>
      <c r="FX54" s="220"/>
      <c r="FY54" s="220"/>
      <c r="FZ54" s="220"/>
      <c r="GA54" s="220"/>
      <c r="GB54" s="220"/>
      <c r="GC54" s="220"/>
      <c r="GD54" s="220"/>
      <c r="GE54" s="220"/>
      <c r="GF54" s="220"/>
      <c r="GG54" s="220"/>
      <c r="GH54" s="220"/>
      <c r="GI54" s="220"/>
      <c r="GJ54" s="220"/>
      <c r="GK54" s="220"/>
      <c r="GL54" s="220"/>
      <c r="GM54" s="220"/>
      <c r="GN54" s="220"/>
      <c r="GO54" s="220"/>
      <c r="GP54" s="220"/>
      <c r="GQ54" s="220"/>
      <c r="GR54" s="220"/>
      <c r="GS54" s="220"/>
      <c r="GT54" s="220"/>
      <c r="GU54" s="220"/>
      <c r="GV54" s="220"/>
      <c r="GW54" s="220"/>
      <c r="GX54" s="220"/>
      <c r="GY54" s="220"/>
      <c r="GZ54" s="220"/>
      <c r="HA54" s="220"/>
      <c r="HB54" s="220"/>
      <c r="HC54" s="220"/>
      <c r="HD54" s="220"/>
      <c r="HE54" s="220"/>
      <c r="HF54" s="220"/>
      <c r="HG54" s="220"/>
      <c r="HH54" s="220"/>
      <c r="HI54" s="220"/>
      <c r="HJ54" s="220"/>
      <c r="HK54" s="220"/>
      <c r="HL54" s="220"/>
      <c r="HM54" s="220"/>
      <c r="HN54" s="220"/>
      <c r="HO54" s="220"/>
      <c r="HP54" s="220"/>
      <c r="HQ54" s="220"/>
      <c r="HR54" s="220"/>
      <c r="HS54" s="220"/>
      <c r="HT54" s="220"/>
      <c r="HU54" s="220"/>
      <c r="HV54" s="220"/>
      <c r="HW54" s="220"/>
      <c r="HX54" s="220"/>
      <c r="HY54" s="220"/>
      <c r="HZ54" s="220"/>
      <c r="IA54" s="220"/>
      <c r="IB54" s="220"/>
      <c r="IC54" s="220"/>
      <c r="ID54" s="220"/>
      <c r="IE54" s="220"/>
      <c r="IF54" s="220"/>
      <c r="IG54" s="220"/>
      <c r="IH54" s="220"/>
      <c r="II54" s="220"/>
      <c r="IJ54" s="220"/>
      <c r="IK54" s="220"/>
      <c r="IL54" s="220"/>
      <c r="IM54" s="220"/>
      <c r="IN54" s="220"/>
      <c r="IO54" s="220"/>
      <c r="IP54" s="220"/>
      <c r="IQ54" s="220"/>
      <c r="IR54" s="220"/>
      <c r="IS54" s="220"/>
      <c r="IT54" s="220"/>
      <c r="IU54" s="220"/>
      <c r="IV54" s="220"/>
      <c r="IW54" s="220"/>
      <c r="IX54" s="220"/>
      <c r="IY54" s="220"/>
      <c r="IZ54" s="220"/>
      <c r="JA54" s="220"/>
      <c r="JB54" s="220"/>
      <c r="JC54" s="220"/>
      <c r="JD54" s="220"/>
      <c r="JE54" s="220"/>
      <c r="JF54" s="220"/>
      <c r="JG54" s="220"/>
      <c r="JH54" s="220"/>
      <c r="JI54" s="220"/>
      <c r="JJ54" s="220"/>
      <c r="JK54" s="220"/>
      <c r="JL54" s="220"/>
      <c r="JM54" s="220"/>
      <c r="JN54" s="220"/>
      <c r="JO54" s="220"/>
      <c r="JP54" s="220"/>
      <c r="JQ54" s="220"/>
      <c r="JR54" s="220"/>
      <c r="JS54" s="220"/>
      <c r="JT54" s="220"/>
      <c r="JU54" s="220"/>
      <c r="JV54" s="220"/>
      <c r="JW54" s="220"/>
      <c r="JX54" s="220"/>
      <c r="JY54" s="220"/>
      <c r="JZ54" s="220"/>
      <c r="KA54" s="220"/>
      <c r="KB54" s="220"/>
      <c r="KC54" s="220"/>
      <c r="KD54" s="220"/>
      <c r="KE54" s="220"/>
      <c r="KF54" s="220"/>
      <c r="KG54" s="220"/>
      <c r="KH54" s="220"/>
      <c r="KI54" s="220"/>
      <c r="KJ54" s="220"/>
      <c r="KK54" s="220"/>
      <c r="KL54" s="220"/>
      <c r="KM54" s="220"/>
      <c r="KN54" s="220"/>
      <c r="KO54" s="220"/>
      <c r="KP54" s="220"/>
      <c r="KQ54" s="220"/>
      <c r="KR54" s="220"/>
      <c r="KS54" s="220"/>
      <c r="KT54" s="220"/>
      <c r="KU54" s="220"/>
      <c r="KV54" s="220"/>
      <c r="KW54" s="220"/>
      <c r="KX54" s="220"/>
      <c r="KY54" s="220"/>
      <c r="KZ54" s="220"/>
      <c r="LA54" s="220"/>
      <c r="LB54" s="220"/>
      <c r="LC54" s="220"/>
      <c r="LD54" s="220"/>
      <c r="LE54" s="220"/>
      <c r="LF54" s="220"/>
      <c r="LG54" s="220"/>
      <c r="LH54" s="220"/>
      <c r="LI54" s="220"/>
      <c r="LJ54" s="220"/>
      <c r="LK54" s="220"/>
      <c r="LL54" s="220"/>
      <c r="LM54" s="220"/>
      <c r="LN54" s="220"/>
      <c r="LO54" s="220"/>
      <c r="LP54" s="220"/>
      <c r="LQ54" s="220"/>
      <c r="LR54" s="220"/>
      <c r="LS54" s="220"/>
      <c r="LT54" s="220"/>
      <c r="LU54" s="220"/>
      <c r="LV54" s="220"/>
      <c r="LW54" s="220"/>
      <c r="LX54" s="220"/>
      <c r="LY54" s="220"/>
      <c r="LZ54" s="220"/>
      <c r="MA54" s="220"/>
      <c r="MB54" s="220"/>
      <c r="MC54" s="220"/>
      <c r="MD54" s="220"/>
      <c r="ME54" s="220"/>
      <c r="MF54" s="220"/>
      <c r="MG54" s="220"/>
      <c r="MH54" s="220"/>
      <c r="MI54" s="220"/>
      <c r="MJ54" s="220"/>
      <c r="MK54" s="220"/>
      <c r="ML54" s="220"/>
      <c r="MM54" s="220"/>
      <c r="MN54" s="220"/>
      <c r="MO54" s="220"/>
      <c r="MP54" s="220"/>
      <c r="MQ54" s="220"/>
      <c r="MR54" s="220"/>
      <c r="MS54" s="220"/>
      <c r="MT54" s="220"/>
      <c r="MU54" s="220"/>
      <c r="MV54" s="220"/>
      <c r="MW54" s="220"/>
      <c r="MX54" s="220"/>
      <c r="MY54" s="220"/>
      <c r="MZ54" s="220"/>
      <c r="NA54" s="220"/>
      <c r="NB54" s="220"/>
      <c r="NC54" s="220"/>
      <c r="ND54" s="220"/>
      <c r="NE54" s="220"/>
      <c r="NF54" s="220"/>
      <c r="NG54" s="220"/>
      <c r="NH54" s="220"/>
      <c r="NI54" s="220"/>
      <c r="NJ54" s="220"/>
      <c r="NK54" s="220"/>
      <c r="NL54" s="220"/>
      <c r="NM54" s="220"/>
      <c r="NN54" s="220"/>
      <c r="NO54" s="220"/>
      <c r="NP54" s="220"/>
      <c r="NQ54" s="220"/>
      <c r="NR54" s="220"/>
      <c r="NS54" s="220"/>
      <c r="NT54" s="220"/>
      <c r="NU54" s="220"/>
      <c r="NV54" s="220"/>
      <c r="NW54" s="220"/>
      <c r="NX54" s="220"/>
      <c r="NY54" s="220"/>
      <c r="NZ54" s="220"/>
      <c r="OA54" s="220"/>
      <c r="OB54" s="220"/>
      <c r="OC54" s="220"/>
      <c r="OD54" s="220"/>
      <c r="OE54" s="220"/>
      <c r="OF54" s="220"/>
      <c r="OG54" s="220"/>
      <c r="OH54" s="220"/>
      <c r="OI54" s="220"/>
      <c r="OJ54" s="220"/>
      <c r="OK54" s="220"/>
      <c r="OL54" s="220"/>
      <c r="OM54" s="220"/>
      <c r="ON54" s="220"/>
      <c r="OO54" s="220"/>
      <c r="OP54" s="220"/>
      <c r="OQ54" s="220"/>
      <c r="OR54" s="220"/>
      <c r="OS54" s="220"/>
      <c r="OT54" s="220"/>
      <c r="OU54" s="220"/>
      <c r="OV54" s="220"/>
      <c r="OW54" s="220"/>
      <c r="OX54" s="220"/>
      <c r="OY54" s="220"/>
      <c r="OZ54" s="220"/>
      <c r="PA54" s="220"/>
      <c r="PB54" s="220"/>
      <c r="PC54" s="220"/>
      <c r="PD54" s="220"/>
      <c r="PE54" s="220"/>
      <c r="PF54" s="220"/>
      <c r="PG54" s="220"/>
      <c r="PH54" s="220"/>
      <c r="PI54" s="220"/>
      <c r="PJ54" s="220"/>
      <c r="PK54" s="220"/>
      <c r="PL54" s="220"/>
      <c r="PM54" s="220"/>
      <c r="PN54" s="220"/>
      <c r="PO54" s="220"/>
      <c r="PP54" s="220"/>
      <c r="PQ54" s="220"/>
      <c r="PR54" s="220"/>
      <c r="PS54" s="220"/>
      <c r="PT54" s="220"/>
      <c r="PU54" s="220"/>
      <c r="PV54" s="220"/>
      <c r="PW54" s="220"/>
      <c r="PX54" s="220"/>
      <c r="PY54" s="220"/>
      <c r="PZ54" s="220"/>
      <c r="QA54" s="220"/>
      <c r="QB54" s="220"/>
      <c r="QC54" s="220"/>
      <c r="QD54" s="220"/>
      <c r="QE54" s="220"/>
      <c r="QF54" s="220"/>
      <c r="QG54" s="220"/>
      <c r="QH54" s="220"/>
      <c r="QI54" s="220"/>
      <c r="QJ54" s="220"/>
      <c r="QK54" s="220"/>
      <c r="QL54" s="220"/>
      <c r="QM54" s="220"/>
      <c r="QN54" s="220"/>
      <c r="QO54" s="220"/>
      <c r="QP54" s="220"/>
      <c r="QQ54" s="220"/>
      <c r="QR54" s="220"/>
      <c r="QS54" s="220"/>
      <c r="QT54" s="220"/>
      <c r="QU54" s="220"/>
      <c r="QV54" s="220"/>
      <c r="QW54" s="220"/>
      <c r="QX54" s="220"/>
      <c r="QY54" s="220"/>
      <c r="QZ54" s="220"/>
      <c r="RA54" s="220"/>
      <c r="RB54" s="220"/>
      <c r="RC54" s="220"/>
      <c r="RD54" s="220"/>
      <c r="RE54" s="220"/>
      <c r="RF54" s="220"/>
      <c r="RG54" s="220"/>
      <c r="RH54" s="220"/>
      <c r="RI54" s="220"/>
      <c r="RJ54" s="220"/>
      <c r="RK54" s="220"/>
      <c r="RL54" s="220"/>
      <c r="RM54" s="220"/>
      <c r="RN54" s="220"/>
      <c r="RO54" s="220"/>
      <c r="RP54" s="220"/>
      <c r="RQ54" s="220"/>
      <c r="RR54" s="220"/>
      <c r="RS54" s="220"/>
      <c r="RT54" s="220"/>
      <c r="RU54" s="220"/>
      <c r="RV54" s="220"/>
      <c r="RW54" s="220"/>
      <c r="RX54" s="220"/>
      <c r="RY54" s="220"/>
      <c r="RZ54" s="220"/>
      <c r="SA54" s="220"/>
      <c r="SB54" s="220"/>
      <c r="SC54" s="220"/>
      <c r="SD54" s="220"/>
      <c r="SE54" s="220"/>
      <c r="SF54" s="220"/>
      <c r="SG54" s="220"/>
      <c r="SH54" s="220"/>
      <c r="SI54" s="220"/>
      <c r="SJ54" s="220"/>
      <c r="SK54" s="220"/>
      <c r="SL54" s="220"/>
      <c r="SM54" s="220"/>
      <c r="SN54" s="220"/>
      <c r="SO54" s="220"/>
      <c r="SP54" s="220"/>
      <c r="SQ54" s="220"/>
      <c r="SR54" s="220"/>
      <c r="SS54" s="220"/>
      <c r="ST54" s="220"/>
      <c r="SU54" s="220"/>
      <c r="SV54" s="220"/>
      <c r="SW54" s="220"/>
      <c r="SX54" s="220"/>
      <c r="SY54" s="220"/>
      <c r="SZ54" s="220"/>
      <c r="TA54" s="220"/>
      <c r="TB54" s="220"/>
      <c r="TC54" s="220"/>
      <c r="TD54" s="220"/>
      <c r="TE54" s="220"/>
      <c r="TF54" s="220"/>
      <c r="TG54" s="220"/>
      <c r="TH54" s="220"/>
      <c r="TI54" s="220"/>
      <c r="TJ54" s="220"/>
      <c r="TK54" s="220"/>
      <c r="TL54" s="220"/>
      <c r="TM54" s="220"/>
      <c r="TN54" s="220"/>
      <c r="TO54" s="220"/>
      <c r="TP54" s="220"/>
      <c r="TQ54" s="220"/>
      <c r="TR54" s="220"/>
      <c r="TS54" s="220"/>
      <c r="TT54" s="220"/>
      <c r="TU54" s="220"/>
      <c r="TV54" s="220"/>
      <c r="TW54" s="220"/>
      <c r="TX54" s="220"/>
      <c r="TY54" s="220"/>
      <c r="TZ54" s="220"/>
      <c r="UA54" s="220"/>
      <c r="UB54" s="220"/>
      <c r="UC54" s="220"/>
      <c r="UD54" s="220"/>
      <c r="UE54" s="220"/>
      <c r="UF54" s="220"/>
      <c r="UG54" s="220"/>
      <c r="UH54" s="220"/>
      <c r="UI54" s="220"/>
      <c r="UJ54" s="220"/>
      <c r="UK54" s="220"/>
      <c r="UL54" s="220"/>
      <c r="UM54" s="220"/>
      <c r="UN54" s="220"/>
      <c r="UO54" s="220"/>
      <c r="UP54" s="220"/>
      <c r="UQ54" s="220"/>
      <c r="UR54" s="220"/>
      <c r="US54" s="220"/>
      <c r="UT54" s="220"/>
      <c r="UU54" s="220"/>
      <c r="UV54" s="220"/>
      <c r="UW54" s="220"/>
      <c r="UX54" s="220"/>
      <c r="UY54" s="220"/>
      <c r="UZ54" s="220"/>
      <c r="VA54" s="220"/>
      <c r="VB54" s="220"/>
      <c r="VC54" s="220"/>
      <c r="VD54" s="220"/>
      <c r="VE54" s="220"/>
      <c r="VF54" s="220"/>
      <c r="VG54" s="220"/>
      <c r="VH54" s="220"/>
      <c r="VI54" s="220"/>
      <c r="VJ54" s="220"/>
      <c r="VK54" s="220"/>
      <c r="VL54" s="220"/>
      <c r="VM54" s="220"/>
      <c r="VN54" s="220"/>
      <c r="VO54" s="220"/>
      <c r="VP54" s="220"/>
      <c r="VQ54" s="220"/>
      <c r="VR54" s="220"/>
      <c r="VS54" s="220"/>
      <c r="VT54" s="220"/>
      <c r="VU54" s="220"/>
      <c r="VV54" s="220"/>
      <c r="VW54" s="220"/>
      <c r="VX54" s="220"/>
      <c r="VY54" s="220"/>
      <c r="VZ54" s="220"/>
      <c r="WA54" s="220"/>
      <c r="WB54" s="220"/>
      <c r="WC54" s="220"/>
      <c r="WD54" s="220"/>
      <c r="WE54" s="220"/>
      <c r="WF54" s="220"/>
      <c r="WG54" s="220"/>
      <c r="WH54" s="220"/>
      <c r="WI54" s="220"/>
      <c r="WJ54" s="220"/>
      <c r="WK54" s="220"/>
      <c r="WL54" s="220"/>
      <c r="WM54" s="220"/>
      <c r="WN54" s="220"/>
      <c r="WO54" s="220"/>
      <c r="WP54" s="220"/>
      <c r="WQ54" s="220"/>
      <c r="WR54" s="220"/>
      <c r="WS54" s="220"/>
      <c r="WT54" s="220"/>
      <c r="WU54" s="220"/>
      <c r="WV54" s="220"/>
      <c r="WW54" s="220"/>
      <c r="WX54" s="220"/>
      <c r="WY54" s="220"/>
      <c r="WZ54" s="220"/>
      <c r="XA54" s="220"/>
      <c r="XB54" s="220"/>
      <c r="XC54" s="220"/>
      <c r="XD54" s="220"/>
      <c r="XE54" s="220"/>
      <c r="XF54" s="220"/>
      <c r="XG54" s="220"/>
      <c r="XH54" s="220"/>
      <c r="XI54" s="220"/>
      <c r="XJ54" s="220"/>
      <c r="XK54" s="220"/>
      <c r="XL54" s="220"/>
      <c r="XM54" s="220"/>
      <c r="XN54" s="220"/>
      <c r="XO54" s="220"/>
      <c r="XP54" s="220"/>
      <c r="XQ54" s="220"/>
      <c r="XR54" s="220"/>
      <c r="XS54" s="220"/>
      <c r="XT54" s="220"/>
      <c r="XU54" s="220"/>
      <c r="XV54" s="220"/>
      <c r="XW54" s="220"/>
      <c r="XX54" s="220"/>
      <c r="XY54" s="220"/>
      <c r="XZ54" s="220"/>
      <c r="YA54" s="220"/>
      <c r="YB54" s="220"/>
      <c r="YC54" s="220"/>
      <c r="YD54" s="220"/>
      <c r="YE54" s="220"/>
      <c r="YF54" s="220"/>
      <c r="YG54" s="220"/>
      <c r="YH54" s="220"/>
      <c r="YI54" s="220"/>
      <c r="YJ54" s="220"/>
      <c r="YK54" s="220"/>
      <c r="YL54" s="220"/>
      <c r="YM54" s="220"/>
      <c r="YN54" s="220"/>
      <c r="YO54" s="220"/>
      <c r="YP54" s="220"/>
      <c r="YQ54" s="220"/>
      <c r="YR54" s="220"/>
      <c r="YS54" s="220"/>
      <c r="YT54" s="220"/>
      <c r="YU54" s="220"/>
      <c r="YV54" s="220"/>
      <c r="YW54" s="220"/>
      <c r="YX54" s="220"/>
      <c r="YY54" s="220"/>
      <c r="YZ54" s="220"/>
      <c r="ZA54" s="220"/>
      <c r="ZB54" s="220"/>
      <c r="ZC54" s="220"/>
      <c r="ZD54" s="220"/>
      <c r="ZE54" s="220"/>
      <c r="ZF54" s="220"/>
      <c r="ZG54" s="220"/>
      <c r="ZH54" s="220"/>
      <c r="ZI54" s="220"/>
      <c r="ZJ54" s="220"/>
      <c r="ZK54" s="220"/>
      <c r="ZL54" s="220"/>
      <c r="ZM54" s="220"/>
      <c r="ZN54" s="220"/>
      <c r="ZO54" s="220"/>
      <c r="ZP54" s="220"/>
      <c r="ZQ54" s="220"/>
      <c r="ZR54" s="220"/>
      <c r="ZS54" s="220"/>
      <c r="ZT54" s="220"/>
      <c r="ZU54" s="220"/>
      <c r="ZV54" s="220"/>
      <c r="ZW54" s="220"/>
      <c r="ZX54" s="220"/>
      <c r="ZY54" s="220"/>
      <c r="ZZ54" s="220"/>
      <c r="AAA54" s="220"/>
      <c r="AAB54" s="220"/>
      <c r="AAC54" s="220"/>
      <c r="AAD54" s="220"/>
      <c r="AAE54" s="220"/>
      <c r="AAF54" s="220"/>
      <c r="AAG54" s="220"/>
      <c r="AAH54" s="220"/>
      <c r="AAI54" s="220"/>
      <c r="AAJ54" s="220"/>
      <c r="AAK54" s="220"/>
      <c r="AAL54" s="220"/>
      <c r="AAM54" s="220"/>
      <c r="AAN54" s="220"/>
      <c r="AAO54" s="220"/>
      <c r="AAP54" s="220"/>
      <c r="AAQ54" s="220"/>
      <c r="AAR54" s="220"/>
      <c r="AAS54" s="220"/>
      <c r="AAT54" s="220"/>
      <c r="AAU54" s="220"/>
      <c r="AAV54" s="220"/>
      <c r="AAW54" s="220"/>
      <c r="AAX54" s="220"/>
      <c r="AAY54" s="220"/>
      <c r="AAZ54" s="220"/>
      <c r="ABA54" s="220"/>
      <c r="ABB54" s="220"/>
      <c r="ABC54" s="220"/>
      <c r="ABD54" s="220"/>
      <c r="ABE54" s="220"/>
      <c r="ABF54" s="220"/>
      <c r="ABG54" s="220"/>
      <c r="ABH54" s="220"/>
      <c r="ABI54" s="220"/>
      <c r="ABJ54" s="220"/>
      <c r="ABK54" s="220"/>
      <c r="ABL54" s="220"/>
      <c r="ABM54" s="220"/>
      <c r="ABN54" s="220"/>
      <c r="ABO54" s="220"/>
      <c r="ABP54" s="220"/>
      <c r="ABQ54" s="220"/>
      <c r="ABR54" s="220"/>
      <c r="ABS54" s="220"/>
      <c r="ABT54" s="220"/>
      <c r="ABU54" s="220"/>
      <c r="ABV54" s="220"/>
      <c r="ABW54" s="220"/>
      <c r="ABX54" s="220"/>
      <c r="ABY54" s="220"/>
      <c r="ABZ54" s="220"/>
      <c r="ACA54" s="220"/>
      <c r="ACB54" s="220"/>
      <c r="ACC54" s="220"/>
      <c r="ACD54" s="220"/>
      <c r="ACE54" s="220"/>
      <c r="ACF54" s="220"/>
      <c r="ACG54" s="220"/>
      <c r="ACH54" s="220"/>
      <c r="ACI54" s="220"/>
      <c r="ACJ54" s="220"/>
      <c r="ACK54" s="220"/>
      <c r="ACL54" s="220"/>
      <c r="ACM54" s="220"/>
      <c r="ACN54" s="220"/>
      <c r="ACO54" s="220"/>
      <c r="ACP54" s="220"/>
      <c r="ACQ54" s="220"/>
      <c r="ACR54" s="220"/>
      <c r="ACS54" s="220"/>
      <c r="ACT54" s="220"/>
      <c r="ACU54" s="220"/>
      <c r="ACV54" s="220"/>
      <c r="ACW54" s="220"/>
      <c r="ACX54" s="220"/>
      <c r="ACY54" s="220"/>
      <c r="ACZ54" s="220"/>
      <c r="ADA54" s="220"/>
      <c r="ADB54" s="220"/>
      <c r="ADC54" s="220"/>
      <c r="ADD54" s="220"/>
      <c r="ADE54" s="220"/>
      <c r="ADF54" s="220"/>
      <c r="ADG54" s="220"/>
      <c r="ADH54" s="220"/>
      <c r="ADI54" s="220"/>
      <c r="ADJ54" s="220"/>
      <c r="ADK54" s="220"/>
      <c r="ADL54" s="220"/>
      <c r="ADM54" s="220"/>
      <c r="ADN54" s="220"/>
      <c r="ADO54" s="220"/>
      <c r="ADP54" s="220"/>
      <c r="ADQ54" s="220"/>
      <c r="ADR54" s="220"/>
      <c r="ADS54" s="220"/>
      <c r="ADT54" s="220"/>
      <c r="ADU54" s="220"/>
      <c r="ADV54" s="220"/>
      <c r="ADW54" s="220"/>
      <c r="ADX54" s="220"/>
      <c r="ADY54" s="220"/>
      <c r="ADZ54" s="220"/>
      <c r="AEA54" s="220"/>
      <c r="AEB54" s="220"/>
      <c r="AEC54" s="220"/>
      <c r="AED54" s="220"/>
      <c r="AEE54" s="220"/>
      <c r="AEF54" s="220"/>
      <c r="AEG54" s="220"/>
      <c r="AEH54" s="220"/>
      <c r="AEI54" s="220"/>
      <c r="AEJ54" s="220"/>
      <c r="AEK54" s="220"/>
      <c r="AEL54" s="220"/>
      <c r="AEM54" s="220"/>
      <c r="AEN54" s="220"/>
      <c r="AEO54" s="220"/>
      <c r="AEP54" s="220"/>
      <c r="AEQ54" s="220"/>
      <c r="AER54" s="220"/>
      <c r="AES54" s="220"/>
      <c r="AET54" s="220"/>
      <c r="AEU54" s="220"/>
      <c r="AEV54" s="220"/>
      <c r="AEW54" s="220"/>
      <c r="AEX54" s="220"/>
      <c r="AEY54" s="220"/>
      <c r="AEZ54" s="220"/>
      <c r="AFA54" s="220"/>
      <c r="AFB54" s="220"/>
      <c r="AFC54" s="220"/>
      <c r="AFD54" s="220"/>
      <c r="AFE54" s="220"/>
      <c r="AFF54" s="220"/>
      <c r="AFG54" s="220"/>
      <c r="AFH54" s="220"/>
      <c r="AFI54" s="220"/>
      <c r="AFJ54" s="220"/>
      <c r="AFK54" s="220"/>
      <c r="AFL54" s="220"/>
      <c r="AFM54" s="220"/>
      <c r="AFN54" s="220"/>
      <c r="AFO54" s="220"/>
      <c r="AFP54" s="220"/>
      <c r="AFQ54" s="220"/>
      <c r="AFR54" s="220"/>
      <c r="AFS54" s="220"/>
      <c r="AFT54" s="220"/>
      <c r="AFU54" s="220"/>
      <c r="AFV54" s="220"/>
      <c r="AFW54" s="220"/>
      <c r="AFX54" s="220"/>
      <c r="AFY54" s="220"/>
      <c r="AFZ54" s="220"/>
      <c r="AGA54" s="220"/>
      <c r="AGB54" s="220"/>
      <c r="AGC54" s="220"/>
      <c r="AGD54" s="220"/>
      <c r="AGE54" s="220"/>
      <c r="AGF54" s="220"/>
      <c r="AGG54" s="220"/>
      <c r="AGH54" s="220"/>
      <c r="AGI54" s="220"/>
      <c r="AGJ54" s="220"/>
      <c r="AGK54" s="220"/>
      <c r="AGL54" s="220"/>
      <c r="AGM54" s="220"/>
      <c r="AGN54" s="220"/>
      <c r="AGO54" s="220"/>
      <c r="AGP54" s="220"/>
      <c r="AGQ54" s="220"/>
      <c r="AGR54" s="220"/>
      <c r="AGS54" s="220"/>
      <c r="AGT54" s="220"/>
      <c r="AGU54" s="220"/>
      <c r="AGV54" s="220"/>
      <c r="AGW54" s="220"/>
      <c r="AGX54" s="220"/>
      <c r="AGY54" s="220"/>
      <c r="AGZ54" s="220"/>
      <c r="AHA54" s="220"/>
      <c r="AHB54" s="220"/>
      <c r="AHC54" s="220"/>
      <c r="AHD54" s="220"/>
      <c r="AHE54" s="220"/>
      <c r="AHF54" s="220"/>
      <c r="AHG54" s="220"/>
      <c r="AHH54" s="220"/>
      <c r="AHI54" s="220"/>
      <c r="AHJ54" s="220"/>
      <c r="AHK54" s="220"/>
      <c r="AHL54" s="220"/>
      <c r="AHM54" s="220"/>
      <c r="AHN54" s="220"/>
      <c r="AHO54" s="220"/>
      <c r="AHP54" s="220"/>
      <c r="AHQ54" s="220"/>
      <c r="AHR54" s="220"/>
      <c r="AHS54" s="220"/>
      <c r="AHT54" s="220"/>
      <c r="AHU54" s="220"/>
      <c r="AHV54" s="220"/>
      <c r="AHW54" s="220"/>
      <c r="AHX54" s="220"/>
      <c r="AHY54" s="220"/>
      <c r="AHZ54" s="220"/>
      <c r="AIA54" s="220"/>
      <c r="AIB54" s="220"/>
      <c r="AIC54" s="220"/>
      <c r="AID54" s="220"/>
      <c r="AIE54" s="220"/>
      <c r="AIF54" s="220"/>
      <c r="AIG54" s="220"/>
      <c r="AIH54" s="220"/>
      <c r="AII54" s="220"/>
      <c r="AIJ54" s="220"/>
      <c r="AIK54" s="220"/>
      <c r="AIL54" s="220"/>
      <c r="AIM54" s="220"/>
      <c r="AIN54" s="220"/>
      <c r="AIO54" s="220"/>
      <c r="AIP54" s="220"/>
      <c r="AIQ54" s="220"/>
      <c r="AIR54" s="220"/>
      <c r="AIS54" s="220"/>
      <c r="AIT54" s="220"/>
      <c r="AIU54" s="220"/>
      <c r="AIV54" s="220"/>
      <c r="AIW54" s="220"/>
      <c r="AIX54" s="220"/>
      <c r="AIY54" s="220"/>
      <c r="AIZ54" s="220"/>
      <c r="AJA54" s="220"/>
      <c r="AJB54" s="220"/>
      <c r="AJC54" s="220"/>
      <c r="AJD54" s="220"/>
      <c r="AJE54" s="220"/>
      <c r="AJF54" s="220"/>
      <c r="AJG54" s="220"/>
      <c r="AJH54" s="220"/>
      <c r="AJI54" s="220"/>
      <c r="AJJ54" s="220"/>
      <c r="AJK54" s="220"/>
      <c r="AJL54" s="220"/>
      <c r="AJM54" s="220"/>
      <c r="AJN54" s="220"/>
      <c r="AJO54" s="220"/>
      <c r="AJP54" s="220"/>
      <c r="AJQ54" s="220"/>
      <c r="AJR54" s="220"/>
      <c r="AJS54" s="220"/>
      <c r="AJT54" s="220"/>
      <c r="AJU54" s="220"/>
      <c r="AJV54" s="220"/>
      <c r="AJW54" s="220"/>
      <c r="AJX54" s="220"/>
      <c r="AJY54" s="220"/>
      <c r="AJZ54" s="220"/>
      <c r="AKA54" s="220"/>
      <c r="AKB54" s="220"/>
      <c r="AKC54" s="220"/>
      <c r="AKD54" s="220"/>
      <c r="AKE54" s="220"/>
      <c r="AKF54" s="220"/>
      <c r="AKG54" s="220"/>
      <c r="AKH54" s="220"/>
      <c r="AKI54" s="220"/>
      <c r="AKJ54" s="220"/>
      <c r="AKK54" s="220"/>
      <c r="AKL54" s="220"/>
      <c r="AKM54" s="220"/>
      <c r="AKN54" s="220"/>
      <c r="AKO54" s="220"/>
      <c r="AKP54" s="220"/>
      <c r="AKQ54" s="220"/>
      <c r="AKR54" s="220"/>
      <c r="AKS54" s="220"/>
      <c r="AKT54" s="220"/>
      <c r="AKU54" s="220"/>
      <c r="AKV54" s="220"/>
      <c r="AKW54" s="220"/>
      <c r="AKX54" s="220"/>
      <c r="AKY54" s="220"/>
      <c r="AKZ54" s="220"/>
      <c r="ALA54" s="220"/>
      <c r="ALB54" s="220"/>
      <c r="ALC54" s="220"/>
      <c r="ALD54" s="220"/>
      <c r="ALE54" s="220"/>
      <c r="ALF54" s="220"/>
      <c r="ALG54" s="220"/>
      <c r="ALH54" s="220"/>
      <c r="ALI54" s="220"/>
      <c r="ALJ54" s="220"/>
      <c r="ALK54" s="220"/>
      <c r="ALL54" s="220"/>
      <c r="ALM54" s="220"/>
      <c r="ALN54" s="220"/>
      <c r="ALO54" s="239"/>
      <c r="ALP54" s="239"/>
      <c r="ALQ54" s="239"/>
    </row>
    <row r="55" spans="1:1005" s="86" customFormat="1" ht="31.5" customHeight="1" x14ac:dyDescent="0.25">
      <c r="A55" s="216" t="s">
        <v>2795</v>
      </c>
      <c r="B55" s="225"/>
      <c r="C55" s="226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223"/>
      <c r="AN55" s="223"/>
      <c r="AO55" s="223"/>
      <c r="AP55" s="223"/>
      <c r="AQ55" s="223"/>
      <c r="AR55" s="223"/>
      <c r="AS55" s="223"/>
      <c r="AT55" s="223"/>
      <c r="AU55" s="223"/>
      <c r="AV55" s="223"/>
      <c r="AW55" s="223"/>
      <c r="AX55" s="223"/>
      <c r="AY55" s="223"/>
      <c r="AZ55" s="223"/>
      <c r="BA55" s="223"/>
      <c r="BB55" s="223"/>
      <c r="BC55" s="223"/>
      <c r="BD55" s="223"/>
      <c r="BE55" s="223"/>
      <c r="BF55" s="223"/>
      <c r="BG55" s="223"/>
      <c r="BH55" s="223"/>
      <c r="BI55" s="223"/>
      <c r="BJ55" s="223"/>
      <c r="BK55" s="223"/>
      <c r="BL55" s="223"/>
      <c r="BM55" s="223"/>
      <c r="BN55" s="223"/>
      <c r="BO55" s="223"/>
      <c r="BP55" s="223"/>
      <c r="BQ55" s="223"/>
      <c r="BR55" s="223"/>
      <c r="BS55" s="223"/>
      <c r="BT55" s="223"/>
      <c r="BU55" s="223"/>
      <c r="BV55" s="223"/>
      <c r="BW55" s="223"/>
      <c r="BX55" s="223"/>
      <c r="BY55" s="223"/>
      <c r="BZ55" s="223"/>
      <c r="CA55" s="223"/>
      <c r="CB55" s="223"/>
      <c r="CC55" s="223"/>
      <c r="CD55" s="223"/>
      <c r="CE55" s="223"/>
      <c r="CF55" s="223"/>
      <c r="CG55" s="223"/>
      <c r="CH55" s="223"/>
      <c r="CI55" s="223"/>
      <c r="CJ55" s="223"/>
      <c r="CK55" s="223"/>
      <c r="CL55" s="223"/>
      <c r="CM55" s="223"/>
      <c r="CN55" s="223"/>
      <c r="CO55" s="223"/>
      <c r="CP55" s="223"/>
      <c r="CQ55" s="223"/>
      <c r="CR55" s="223"/>
      <c r="CS55" s="223"/>
      <c r="CT55" s="223"/>
      <c r="CU55" s="223"/>
      <c r="CV55" s="223"/>
      <c r="CW55" s="223"/>
      <c r="CX55" s="223"/>
      <c r="CY55" s="223"/>
      <c r="CZ55" s="223"/>
      <c r="DA55" s="223"/>
      <c r="DB55" s="223"/>
      <c r="DC55" s="223"/>
      <c r="DD55" s="223"/>
      <c r="DE55" s="223"/>
      <c r="DF55" s="223"/>
      <c r="DG55" s="223"/>
      <c r="DH55" s="223"/>
      <c r="DI55" s="223"/>
      <c r="DJ55" s="223"/>
      <c r="DK55" s="223"/>
      <c r="DL55" s="223"/>
      <c r="DM55" s="223"/>
      <c r="DN55" s="223"/>
      <c r="DO55" s="223"/>
      <c r="DP55" s="223"/>
      <c r="DQ55" s="223"/>
      <c r="DR55" s="223"/>
      <c r="DS55" s="223"/>
      <c r="DT55" s="223"/>
      <c r="DU55" s="223"/>
      <c r="DV55" s="223"/>
      <c r="DW55" s="223"/>
      <c r="DX55" s="223"/>
      <c r="DY55" s="223"/>
      <c r="DZ55" s="223"/>
      <c r="EA55" s="223"/>
      <c r="EB55" s="223"/>
      <c r="EC55" s="223"/>
      <c r="ED55" s="223"/>
      <c r="EE55" s="223"/>
      <c r="EF55" s="223"/>
      <c r="EG55" s="223"/>
      <c r="EH55" s="223"/>
      <c r="EI55" s="223"/>
      <c r="EJ55" s="223"/>
      <c r="EK55" s="223"/>
      <c r="EL55" s="223"/>
      <c r="EM55" s="223"/>
      <c r="EN55" s="223"/>
      <c r="EO55" s="223"/>
      <c r="EP55" s="223"/>
      <c r="EQ55" s="223"/>
      <c r="ER55" s="223"/>
      <c r="ES55" s="223"/>
      <c r="ET55" s="223"/>
      <c r="EU55" s="223"/>
      <c r="EV55" s="223"/>
      <c r="EW55" s="223"/>
      <c r="EX55" s="223"/>
      <c r="EY55" s="223"/>
      <c r="EZ55" s="223"/>
      <c r="FA55" s="223"/>
      <c r="FB55" s="223"/>
      <c r="FC55" s="223"/>
      <c r="FD55" s="223"/>
      <c r="FE55" s="223"/>
      <c r="FF55" s="223"/>
      <c r="FG55" s="223"/>
      <c r="FH55" s="223"/>
      <c r="FI55" s="223"/>
      <c r="FJ55" s="223"/>
      <c r="FK55" s="223"/>
      <c r="FL55" s="223"/>
      <c r="FM55" s="223"/>
      <c r="FN55" s="223"/>
      <c r="FO55" s="223"/>
      <c r="FP55" s="223"/>
      <c r="FQ55" s="223"/>
      <c r="FR55" s="223"/>
      <c r="FS55" s="223"/>
      <c r="FT55" s="223"/>
      <c r="FU55" s="223"/>
      <c r="FV55" s="223"/>
      <c r="FW55" s="223"/>
      <c r="FX55" s="223"/>
      <c r="FY55" s="223"/>
      <c r="FZ55" s="223"/>
      <c r="GA55" s="223"/>
      <c r="GB55" s="223"/>
      <c r="GC55" s="223"/>
      <c r="GD55" s="223"/>
      <c r="GE55" s="223"/>
      <c r="GF55" s="223"/>
      <c r="GG55" s="223"/>
      <c r="GH55" s="223"/>
      <c r="GI55" s="223"/>
      <c r="GJ55" s="223"/>
      <c r="GK55" s="223"/>
      <c r="GL55" s="223"/>
      <c r="GM55" s="223"/>
      <c r="GN55" s="223"/>
      <c r="GO55" s="223"/>
      <c r="GP55" s="223"/>
      <c r="GQ55" s="223"/>
      <c r="GR55" s="223"/>
      <c r="GS55" s="223"/>
      <c r="GT55" s="223"/>
      <c r="GU55" s="223"/>
      <c r="GV55" s="223"/>
      <c r="GW55" s="223"/>
      <c r="GX55" s="223"/>
      <c r="GY55" s="223"/>
      <c r="GZ55" s="223"/>
      <c r="HA55" s="223"/>
      <c r="HB55" s="223"/>
      <c r="HC55" s="223"/>
      <c r="HD55" s="223"/>
      <c r="HE55" s="223"/>
      <c r="HF55" s="223"/>
      <c r="HG55" s="223"/>
      <c r="HH55" s="223"/>
      <c r="HI55" s="223"/>
      <c r="HJ55" s="223"/>
      <c r="HK55" s="223"/>
      <c r="HL55" s="223"/>
      <c r="HM55" s="223"/>
      <c r="HN55" s="223"/>
      <c r="HO55" s="223"/>
      <c r="HP55" s="223"/>
      <c r="HQ55" s="223"/>
      <c r="HR55" s="223"/>
      <c r="HS55" s="223"/>
      <c r="HT55" s="223"/>
      <c r="HU55" s="223"/>
      <c r="HV55" s="223"/>
      <c r="HW55" s="223"/>
      <c r="HX55" s="223"/>
      <c r="HY55" s="223"/>
      <c r="HZ55" s="223"/>
      <c r="IA55" s="223"/>
      <c r="IB55" s="223"/>
      <c r="IC55" s="223"/>
      <c r="ID55" s="223"/>
      <c r="IE55" s="223"/>
      <c r="IF55" s="223"/>
      <c r="IG55" s="223"/>
      <c r="IH55" s="223"/>
      <c r="II55" s="223"/>
      <c r="IJ55" s="223"/>
      <c r="IK55" s="223"/>
      <c r="IL55" s="223"/>
      <c r="IM55" s="223"/>
      <c r="IN55" s="223"/>
      <c r="IO55" s="223"/>
      <c r="IP55" s="223"/>
      <c r="IQ55" s="223"/>
      <c r="IR55" s="223"/>
      <c r="IS55" s="223"/>
      <c r="IT55" s="223"/>
      <c r="IU55" s="223"/>
      <c r="IV55" s="223"/>
      <c r="IW55" s="223"/>
      <c r="IX55" s="223"/>
      <c r="IY55" s="223"/>
      <c r="IZ55" s="223"/>
      <c r="JA55" s="223"/>
      <c r="JB55" s="223"/>
      <c r="JC55" s="223"/>
      <c r="JD55" s="223"/>
      <c r="JE55" s="223"/>
      <c r="JF55" s="223"/>
      <c r="JG55" s="223"/>
      <c r="JH55" s="223"/>
      <c r="JI55" s="223"/>
      <c r="JJ55" s="223"/>
      <c r="JK55" s="223"/>
      <c r="JL55" s="223"/>
      <c r="JM55" s="223"/>
      <c r="JN55" s="223"/>
      <c r="JO55" s="223"/>
      <c r="JP55" s="223"/>
      <c r="JQ55" s="223"/>
      <c r="JR55" s="223"/>
      <c r="JS55" s="223"/>
      <c r="JT55" s="223"/>
      <c r="JU55" s="223"/>
      <c r="JV55" s="223"/>
      <c r="JW55" s="223"/>
      <c r="JX55" s="223"/>
      <c r="JY55" s="223"/>
      <c r="JZ55" s="223"/>
      <c r="KA55" s="223"/>
      <c r="KB55" s="223"/>
      <c r="KC55" s="223"/>
      <c r="KD55" s="223"/>
      <c r="KE55" s="223"/>
      <c r="KF55" s="223"/>
      <c r="KG55" s="223"/>
      <c r="KH55" s="223"/>
      <c r="KI55" s="223"/>
      <c r="KJ55" s="223"/>
      <c r="KK55" s="223"/>
      <c r="KL55" s="223"/>
      <c r="KM55" s="223"/>
      <c r="KN55" s="223"/>
      <c r="KO55" s="223"/>
      <c r="KP55" s="223"/>
      <c r="KQ55" s="223"/>
      <c r="KR55" s="223"/>
      <c r="KS55" s="223"/>
      <c r="KT55" s="223"/>
      <c r="KU55" s="223"/>
      <c r="KV55" s="223"/>
      <c r="KW55" s="223"/>
      <c r="KX55" s="223"/>
      <c r="KY55" s="223"/>
      <c r="KZ55" s="223"/>
      <c r="LA55" s="223"/>
      <c r="LB55" s="223"/>
      <c r="LC55" s="223"/>
      <c r="LD55" s="223"/>
      <c r="LE55" s="223"/>
      <c r="LF55" s="223"/>
      <c r="LG55" s="223"/>
      <c r="LH55" s="223"/>
      <c r="LI55" s="223"/>
      <c r="LJ55" s="223"/>
      <c r="LK55" s="223"/>
      <c r="LL55" s="223"/>
      <c r="LM55" s="223"/>
      <c r="LN55" s="223"/>
      <c r="LO55" s="223"/>
      <c r="LP55" s="223"/>
      <c r="LQ55" s="223"/>
      <c r="LR55" s="223"/>
      <c r="LS55" s="223"/>
      <c r="LT55" s="223"/>
      <c r="LU55" s="223"/>
      <c r="LV55" s="223"/>
      <c r="LW55" s="223"/>
      <c r="LX55" s="223"/>
      <c r="LY55" s="223"/>
      <c r="LZ55" s="223"/>
      <c r="MA55" s="223"/>
      <c r="MB55" s="223"/>
      <c r="MC55" s="223"/>
      <c r="MD55" s="223"/>
      <c r="ME55" s="223"/>
      <c r="MF55" s="223"/>
      <c r="MG55" s="223"/>
      <c r="MH55" s="223"/>
      <c r="MI55" s="223"/>
      <c r="MJ55" s="223"/>
      <c r="MK55" s="223"/>
      <c r="ML55" s="223"/>
      <c r="MM55" s="223"/>
      <c r="MN55" s="223"/>
      <c r="MO55" s="223"/>
      <c r="MP55" s="223"/>
      <c r="MQ55" s="223"/>
      <c r="MR55" s="223"/>
      <c r="MS55" s="223"/>
      <c r="MT55" s="223"/>
      <c r="MU55" s="223"/>
      <c r="MV55" s="223"/>
      <c r="MW55" s="223"/>
      <c r="MX55" s="223"/>
      <c r="MY55" s="223"/>
      <c r="MZ55" s="223"/>
      <c r="NA55" s="223"/>
      <c r="NB55" s="223"/>
      <c r="NC55" s="223"/>
      <c r="ND55" s="223"/>
      <c r="NE55" s="223"/>
      <c r="NF55" s="223"/>
      <c r="NG55" s="223"/>
      <c r="NH55" s="223"/>
      <c r="NI55" s="223"/>
      <c r="NJ55" s="223"/>
      <c r="NK55" s="223"/>
      <c r="NL55" s="223"/>
      <c r="NM55" s="223"/>
      <c r="NN55" s="223"/>
      <c r="NO55" s="223"/>
      <c r="NP55" s="223"/>
      <c r="NQ55" s="223"/>
      <c r="NR55" s="223"/>
      <c r="NS55" s="223"/>
      <c r="NT55" s="223"/>
      <c r="NU55" s="223"/>
      <c r="NV55" s="223"/>
      <c r="NW55" s="223"/>
      <c r="NX55" s="223"/>
      <c r="NY55" s="223"/>
      <c r="NZ55" s="223"/>
      <c r="OA55" s="223"/>
      <c r="OB55" s="223"/>
      <c r="OC55" s="223"/>
      <c r="OD55" s="223"/>
      <c r="OE55" s="223"/>
      <c r="OF55" s="223"/>
      <c r="OG55" s="223"/>
      <c r="OH55" s="223"/>
      <c r="OI55" s="223"/>
      <c r="OJ55" s="223"/>
      <c r="OK55" s="223"/>
      <c r="OL55" s="223"/>
      <c r="OM55" s="223"/>
      <c r="ON55" s="223"/>
      <c r="OO55" s="223"/>
      <c r="OP55" s="223"/>
      <c r="OQ55" s="223"/>
      <c r="OR55" s="223"/>
      <c r="OS55" s="223"/>
      <c r="OT55" s="223"/>
      <c r="OU55" s="223"/>
      <c r="OV55" s="223"/>
      <c r="OW55" s="223"/>
      <c r="OX55" s="223"/>
      <c r="OY55" s="223"/>
      <c r="OZ55" s="223"/>
      <c r="PA55" s="223"/>
      <c r="PB55" s="223"/>
      <c r="PC55" s="223"/>
      <c r="PD55" s="223"/>
      <c r="PE55" s="223"/>
      <c r="PF55" s="223"/>
      <c r="PG55" s="223"/>
      <c r="PH55" s="223"/>
      <c r="PI55" s="223"/>
      <c r="PJ55" s="223"/>
      <c r="PK55" s="223"/>
      <c r="PL55" s="223"/>
      <c r="PM55" s="223"/>
      <c r="PN55" s="223"/>
      <c r="PO55" s="223"/>
      <c r="PP55" s="223"/>
      <c r="PQ55" s="223"/>
      <c r="PR55" s="223"/>
      <c r="PS55" s="223"/>
      <c r="PT55" s="223"/>
      <c r="PU55" s="223"/>
      <c r="PV55" s="223"/>
      <c r="PW55" s="223"/>
      <c r="PX55" s="223"/>
      <c r="PY55" s="223"/>
      <c r="PZ55" s="223"/>
      <c r="QA55" s="223"/>
      <c r="QB55" s="223"/>
      <c r="QC55" s="223"/>
      <c r="QD55" s="223"/>
      <c r="QE55" s="223"/>
      <c r="QF55" s="223"/>
      <c r="QG55" s="223"/>
      <c r="QH55" s="223"/>
      <c r="QI55" s="223"/>
      <c r="QJ55" s="223"/>
      <c r="QK55" s="223"/>
      <c r="QL55" s="223"/>
      <c r="QM55" s="223"/>
      <c r="QN55" s="223"/>
      <c r="QO55" s="223"/>
      <c r="QP55" s="223"/>
      <c r="QQ55" s="223"/>
      <c r="QR55" s="223"/>
      <c r="QS55" s="223"/>
      <c r="QT55" s="223"/>
      <c r="QU55" s="223"/>
      <c r="QV55" s="223"/>
      <c r="QW55" s="223"/>
      <c r="QX55" s="223"/>
      <c r="QY55" s="223"/>
      <c r="QZ55" s="223"/>
      <c r="RA55" s="223"/>
      <c r="RB55" s="223"/>
      <c r="RC55" s="223"/>
      <c r="RD55" s="223"/>
      <c r="RE55" s="223"/>
      <c r="RF55" s="223"/>
      <c r="RG55" s="223"/>
      <c r="RH55" s="223"/>
      <c r="RI55" s="223"/>
      <c r="RJ55" s="223"/>
      <c r="RK55" s="223"/>
      <c r="RL55" s="223"/>
      <c r="RM55" s="223"/>
      <c r="RN55" s="223"/>
      <c r="RO55" s="223"/>
      <c r="RP55" s="223"/>
      <c r="RQ55" s="223"/>
      <c r="RR55" s="223"/>
      <c r="RS55" s="223"/>
      <c r="RT55" s="223"/>
      <c r="RU55" s="223"/>
      <c r="RV55" s="223"/>
      <c r="RW55" s="223"/>
      <c r="RX55" s="223"/>
      <c r="RY55" s="223"/>
      <c r="RZ55" s="223"/>
      <c r="SA55" s="223"/>
      <c r="SB55" s="223"/>
      <c r="SC55" s="223"/>
      <c r="SD55" s="223"/>
      <c r="SE55" s="223"/>
      <c r="SF55" s="223"/>
      <c r="SG55" s="223"/>
      <c r="SH55" s="223"/>
      <c r="SI55" s="223"/>
      <c r="SJ55" s="223"/>
      <c r="SK55" s="223"/>
      <c r="SL55" s="223"/>
      <c r="SM55" s="223"/>
      <c r="SN55" s="223"/>
      <c r="SO55" s="223"/>
      <c r="SP55" s="223"/>
      <c r="SQ55" s="223"/>
      <c r="SR55" s="223"/>
      <c r="SS55" s="223"/>
      <c r="ST55" s="223"/>
      <c r="SU55" s="223"/>
      <c r="SV55" s="223"/>
      <c r="SW55" s="223"/>
      <c r="SX55" s="223"/>
      <c r="SY55" s="223"/>
      <c r="SZ55" s="223"/>
      <c r="TA55" s="223"/>
      <c r="TB55" s="223"/>
      <c r="TC55" s="223"/>
      <c r="TD55" s="223"/>
      <c r="TE55" s="223"/>
      <c r="TF55" s="223"/>
      <c r="TG55" s="223"/>
      <c r="TH55" s="223"/>
      <c r="TI55" s="223"/>
      <c r="TJ55" s="223"/>
      <c r="TK55" s="223"/>
      <c r="TL55" s="223"/>
      <c r="TM55" s="223"/>
      <c r="TN55" s="223"/>
      <c r="TO55" s="223"/>
      <c r="TP55" s="223"/>
      <c r="TQ55" s="223"/>
      <c r="TR55" s="223"/>
      <c r="TS55" s="223"/>
      <c r="TT55" s="223"/>
      <c r="TU55" s="223"/>
      <c r="TV55" s="223"/>
      <c r="TW55" s="223"/>
      <c r="TX55" s="223"/>
      <c r="TY55" s="223"/>
      <c r="TZ55" s="223"/>
      <c r="UA55" s="223"/>
      <c r="UB55" s="223"/>
      <c r="UC55" s="223"/>
      <c r="UD55" s="223"/>
      <c r="UE55" s="223"/>
      <c r="UF55" s="223"/>
      <c r="UG55" s="223"/>
      <c r="UH55" s="223"/>
      <c r="UI55" s="223"/>
      <c r="UJ55" s="223"/>
      <c r="UK55" s="223"/>
      <c r="UL55" s="223"/>
      <c r="UM55" s="223"/>
      <c r="UN55" s="223"/>
      <c r="UO55" s="223"/>
      <c r="UP55" s="223"/>
      <c r="UQ55" s="223"/>
      <c r="UR55" s="223"/>
      <c r="US55" s="223"/>
      <c r="UT55" s="223"/>
      <c r="UU55" s="223"/>
      <c r="UV55" s="223"/>
      <c r="UW55" s="223"/>
      <c r="UX55" s="223"/>
      <c r="UY55" s="223"/>
      <c r="UZ55" s="223"/>
      <c r="VA55" s="223"/>
      <c r="VB55" s="223"/>
      <c r="VC55" s="223"/>
      <c r="VD55" s="223"/>
      <c r="VE55" s="223"/>
      <c r="VF55" s="223"/>
      <c r="VG55" s="223"/>
      <c r="VH55" s="223"/>
      <c r="VI55" s="223"/>
      <c r="VJ55" s="223"/>
      <c r="VK55" s="223"/>
      <c r="VL55" s="223"/>
      <c r="VM55" s="223"/>
      <c r="VN55" s="223"/>
      <c r="VO55" s="223"/>
      <c r="VP55" s="223"/>
      <c r="VQ55" s="223"/>
      <c r="VR55" s="223"/>
      <c r="VS55" s="223"/>
      <c r="VT55" s="223"/>
      <c r="VU55" s="223"/>
      <c r="VV55" s="223"/>
      <c r="VW55" s="223"/>
      <c r="VX55" s="223"/>
      <c r="VY55" s="223"/>
      <c r="VZ55" s="223"/>
      <c r="WA55" s="223"/>
      <c r="WB55" s="223"/>
      <c r="WC55" s="223"/>
      <c r="WD55" s="223"/>
      <c r="WE55" s="223"/>
      <c r="WF55" s="223"/>
      <c r="WG55" s="223"/>
      <c r="WH55" s="223"/>
      <c r="WI55" s="223"/>
      <c r="WJ55" s="223"/>
      <c r="WK55" s="223"/>
      <c r="WL55" s="223"/>
      <c r="WM55" s="223"/>
      <c r="WN55" s="223"/>
      <c r="WO55" s="223"/>
      <c r="WP55" s="223"/>
      <c r="WQ55" s="223"/>
      <c r="WR55" s="223"/>
      <c r="WS55" s="223"/>
      <c r="WT55" s="223"/>
      <c r="WU55" s="223"/>
      <c r="WV55" s="223"/>
      <c r="WW55" s="223"/>
      <c r="WX55" s="223"/>
      <c r="WY55" s="223"/>
      <c r="WZ55" s="223"/>
      <c r="XA55" s="223"/>
      <c r="XB55" s="223"/>
      <c r="XC55" s="223"/>
      <c r="XD55" s="223"/>
      <c r="XE55" s="223"/>
      <c r="XF55" s="223"/>
      <c r="XG55" s="223"/>
      <c r="XH55" s="223"/>
      <c r="XI55" s="223"/>
      <c r="XJ55" s="223"/>
      <c r="XK55" s="223"/>
      <c r="XL55" s="223"/>
      <c r="XM55" s="223"/>
      <c r="XN55" s="223"/>
      <c r="XO55" s="223"/>
      <c r="XP55" s="223"/>
      <c r="XQ55" s="223"/>
      <c r="XR55" s="223"/>
      <c r="XS55" s="223"/>
      <c r="XT55" s="223"/>
      <c r="XU55" s="223"/>
      <c r="XV55" s="223"/>
      <c r="XW55" s="223"/>
      <c r="XX55" s="223"/>
      <c r="XY55" s="223"/>
      <c r="XZ55" s="223"/>
      <c r="YA55" s="223"/>
      <c r="YB55" s="223"/>
      <c r="YC55" s="223"/>
      <c r="YD55" s="223"/>
      <c r="YE55" s="223"/>
      <c r="YF55" s="223"/>
      <c r="YG55" s="223"/>
      <c r="YH55" s="223"/>
      <c r="YI55" s="223"/>
      <c r="YJ55" s="223"/>
      <c r="YK55" s="223"/>
      <c r="YL55" s="223"/>
      <c r="YM55" s="223"/>
      <c r="YN55" s="223"/>
      <c r="YO55" s="223"/>
      <c r="YP55" s="223"/>
      <c r="YQ55" s="223"/>
      <c r="YR55" s="223"/>
      <c r="YS55" s="223"/>
      <c r="YT55" s="223"/>
      <c r="YU55" s="223"/>
      <c r="YV55" s="223"/>
      <c r="YW55" s="223"/>
      <c r="YX55" s="223"/>
      <c r="YY55" s="223"/>
      <c r="YZ55" s="223"/>
      <c r="ZA55" s="223"/>
      <c r="ZB55" s="223"/>
      <c r="ZC55" s="223"/>
      <c r="ZD55" s="223"/>
      <c r="ZE55" s="223"/>
      <c r="ZF55" s="223"/>
      <c r="ZG55" s="223"/>
      <c r="ZH55" s="223"/>
      <c r="ZI55" s="223"/>
      <c r="ZJ55" s="223"/>
      <c r="ZK55" s="223"/>
      <c r="ZL55" s="223"/>
      <c r="ZM55" s="223"/>
      <c r="ZN55" s="223"/>
      <c r="ZO55" s="223"/>
      <c r="ZP55" s="223"/>
      <c r="ZQ55" s="223"/>
      <c r="ZR55" s="223"/>
      <c r="ZS55" s="223"/>
      <c r="ZT55" s="223"/>
      <c r="ZU55" s="223"/>
      <c r="ZV55" s="223"/>
      <c r="ZW55" s="223"/>
      <c r="ZX55" s="223"/>
      <c r="ZY55" s="223"/>
      <c r="ZZ55" s="223"/>
      <c r="AAA55" s="223"/>
      <c r="AAB55" s="223"/>
      <c r="AAC55" s="223"/>
      <c r="AAD55" s="223"/>
      <c r="AAE55" s="223"/>
      <c r="AAF55" s="223"/>
      <c r="AAG55" s="223"/>
      <c r="AAH55" s="223"/>
      <c r="AAI55" s="223"/>
      <c r="AAJ55" s="223"/>
      <c r="AAK55" s="223"/>
      <c r="AAL55" s="223"/>
      <c r="AAM55" s="223"/>
      <c r="AAN55" s="223"/>
      <c r="AAO55" s="223"/>
      <c r="AAP55" s="223"/>
      <c r="AAQ55" s="223"/>
      <c r="AAR55" s="223"/>
      <c r="AAS55" s="223"/>
      <c r="AAT55" s="223"/>
      <c r="AAU55" s="223"/>
      <c r="AAV55" s="223"/>
      <c r="AAW55" s="223"/>
      <c r="AAX55" s="223"/>
      <c r="AAY55" s="223"/>
      <c r="AAZ55" s="223"/>
      <c r="ABA55" s="223"/>
      <c r="ABB55" s="223"/>
      <c r="ABC55" s="223"/>
      <c r="ABD55" s="223"/>
      <c r="ABE55" s="223"/>
      <c r="ABF55" s="223"/>
      <c r="ABG55" s="223"/>
      <c r="ABH55" s="223"/>
      <c r="ABI55" s="223"/>
      <c r="ABJ55" s="223"/>
      <c r="ABK55" s="223"/>
      <c r="ABL55" s="223"/>
      <c r="ABM55" s="223"/>
      <c r="ABN55" s="223"/>
      <c r="ABO55" s="223"/>
      <c r="ABP55" s="223"/>
      <c r="ABQ55" s="223"/>
      <c r="ABR55" s="223"/>
      <c r="ABS55" s="223"/>
      <c r="ABT55" s="223"/>
      <c r="ABU55" s="223"/>
      <c r="ABV55" s="223"/>
      <c r="ABW55" s="223"/>
      <c r="ABX55" s="223"/>
      <c r="ABY55" s="223"/>
      <c r="ABZ55" s="223"/>
      <c r="ACA55" s="223"/>
      <c r="ACB55" s="223"/>
      <c r="ACC55" s="223"/>
      <c r="ACD55" s="223"/>
      <c r="ACE55" s="223"/>
      <c r="ACF55" s="223"/>
      <c r="ACG55" s="223"/>
      <c r="ACH55" s="223"/>
      <c r="ACI55" s="223"/>
      <c r="ACJ55" s="223"/>
      <c r="ACK55" s="223"/>
      <c r="ACL55" s="223"/>
      <c r="ACM55" s="223"/>
      <c r="ACN55" s="223"/>
      <c r="ACO55" s="223"/>
      <c r="ACP55" s="223"/>
      <c r="ACQ55" s="223"/>
      <c r="ACR55" s="223"/>
      <c r="ACS55" s="223"/>
      <c r="ACT55" s="223"/>
      <c r="ACU55" s="223"/>
      <c r="ACV55" s="223"/>
      <c r="ACW55" s="223"/>
      <c r="ACX55" s="223"/>
      <c r="ACY55" s="223"/>
      <c r="ACZ55" s="223"/>
      <c r="ADA55" s="223"/>
      <c r="ADB55" s="223"/>
      <c r="ADC55" s="223"/>
      <c r="ADD55" s="223"/>
      <c r="ADE55" s="223"/>
      <c r="ADF55" s="223"/>
      <c r="ADG55" s="223"/>
      <c r="ADH55" s="223"/>
      <c r="ADI55" s="223"/>
      <c r="ADJ55" s="223"/>
      <c r="ADK55" s="223"/>
      <c r="ADL55" s="223"/>
      <c r="ADM55" s="223"/>
      <c r="ADN55" s="223"/>
      <c r="ADO55" s="223"/>
      <c r="ADP55" s="223"/>
      <c r="ADQ55" s="223"/>
      <c r="ADR55" s="223"/>
      <c r="ADS55" s="223"/>
      <c r="ADT55" s="223"/>
      <c r="ADU55" s="223"/>
      <c r="ADV55" s="223"/>
      <c r="ADW55" s="223"/>
      <c r="ADX55" s="223"/>
      <c r="ADY55" s="223"/>
      <c r="ADZ55" s="223"/>
      <c r="AEA55" s="223"/>
      <c r="AEB55" s="223"/>
      <c r="AEC55" s="223"/>
      <c r="AED55" s="223"/>
      <c r="AEE55" s="223"/>
      <c r="AEF55" s="223"/>
      <c r="AEG55" s="223"/>
      <c r="AEH55" s="223"/>
      <c r="AEI55" s="223"/>
      <c r="AEJ55" s="223"/>
      <c r="AEK55" s="223"/>
      <c r="AEL55" s="223"/>
      <c r="AEM55" s="223"/>
      <c r="AEN55" s="223"/>
      <c r="AEO55" s="223"/>
      <c r="AEP55" s="223"/>
      <c r="AEQ55" s="223"/>
      <c r="AER55" s="223"/>
      <c r="AES55" s="223"/>
      <c r="AET55" s="223"/>
      <c r="AEU55" s="223"/>
      <c r="AEV55" s="223"/>
      <c r="AEW55" s="223"/>
      <c r="AEX55" s="223"/>
      <c r="AEY55" s="223"/>
      <c r="AEZ55" s="223"/>
      <c r="AFA55" s="223"/>
      <c r="AFB55" s="223"/>
      <c r="AFC55" s="223"/>
      <c r="AFD55" s="223"/>
      <c r="AFE55" s="223"/>
      <c r="AFF55" s="223"/>
      <c r="AFG55" s="223"/>
      <c r="AFH55" s="223"/>
      <c r="AFI55" s="223"/>
      <c r="AFJ55" s="223"/>
      <c r="AFK55" s="223"/>
      <c r="AFL55" s="223"/>
      <c r="AFM55" s="223"/>
      <c r="AFN55" s="223"/>
      <c r="AFO55" s="223"/>
      <c r="AFP55" s="223"/>
      <c r="AFQ55" s="223"/>
      <c r="AFR55" s="223"/>
      <c r="AFS55" s="223"/>
      <c r="AFT55" s="223"/>
      <c r="AFU55" s="223"/>
      <c r="AFV55" s="223"/>
      <c r="AFW55" s="223"/>
      <c r="AFX55" s="223"/>
      <c r="AFY55" s="223"/>
      <c r="AFZ55" s="223"/>
      <c r="AGA55" s="223"/>
      <c r="AGB55" s="223"/>
      <c r="AGC55" s="223"/>
      <c r="AGD55" s="223"/>
      <c r="AGE55" s="223"/>
      <c r="AGF55" s="223"/>
      <c r="AGG55" s="223"/>
      <c r="AGH55" s="223"/>
      <c r="AGI55" s="223"/>
      <c r="AGJ55" s="223"/>
      <c r="AGK55" s="223"/>
      <c r="AGL55" s="223"/>
      <c r="AGM55" s="223"/>
      <c r="AGN55" s="223"/>
      <c r="AGO55" s="223"/>
      <c r="AGP55" s="223"/>
      <c r="AGQ55" s="223"/>
      <c r="AGR55" s="223"/>
      <c r="AGS55" s="223"/>
      <c r="AGT55" s="223"/>
      <c r="AGU55" s="223"/>
      <c r="AGV55" s="223"/>
      <c r="AGW55" s="223"/>
      <c r="AGX55" s="223"/>
      <c r="AGY55" s="223"/>
      <c r="AGZ55" s="223"/>
      <c r="AHA55" s="223"/>
      <c r="AHB55" s="223"/>
      <c r="AHC55" s="223"/>
      <c r="AHD55" s="223"/>
      <c r="AHE55" s="223"/>
      <c r="AHF55" s="223"/>
      <c r="AHG55" s="223"/>
      <c r="AHH55" s="223"/>
      <c r="AHI55" s="223"/>
      <c r="AHJ55" s="223"/>
      <c r="AHK55" s="223"/>
      <c r="AHL55" s="223"/>
      <c r="AHM55" s="223"/>
      <c r="AHN55" s="223"/>
      <c r="AHO55" s="223"/>
      <c r="AHP55" s="223"/>
      <c r="AHQ55" s="223"/>
      <c r="AHR55" s="223"/>
      <c r="AHS55" s="223"/>
      <c r="AHT55" s="223"/>
      <c r="AHU55" s="223"/>
      <c r="AHV55" s="223"/>
      <c r="AHW55" s="223"/>
      <c r="AHX55" s="223"/>
      <c r="AHY55" s="223"/>
      <c r="AHZ55" s="223"/>
      <c r="AIA55" s="223"/>
      <c r="AIB55" s="223"/>
      <c r="AIC55" s="223"/>
      <c r="AID55" s="223"/>
      <c r="AIE55" s="223"/>
      <c r="AIF55" s="223"/>
      <c r="AIG55" s="223"/>
      <c r="AIH55" s="223"/>
      <c r="AII55" s="223"/>
      <c r="AIJ55" s="223"/>
      <c r="AIK55" s="223"/>
      <c r="AIL55" s="223"/>
      <c r="AIM55" s="223"/>
      <c r="AIN55" s="223"/>
      <c r="AIO55" s="223"/>
      <c r="AIP55" s="223"/>
      <c r="AIQ55" s="223"/>
      <c r="AIR55" s="223"/>
      <c r="AIS55" s="223"/>
      <c r="AIT55" s="223"/>
      <c r="AIU55" s="223"/>
      <c r="AIV55" s="223"/>
      <c r="AIW55" s="223"/>
      <c r="AIX55" s="223"/>
      <c r="AIY55" s="223"/>
      <c r="AIZ55" s="223"/>
      <c r="AJA55" s="223"/>
      <c r="AJB55" s="223"/>
      <c r="AJC55" s="223"/>
      <c r="AJD55" s="223"/>
      <c r="AJE55" s="223"/>
      <c r="AJF55" s="223"/>
      <c r="AJG55" s="223"/>
      <c r="AJH55" s="223"/>
      <c r="AJI55" s="223"/>
      <c r="AJJ55" s="223"/>
      <c r="AJK55" s="223"/>
      <c r="AJL55" s="223"/>
      <c r="AJM55" s="223"/>
      <c r="AJN55" s="223"/>
      <c r="AJO55" s="223"/>
      <c r="AJP55" s="223"/>
      <c r="AJQ55" s="223"/>
      <c r="AJR55" s="223"/>
      <c r="AJS55" s="223"/>
      <c r="AJT55" s="223"/>
      <c r="AJU55" s="223"/>
      <c r="AJV55" s="223"/>
      <c r="AJW55" s="223"/>
      <c r="AJX55" s="223"/>
      <c r="AJY55" s="223"/>
      <c r="AJZ55" s="223"/>
      <c r="AKA55" s="223"/>
      <c r="AKB55" s="223"/>
      <c r="AKC55" s="223"/>
      <c r="AKD55" s="223"/>
      <c r="AKE55" s="223"/>
      <c r="AKF55" s="223"/>
      <c r="AKG55" s="223"/>
      <c r="AKH55" s="223"/>
      <c r="AKI55" s="223"/>
      <c r="AKJ55" s="223"/>
      <c r="AKK55" s="223"/>
      <c r="AKL55" s="223"/>
      <c r="AKM55" s="223"/>
      <c r="AKN55" s="223"/>
      <c r="AKO55" s="223"/>
      <c r="AKP55" s="223"/>
      <c r="AKQ55" s="223"/>
      <c r="AKR55" s="223"/>
      <c r="AKS55" s="223"/>
      <c r="AKT55" s="223"/>
      <c r="AKU55" s="223"/>
      <c r="AKV55" s="223"/>
      <c r="AKW55" s="223"/>
      <c r="AKX55" s="223"/>
      <c r="AKY55" s="223"/>
      <c r="AKZ55" s="223"/>
      <c r="ALA55" s="223"/>
      <c r="ALB55" s="223"/>
      <c r="ALC55" s="223"/>
      <c r="ALD55" s="223"/>
      <c r="ALE55" s="223"/>
      <c r="ALF55" s="223"/>
      <c r="ALG55" s="223"/>
      <c r="ALH55" s="223"/>
      <c r="ALI55" s="223"/>
      <c r="ALJ55" s="227"/>
      <c r="ALK55" s="223"/>
      <c r="ALL55" s="223"/>
      <c r="ALM55" s="223"/>
      <c r="ALN55" s="223"/>
      <c r="ALO55" s="105"/>
      <c r="ALP55" s="105"/>
      <c r="ALQ55" s="105"/>
    </row>
    <row r="56" spans="1:1005" s="86" customFormat="1" ht="31.5" customHeight="1" x14ac:dyDescent="0.25">
      <c r="A56" s="217" t="s">
        <v>2796</v>
      </c>
      <c r="B56" s="225"/>
      <c r="C56" s="226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3"/>
      <c r="AK56" s="223"/>
      <c r="AL56" s="223"/>
      <c r="AM56" s="223"/>
      <c r="AN56" s="223"/>
      <c r="AO56" s="223"/>
      <c r="AP56" s="223"/>
      <c r="AQ56" s="223"/>
      <c r="AR56" s="223"/>
      <c r="AS56" s="223"/>
      <c r="AT56" s="223"/>
      <c r="AU56" s="223"/>
      <c r="AV56" s="223"/>
      <c r="AW56" s="223"/>
      <c r="AX56" s="223"/>
      <c r="AY56" s="223"/>
      <c r="AZ56" s="223"/>
      <c r="BA56" s="223"/>
      <c r="BB56" s="223"/>
      <c r="BC56" s="223"/>
      <c r="BD56" s="223"/>
      <c r="BE56" s="223"/>
      <c r="BF56" s="223"/>
      <c r="BG56" s="223"/>
      <c r="BH56" s="223"/>
      <c r="BI56" s="223"/>
      <c r="BJ56" s="223"/>
      <c r="BK56" s="223"/>
      <c r="BL56" s="223"/>
      <c r="BM56" s="223"/>
      <c r="BN56" s="223"/>
      <c r="BO56" s="223"/>
      <c r="BP56" s="223"/>
      <c r="BQ56" s="223"/>
      <c r="BR56" s="223"/>
      <c r="BS56" s="223"/>
      <c r="BT56" s="223"/>
      <c r="BU56" s="223"/>
      <c r="BV56" s="223"/>
      <c r="BW56" s="223"/>
      <c r="BX56" s="223"/>
      <c r="BY56" s="223"/>
      <c r="BZ56" s="223"/>
      <c r="CA56" s="223"/>
      <c r="CB56" s="223"/>
      <c r="CC56" s="223"/>
      <c r="CD56" s="223"/>
      <c r="CE56" s="223"/>
      <c r="CF56" s="223"/>
      <c r="CG56" s="223"/>
      <c r="CH56" s="223"/>
      <c r="CI56" s="223"/>
      <c r="CJ56" s="223"/>
      <c r="CK56" s="223"/>
      <c r="CL56" s="223"/>
      <c r="CM56" s="223"/>
      <c r="CN56" s="223"/>
      <c r="CO56" s="223"/>
      <c r="CP56" s="223"/>
      <c r="CQ56" s="223"/>
      <c r="CR56" s="223"/>
      <c r="CS56" s="223"/>
      <c r="CT56" s="223"/>
      <c r="CU56" s="223"/>
      <c r="CV56" s="223"/>
      <c r="CW56" s="223"/>
      <c r="CX56" s="223"/>
      <c r="CY56" s="223"/>
      <c r="CZ56" s="223"/>
      <c r="DA56" s="223"/>
      <c r="DB56" s="223"/>
      <c r="DC56" s="223"/>
      <c r="DD56" s="223"/>
      <c r="DE56" s="223"/>
      <c r="DF56" s="223"/>
      <c r="DG56" s="223"/>
      <c r="DH56" s="223"/>
      <c r="DI56" s="223"/>
      <c r="DJ56" s="223"/>
      <c r="DK56" s="223"/>
      <c r="DL56" s="223"/>
      <c r="DM56" s="223"/>
      <c r="DN56" s="223"/>
      <c r="DO56" s="223"/>
      <c r="DP56" s="223"/>
      <c r="DQ56" s="223"/>
      <c r="DR56" s="223"/>
      <c r="DS56" s="223"/>
      <c r="DT56" s="223"/>
      <c r="DU56" s="223"/>
      <c r="DV56" s="223"/>
      <c r="DW56" s="223"/>
      <c r="DX56" s="223"/>
      <c r="DY56" s="223"/>
      <c r="DZ56" s="223"/>
      <c r="EA56" s="223"/>
      <c r="EB56" s="223"/>
      <c r="EC56" s="223"/>
      <c r="ED56" s="223"/>
      <c r="EE56" s="223"/>
      <c r="EF56" s="223"/>
      <c r="EG56" s="223"/>
      <c r="EH56" s="223"/>
      <c r="EI56" s="223"/>
      <c r="EJ56" s="223"/>
      <c r="EK56" s="223"/>
      <c r="EL56" s="223"/>
      <c r="EM56" s="223"/>
      <c r="EN56" s="223"/>
      <c r="EO56" s="223"/>
      <c r="EP56" s="223"/>
      <c r="EQ56" s="223"/>
      <c r="ER56" s="223"/>
      <c r="ES56" s="223"/>
      <c r="ET56" s="223"/>
      <c r="EU56" s="223"/>
      <c r="EV56" s="223"/>
      <c r="EW56" s="223"/>
      <c r="EX56" s="223"/>
      <c r="EY56" s="223"/>
      <c r="EZ56" s="223"/>
      <c r="FA56" s="223"/>
      <c r="FB56" s="223"/>
      <c r="FC56" s="223"/>
      <c r="FD56" s="223"/>
      <c r="FE56" s="223"/>
      <c r="FF56" s="223"/>
      <c r="FG56" s="223"/>
      <c r="FH56" s="223"/>
      <c r="FI56" s="223"/>
      <c r="FJ56" s="223"/>
      <c r="FK56" s="223"/>
      <c r="FL56" s="223"/>
      <c r="FM56" s="223"/>
      <c r="FN56" s="223"/>
      <c r="FO56" s="223"/>
      <c r="FP56" s="223"/>
      <c r="FQ56" s="223"/>
      <c r="FR56" s="223"/>
      <c r="FS56" s="223"/>
      <c r="FT56" s="223"/>
      <c r="FU56" s="223"/>
      <c r="FV56" s="223"/>
      <c r="FW56" s="223"/>
      <c r="FX56" s="223"/>
      <c r="FY56" s="223"/>
      <c r="FZ56" s="223"/>
      <c r="GA56" s="223"/>
      <c r="GB56" s="223"/>
      <c r="GC56" s="223"/>
      <c r="GD56" s="223"/>
      <c r="GE56" s="223"/>
      <c r="GF56" s="223"/>
      <c r="GG56" s="223"/>
      <c r="GH56" s="223"/>
      <c r="GI56" s="223"/>
      <c r="GJ56" s="223"/>
      <c r="GK56" s="223"/>
      <c r="GL56" s="223"/>
      <c r="GM56" s="223"/>
      <c r="GN56" s="223"/>
      <c r="GO56" s="223"/>
      <c r="GP56" s="223"/>
      <c r="GQ56" s="223"/>
      <c r="GR56" s="223"/>
      <c r="GS56" s="223"/>
      <c r="GT56" s="223"/>
      <c r="GU56" s="223"/>
      <c r="GV56" s="223"/>
      <c r="GW56" s="223"/>
      <c r="GX56" s="223"/>
      <c r="GY56" s="223"/>
      <c r="GZ56" s="223"/>
      <c r="HA56" s="223"/>
      <c r="HB56" s="223"/>
      <c r="HC56" s="223"/>
      <c r="HD56" s="223"/>
      <c r="HE56" s="223"/>
      <c r="HF56" s="223"/>
      <c r="HG56" s="223"/>
      <c r="HH56" s="223"/>
      <c r="HI56" s="223"/>
      <c r="HJ56" s="223"/>
      <c r="HK56" s="223"/>
      <c r="HL56" s="223"/>
      <c r="HM56" s="223"/>
      <c r="HN56" s="223"/>
      <c r="HO56" s="223"/>
      <c r="HP56" s="223"/>
      <c r="HQ56" s="223"/>
      <c r="HR56" s="223"/>
      <c r="HS56" s="223"/>
      <c r="HT56" s="223"/>
      <c r="HU56" s="223"/>
      <c r="HV56" s="223"/>
      <c r="HW56" s="223"/>
      <c r="HX56" s="223"/>
      <c r="HY56" s="223"/>
      <c r="HZ56" s="223"/>
      <c r="IA56" s="223"/>
      <c r="IB56" s="223"/>
      <c r="IC56" s="223"/>
      <c r="ID56" s="223"/>
      <c r="IE56" s="223"/>
      <c r="IF56" s="223"/>
      <c r="IG56" s="223"/>
      <c r="IH56" s="223"/>
      <c r="II56" s="223"/>
      <c r="IJ56" s="223"/>
      <c r="IK56" s="223"/>
      <c r="IL56" s="223"/>
      <c r="IM56" s="223"/>
      <c r="IN56" s="223"/>
      <c r="IO56" s="223"/>
      <c r="IP56" s="223"/>
      <c r="IQ56" s="223"/>
      <c r="IR56" s="223"/>
      <c r="IS56" s="223"/>
      <c r="IT56" s="223"/>
      <c r="IU56" s="223"/>
      <c r="IV56" s="223"/>
      <c r="IW56" s="223"/>
      <c r="IX56" s="223"/>
      <c r="IY56" s="223"/>
      <c r="IZ56" s="223"/>
      <c r="JA56" s="223"/>
      <c r="JB56" s="223"/>
      <c r="JC56" s="223"/>
      <c r="JD56" s="223"/>
      <c r="JE56" s="223"/>
      <c r="JF56" s="223"/>
      <c r="JG56" s="223"/>
      <c r="JH56" s="223"/>
      <c r="JI56" s="223"/>
      <c r="JJ56" s="223"/>
      <c r="JK56" s="223"/>
      <c r="JL56" s="223"/>
      <c r="JM56" s="223"/>
      <c r="JN56" s="223"/>
      <c r="JO56" s="223"/>
      <c r="JP56" s="223"/>
      <c r="JQ56" s="223"/>
      <c r="JR56" s="223"/>
      <c r="JS56" s="223"/>
      <c r="JT56" s="223"/>
      <c r="JU56" s="223"/>
      <c r="JV56" s="223"/>
      <c r="JW56" s="223"/>
      <c r="JX56" s="223"/>
      <c r="JY56" s="223"/>
      <c r="JZ56" s="223"/>
      <c r="KA56" s="223"/>
      <c r="KB56" s="223"/>
      <c r="KC56" s="223"/>
      <c r="KD56" s="223"/>
      <c r="KE56" s="223"/>
      <c r="KF56" s="223"/>
      <c r="KG56" s="223"/>
      <c r="KH56" s="223"/>
      <c r="KI56" s="223"/>
      <c r="KJ56" s="223"/>
      <c r="KK56" s="223"/>
      <c r="KL56" s="223"/>
      <c r="KM56" s="223"/>
      <c r="KN56" s="223"/>
      <c r="KO56" s="223"/>
      <c r="KP56" s="223"/>
      <c r="KQ56" s="223"/>
      <c r="KR56" s="223"/>
      <c r="KS56" s="223"/>
      <c r="KT56" s="223"/>
      <c r="KU56" s="223"/>
      <c r="KV56" s="223"/>
      <c r="KW56" s="223"/>
      <c r="KX56" s="223"/>
      <c r="KY56" s="223"/>
      <c r="KZ56" s="223"/>
      <c r="LA56" s="223"/>
      <c r="LB56" s="223"/>
      <c r="LC56" s="223"/>
      <c r="LD56" s="223"/>
      <c r="LE56" s="223"/>
      <c r="LF56" s="223"/>
      <c r="LG56" s="223"/>
      <c r="LH56" s="223"/>
      <c r="LI56" s="223"/>
      <c r="LJ56" s="223"/>
      <c r="LK56" s="223"/>
      <c r="LL56" s="223"/>
      <c r="LM56" s="223"/>
      <c r="LN56" s="223"/>
      <c r="LO56" s="223"/>
      <c r="LP56" s="223"/>
      <c r="LQ56" s="223"/>
      <c r="LR56" s="223"/>
      <c r="LS56" s="223"/>
      <c r="LT56" s="223"/>
      <c r="LU56" s="223"/>
      <c r="LV56" s="223"/>
      <c r="LW56" s="223"/>
      <c r="LX56" s="223"/>
      <c r="LY56" s="223"/>
      <c r="LZ56" s="223"/>
      <c r="MA56" s="223"/>
      <c r="MB56" s="223"/>
      <c r="MC56" s="223"/>
      <c r="MD56" s="223"/>
      <c r="ME56" s="223"/>
      <c r="MF56" s="223"/>
      <c r="MG56" s="223"/>
      <c r="MH56" s="223"/>
      <c r="MI56" s="223"/>
      <c r="MJ56" s="223"/>
      <c r="MK56" s="223"/>
      <c r="ML56" s="223"/>
      <c r="MM56" s="223"/>
      <c r="MN56" s="223"/>
      <c r="MO56" s="223"/>
      <c r="MP56" s="223"/>
      <c r="MQ56" s="223"/>
      <c r="MR56" s="223"/>
      <c r="MS56" s="223"/>
      <c r="MT56" s="223"/>
      <c r="MU56" s="223"/>
      <c r="MV56" s="223"/>
      <c r="MW56" s="223"/>
      <c r="MX56" s="223"/>
      <c r="MY56" s="223"/>
      <c r="MZ56" s="223"/>
      <c r="NA56" s="223"/>
      <c r="NB56" s="223"/>
      <c r="NC56" s="223"/>
      <c r="ND56" s="223"/>
      <c r="NE56" s="223"/>
      <c r="NF56" s="223"/>
      <c r="NG56" s="223"/>
      <c r="NH56" s="223"/>
      <c r="NI56" s="223"/>
      <c r="NJ56" s="223"/>
      <c r="NK56" s="223"/>
      <c r="NL56" s="223"/>
      <c r="NM56" s="223"/>
      <c r="NN56" s="223"/>
      <c r="NO56" s="223"/>
      <c r="NP56" s="223"/>
      <c r="NQ56" s="223"/>
      <c r="NR56" s="223"/>
      <c r="NS56" s="223"/>
      <c r="NT56" s="223"/>
      <c r="NU56" s="223"/>
      <c r="NV56" s="223"/>
      <c r="NW56" s="223"/>
      <c r="NX56" s="223"/>
      <c r="NY56" s="223"/>
      <c r="NZ56" s="223"/>
      <c r="OA56" s="223"/>
      <c r="OB56" s="223"/>
      <c r="OC56" s="223"/>
      <c r="OD56" s="223"/>
      <c r="OE56" s="223"/>
      <c r="OF56" s="223"/>
      <c r="OG56" s="223"/>
      <c r="OH56" s="223"/>
      <c r="OI56" s="223"/>
      <c r="OJ56" s="223"/>
      <c r="OK56" s="223"/>
      <c r="OL56" s="223"/>
      <c r="OM56" s="223"/>
      <c r="ON56" s="223"/>
      <c r="OO56" s="223"/>
      <c r="OP56" s="223"/>
      <c r="OQ56" s="223"/>
      <c r="OR56" s="223"/>
      <c r="OS56" s="223"/>
      <c r="OT56" s="223"/>
      <c r="OU56" s="223"/>
      <c r="OV56" s="223"/>
      <c r="OW56" s="223"/>
      <c r="OX56" s="223"/>
      <c r="OY56" s="223"/>
      <c r="OZ56" s="223"/>
      <c r="PA56" s="223"/>
      <c r="PB56" s="223"/>
      <c r="PC56" s="223"/>
      <c r="PD56" s="223"/>
      <c r="PE56" s="223"/>
      <c r="PF56" s="223"/>
      <c r="PG56" s="223"/>
      <c r="PH56" s="223"/>
      <c r="PI56" s="223"/>
      <c r="PJ56" s="223"/>
      <c r="PK56" s="223"/>
      <c r="PL56" s="223"/>
      <c r="PM56" s="223"/>
      <c r="PN56" s="223"/>
      <c r="PO56" s="223"/>
      <c r="PP56" s="223"/>
      <c r="PQ56" s="223"/>
      <c r="PR56" s="223"/>
      <c r="PS56" s="223"/>
      <c r="PT56" s="223"/>
      <c r="PU56" s="223"/>
      <c r="PV56" s="223"/>
      <c r="PW56" s="223"/>
      <c r="PX56" s="223"/>
      <c r="PY56" s="223"/>
      <c r="PZ56" s="223"/>
      <c r="QA56" s="223"/>
      <c r="QB56" s="223"/>
      <c r="QC56" s="223"/>
      <c r="QD56" s="223"/>
      <c r="QE56" s="223"/>
      <c r="QF56" s="223"/>
      <c r="QG56" s="223"/>
      <c r="QH56" s="223"/>
      <c r="QI56" s="223"/>
      <c r="QJ56" s="223"/>
      <c r="QK56" s="223"/>
      <c r="QL56" s="223"/>
      <c r="QM56" s="223"/>
      <c r="QN56" s="223"/>
      <c r="QO56" s="223"/>
      <c r="QP56" s="223"/>
      <c r="QQ56" s="223"/>
      <c r="QR56" s="223"/>
      <c r="QS56" s="223"/>
      <c r="QT56" s="223"/>
      <c r="QU56" s="223"/>
      <c r="QV56" s="223"/>
      <c r="QW56" s="223"/>
      <c r="QX56" s="223"/>
      <c r="QY56" s="223"/>
      <c r="QZ56" s="223"/>
      <c r="RA56" s="223"/>
      <c r="RB56" s="223"/>
      <c r="RC56" s="223"/>
      <c r="RD56" s="223"/>
      <c r="RE56" s="223"/>
      <c r="RF56" s="223"/>
      <c r="RG56" s="223"/>
      <c r="RH56" s="223"/>
      <c r="RI56" s="223"/>
      <c r="RJ56" s="223"/>
      <c r="RK56" s="223"/>
      <c r="RL56" s="223"/>
      <c r="RM56" s="223"/>
      <c r="RN56" s="223"/>
      <c r="RO56" s="223"/>
      <c r="RP56" s="223"/>
      <c r="RQ56" s="223"/>
      <c r="RR56" s="223"/>
      <c r="RS56" s="223"/>
      <c r="RT56" s="223"/>
      <c r="RU56" s="223"/>
      <c r="RV56" s="223"/>
      <c r="RW56" s="223"/>
      <c r="RX56" s="223"/>
      <c r="RY56" s="223"/>
      <c r="RZ56" s="223"/>
      <c r="SA56" s="223"/>
      <c r="SB56" s="223"/>
      <c r="SC56" s="223"/>
      <c r="SD56" s="223"/>
      <c r="SE56" s="223"/>
      <c r="SF56" s="223"/>
      <c r="SG56" s="223"/>
      <c r="SH56" s="223"/>
      <c r="SI56" s="223"/>
      <c r="SJ56" s="223"/>
      <c r="SK56" s="223"/>
      <c r="SL56" s="223"/>
      <c r="SM56" s="223"/>
      <c r="SN56" s="223"/>
      <c r="SO56" s="223"/>
      <c r="SP56" s="223"/>
      <c r="SQ56" s="223"/>
      <c r="SR56" s="223"/>
      <c r="SS56" s="223"/>
      <c r="ST56" s="223"/>
      <c r="SU56" s="223"/>
      <c r="SV56" s="223"/>
      <c r="SW56" s="223"/>
      <c r="SX56" s="223"/>
      <c r="SY56" s="223"/>
      <c r="SZ56" s="223"/>
      <c r="TA56" s="223"/>
      <c r="TB56" s="223"/>
      <c r="TC56" s="223"/>
      <c r="TD56" s="223"/>
      <c r="TE56" s="223"/>
      <c r="TF56" s="223"/>
      <c r="TG56" s="223"/>
      <c r="TH56" s="223"/>
      <c r="TI56" s="223"/>
      <c r="TJ56" s="223"/>
      <c r="TK56" s="223"/>
      <c r="TL56" s="223"/>
      <c r="TM56" s="223"/>
      <c r="TN56" s="223"/>
      <c r="TO56" s="223"/>
      <c r="TP56" s="223"/>
      <c r="TQ56" s="223"/>
      <c r="TR56" s="223"/>
      <c r="TS56" s="223"/>
      <c r="TT56" s="223"/>
      <c r="TU56" s="223"/>
      <c r="TV56" s="223"/>
      <c r="TW56" s="223"/>
      <c r="TX56" s="223"/>
      <c r="TY56" s="223"/>
      <c r="TZ56" s="223"/>
      <c r="UA56" s="223"/>
      <c r="UB56" s="223"/>
      <c r="UC56" s="223"/>
      <c r="UD56" s="223"/>
      <c r="UE56" s="223"/>
      <c r="UF56" s="223"/>
      <c r="UG56" s="223"/>
      <c r="UH56" s="223"/>
      <c r="UI56" s="223"/>
      <c r="UJ56" s="223"/>
      <c r="UK56" s="223"/>
      <c r="UL56" s="223"/>
      <c r="UM56" s="223"/>
      <c r="UN56" s="223"/>
      <c r="UO56" s="223"/>
      <c r="UP56" s="223"/>
      <c r="UQ56" s="223"/>
      <c r="UR56" s="223"/>
      <c r="US56" s="223"/>
      <c r="UT56" s="223"/>
      <c r="UU56" s="223"/>
      <c r="UV56" s="223"/>
      <c r="UW56" s="223"/>
      <c r="UX56" s="223"/>
      <c r="UY56" s="223"/>
      <c r="UZ56" s="223"/>
      <c r="VA56" s="223"/>
      <c r="VB56" s="223"/>
      <c r="VC56" s="223"/>
      <c r="VD56" s="223"/>
      <c r="VE56" s="223"/>
      <c r="VF56" s="223"/>
      <c r="VG56" s="223"/>
      <c r="VH56" s="223"/>
      <c r="VI56" s="223"/>
      <c r="VJ56" s="223"/>
      <c r="VK56" s="223"/>
      <c r="VL56" s="223"/>
      <c r="VM56" s="223"/>
      <c r="VN56" s="223"/>
      <c r="VO56" s="223"/>
      <c r="VP56" s="223"/>
      <c r="VQ56" s="223"/>
      <c r="VR56" s="223"/>
      <c r="VS56" s="223"/>
      <c r="VT56" s="223"/>
      <c r="VU56" s="223"/>
      <c r="VV56" s="223"/>
      <c r="VW56" s="223"/>
      <c r="VX56" s="223"/>
      <c r="VY56" s="223"/>
      <c r="VZ56" s="223"/>
      <c r="WA56" s="223"/>
      <c r="WB56" s="223"/>
      <c r="WC56" s="223"/>
      <c r="WD56" s="223"/>
      <c r="WE56" s="223"/>
      <c r="WF56" s="223"/>
      <c r="WG56" s="223"/>
      <c r="WH56" s="223"/>
      <c r="WI56" s="223"/>
      <c r="WJ56" s="223"/>
      <c r="WK56" s="223"/>
      <c r="WL56" s="223"/>
      <c r="WM56" s="223"/>
      <c r="WN56" s="223"/>
      <c r="WO56" s="223"/>
      <c r="WP56" s="223"/>
      <c r="WQ56" s="223"/>
      <c r="WR56" s="223"/>
      <c r="WS56" s="223"/>
      <c r="WT56" s="223"/>
      <c r="WU56" s="223"/>
      <c r="WV56" s="223"/>
      <c r="WW56" s="223"/>
      <c r="WX56" s="223"/>
      <c r="WY56" s="223"/>
      <c r="WZ56" s="223"/>
      <c r="XA56" s="223"/>
      <c r="XB56" s="223"/>
      <c r="XC56" s="223"/>
      <c r="XD56" s="223"/>
      <c r="XE56" s="223"/>
      <c r="XF56" s="223"/>
      <c r="XG56" s="223"/>
      <c r="XH56" s="223"/>
      <c r="XI56" s="223"/>
      <c r="XJ56" s="223"/>
      <c r="XK56" s="223"/>
      <c r="XL56" s="223"/>
      <c r="XM56" s="223"/>
      <c r="XN56" s="223"/>
      <c r="XO56" s="223"/>
      <c r="XP56" s="223"/>
      <c r="XQ56" s="223"/>
      <c r="XR56" s="223"/>
      <c r="XS56" s="223"/>
      <c r="XT56" s="223"/>
      <c r="XU56" s="223"/>
      <c r="XV56" s="223"/>
      <c r="XW56" s="223"/>
      <c r="XX56" s="223"/>
      <c r="XY56" s="223"/>
      <c r="XZ56" s="223"/>
      <c r="YA56" s="223"/>
      <c r="YB56" s="223"/>
      <c r="YC56" s="223"/>
      <c r="YD56" s="223"/>
      <c r="YE56" s="223"/>
      <c r="YF56" s="223"/>
      <c r="YG56" s="223"/>
      <c r="YH56" s="223"/>
      <c r="YI56" s="223"/>
      <c r="YJ56" s="223"/>
      <c r="YK56" s="223"/>
      <c r="YL56" s="223"/>
      <c r="YM56" s="223"/>
      <c r="YN56" s="223"/>
      <c r="YO56" s="223"/>
      <c r="YP56" s="223"/>
      <c r="YQ56" s="223"/>
      <c r="YR56" s="223"/>
      <c r="YS56" s="223"/>
      <c r="YT56" s="223"/>
      <c r="YU56" s="223"/>
      <c r="YV56" s="223"/>
      <c r="YW56" s="223"/>
      <c r="YX56" s="223"/>
      <c r="YY56" s="223"/>
      <c r="YZ56" s="223"/>
      <c r="ZA56" s="223"/>
      <c r="ZB56" s="223"/>
      <c r="ZC56" s="223"/>
      <c r="ZD56" s="223"/>
      <c r="ZE56" s="223"/>
      <c r="ZF56" s="223"/>
      <c r="ZG56" s="223"/>
      <c r="ZH56" s="223"/>
      <c r="ZI56" s="223"/>
      <c r="ZJ56" s="223"/>
      <c r="ZK56" s="223"/>
      <c r="ZL56" s="223"/>
      <c r="ZM56" s="223"/>
      <c r="ZN56" s="223"/>
      <c r="ZO56" s="223"/>
      <c r="ZP56" s="223"/>
      <c r="ZQ56" s="223"/>
      <c r="ZR56" s="223"/>
      <c r="ZS56" s="223"/>
      <c r="ZT56" s="223"/>
      <c r="ZU56" s="223"/>
      <c r="ZV56" s="223"/>
      <c r="ZW56" s="223"/>
      <c r="ZX56" s="223"/>
      <c r="ZY56" s="223"/>
      <c r="ZZ56" s="223"/>
      <c r="AAA56" s="223"/>
      <c r="AAB56" s="223"/>
      <c r="AAC56" s="223"/>
      <c r="AAD56" s="223"/>
      <c r="AAE56" s="223"/>
      <c r="AAF56" s="223"/>
      <c r="AAG56" s="223"/>
      <c r="AAH56" s="223"/>
      <c r="AAI56" s="223"/>
      <c r="AAJ56" s="223"/>
      <c r="AAK56" s="223"/>
      <c r="AAL56" s="223"/>
      <c r="AAM56" s="223"/>
      <c r="AAN56" s="223"/>
      <c r="AAO56" s="223"/>
      <c r="AAP56" s="223"/>
      <c r="AAQ56" s="223"/>
      <c r="AAR56" s="223"/>
      <c r="AAS56" s="223"/>
      <c r="AAT56" s="223"/>
      <c r="AAU56" s="223"/>
      <c r="AAV56" s="223"/>
      <c r="AAW56" s="223"/>
      <c r="AAX56" s="223"/>
      <c r="AAY56" s="223"/>
      <c r="AAZ56" s="223"/>
      <c r="ABA56" s="223"/>
      <c r="ABB56" s="223"/>
      <c r="ABC56" s="223"/>
      <c r="ABD56" s="223"/>
      <c r="ABE56" s="223"/>
      <c r="ABF56" s="223"/>
      <c r="ABG56" s="223"/>
      <c r="ABH56" s="223"/>
      <c r="ABI56" s="223"/>
      <c r="ABJ56" s="223"/>
      <c r="ABK56" s="223"/>
      <c r="ABL56" s="223"/>
      <c r="ABM56" s="223"/>
      <c r="ABN56" s="223"/>
      <c r="ABO56" s="223"/>
      <c r="ABP56" s="223"/>
      <c r="ABQ56" s="223"/>
      <c r="ABR56" s="223"/>
      <c r="ABS56" s="223"/>
      <c r="ABT56" s="223"/>
      <c r="ABU56" s="223"/>
      <c r="ABV56" s="223"/>
      <c r="ABW56" s="223"/>
      <c r="ABX56" s="223"/>
      <c r="ABY56" s="223"/>
      <c r="ABZ56" s="223"/>
      <c r="ACA56" s="223"/>
      <c r="ACB56" s="223"/>
      <c r="ACC56" s="223"/>
      <c r="ACD56" s="223"/>
      <c r="ACE56" s="223"/>
      <c r="ACF56" s="223"/>
      <c r="ACG56" s="223"/>
      <c r="ACH56" s="223"/>
      <c r="ACI56" s="223"/>
      <c r="ACJ56" s="223"/>
      <c r="ACK56" s="223"/>
      <c r="ACL56" s="223"/>
      <c r="ACM56" s="223"/>
      <c r="ACN56" s="223"/>
      <c r="ACO56" s="223"/>
      <c r="ACP56" s="223"/>
      <c r="ACQ56" s="223"/>
      <c r="ACR56" s="223"/>
      <c r="ACS56" s="223"/>
      <c r="ACT56" s="223"/>
      <c r="ACU56" s="223"/>
      <c r="ACV56" s="223"/>
      <c r="ACW56" s="223"/>
      <c r="ACX56" s="223"/>
      <c r="ACY56" s="223"/>
      <c r="ACZ56" s="223"/>
      <c r="ADA56" s="223"/>
      <c r="ADB56" s="223"/>
      <c r="ADC56" s="223"/>
      <c r="ADD56" s="223"/>
      <c r="ADE56" s="223"/>
      <c r="ADF56" s="223"/>
      <c r="ADG56" s="223"/>
      <c r="ADH56" s="223"/>
      <c r="ADI56" s="223"/>
      <c r="ADJ56" s="223"/>
      <c r="ADK56" s="223"/>
      <c r="ADL56" s="223"/>
      <c r="ADM56" s="223"/>
      <c r="ADN56" s="223"/>
      <c r="ADO56" s="223"/>
      <c r="ADP56" s="223"/>
      <c r="ADQ56" s="223"/>
      <c r="ADR56" s="223"/>
      <c r="ADS56" s="223"/>
      <c r="ADT56" s="223"/>
      <c r="ADU56" s="223"/>
      <c r="ADV56" s="223"/>
      <c r="ADW56" s="223"/>
      <c r="ADX56" s="223"/>
      <c r="ADY56" s="223"/>
      <c r="ADZ56" s="223"/>
      <c r="AEA56" s="223"/>
      <c r="AEB56" s="223"/>
      <c r="AEC56" s="223"/>
      <c r="AED56" s="223"/>
      <c r="AEE56" s="223"/>
      <c r="AEF56" s="223"/>
      <c r="AEG56" s="223"/>
      <c r="AEH56" s="223"/>
      <c r="AEI56" s="223"/>
      <c r="AEJ56" s="223"/>
      <c r="AEK56" s="223"/>
      <c r="AEL56" s="223"/>
      <c r="AEM56" s="223"/>
      <c r="AEN56" s="223"/>
      <c r="AEO56" s="223"/>
      <c r="AEP56" s="223"/>
      <c r="AEQ56" s="223"/>
      <c r="AER56" s="223"/>
      <c r="AES56" s="223"/>
      <c r="AET56" s="223"/>
      <c r="AEU56" s="223"/>
      <c r="AEV56" s="223"/>
      <c r="AEW56" s="223"/>
      <c r="AEX56" s="223"/>
      <c r="AEY56" s="223"/>
      <c r="AEZ56" s="223"/>
      <c r="AFA56" s="223"/>
      <c r="AFB56" s="223"/>
      <c r="AFC56" s="223"/>
      <c r="AFD56" s="223"/>
      <c r="AFE56" s="223"/>
      <c r="AFF56" s="223"/>
      <c r="AFG56" s="223"/>
      <c r="AFH56" s="223"/>
      <c r="AFI56" s="223"/>
      <c r="AFJ56" s="223"/>
      <c r="AFK56" s="223"/>
      <c r="AFL56" s="223"/>
      <c r="AFM56" s="223"/>
      <c r="AFN56" s="223"/>
      <c r="AFO56" s="223"/>
      <c r="AFP56" s="223"/>
      <c r="AFQ56" s="223"/>
      <c r="AFR56" s="223"/>
      <c r="AFS56" s="223"/>
      <c r="AFT56" s="223"/>
      <c r="AFU56" s="223"/>
      <c r="AFV56" s="223"/>
      <c r="AFW56" s="223"/>
      <c r="AFX56" s="223"/>
      <c r="AFY56" s="223"/>
      <c r="AFZ56" s="223"/>
      <c r="AGA56" s="223"/>
      <c r="AGB56" s="223"/>
      <c r="AGC56" s="223"/>
      <c r="AGD56" s="223"/>
      <c r="AGE56" s="223"/>
      <c r="AGF56" s="223"/>
      <c r="AGG56" s="223"/>
      <c r="AGH56" s="223"/>
      <c r="AGI56" s="223"/>
      <c r="AGJ56" s="223"/>
      <c r="AGK56" s="223"/>
      <c r="AGL56" s="223"/>
      <c r="AGM56" s="223"/>
      <c r="AGN56" s="223"/>
      <c r="AGO56" s="223"/>
      <c r="AGP56" s="223"/>
      <c r="AGQ56" s="223"/>
      <c r="AGR56" s="223"/>
      <c r="AGS56" s="223"/>
      <c r="AGT56" s="223"/>
      <c r="AGU56" s="223"/>
      <c r="AGV56" s="223"/>
      <c r="AGW56" s="223"/>
      <c r="AGX56" s="223"/>
      <c r="AGY56" s="223"/>
      <c r="AGZ56" s="223"/>
      <c r="AHA56" s="223"/>
      <c r="AHB56" s="223"/>
      <c r="AHC56" s="223"/>
      <c r="AHD56" s="223"/>
      <c r="AHE56" s="223"/>
      <c r="AHF56" s="223"/>
      <c r="AHG56" s="223"/>
      <c r="AHH56" s="223"/>
      <c r="AHI56" s="223"/>
      <c r="AHJ56" s="223"/>
      <c r="AHK56" s="223"/>
      <c r="AHL56" s="223"/>
      <c r="AHM56" s="223"/>
      <c r="AHN56" s="223"/>
      <c r="AHO56" s="223"/>
      <c r="AHP56" s="223"/>
      <c r="AHQ56" s="223"/>
      <c r="AHR56" s="223"/>
      <c r="AHS56" s="223"/>
      <c r="AHT56" s="223"/>
      <c r="AHU56" s="223"/>
      <c r="AHV56" s="223"/>
      <c r="AHW56" s="223"/>
      <c r="AHX56" s="223"/>
      <c r="AHY56" s="223"/>
      <c r="AHZ56" s="223"/>
      <c r="AIA56" s="223"/>
      <c r="AIB56" s="223"/>
      <c r="AIC56" s="223"/>
      <c r="AID56" s="223"/>
      <c r="AIE56" s="223"/>
      <c r="AIF56" s="223"/>
      <c r="AIG56" s="223"/>
      <c r="AIH56" s="223"/>
      <c r="AII56" s="223"/>
      <c r="AIJ56" s="223"/>
      <c r="AIK56" s="223"/>
      <c r="AIL56" s="223"/>
      <c r="AIM56" s="223"/>
      <c r="AIN56" s="223"/>
      <c r="AIO56" s="223"/>
      <c r="AIP56" s="223"/>
      <c r="AIQ56" s="223"/>
      <c r="AIR56" s="223"/>
      <c r="AIS56" s="223"/>
      <c r="AIT56" s="223"/>
      <c r="AIU56" s="223"/>
      <c r="AIV56" s="223"/>
      <c r="AIW56" s="223"/>
      <c r="AIX56" s="223"/>
      <c r="AIY56" s="223"/>
      <c r="AIZ56" s="223"/>
      <c r="AJA56" s="223"/>
      <c r="AJB56" s="223"/>
      <c r="AJC56" s="223"/>
      <c r="AJD56" s="223"/>
      <c r="AJE56" s="223"/>
      <c r="AJF56" s="223"/>
      <c r="AJG56" s="223"/>
      <c r="AJH56" s="223"/>
      <c r="AJI56" s="223"/>
      <c r="AJJ56" s="223"/>
      <c r="AJK56" s="223"/>
      <c r="AJL56" s="223"/>
      <c r="AJM56" s="223"/>
      <c r="AJN56" s="223"/>
      <c r="AJO56" s="223"/>
      <c r="AJP56" s="223"/>
      <c r="AJQ56" s="223"/>
      <c r="AJR56" s="223"/>
      <c r="AJS56" s="223"/>
      <c r="AJT56" s="223"/>
      <c r="AJU56" s="223"/>
      <c r="AJV56" s="223"/>
      <c r="AJW56" s="223"/>
      <c r="AJX56" s="223"/>
      <c r="AJY56" s="223"/>
      <c r="AJZ56" s="223"/>
      <c r="AKA56" s="223"/>
      <c r="AKB56" s="223"/>
      <c r="AKC56" s="223"/>
      <c r="AKD56" s="223"/>
      <c r="AKE56" s="223"/>
      <c r="AKF56" s="223"/>
      <c r="AKG56" s="223"/>
      <c r="AKH56" s="223"/>
      <c r="AKI56" s="223"/>
      <c r="AKJ56" s="223"/>
      <c r="AKK56" s="223"/>
      <c r="AKL56" s="223"/>
      <c r="AKM56" s="223"/>
      <c r="AKN56" s="223"/>
      <c r="AKO56" s="223"/>
      <c r="AKP56" s="223"/>
      <c r="AKQ56" s="223"/>
      <c r="AKR56" s="223"/>
      <c r="AKS56" s="223"/>
      <c r="AKT56" s="223"/>
      <c r="AKU56" s="223"/>
      <c r="AKV56" s="223"/>
      <c r="AKW56" s="223"/>
      <c r="AKX56" s="223"/>
      <c r="AKY56" s="223"/>
      <c r="AKZ56" s="223"/>
      <c r="ALA56" s="223"/>
      <c r="ALB56" s="223"/>
      <c r="ALC56" s="223"/>
      <c r="ALD56" s="223"/>
      <c r="ALE56" s="223"/>
      <c r="ALF56" s="223"/>
      <c r="ALG56" s="223"/>
      <c r="ALH56" s="223"/>
      <c r="ALI56" s="223"/>
      <c r="ALJ56" s="227"/>
      <c r="ALK56" s="223"/>
      <c r="ALL56" s="223"/>
      <c r="ALM56" s="223"/>
      <c r="ALN56" s="223"/>
      <c r="ALO56" s="105"/>
      <c r="ALP56" s="105"/>
      <c r="ALQ56" s="105"/>
    </row>
    <row r="57" spans="1:1005" s="242" customFormat="1" ht="12.5" x14ac:dyDescent="0.2">
      <c r="A57" s="118" t="s">
        <v>2723</v>
      </c>
      <c r="B57" s="119"/>
      <c r="C57" s="119" t="str">
        <f t="shared" ref="C57:BO57" si="0">IF(ISBLANK(C9),"",MONTH(C9)&amp;"."&amp;YEAR((C9)))</f>
        <v>4.2023</v>
      </c>
      <c r="D57" s="119" t="str">
        <f t="shared" si="0"/>
        <v/>
      </c>
      <c r="E57" s="119" t="str">
        <f t="shared" si="0"/>
        <v/>
      </c>
      <c r="F57" s="119" t="str">
        <f t="shared" si="0"/>
        <v/>
      </c>
      <c r="G57" s="119" t="str">
        <f t="shared" si="0"/>
        <v/>
      </c>
      <c r="H57" s="119" t="str">
        <f t="shared" si="0"/>
        <v/>
      </c>
      <c r="I57" s="119" t="str">
        <f t="shared" si="0"/>
        <v/>
      </c>
      <c r="J57" s="119" t="str">
        <f t="shared" si="0"/>
        <v/>
      </c>
      <c r="K57" s="119" t="str">
        <f t="shared" si="0"/>
        <v/>
      </c>
      <c r="L57" s="119" t="str">
        <f t="shared" si="0"/>
        <v/>
      </c>
      <c r="M57" s="119" t="str">
        <f t="shared" si="0"/>
        <v/>
      </c>
      <c r="N57" s="119" t="str">
        <f t="shared" si="0"/>
        <v/>
      </c>
      <c r="O57" s="119" t="str">
        <f t="shared" si="0"/>
        <v/>
      </c>
      <c r="P57" s="119" t="str">
        <f t="shared" si="0"/>
        <v/>
      </c>
      <c r="Q57" s="119" t="str">
        <f t="shared" si="0"/>
        <v/>
      </c>
      <c r="R57" s="119" t="str">
        <f t="shared" si="0"/>
        <v/>
      </c>
      <c r="S57" s="119" t="str">
        <f t="shared" si="0"/>
        <v/>
      </c>
      <c r="T57" s="119" t="str">
        <f t="shared" si="0"/>
        <v/>
      </c>
      <c r="U57" s="119" t="str">
        <f t="shared" si="0"/>
        <v/>
      </c>
      <c r="V57" s="119" t="str">
        <f t="shared" si="0"/>
        <v/>
      </c>
      <c r="W57" s="119" t="str">
        <f t="shared" si="0"/>
        <v/>
      </c>
      <c r="X57" s="119" t="str">
        <f t="shared" si="0"/>
        <v/>
      </c>
      <c r="Y57" s="119" t="str">
        <f t="shared" si="0"/>
        <v/>
      </c>
      <c r="Z57" s="119" t="str">
        <f t="shared" si="0"/>
        <v/>
      </c>
      <c r="AA57" s="119" t="str">
        <f t="shared" si="0"/>
        <v/>
      </c>
      <c r="AB57" s="119" t="str">
        <f t="shared" si="0"/>
        <v/>
      </c>
      <c r="AC57" s="119" t="str">
        <f t="shared" si="0"/>
        <v/>
      </c>
      <c r="AD57" s="119" t="str">
        <f t="shared" si="0"/>
        <v/>
      </c>
      <c r="AE57" s="119" t="str">
        <f t="shared" si="0"/>
        <v/>
      </c>
      <c r="AF57" s="119" t="str">
        <f t="shared" si="0"/>
        <v/>
      </c>
      <c r="AG57" s="119" t="str">
        <f t="shared" si="0"/>
        <v/>
      </c>
      <c r="AH57" s="119" t="str">
        <f t="shared" si="0"/>
        <v/>
      </c>
      <c r="AI57" s="119" t="str">
        <f t="shared" si="0"/>
        <v/>
      </c>
      <c r="AJ57" s="119" t="str">
        <f t="shared" si="0"/>
        <v/>
      </c>
      <c r="AK57" s="119" t="str">
        <f t="shared" si="0"/>
        <v/>
      </c>
      <c r="AL57" s="119" t="str">
        <f t="shared" si="0"/>
        <v/>
      </c>
      <c r="AM57" s="119" t="str">
        <f t="shared" si="0"/>
        <v/>
      </c>
      <c r="AN57" s="119" t="str">
        <f t="shared" si="0"/>
        <v/>
      </c>
      <c r="AO57" s="119" t="str">
        <f t="shared" si="0"/>
        <v/>
      </c>
      <c r="AP57" s="119" t="str">
        <f t="shared" si="0"/>
        <v/>
      </c>
      <c r="AQ57" s="119" t="str">
        <f t="shared" si="0"/>
        <v/>
      </c>
      <c r="AR57" s="119" t="str">
        <f t="shared" si="0"/>
        <v/>
      </c>
      <c r="AS57" s="119" t="str">
        <f t="shared" si="0"/>
        <v/>
      </c>
      <c r="AT57" s="119" t="str">
        <f t="shared" si="0"/>
        <v/>
      </c>
      <c r="AU57" s="119" t="str">
        <f t="shared" si="0"/>
        <v/>
      </c>
      <c r="AV57" s="119" t="str">
        <f t="shared" si="0"/>
        <v/>
      </c>
      <c r="AW57" s="119" t="str">
        <f t="shared" si="0"/>
        <v/>
      </c>
      <c r="AX57" s="119" t="str">
        <f t="shared" si="0"/>
        <v/>
      </c>
      <c r="AY57" s="119" t="str">
        <f t="shared" si="0"/>
        <v/>
      </c>
      <c r="AZ57" s="119" t="str">
        <f t="shared" si="0"/>
        <v/>
      </c>
      <c r="BA57" s="119" t="str">
        <f t="shared" si="0"/>
        <v/>
      </c>
      <c r="BB57" s="119" t="str">
        <f t="shared" si="0"/>
        <v/>
      </c>
      <c r="BC57" s="119" t="str">
        <f t="shared" si="0"/>
        <v/>
      </c>
      <c r="BD57" s="119" t="str">
        <f t="shared" si="0"/>
        <v/>
      </c>
      <c r="BE57" s="119" t="str">
        <f t="shared" si="0"/>
        <v/>
      </c>
      <c r="BF57" s="119" t="str">
        <f t="shared" si="0"/>
        <v/>
      </c>
      <c r="BG57" s="119" t="str">
        <f t="shared" si="0"/>
        <v/>
      </c>
      <c r="BH57" s="119" t="str">
        <f t="shared" si="0"/>
        <v/>
      </c>
      <c r="BI57" s="119" t="str">
        <f t="shared" si="0"/>
        <v/>
      </c>
      <c r="BJ57" s="119" t="str">
        <f t="shared" si="0"/>
        <v/>
      </c>
      <c r="BK57" s="119" t="str">
        <f t="shared" si="0"/>
        <v/>
      </c>
      <c r="BL57" s="119" t="str">
        <f t="shared" si="0"/>
        <v/>
      </c>
      <c r="BM57" s="119" t="str">
        <f t="shared" si="0"/>
        <v/>
      </c>
      <c r="BN57" s="119" t="str">
        <f t="shared" si="0"/>
        <v/>
      </c>
      <c r="BO57" s="119" t="str">
        <f t="shared" si="0"/>
        <v/>
      </c>
      <c r="BP57" s="119" t="str">
        <f t="shared" ref="BP57:EA57" si="1">IF(ISBLANK(BP9),"",MONTH(BP9)&amp;"."&amp;YEAR((BP9)))</f>
        <v/>
      </c>
      <c r="BQ57" s="119" t="str">
        <f t="shared" si="1"/>
        <v/>
      </c>
      <c r="BR57" s="119" t="str">
        <f t="shared" si="1"/>
        <v/>
      </c>
      <c r="BS57" s="119" t="str">
        <f t="shared" si="1"/>
        <v/>
      </c>
      <c r="BT57" s="119" t="str">
        <f t="shared" si="1"/>
        <v/>
      </c>
      <c r="BU57" s="119" t="str">
        <f t="shared" si="1"/>
        <v/>
      </c>
      <c r="BV57" s="119" t="str">
        <f t="shared" si="1"/>
        <v/>
      </c>
      <c r="BW57" s="119" t="str">
        <f t="shared" si="1"/>
        <v/>
      </c>
      <c r="BX57" s="119" t="str">
        <f t="shared" si="1"/>
        <v/>
      </c>
      <c r="BY57" s="119" t="str">
        <f t="shared" si="1"/>
        <v/>
      </c>
      <c r="BZ57" s="119" t="str">
        <f t="shared" si="1"/>
        <v/>
      </c>
      <c r="CA57" s="119" t="str">
        <f t="shared" si="1"/>
        <v/>
      </c>
      <c r="CB57" s="119" t="str">
        <f t="shared" si="1"/>
        <v/>
      </c>
      <c r="CC57" s="119" t="str">
        <f t="shared" si="1"/>
        <v/>
      </c>
      <c r="CD57" s="119" t="str">
        <f t="shared" si="1"/>
        <v/>
      </c>
      <c r="CE57" s="119" t="str">
        <f t="shared" si="1"/>
        <v/>
      </c>
      <c r="CF57" s="119" t="str">
        <f t="shared" si="1"/>
        <v/>
      </c>
      <c r="CG57" s="119" t="str">
        <f t="shared" si="1"/>
        <v/>
      </c>
      <c r="CH57" s="119" t="str">
        <f t="shared" si="1"/>
        <v/>
      </c>
      <c r="CI57" s="119" t="str">
        <f t="shared" si="1"/>
        <v/>
      </c>
      <c r="CJ57" s="119" t="str">
        <f t="shared" si="1"/>
        <v/>
      </c>
      <c r="CK57" s="119" t="str">
        <f t="shared" si="1"/>
        <v/>
      </c>
      <c r="CL57" s="119" t="str">
        <f t="shared" si="1"/>
        <v/>
      </c>
      <c r="CM57" s="119" t="str">
        <f t="shared" si="1"/>
        <v/>
      </c>
      <c r="CN57" s="119" t="str">
        <f t="shared" si="1"/>
        <v/>
      </c>
      <c r="CO57" s="119" t="str">
        <f t="shared" si="1"/>
        <v/>
      </c>
      <c r="CP57" s="119" t="str">
        <f t="shared" si="1"/>
        <v/>
      </c>
      <c r="CQ57" s="119" t="str">
        <f t="shared" si="1"/>
        <v/>
      </c>
      <c r="CR57" s="119" t="str">
        <f t="shared" si="1"/>
        <v/>
      </c>
      <c r="CS57" s="119" t="str">
        <f t="shared" si="1"/>
        <v/>
      </c>
      <c r="CT57" s="119" t="str">
        <f t="shared" si="1"/>
        <v/>
      </c>
      <c r="CU57" s="119" t="str">
        <f t="shared" si="1"/>
        <v/>
      </c>
      <c r="CV57" s="119" t="str">
        <f t="shared" si="1"/>
        <v/>
      </c>
      <c r="CW57" s="119" t="str">
        <f t="shared" si="1"/>
        <v/>
      </c>
      <c r="CX57" s="119" t="str">
        <f t="shared" si="1"/>
        <v/>
      </c>
      <c r="CY57" s="119" t="str">
        <f t="shared" si="1"/>
        <v/>
      </c>
      <c r="CZ57" s="119" t="str">
        <f t="shared" si="1"/>
        <v/>
      </c>
      <c r="DA57" s="119" t="str">
        <f t="shared" si="1"/>
        <v/>
      </c>
      <c r="DB57" s="119" t="str">
        <f t="shared" si="1"/>
        <v/>
      </c>
      <c r="DC57" s="119" t="str">
        <f t="shared" si="1"/>
        <v/>
      </c>
      <c r="DD57" s="119" t="str">
        <f t="shared" si="1"/>
        <v/>
      </c>
      <c r="DE57" s="119" t="str">
        <f t="shared" si="1"/>
        <v/>
      </c>
      <c r="DF57" s="119" t="str">
        <f t="shared" si="1"/>
        <v/>
      </c>
      <c r="DG57" s="119" t="str">
        <f t="shared" si="1"/>
        <v/>
      </c>
      <c r="DH57" s="119" t="str">
        <f t="shared" si="1"/>
        <v/>
      </c>
      <c r="DI57" s="119" t="str">
        <f t="shared" si="1"/>
        <v/>
      </c>
      <c r="DJ57" s="119" t="str">
        <f t="shared" si="1"/>
        <v/>
      </c>
      <c r="DK57" s="119" t="str">
        <f t="shared" si="1"/>
        <v/>
      </c>
      <c r="DL57" s="119" t="str">
        <f t="shared" si="1"/>
        <v/>
      </c>
      <c r="DM57" s="119" t="str">
        <f t="shared" si="1"/>
        <v/>
      </c>
      <c r="DN57" s="119" t="str">
        <f t="shared" si="1"/>
        <v/>
      </c>
      <c r="DO57" s="119" t="str">
        <f t="shared" si="1"/>
        <v/>
      </c>
      <c r="DP57" s="119" t="str">
        <f t="shared" si="1"/>
        <v/>
      </c>
      <c r="DQ57" s="119" t="str">
        <f t="shared" si="1"/>
        <v/>
      </c>
      <c r="DR57" s="119" t="str">
        <f t="shared" si="1"/>
        <v/>
      </c>
      <c r="DS57" s="119" t="str">
        <f t="shared" si="1"/>
        <v/>
      </c>
      <c r="DT57" s="119" t="str">
        <f t="shared" si="1"/>
        <v/>
      </c>
      <c r="DU57" s="119" t="str">
        <f t="shared" si="1"/>
        <v/>
      </c>
      <c r="DV57" s="119" t="str">
        <f t="shared" si="1"/>
        <v/>
      </c>
      <c r="DW57" s="119" t="str">
        <f t="shared" si="1"/>
        <v/>
      </c>
      <c r="DX57" s="119" t="str">
        <f t="shared" si="1"/>
        <v/>
      </c>
      <c r="DY57" s="119" t="str">
        <f t="shared" si="1"/>
        <v/>
      </c>
      <c r="DZ57" s="119" t="str">
        <f t="shared" si="1"/>
        <v/>
      </c>
      <c r="EA57" s="119" t="str">
        <f t="shared" si="1"/>
        <v/>
      </c>
      <c r="EB57" s="119" t="str">
        <f t="shared" ref="EB57:GM57" si="2">IF(ISBLANK(EB9),"",MONTH(EB9)&amp;"."&amp;YEAR((EB9)))</f>
        <v/>
      </c>
      <c r="EC57" s="119" t="str">
        <f t="shared" si="2"/>
        <v/>
      </c>
      <c r="ED57" s="119" t="str">
        <f t="shared" si="2"/>
        <v/>
      </c>
      <c r="EE57" s="119" t="str">
        <f t="shared" si="2"/>
        <v/>
      </c>
      <c r="EF57" s="119" t="str">
        <f t="shared" si="2"/>
        <v/>
      </c>
      <c r="EG57" s="119" t="str">
        <f t="shared" si="2"/>
        <v/>
      </c>
      <c r="EH57" s="119" t="str">
        <f t="shared" si="2"/>
        <v/>
      </c>
      <c r="EI57" s="119" t="str">
        <f t="shared" si="2"/>
        <v/>
      </c>
      <c r="EJ57" s="119" t="str">
        <f t="shared" si="2"/>
        <v/>
      </c>
      <c r="EK57" s="119" t="str">
        <f t="shared" si="2"/>
        <v/>
      </c>
      <c r="EL57" s="119" t="str">
        <f t="shared" si="2"/>
        <v/>
      </c>
      <c r="EM57" s="119" t="str">
        <f t="shared" si="2"/>
        <v/>
      </c>
      <c r="EN57" s="119" t="str">
        <f t="shared" si="2"/>
        <v/>
      </c>
      <c r="EO57" s="119" t="str">
        <f t="shared" si="2"/>
        <v/>
      </c>
      <c r="EP57" s="119" t="str">
        <f t="shared" si="2"/>
        <v/>
      </c>
      <c r="EQ57" s="119" t="str">
        <f t="shared" si="2"/>
        <v/>
      </c>
      <c r="ER57" s="119" t="str">
        <f t="shared" si="2"/>
        <v/>
      </c>
      <c r="ES57" s="119" t="str">
        <f t="shared" si="2"/>
        <v/>
      </c>
      <c r="ET57" s="119" t="str">
        <f t="shared" si="2"/>
        <v/>
      </c>
      <c r="EU57" s="119" t="str">
        <f t="shared" si="2"/>
        <v/>
      </c>
      <c r="EV57" s="119" t="str">
        <f t="shared" si="2"/>
        <v/>
      </c>
      <c r="EW57" s="119" t="str">
        <f t="shared" si="2"/>
        <v/>
      </c>
      <c r="EX57" s="119" t="str">
        <f t="shared" si="2"/>
        <v/>
      </c>
      <c r="EY57" s="119" t="str">
        <f t="shared" si="2"/>
        <v/>
      </c>
      <c r="EZ57" s="119" t="str">
        <f t="shared" si="2"/>
        <v/>
      </c>
      <c r="FA57" s="119" t="str">
        <f t="shared" si="2"/>
        <v/>
      </c>
      <c r="FB57" s="119" t="str">
        <f t="shared" si="2"/>
        <v/>
      </c>
      <c r="FC57" s="119" t="str">
        <f t="shared" si="2"/>
        <v/>
      </c>
      <c r="FD57" s="119" t="str">
        <f t="shared" si="2"/>
        <v/>
      </c>
      <c r="FE57" s="119" t="str">
        <f t="shared" si="2"/>
        <v/>
      </c>
      <c r="FF57" s="119" t="str">
        <f t="shared" si="2"/>
        <v/>
      </c>
      <c r="FG57" s="119" t="str">
        <f t="shared" si="2"/>
        <v/>
      </c>
      <c r="FH57" s="119" t="str">
        <f t="shared" si="2"/>
        <v/>
      </c>
      <c r="FI57" s="119" t="str">
        <f t="shared" si="2"/>
        <v/>
      </c>
      <c r="FJ57" s="119" t="str">
        <f t="shared" si="2"/>
        <v/>
      </c>
      <c r="FK57" s="119" t="str">
        <f t="shared" si="2"/>
        <v/>
      </c>
      <c r="FL57" s="119" t="str">
        <f t="shared" si="2"/>
        <v/>
      </c>
      <c r="FM57" s="119" t="str">
        <f t="shared" si="2"/>
        <v/>
      </c>
      <c r="FN57" s="119" t="str">
        <f t="shared" si="2"/>
        <v/>
      </c>
      <c r="FO57" s="119" t="str">
        <f t="shared" si="2"/>
        <v/>
      </c>
      <c r="FP57" s="119" t="str">
        <f t="shared" si="2"/>
        <v/>
      </c>
      <c r="FQ57" s="119" t="str">
        <f t="shared" si="2"/>
        <v/>
      </c>
      <c r="FR57" s="119" t="str">
        <f t="shared" si="2"/>
        <v/>
      </c>
      <c r="FS57" s="119" t="str">
        <f t="shared" si="2"/>
        <v/>
      </c>
      <c r="FT57" s="119" t="str">
        <f t="shared" si="2"/>
        <v/>
      </c>
      <c r="FU57" s="119" t="str">
        <f t="shared" si="2"/>
        <v/>
      </c>
      <c r="FV57" s="119" t="str">
        <f t="shared" si="2"/>
        <v/>
      </c>
      <c r="FW57" s="119" t="str">
        <f t="shared" si="2"/>
        <v/>
      </c>
      <c r="FX57" s="119" t="str">
        <f t="shared" si="2"/>
        <v/>
      </c>
      <c r="FY57" s="119" t="str">
        <f t="shared" si="2"/>
        <v/>
      </c>
      <c r="FZ57" s="119" t="str">
        <f t="shared" si="2"/>
        <v/>
      </c>
      <c r="GA57" s="119" t="str">
        <f t="shared" si="2"/>
        <v/>
      </c>
      <c r="GB57" s="119" t="str">
        <f t="shared" si="2"/>
        <v/>
      </c>
      <c r="GC57" s="119" t="str">
        <f t="shared" si="2"/>
        <v/>
      </c>
      <c r="GD57" s="119" t="str">
        <f t="shared" si="2"/>
        <v/>
      </c>
      <c r="GE57" s="119" t="str">
        <f t="shared" si="2"/>
        <v/>
      </c>
      <c r="GF57" s="119" t="str">
        <f t="shared" si="2"/>
        <v/>
      </c>
      <c r="GG57" s="119" t="str">
        <f t="shared" si="2"/>
        <v/>
      </c>
      <c r="GH57" s="119" t="str">
        <f t="shared" si="2"/>
        <v/>
      </c>
      <c r="GI57" s="119" t="str">
        <f t="shared" si="2"/>
        <v/>
      </c>
      <c r="GJ57" s="119" t="str">
        <f t="shared" si="2"/>
        <v/>
      </c>
      <c r="GK57" s="119" t="str">
        <f t="shared" si="2"/>
        <v/>
      </c>
      <c r="GL57" s="119" t="str">
        <f t="shared" si="2"/>
        <v/>
      </c>
      <c r="GM57" s="119" t="str">
        <f t="shared" si="2"/>
        <v/>
      </c>
      <c r="GN57" s="119" t="str">
        <f t="shared" ref="GN57:IY57" si="3">IF(ISBLANK(GN9),"",MONTH(GN9)&amp;"."&amp;YEAR((GN9)))</f>
        <v/>
      </c>
      <c r="GO57" s="119" t="str">
        <f t="shared" si="3"/>
        <v/>
      </c>
      <c r="GP57" s="119" t="str">
        <f t="shared" si="3"/>
        <v/>
      </c>
      <c r="GQ57" s="119" t="str">
        <f t="shared" si="3"/>
        <v/>
      </c>
      <c r="GR57" s="119" t="str">
        <f t="shared" si="3"/>
        <v/>
      </c>
      <c r="GS57" s="119" t="str">
        <f t="shared" si="3"/>
        <v/>
      </c>
      <c r="GT57" s="119" t="str">
        <f t="shared" si="3"/>
        <v/>
      </c>
      <c r="GU57" s="119" t="str">
        <f t="shared" si="3"/>
        <v/>
      </c>
      <c r="GV57" s="119" t="str">
        <f t="shared" si="3"/>
        <v/>
      </c>
      <c r="GW57" s="119" t="str">
        <f t="shared" si="3"/>
        <v/>
      </c>
      <c r="GX57" s="119" t="str">
        <f t="shared" si="3"/>
        <v/>
      </c>
      <c r="GY57" s="119" t="str">
        <f t="shared" si="3"/>
        <v/>
      </c>
      <c r="GZ57" s="119" t="str">
        <f t="shared" si="3"/>
        <v/>
      </c>
      <c r="HA57" s="119" t="str">
        <f t="shared" si="3"/>
        <v/>
      </c>
      <c r="HB57" s="119" t="str">
        <f t="shared" si="3"/>
        <v/>
      </c>
      <c r="HC57" s="119" t="str">
        <f t="shared" si="3"/>
        <v/>
      </c>
      <c r="HD57" s="119" t="str">
        <f t="shared" si="3"/>
        <v/>
      </c>
      <c r="HE57" s="119" t="str">
        <f t="shared" si="3"/>
        <v/>
      </c>
      <c r="HF57" s="119" t="str">
        <f t="shared" si="3"/>
        <v/>
      </c>
      <c r="HG57" s="119" t="str">
        <f t="shared" si="3"/>
        <v/>
      </c>
      <c r="HH57" s="119" t="str">
        <f t="shared" si="3"/>
        <v/>
      </c>
      <c r="HI57" s="119" t="str">
        <f t="shared" si="3"/>
        <v/>
      </c>
      <c r="HJ57" s="119" t="str">
        <f t="shared" si="3"/>
        <v/>
      </c>
      <c r="HK57" s="119" t="str">
        <f t="shared" si="3"/>
        <v/>
      </c>
      <c r="HL57" s="119" t="str">
        <f t="shared" si="3"/>
        <v/>
      </c>
      <c r="HM57" s="119" t="str">
        <f t="shared" si="3"/>
        <v/>
      </c>
      <c r="HN57" s="119" t="str">
        <f t="shared" si="3"/>
        <v/>
      </c>
      <c r="HO57" s="119" t="str">
        <f t="shared" si="3"/>
        <v/>
      </c>
      <c r="HP57" s="119" t="str">
        <f t="shared" si="3"/>
        <v/>
      </c>
      <c r="HQ57" s="119" t="str">
        <f t="shared" si="3"/>
        <v/>
      </c>
      <c r="HR57" s="119" t="str">
        <f t="shared" si="3"/>
        <v/>
      </c>
      <c r="HS57" s="119" t="str">
        <f t="shared" si="3"/>
        <v/>
      </c>
      <c r="HT57" s="119" t="str">
        <f t="shared" si="3"/>
        <v/>
      </c>
      <c r="HU57" s="119" t="str">
        <f t="shared" si="3"/>
        <v/>
      </c>
      <c r="HV57" s="119" t="str">
        <f t="shared" si="3"/>
        <v/>
      </c>
      <c r="HW57" s="119" t="str">
        <f t="shared" si="3"/>
        <v/>
      </c>
      <c r="HX57" s="119" t="str">
        <f t="shared" si="3"/>
        <v/>
      </c>
      <c r="HY57" s="119" t="str">
        <f t="shared" si="3"/>
        <v/>
      </c>
      <c r="HZ57" s="119" t="str">
        <f t="shared" si="3"/>
        <v/>
      </c>
      <c r="IA57" s="119" t="str">
        <f t="shared" si="3"/>
        <v/>
      </c>
      <c r="IB57" s="119" t="str">
        <f t="shared" si="3"/>
        <v/>
      </c>
      <c r="IC57" s="119" t="str">
        <f t="shared" si="3"/>
        <v/>
      </c>
      <c r="ID57" s="119" t="str">
        <f t="shared" si="3"/>
        <v/>
      </c>
      <c r="IE57" s="119" t="str">
        <f t="shared" si="3"/>
        <v/>
      </c>
      <c r="IF57" s="119" t="str">
        <f t="shared" si="3"/>
        <v/>
      </c>
      <c r="IG57" s="119" t="str">
        <f t="shared" si="3"/>
        <v/>
      </c>
      <c r="IH57" s="119" t="str">
        <f t="shared" si="3"/>
        <v/>
      </c>
      <c r="II57" s="119" t="str">
        <f t="shared" si="3"/>
        <v/>
      </c>
      <c r="IJ57" s="119" t="str">
        <f t="shared" si="3"/>
        <v/>
      </c>
      <c r="IK57" s="119" t="str">
        <f t="shared" si="3"/>
        <v/>
      </c>
      <c r="IL57" s="119" t="str">
        <f t="shared" si="3"/>
        <v/>
      </c>
      <c r="IM57" s="119" t="str">
        <f t="shared" si="3"/>
        <v/>
      </c>
      <c r="IN57" s="119" t="str">
        <f t="shared" si="3"/>
        <v/>
      </c>
      <c r="IO57" s="119" t="str">
        <f t="shared" si="3"/>
        <v/>
      </c>
      <c r="IP57" s="119" t="str">
        <f t="shared" si="3"/>
        <v/>
      </c>
      <c r="IQ57" s="119" t="str">
        <f t="shared" si="3"/>
        <v/>
      </c>
      <c r="IR57" s="119" t="str">
        <f t="shared" si="3"/>
        <v/>
      </c>
      <c r="IS57" s="119" t="str">
        <f t="shared" si="3"/>
        <v/>
      </c>
      <c r="IT57" s="119" t="str">
        <f t="shared" si="3"/>
        <v/>
      </c>
      <c r="IU57" s="119" t="str">
        <f t="shared" si="3"/>
        <v/>
      </c>
      <c r="IV57" s="119" t="str">
        <f t="shared" si="3"/>
        <v/>
      </c>
      <c r="IW57" s="119" t="str">
        <f t="shared" si="3"/>
        <v/>
      </c>
      <c r="IX57" s="119" t="str">
        <f t="shared" si="3"/>
        <v/>
      </c>
      <c r="IY57" s="119" t="str">
        <f t="shared" si="3"/>
        <v/>
      </c>
      <c r="IZ57" s="119" t="str">
        <f t="shared" ref="IZ57:LK57" si="4">IF(ISBLANK(IZ9),"",MONTH(IZ9)&amp;"."&amp;YEAR((IZ9)))</f>
        <v/>
      </c>
      <c r="JA57" s="119" t="str">
        <f t="shared" si="4"/>
        <v/>
      </c>
      <c r="JB57" s="119" t="str">
        <f t="shared" si="4"/>
        <v/>
      </c>
      <c r="JC57" s="119" t="str">
        <f t="shared" si="4"/>
        <v/>
      </c>
      <c r="JD57" s="119" t="str">
        <f t="shared" si="4"/>
        <v/>
      </c>
      <c r="JE57" s="119" t="str">
        <f t="shared" si="4"/>
        <v/>
      </c>
      <c r="JF57" s="119" t="str">
        <f t="shared" si="4"/>
        <v/>
      </c>
      <c r="JG57" s="119" t="str">
        <f t="shared" si="4"/>
        <v/>
      </c>
      <c r="JH57" s="119" t="str">
        <f t="shared" si="4"/>
        <v/>
      </c>
      <c r="JI57" s="119" t="str">
        <f t="shared" si="4"/>
        <v/>
      </c>
      <c r="JJ57" s="119" t="str">
        <f t="shared" si="4"/>
        <v/>
      </c>
      <c r="JK57" s="119" t="str">
        <f t="shared" si="4"/>
        <v/>
      </c>
      <c r="JL57" s="119" t="str">
        <f t="shared" si="4"/>
        <v/>
      </c>
      <c r="JM57" s="119" t="str">
        <f t="shared" si="4"/>
        <v/>
      </c>
      <c r="JN57" s="119" t="str">
        <f t="shared" si="4"/>
        <v/>
      </c>
      <c r="JO57" s="119" t="str">
        <f t="shared" si="4"/>
        <v/>
      </c>
      <c r="JP57" s="119" t="str">
        <f t="shared" si="4"/>
        <v/>
      </c>
      <c r="JQ57" s="119" t="str">
        <f t="shared" si="4"/>
        <v/>
      </c>
      <c r="JR57" s="119" t="str">
        <f t="shared" si="4"/>
        <v/>
      </c>
      <c r="JS57" s="119" t="str">
        <f t="shared" si="4"/>
        <v/>
      </c>
      <c r="JT57" s="119" t="str">
        <f t="shared" si="4"/>
        <v/>
      </c>
      <c r="JU57" s="119" t="str">
        <f t="shared" si="4"/>
        <v/>
      </c>
      <c r="JV57" s="119" t="str">
        <f t="shared" si="4"/>
        <v/>
      </c>
      <c r="JW57" s="119" t="str">
        <f t="shared" si="4"/>
        <v/>
      </c>
      <c r="JX57" s="119" t="str">
        <f t="shared" si="4"/>
        <v/>
      </c>
      <c r="JY57" s="119" t="str">
        <f t="shared" si="4"/>
        <v/>
      </c>
      <c r="JZ57" s="119" t="str">
        <f t="shared" si="4"/>
        <v/>
      </c>
      <c r="KA57" s="119" t="str">
        <f t="shared" si="4"/>
        <v/>
      </c>
      <c r="KB57" s="119" t="str">
        <f t="shared" si="4"/>
        <v/>
      </c>
      <c r="KC57" s="119" t="str">
        <f t="shared" si="4"/>
        <v/>
      </c>
      <c r="KD57" s="119" t="str">
        <f t="shared" si="4"/>
        <v/>
      </c>
      <c r="KE57" s="119" t="str">
        <f t="shared" si="4"/>
        <v/>
      </c>
      <c r="KF57" s="119" t="str">
        <f t="shared" si="4"/>
        <v/>
      </c>
      <c r="KG57" s="119" t="str">
        <f t="shared" si="4"/>
        <v/>
      </c>
      <c r="KH57" s="119" t="str">
        <f t="shared" si="4"/>
        <v/>
      </c>
      <c r="KI57" s="119" t="str">
        <f t="shared" si="4"/>
        <v/>
      </c>
      <c r="KJ57" s="119" t="str">
        <f t="shared" si="4"/>
        <v/>
      </c>
      <c r="KK57" s="119" t="str">
        <f t="shared" si="4"/>
        <v/>
      </c>
      <c r="KL57" s="119" t="str">
        <f t="shared" si="4"/>
        <v/>
      </c>
      <c r="KM57" s="119" t="str">
        <f t="shared" si="4"/>
        <v/>
      </c>
      <c r="KN57" s="119" t="str">
        <f t="shared" si="4"/>
        <v/>
      </c>
      <c r="KO57" s="119" t="str">
        <f t="shared" si="4"/>
        <v/>
      </c>
      <c r="KP57" s="119" t="str">
        <f t="shared" si="4"/>
        <v/>
      </c>
      <c r="KQ57" s="119" t="str">
        <f t="shared" si="4"/>
        <v/>
      </c>
      <c r="KR57" s="119" t="str">
        <f t="shared" si="4"/>
        <v/>
      </c>
      <c r="KS57" s="119" t="str">
        <f t="shared" si="4"/>
        <v/>
      </c>
      <c r="KT57" s="119" t="str">
        <f t="shared" si="4"/>
        <v/>
      </c>
      <c r="KU57" s="119" t="str">
        <f t="shared" si="4"/>
        <v/>
      </c>
      <c r="KV57" s="119" t="str">
        <f t="shared" si="4"/>
        <v/>
      </c>
      <c r="KW57" s="119" t="str">
        <f t="shared" si="4"/>
        <v/>
      </c>
      <c r="KX57" s="119" t="str">
        <f t="shared" si="4"/>
        <v/>
      </c>
      <c r="KY57" s="119" t="str">
        <f t="shared" si="4"/>
        <v/>
      </c>
      <c r="KZ57" s="119" t="str">
        <f t="shared" si="4"/>
        <v/>
      </c>
      <c r="LA57" s="119" t="str">
        <f t="shared" si="4"/>
        <v/>
      </c>
      <c r="LB57" s="119" t="str">
        <f t="shared" si="4"/>
        <v/>
      </c>
      <c r="LC57" s="119" t="str">
        <f t="shared" si="4"/>
        <v/>
      </c>
      <c r="LD57" s="119" t="str">
        <f t="shared" si="4"/>
        <v/>
      </c>
      <c r="LE57" s="119" t="str">
        <f t="shared" si="4"/>
        <v/>
      </c>
      <c r="LF57" s="119" t="str">
        <f t="shared" si="4"/>
        <v/>
      </c>
      <c r="LG57" s="119" t="str">
        <f t="shared" si="4"/>
        <v/>
      </c>
      <c r="LH57" s="119" t="str">
        <f t="shared" si="4"/>
        <v/>
      </c>
      <c r="LI57" s="119" t="str">
        <f t="shared" si="4"/>
        <v/>
      </c>
      <c r="LJ57" s="119" t="str">
        <f t="shared" si="4"/>
        <v/>
      </c>
      <c r="LK57" s="119" t="str">
        <f t="shared" si="4"/>
        <v/>
      </c>
      <c r="LL57" s="119" t="str">
        <f t="shared" ref="LL57:NW57" si="5">IF(ISBLANK(LL9),"",MONTH(LL9)&amp;"."&amp;YEAR((LL9)))</f>
        <v/>
      </c>
      <c r="LM57" s="119" t="str">
        <f t="shared" si="5"/>
        <v/>
      </c>
      <c r="LN57" s="119" t="str">
        <f t="shared" si="5"/>
        <v/>
      </c>
      <c r="LO57" s="119" t="str">
        <f t="shared" si="5"/>
        <v/>
      </c>
      <c r="LP57" s="119" t="str">
        <f t="shared" si="5"/>
        <v/>
      </c>
      <c r="LQ57" s="119" t="str">
        <f t="shared" si="5"/>
        <v/>
      </c>
      <c r="LR57" s="119" t="str">
        <f t="shared" si="5"/>
        <v/>
      </c>
      <c r="LS57" s="119" t="str">
        <f t="shared" si="5"/>
        <v/>
      </c>
      <c r="LT57" s="119" t="str">
        <f t="shared" si="5"/>
        <v/>
      </c>
      <c r="LU57" s="119" t="str">
        <f t="shared" si="5"/>
        <v/>
      </c>
      <c r="LV57" s="119" t="str">
        <f t="shared" si="5"/>
        <v/>
      </c>
      <c r="LW57" s="119" t="str">
        <f t="shared" si="5"/>
        <v/>
      </c>
      <c r="LX57" s="119" t="str">
        <f t="shared" si="5"/>
        <v/>
      </c>
      <c r="LY57" s="119" t="str">
        <f t="shared" si="5"/>
        <v/>
      </c>
      <c r="LZ57" s="119" t="str">
        <f t="shared" si="5"/>
        <v/>
      </c>
      <c r="MA57" s="119" t="str">
        <f t="shared" si="5"/>
        <v/>
      </c>
      <c r="MB57" s="119" t="str">
        <f t="shared" si="5"/>
        <v/>
      </c>
      <c r="MC57" s="119" t="str">
        <f t="shared" si="5"/>
        <v/>
      </c>
      <c r="MD57" s="119" t="str">
        <f t="shared" si="5"/>
        <v/>
      </c>
      <c r="ME57" s="119" t="str">
        <f t="shared" si="5"/>
        <v/>
      </c>
      <c r="MF57" s="119" t="str">
        <f t="shared" si="5"/>
        <v/>
      </c>
      <c r="MG57" s="119" t="str">
        <f t="shared" si="5"/>
        <v/>
      </c>
      <c r="MH57" s="119" t="str">
        <f t="shared" si="5"/>
        <v/>
      </c>
      <c r="MI57" s="119" t="str">
        <f t="shared" si="5"/>
        <v/>
      </c>
      <c r="MJ57" s="119" t="str">
        <f t="shared" si="5"/>
        <v/>
      </c>
      <c r="MK57" s="119" t="str">
        <f t="shared" si="5"/>
        <v/>
      </c>
      <c r="ML57" s="119" t="str">
        <f t="shared" si="5"/>
        <v/>
      </c>
      <c r="MM57" s="119" t="str">
        <f t="shared" si="5"/>
        <v/>
      </c>
      <c r="MN57" s="119" t="str">
        <f t="shared" si="5"/>
        <v/>
      </c>
      <c r="MO57" s="119" t="str">
        <f t="shared" si="5"/>
        <v/>
      </c>
      <c r="MP57" s="119" t="str">
        <f t="shared" si="5"/>
        <v/>
      </c>
      <c r="MQ57" s="119" t="str">
        <f t="shared" si="5"/>
        <v/>
      </c>
      <c r="MR57" s="119" t="str">
        <f t="shared" si="5"/>
        <v/>
      </c>
      <c r="MS57" s="119" t="str">
        <f t="shared" si="5"/>
        <v/>
      </c>
      <c r="MT57" s="119" t="str">
        <f t="shared" si="5"/>
        <v/>
      </c>
      <c r="MU57" s="119" t="str">
        <f t="shared" si="5"/>
        <v/>
      </c>
      <c r="MV57" s="119" t="str">
        <f t="shared" si="5"/>
        <v/>
      </c>
      <c r="MW57" s="119" t="str">
        <f t="shared" si="5"/>
        <v/>
      </c>
      <c r="MX57" s="119" t="str">
        <f t="shared" si="5"/>
        <v/>
      </c>
      <c r="MY57" s="119" t="str">
        <f t="shared" si="5"/>
        <v/>
      </c>
      <c r="MZ57" s="119" t="str">
        <f t="shared" si="5"/>
        <v/>
      </c>
      <c r="NA57" s="119" t="str">
        <f t="shared" si="5"/>
        <v/>
      </c>
      <c r="NB57" s="119" t="str">
        <f t="shared" si="5"/>
        <v/>
      </c>
      <c r="NC57" s="119" t="str">
        <f t="shared" si="5"/>
        <v/>
      </c>
      <c r="ND57" s="119" t="str">
        <f t="shared" si="5"/>
        <v/>
      </c>
      <c r="NE57" s="119" t="str">
        <f t="shared" si="5"/>
        <v/>
      </c>
      <c r="NF57" s="119" t="str">
        <f t="shared" si="5"/>
        <v/>
      </c>
      <c r="NG57" s="119" t="str">
        <f t="shared" si="5"/>
        <v/>
      </c>
      <c r="NH57" s="119" t="str">
        <f t="shared" si="5"/>
        <v/>
      </c>
      <c r="NI57" s="119" t="str">
        <f t="shared" si="5"/>
        <v/>
      </c>
      <c r="NJ57" s="119" t="str">
        <f t="shared" si="5"/>
        <v/>
      </c>
      <c r="NK57" s="119" t="str">
        <f t="shared" si="5"/>
        <v/>
      </c>
      <c r="NL57" s="119" t="str">
        <f t="shared" si="5"/>
        <v/>
      </c>
      <c r="NM57" s="119" t="str">
        <f t="shared" si="5"/>
        <v/>
      </c>
      <c r="NN57" s="119" t="str">
        <f t="shared" si="5"/>
        <v/>
      </c>
      <c r="NO57" s="119" t="str">
        <f t="shared" si="5"/>
        <v/>
      </c>
      <c r="NP57" s="119" t="str">
        <f t="shared" si="5"/>
        <v/>
      </c>
      <c r="NQ57" s="119" t="str">
        <f t="shared" si="5"/>
        <v/>
      </c>
      <c r="NR57" s="119" t="str">
        <f t="shared" si="5"/>
        <v/>
      </c>
      <c r="NS57" s="119" t="str">
        <f t="shared" si="5"/>
        <v/>
      </c>
      <c r="NT57" s="119" t="str">
        <f t="shared" si="5"/>
        <v/>
      </c>
      <c r="NU57" s="119" t="str">
        <f t="shared" si="5"/>
        <v/>
      </c>
      <c r="NV57" s="119" t="str">
        <f t="shared" si="5"/>
        <v/>
      </c>
      <c r="NW57" s="119" t="str">
        <f t="shared" si="5"/>
        <v/>
      </c>
      <c r="NX57" s="119" t="str">
        <f t="shared" ref="NX57:QI57" si="6">IF(ISBLANK(NX9),"",MONTH(NX9)&amp;"."&amp;YEAR((NX9)))</f>
        <v/>
      </c>
      <c r="NY57" s="119" t="str">
        <f t="shared" si="6"/>
        <v/>
      </c>
      <c r="NZ57" s="119" t="str">
        <f t="shared" si="6"/>
        <v/>
      </c>
      <c r="OA57" s="119" t="str">
        <f t="shared" si="6"/>
        <v/>
      </c>
      <c r="OB57" s="119" t="str">
        <f t="shared" si="6"/>
        <v/>
      </c>
      <c r="OC57" s="119" t="str">
        <f t="shared" si="6"/>
        <v/>
      </c>
      <c r="OD57" s="119" t="str">
        <f t="shared" si="6"/>
        <v/>
      </c>
      <c r="OE57" s="119" t="str">
        <f t="shared" si="6"/>
        <v/>
      </c>
      <c r="OF57" s="119" t="str">
        <f t="shared" si="6"/>
        <v/>
      </c>
      <c r="OG57" s="119" t="str">
        <f t="shared" si="6"/>
        <v/>
      </c>
      <c r="OH57" s="119" t="str">
        <f t="shared" si="6"/>
        <v/>
      </c>
      <c r="OI57" s="119" t="str">
        <f t="shared" si="6"/>
        <v/>
      </c>
      <c r="OJ57" s="119" t="str">
        <f t="shared" si="6"/>
        <v/>
      </c>
      <c r="OK57" s="119" t="str">
        <f t="shared" si="6"/>
        <v/>
      </c>
      <c r="OL57" s="119" t="str">
        <f t="shared" si="6"/>
        <v/>
      </c>
      <c r="OM57" s="119" t="str">
        <f t="shared" si="6"/>
        <v/>
      </c>
      <c r="ON57" s="119" t="str">
        <f t="shared" si="6"/>
        <v/>
      </c>
      <c r="OO57" s="119" t="str">
        <f t="shared" si="6"/>
        <v/>
      </c>
      <c r="OP57" s="119" t="str">
        <f t="shared" si="6"/>
        <v/>
      </c>
      <c r="OQ57" s="119" t="str">
        <f t="shared" si="6"/>
        <v/>
      </c>
      <c r="OR57" s="119" t="str">
        <f t="shared" si="6"/>
        <v/>
      </c>
      <c r="OS57" s="119" t="str">
        <f t="shared" si="6"/>
        <v/>
      </c>
      <c r="OT57" s="119" t="str">
        <f t="shared" si="6"/>
        <v/>
      </c>
      <c r="OU57" s="119" t="str">
        <f t="shared" si="6"/>
        <v/>
      </c>
      <c r="OV57" s="119" t="str">
        <f t="shared" si="6"/>
        <v/>
      </c>
      <c r="OW57" s="119" t="str">
        <f t="shared" si="6"/>
        <v/>
      </c>
      <c r="OX57" s="119" t="str">
        <f t="shared" si="6"/>
        <v/>
      </c>
      <c r="OY57" s="119" t="str">
        <f t="shared" si="6"/>
        <v/>
      </c>
      <c r="OZ57" s="119" t="str">
        <f t="shared" si="6"/>
        <v/>
      </c>
      <c r="PA57" s="119" t="str">
        <f t="shared" si="6"/>
        <v/>
      </c>
      <c r="PB57" s="119" t="str">
        <f t="shared" si="6"/>
        <v/>
      </c>
      <c r="PC57" s="119" t="str">
        <f t="shared" si="6"/>
        <v/>
      </c>
      <c r="PD57" s="119" t="str">
        <f t="shared" si="6"/>
        <v/>
      </c>
      <c r="PE57" s="119" t="str">
        <f t="shared" si="6"/>
        <v/>
      </c>
      <c r="PF57" s="119" t="str">
        <f t="shared" si="6"/>
        <v/>
      </c>
      <c r="PG57" s="119" t="str">
        <f t="shared" si="6"/>
        <v/>
      </c>
      <c r="PH57" s="119" t="str">
        <f t="shared" si="6"/>
        <v/>
      </c>
      <c r="PI57" s="119" t="str">
        <f t="shared" si="6"/>
        <v/>
      </c>
      <c r="PJ57" s="119" t="str">
        <f t="shared" si="6"/>
        <v/>
      </c>
      <c r="PK57" s="119" t="str">
        <f t="shared" si="6"/>
        <v/>
      </c>
      <c r="PL57" s="119" t="str">
        <f t="shared" si="6"/>
        <v/>
      </c>
      <c r="PM57" s="119" t="str">
        <f t="shared" si="6"/>
        <v/>
      </c>
      <c r="PN57" s="119" t="str">
        <f t="shared" si="6"/>
        <v/>
      </c>
      <c r="PO57" s="119" t="str">
        <f t="shared" si="6"/>
        <v/>
      </c>
      <c r="PP57" s="119" t="str">
        <f t="shared" si="6"/>
        <v/>
      </c>
      <c r="PQ57" s="119" t="str">
        <f t="shared" si="6"/>
        <v/>
      </c>
      <c r="PR57" s="119" t="str">
        <f t="shared" si="6"/>
        <v/>
      </c>
      <c r="PS57" s="119" t="str">
        <f t="shared" si="6"/>
        <v/>
      </c>
      <c r="PT57" s="119" t="str">
        <f t="shared" si="6"/>
        <v/>
      </c>
      <c r="PU57" s="119" t="str">
        <f t="shared" si="6"/>
        <v/>
      </c>
      <c r="PV57" s="119" t="str">
        <f t="shared" si="6"/>
        <v/>
      </c>
      <c r="PW57" s="119" t="str">
        <f t="shared" si="6"/>
        <v/>
      </c>
      <c r="PX57" s="119" t="str">
        <f t="shared" si="6"/>
        <v/>
      </c>
      <c r="PY57" s="119" t="str">
        <f t="shared" si="6"/>
        <v/>
      </c>
      <c r="PZ57" s="119" t="str">
        <f t="shared" si="6"/>
        <v/>
      </c>
      <c r="QA57" s="119" t="str">
        <f t="shared" si="6"/>
        <v/>
      </c>
      <c r="QB57" s="119" t="str">
        <f t="shared" si="6"/>
        <v/>
      </c>
      <c r="QC57" s="119" t="str">
        <f t="shared" si="6"/>
        <v/>
      </c>
      <c r="QD57" s="119" t="str">
        <f t="shared" si="6"/>
        <v/>
      </c>
      <c r="QE57" s="119" t="str">
        <f t="shared" si="6"/>
        <v/>
      </c>
      <c r="QF57" s="119" t="str">
        <f t="shared" si="6"/>
        <v/>
      </c>
      <c r="QG57" s="119" t="str">
        <f t="shared" si="6"/>
        <v/>
      </c>
      <c r="QH57" s="119" t="str">
        <f t="shared" si="6"/>
        <v/>
      </c>
      <c r="QI57" s="119" t="str">
        <f t="shared" si="6"/>
        <v/>
      </c>
      <c r="QJ57" s="119" t="str">
        <f t="shared" ref="QJ57:SU57" si="7">IF(ISBLANK(QJ9),"",MONTH(QJ9)&amp;"."&amp;YEAR((QJ9)))</f>
        <v/>
      </c>
      <c r="QK57" s="119" t="str">
        <f t="shared" si="7"/>
        <v/>
      </c>
      <c r="QL57" s="119" t="str">
        <f t="shared" si="7"/>
        <v/>
      </c>
      <c r="QM57" s="119" t="str">
        <f t="shared" si="7"/>
        <v/>
      </c>
      <c r="QN57" s="119" t="str">
        <f t="shared" si="7"/>
        <v/>
      </c>
      <c r="QO57" s="119" t="str">
        <f t="shared" si="7"/>
        <v/>
      </c>
      <c r="QP57" s="119" t="str">
        <f t="shared" si="7"/>
        <v/>
      </c>
      <c r="QQ57" s="119" t="str">
        <f t="shared" si="7"/>
        <v/>
      </c>
      <c r="QR57" s="119" t="str">
        <f t="shared" si="7"/>
        <v/>
      </c>
      <c r="QS57" s="119" t="str">
        <f t="shared" si="7"/>
        <v/>
      </c>
      <c r="QT57" s="119" t="str">
        <f t="shared" si="7"/>
        <v/>
      </c>
      <c r="QU57" s="119" t="str">
        <f t="shared" si="7"/>
        <v/>
      </c>
      <c r="QV57" s="119" t="str">
        <f t="shared" si="7"/>
        <v/>
      </c>
      <c r="QW57" s="119" t="str">
        <f t="shared" si="7"/>
        <v/>
      </c>
      <c r="QX57" s="119" t="str">
        <f t="shared" si="7"/>
        <v/>
      </c>
      <c r="QY57" s="119" t="str">
        <f t="shared" si="7"/>
        <v/>
      </c>
      <c r="QZ57" s="119" t="str">
        <f t="shared" si="7"/>
        <v/>
      </c>
      <c r="RA57" s="119" t="str">
        <f t="shared" si="7"/>
        <v/>
      </c>
      <c r="RB57" s="119" t="str">
        <f t="shared" si="7"/>
        <v/>
      </c>
      <c r="RC57" s="119" t="str">
        <f t="shared" si="7"/>
        <v/>
      </c>
      <c r="RD57" s="119" t="str">
        <f t="shared" si="7"/>
        <v/>
      </c>
      <c r="RE57" s="119" t="str">
        <f t="shared" si="7"/>
        <v/>
      </c>
      <c r="RF57" s="119" t="str">
        <f t="shared" si="7"/>
        <v/>
      </c>
      <c r="RG57" s="119" t="str">
        <f t="shared" si="7"/>
        <v/>
      </c>
      <c r="RH57" s="119" t="str">
        <f t="shared" si="7"/>
        <v/>
      </c>
      <c r="RI57" s="119" t="str">
        <f t="shared" si="7"/>
        <v/>
      </c>
      <c r="RJ57" s="119" t="str">
        <f t="shared" si="7"/>
        <v/>
      </c>
      <c r="RK57" s="119" t="str">
        <f t="shared" si="7"/>
        <v/>
      </c>
      <c r="RL57" s="119" t="str">
        <f t="shared" si="7"/>
        <v/>
      </c>
      <c r="RM57" s="119" t="str">
        <f t="shared" si="7"/>
        <v/>
      </c>
      <c r="RN57" s="119" t="str">
        <f t="shared" si="7"/>
        <v/>
      </c>
      <c r="RO57" s="119" t="str">
        <f t="shared" si="7"/>
        <v/>
      </c>
      <c r="RP57" s="119" t="str">
        <f t="shared" si="7"/>
        <v/>
      </c>
      <c r="RQ57" s="119" t="str">
        <f t="shared" si="7"/>
        <v/>
      </c>
      <c r="RR57" s="119" t="str">
        <f t="shared" si="7"/>
        <v/>
      </c>
      <c r="RS57" s="119" t="str">
        <f t="shared" si="7"/>
        <v/>
      </c>
      <c r="RT57" s="119" t="str">
        <f t="shared" si="7"/>
        <v/>
      </c>
      <c r="RU57" s="119" t="str">
        <f t="shared" si="7"/>
        <v/>
      </c>
      <c r="RV57" s="119" t="str">
        <f t="shared" si="7"/>
        <v/>
      </c>
      <c r="RW57" s="119" t="str">
        <f t="shared" si="7"/>
        <v/>
      </c>
      <c r="RX57" s="119" t="str">
        <f t="shared" si="7"/>
        <v/>
      </c>
      <c r="RY57" s="119" t="str">
        <f t="shared" si="7"/>
        <v/>
      </c>
      <c r="RZ57" s="119" t="str">
        <f t="shared" si="7"/>
        <v/>
      </c>
      <c r="SA57" s="119" t="str">
        <f t="shared" si="7"/>
        <v/>
      </c>
      <c r="SB57" s="119" t="str">
        <f t="shared" si="7"/>
        <v/>
      </c>
      <c r="SC57" s="119" t="str">
        <f t="shared" si="7"/>
        <v/>
      </c>
      <c r="SD57" s="119" t="str">
        <f t="shared" si="7"/>
        <v/>
      </c>
      <c r="SE57" s="119" t="str">
        <f t="shared" si="7"/>
        <v/>
      </c>
      <c r="SF57" s="119" t="str">
        <f t="shared" si="7"/>
        <v/>
      </c>
      <c r="SG57" s="119" t="str">
        <f t="shared" si="7"/>
        <v/>
      </c>
      <c r="SH57" s="119" t="str">
        <f t="shared" si="7"/>
        <v/>
      </c>
      <c r="SI57" s="119" t="str">
        <f t="shared" si="7"/>
        <v/>
      </c>
      <c r="SJ57" s="119" t="str">
        <f t="shared" si="7"/>
        <v/>
      </c>
      <c r="SK57" s="119" t="str">
        <f t="shared" si="7"/>
        <v/>
      </c>
      <c r="SL57" s="119" t="str">
        <f t="shared" si="7"/>
        <v/>
      </c>
      <c r="SM57" s="119" t="str">
        <f t="shared" si="7"/>
        <v/>
      </c>
      <c r="SN57" s="119" t="str">
        <f t="shared" si="7"/>
        <v/>
      </c>
      <c r="SO57" s="119" t="str">
        <f t="shared" si="7"/>
        <v/>
      </c>
      <c r="SP57" s="119" t="str">
        <f t="shared" si="7"/>
        <v/>
      </c>
      <c r="SQ57" s="119" t="str">
        <f t="shared" si="7"/>
        <v/>
      </c>
      <c r="SR57" s="119" t="str">
        <f t="shared" si="7"/>
        <v/>
      </c>
      <c r="SS57" s="119" t="str">
        <f t="shared" si="7"/>
        <v/>
      </c>
      <c r="ST57" s="119" t="str">
        <f t="shared" si="7"/>
        <v/>
      </c>
      <c r="SU57" s="119" t="str">
        <f t="shared" si="7"/>
        <v/>
      </c>
      <c r="SV57" s="119" t="str">
        <f t="shared" ref="SV57:VG57" si="8">IF(ISBLANK(SV9),"",MONTH(SV9)&amp;"."&amp;YEAR((SV9)))</f>
        <v/>
      </c>
      <c r="SW57" s="119" t="str">
        <f t="shared" si="8"/>
        <v/>
      </c>
      <c r="SX57" s="119" t="str">
        <f t="shared" si="8"/>
        <v/>
      </c>
      <c r="SY57" s="119" t="str">
        <f t="shared" si="8"/>
        <v/>
      </c>
      <c r="SZ57" s="119" t="str">
        <f t="shared" si="8"/>
        <v/>
      </c>
      <c r="TA57" s="119" t="str">
        <f t="shared" si="8"/>
        <v/>
      </c>
      <c r="TB57" s="119" t="str">
        <f t="shared" si="8"/>
        <v/>
      </c>
      <c r="TC57" s="119" t="str">
        <f t="shared" si="8"/>
        <v/>
      </c>
      <c r="TD57" s="119" t="str">
        <f t="shared" si="8"/>
        <v/>
      </c>
      <c r="TE57" s="119" t="str">
        <f t="shared" si="8"/>
        <v/>
      </c>
      <c r="TF57" s="119" t="str">
        <f t="shared" si="8"/>
        <v/>
      </c>
      <c r="TG57" s="119" t="str">
        <f t="shared" si="8"/>
        <v/>
      </c>
      <c r="TH57" s="119" t="str">
        <f t="shared" si="8"/>
        <v/>
      </c>
      <c r="TI57" s="119" t="str">
        <f t="shared" si="8"/>
        <v/>
      </c>
      <c r="TJ57" s="119" t="str">
        <f t="shared" si="8"/>
        <v/>
      </c>
      <c r="TK57" s="119" t="str">
        <f t="shared" si="8"/>
        <v/>
      </c>
      <c r="TL57" s="119" t="str">
        <f t="shared" si="8"/>
        <v/>
      </c>
      <c r="TM57" s="119" t="str">
        <f t="shared" si="8"/>
        <v/>
      </c>
      <c r="TN57" s="119" t="str">
        <f t="shared" si="8"/>
        <v/>
      </c>
      <c r="TO57" s="119" t="str">
        <f t="shared" si="8"/>
        <v/>
      </c>
      <c r="TP57" s="119" t="str">
        <f t="shared" si="8"/>
        <v/>
      </c>
      <c r="TQ57" s="119" t="str">
        <f t="shared" si="8"/>
        <v/>
      </c>
      <c r="TR57" s="119" t="str">
        <f t="shared" si="8"/>
        <v/>
      </c>
      <c r="TS57" s="119" t="str">
        <f t="shared" si="8"/>
        <v/>
      </c>
      <c r="TT57" s="119" t="str">
        <f t="shared" si="8"/>
        <v/>
      </c>
      <c r="TU57" s="119" t="str">
        <f t="shared" si="8"/>
        <v/>
      </c>
      <c r="TV57" s="119" t="str">
        <f t="shared" si="8"/>
        <v/>
      </c>
      <c r="TW57" s="119" t="str">
        <f t="shared" si="8"/>
        <v/>
      </c>
      <c r="TX57" s="119" t="str">
        <f t="shared" si="8"/>
        <v/>
      </c>
      <c r="TY57" s="119" t="str">
        <f t="shared" si="8"/>
        <v/>
      </c>
      <c r="TZ57" s="119" t="str">
        <f t="shared" si="8"/>
        <v/>
      </c>
      <c r="UA57" s="119" t="str">
        <f t="shared" si="8"/>
        <v/>
      </c>
      <c r="UB57" s="119" t="str">
        <f t="shared" si="8"/>
        <v/>
      </c>
      <c r="UC57" s="119" t="str">
        <f t="shared" si="8"/>
        <v/>
      </c>
      <c r="UD57" s="119" t="str">
        <f t="shared" si="8"/>
        <v/>
      </c>
      <c r="UE57" s="119" t="str">
        <f t="shared" si="8"/>
        <v/>
      </c>
      <c r="UF57" s="119" t="str">
        <f t="shared" si="8"/>
        <v/>
      </c>
      <c r="UG57" s="119" t="str">
        <f t="shared" si="8"/>
        <v/>
      </c>
      <c r="UH57" s="119" t="str">
        <f t="shared" si="8"/>
        <v/>
      </c>
      <c r="UI57" s="119" t="str">
        <f t="shared" si="8"/>
        <v/>
      </c>
      <c r="UJ57" s="119" t="str">
        <f t="shared" si="8"/>
        <v/>
      </c>
      <c r="UK57" s="119" t="str">
        <f t="shared" si="8"/>
        <v/>
      </c>
      <c r="UL57" s="119" t="str">
        <f t="shared" si="8"/>
        <v/>
      </c>
      <c r="UM57" s="119" t="str">
        <f t="shared" si="8"/>
        <v/>
      </c>
      <c r="UN57" s="119" t="str">
        <f t="shared" si="8"/>
        <v/>
      </c>
      <c r="UO57" s="119" t="str">
        <f t="shared" si="8"/>
        <v/>
      </c>
      <c r="UP57" s="119" t="str">
        <f t="shared" si="8"/>
        <v/>
      </c>
      <c r="UQ57" s="119" t="str">
        <f t="shared" si="8"/>
        <v/>
      </c>
      <c r="UR57" s="119" t="str">
        <f t="shared" si="8"/>
        <v/>
      </c>
      <c r="US57" s="119" t="str">
        <f t="shared" si="8"/>
        <v/>
      </c>
      <c r="UT57" s="119" t="str">
        <f t="shared" si="8"/>
        <v/>
      </c>
      <c r="UU57" s="119" t="str">
        <f t="shared" si="8"/>
        <v/>
      </c>
      <c r="UV57" s="119" t="str">
        <f t="shared" si="8"/>
        <v/>
      </c>
      <c r="UW57" s="119" t="str">
        <f t="shared" si="8"/>
        <v/>
      </c>
      <c r="UX57" s="119" t="str">
        <f t="shared" si="8"/>
        <v/>
      </c>
      <c r="UY57" s="119" t="str">
        <f t="shared" si="8"/>
        <v/>
      </c>
      <c r="UZ57" s="119" t="str">
        <f t="shared" si="8"/>
        <v/>
      </c>
      <c r="VA57" s="119" t="str">
        <f t="shared" si="8"/>
        <v/>
      </c>
      <c r="VB57" s="119" t="str">
        <f t="shared" si="8"/>
        <v/>
      </c>
      <c r="VC57" s="119" t="str">
        <f t="shared" si="8"/>
        <v/>
      </c>
      <c r="VD57" s="119" t="str">
        <f t="shared" si="8"/>
        <v/>
      </c>
      <c r="VE57" s="119" t="str">
        <f t="shared" si="8"/>
        <v/>
      </c>
      <c r="VF57" s="119" t="str">
        <f t="shared" si="8"/>
        <v/>
      </c>
      <c r="VG57" s="119" t="str">
        <f t="shared" si="8"/>
        <v/>
      </c>
      <c r="VH57" s="119" t="str">
        <f t="shared" ref="VH57:XS57" si="9">IF(ISBLANK(VH9),"",MONTH(VH9)&amp;"."&amp;YEAR((VH9)))</f>
        <v/>
      </c>
      <c r="VI57" s="119" t="str">
        <f t="shared" si="9"/>
        <v/>
      </c>
      <c r="VJ57" s="119" t="str">
        <f t="shared" si="9"/>
        <v/>
      </c>
      <c r="VK57" s="119" t="str">
        <f t="shared" si="9"/>
        <v/>
      </c>
      <c r="VL57" s="119" t="str">
        <f t="shared" si="9"/>
        <v/>
      </c>
      <c r="VM57" s="119" t="str">
        <f t="shared" si="9"/>
        <v/>
      </c>
      <c r="VN57" s="119" t="str">
        <f t="shared" si="9"/>
        <v/>
      </c>
      <c r="VO57" s="119" t="str">
        <f t="shared" si="9"/>
        <v/>
      </c>
      <c r="VP57" s="119" t="str">
        <f t="shared" si="9"/>
        <v/>
      </c>
      <c r="VQ57" s="119" t="str">
        <f t="shared" si="9"/>
        <v/>
      </c>
      <c r="VR57" s="119" t="str">
        <f t="shared" si="9"/>
        <v/>
      </c>
      <c r="VS57" s="119" t="str">
        <f t="shared" si="9"/>
        <v/>
      </c>
      <c r="VT57" s="119" t="str">
        <f t="shared" si="9"/>
        <v/>
      </c>
      <c r="VU57" s="119" t="str">
        <f t="shared" si="9"/>
        <v/>
      </c>
      <c r="VV57" s="119" t="str">
        <f t="shared" si="9"/>
        <v/>
      </c>
      <c r="VW57" s="119" t="str">
        <f t="shared" si="9"/>
        <v/>
      </c>
      <c r="VX57" s="119" t="str">
        <f t="shared" si="9"/>
        <v/>
      </c>
      <c r="VY57" s="119" t="str">
        <f t="shared" si="9"/>
        <v/>
      </c>
      <c r="VZ57" s="119" t="str">
        <f t="shared" si="9"/>
        <v/>
      </c>
      <c r="WA57" s="119" t="str">
        <f t="shared" si="9"/>
        <v/>
      </c>
      <c r="WB57" s="119" t="str">
        <f t="shared" si="9"/>
        <v/>
      </c>
      <c r="WC57" s="119" t="str">
        <f t="shared" si="9"/>
        <v/>
      </c>
      <c r="WD57" s="119" t="str">
        <f t="shared" si="9"/>
        <v/>
      </c>
      <c r="WE57" s="119" t="str">
        <f t="shared" si="9"/>
        <v/>
      </c>
      <c r="WF57" s="119" t="str">
        <f t="shared" si="9"/>
        <v/>
      </c>
      <c r="WG57" s="119" t="str">
        <f t="shared" si="9"/>
        <v/>
      </c>
      <c r="WH57" s="119" t="str">
        <f t="shared" si="9"/>
        <v/>
      </c>
      <c r="WI57" s="119" t="str">
        <f t="shared" si="9"/>
        <v/>
      </c>
      <c r="WJ57" s="119" t="str">
        <f t="shared" si="9"/>
        <v/>
      </c>
      <c r="WK57" s="119" t="str">
        <f t="shared" si="9"/>
        <v/>
      </c>
      <c r="WL57" s="119" t="str">
        <f t="shared" si="9"/>
        <v/>
      </c>
      <c r="WM57" s="119" t="str">
        <f t="shared" si="9"/>
        <v/>
      </c>
      <c r="WN57" s="119" t="str">
        <f t="shared" si="9"/>
        <v/>
      </c>
      <c r="WO57" s="119" t="str">
        <f t="shared" si="9"/>
        <v/>
      </c>
      <c r="WP57" s="119" t="str">
        <f t="shared" si="9"/>
        <v/>
      </c>
      <c r="WQ57" s="119" t="str">
        <f t="shared" si="9"/>
        <v/>
      </c>
      <c r="WR57" s="119" t="str">
        <f t="shared" si="9"/>
        <v/>
      </c>
      <c r="WS57" s="119" t="str">
        <f t="shared" si="9"/>
        <v/>
      </c>
      <c r="WT57" s="119" t="str">
        <f t="shared" si="9"/>
        <v/>
      </c>
      <c r="WU57" s="119" t="str">
        <f t="shared" si="9"/>
        <v/>
      </c>
      <c r="WV57" s="119" t="str">
        <f t="shared" si="9"/>
        <v/>
      </c>
      <c r="WW57" s="119" t="str">
        <f t="shared" si="9"/>
        <v/>
      </c>
      <c r="WX57" s="119" t="str">
        <f t="shared" si="9"/>
        <v/>
      </c>
      <c r="WY57" s="119" t="str">
        <f t="shared" si="9"/>
        <v/>
      </c>
      <c r="WZ57" s="119" t="str">
        <f t="shared" si="9"/>
        <v/>
      </c>
      <c r="XA57" s="119" t="str">
        <f t="shared" si="9"/>
        <v/>
      </c>
      <c r="XB57" s="119" t="str">
        <f t="shared" si="9"/>
        <v/>
      </c>
      <c r="XC57" s="119" t="str">
        <f t="shared" si="9"/>
        <v/>
      </c>
      <c r="XD57" s="119" t="str">
        <f t="shared" si="9"/>
        <v/>
      </c>
      <c r="XE57" s="119" t="str">
        <f t="shared" si="9"/>
        <v/>
      </c>
      <c r="XF57" s="119" t="str">
        <f t="shared" si="9"/>
        <v/>
      </c>
      <c r="XG57" s="119" t="str">
        <f t="shared" si="9"/>
        <v/>
      </c>
      <c r="XH57" s="119" t="str">
        <f t="shared" si="9"/>
        <v/>
      </c>
      <c r="XI57" s="119" t="str">
        <f t="shared" si="9"/>
        <v/>
      </c>
      <c r="XJ57" s="119" t="str">
        <f t="shared" si="9"/>
        <v/>
      </c>
      <c r="XK57" s="119" t="str">
        <f t="shared" si="9"/>
        <v/>
      </c>
      <c r="XL57" s="119" t="str">
        <f t="shared" si="9"/>
        <v/>
      </c>
      <c r="XM57" s="119" t="str">
        <f t="shared" si="9"/>
        <v/>
      </c>
      <c r="XN57" s="119" t="str">
        <f t="shared" si="9"/>
        <v/>
      </c>
      <c r="XO57" s="119" t="str">
        <f t="shared" si="9"/>
        <v/>
      </c>
      <c r="XP57" s="119" t="str">
        <f t="shared" si="9"/>
        <v/>
      </c>
      <c r="XQ57" s="119" t="str">
        <f t="shared" si="9"/>
        <v/>
      </c>
      <c r="XR57" s="119" t="str">
        <f t="shared" si="9"/>
        <v/>
      </c>
      <c r="XS57" s="119" t="str">
        <f t="shared" si="9"/>
        <v/>
      </c>
      <c r="XT57" s="119" t="str">
        <f t="shared" ref="XT57:AAE57" si="10">IF(ISBLANK(XT9),"",MONTH(XT9)&amp;"."&amp;YEAR((XT9)))</f>
        <v/>
      </c>
      <c r="XU57" s="119" t="str">
        <f t="shared" si="10"/>
        <v/>
      </c>
      <c r="XV57" s="119" t="str">
        <f t="shared" si="10"/>
        <v/>
      </c>
      <c r="XW57" s="119" t="str">
        <f t="shared" si="10"/>
        <v/>
      </c>
      <c r="XX57" s="119" t="str">
        <f t="shared" si="10"/>
        <v/>
      </c>
      <c r="XY57" s="119" t="str">
        <f t="shared" si="10"/>
        <v/>
      </c>
      <c r="XZ57" s="119" t="str">
        <f t="shared" si="10"/>
        <v/>
      </c>
      <c r="YA57" s="119" t="str">
        <f t="shared" si="10"/>
        <v/>
      </c>
      <c r="YB57" s="119" t="str">
        <f t="shared" si="10"/>
        <v/>
      </c>
      <c r="YC57" s="119" t="str">
        <f t="shared" si="10"/>
        <v/>
      </c>
      <c r="YD57" s="119" t="str">
        <f t="shared" si="10"/>
        <v/>
      </c>
      <c r="YE57" s="119" t="str">
        <f t="shared" si="10"/>
        <v/>
      </c>
      <c r="YF57" s="119" t="str">
        <f t="shared" si="10"/>
        <v/>
      </c>
      <c r="YG57" s="119" t="str">
        <f t="shared" si="10"/>
        <v/>
      </c>
      <c r="YH57" s="119" t="str">
        <f t="shared" si="10"/>
        <v/>
      </c>
      <c r="YI57" s="119" t="str">
        <f t="shared" si="10"/>
        <v/>
      </c>
      <c r="YJ57" s="119" t="str">
        <f t="shared" si="10"/>
        <v/>
      </c>
      <c r="YK57" s="119" t="str">
        <f t="shared" si="10"/>
        <v/>
      </c>
      <c r="YL57" s="119" t="str">
        <f t="shared" si="10"/>
        <v/>
      </c>
      <c r="YM57" s="119" t="str">
        <f t="shared" si="10"/>
        <v/>
      </c>
      <c r="YN57" s="119" t="str">
        <f t="shared" si="10"/>
        <v/>
      </c>
      <c r="YO57" s="119" t="str">
        <f t="shared" si="10"/>
        <v/>
      </c>
      <c r="YP57" s="119" t="str">
        <f t="shared" si="10"/>
        <v/>
      </c>
      <c r="YQ57" s="119" t="str">
        <f t="shared" si="10"/>
        <v/>
      </c>
      <c r="YR57" s="119" t="str">
        <f t="shared" si="10"/>
        <v/>
      </c>
      <c r="YS57" s="119" t="str">
        <f t="shared" si="10"/>
        <v/>
      </c>
      <c r="YT57" s="119" t="str">
        <f t="shared" si="10"/>
        <v/>
      </c>
      <c r="YU57" s="119" t="str">
        <f t="shared" si="10"/>
        <v/>
      </c>
      <c r="YV57" s="119" t="str">
        <f t="shared" si="10"/>
        <v/>
      </c>
      <c r="YW57" s="119" t="str">
        <f t="shared" si="10"/>
        <v/>
      </c>
      <c r="YX57" s="119" t="str">
        <f t="shared" si="10"/>
        <v/>
      </c>
      <c r="YY57" s="119" t="str">
        <f t="shared" si="10"/>
        <v/>
      </c>
      <c r="YZ57" s="119" t="str">
        <f t="shared" si="10"/>
        <v/>
      </c>
      <c r="ZA57" s="119" t="str">
        <f t="shared" si="10"/>
        <v/>
      </c>
      <c r="ZB57" s="119" t="str">
        <f t="shared" si="10"/>
        <v/>
      </c>
      <c r="ZC57" s="119" t="str">
        <f t="shared" si="10"/>
        <v/>
      </c>
      <c r="ZD57" s="119" t="str">
        <f t="shared" si="10"/>
        <v/>
      </c>
      <c r="ZE57" s="119" t="str">
        <f t="shared" si="10"/>
        <v/>
      </c>
      <c r="ZF57" s="119" t="str">
        <f t="shared" si="10"/>
        <v/>
      </c>
      <c r="ZG57" s="119" t="str">
        <f t="shared" si="10"/>
        <v/>
      </c>
      <c r="ZH57" s="119" t="str">
        <f t="shared" si="10"/>
        <v/>
      </c>
      <c r="ZI57" s="119" t="str">
        <f t="shared" si="10"/>
        <v/>
      </c>
      <c r="ZJ57" s="119" t="str">
        <f t="shared" si="10"/>
        <v/>
      </c>
      <c r="ZK57" s="119" t="str">
        <f t="shared" si="10"/>
        <v/>
      </c>
      <c r="ZL57" s="119" t="str">
        <f t="shared" si="10"/>
        <v/>
      </c>
      <c r="ZM57" s="119" t="str">
        <f t="shared" si="10"/>
        <v/>
      </c>
      <c r="ZN57" s="119" t="str">
        <f t="shared" si="10"/>
        <v/>
      </c>
      <c r="ZO57" s="119" t="str">
        <f t="shared" si="10"/>
        <v/>
      </c>
      <c r="ZP57" s="119" t="str">
        <f t="shared" si="10"/>
        <v/>
      </c>
      <c r="ZQ57" s="119" t="str">
        <f t="shared" si="10"/>
        <v/>
      </c>
      <c r="ZR57" s="119" t="str">
        <f t="shared" si="10"/>
        <v/>
      </c>
      <c r="ZS57" s="119" t="str">
        <f t="shared" si="10"/>
        <v/>
      </c>
      <c r="ZT57" s="119" t="str">
        <f t="shared" si="10"/>
        <v/>
      </c>
      <c r="ZU57" s="119" t="str">
        <f t="shared" si="10"/>
        <v/>
      </c>
      <c r="ZV57" s="119" t="str">
        <f t="shared" si="10"/>
        <v/>
      </c>
      <c r="ZW57" s="119" t="str">
        <f t="shared" si="10"/>
        <v/>
      </c>
      <c r="ZX57" s="119" t="str">
        <f t="shared" si="10"/>
        <v/>
      </c>
      <c r="ZY57" s="119" t="str">
        <f t="shared" si="10"/>
        <v/>
      </c>
      <c r="ZZ57" s="119" t="str">
        <f t="shared" si="10"/>
        <v/>
      </c>
      <c r="AAA57" s="119" t="str">
        <f t="shared" si="10"/>
        <v/>
      </c>
      <c r="AAB57" s="119" t="str">
        <f t="shared" si="10"/>
        <v/>
      </c>
      <c r="AAC57" s="119" t="str">
        <f t="shared" si="10"/>
        <v/>
      </c>
      <c r="AAD57" s="119" t="str">
        <f t="shared" si="10"/>
        <v/>
      </c>
      <c r="AAE57" s="119" t="str">
        <f t="shared" si="10"/>
        <v/>
      </c>
      <c r="AAF57" s="119" t="str">
        <f t="shared" ref="AAF57:ACQ57" si="11">IF(ISBLANK(AAF9),"",MONTH(AAF9)&amp;"."&amp;YEAR((AAF9)))</f>
        <v/>
      </c>
      <c r="AAG57" s="119" t="str">
        <f t="shared" si="11"/>
        <v/>
      </c>
      <c r="AAH57" s="119" t="str">
        <f t="shared" si="11"/>
        <v/>
      </c>
      <c r="AAI57" s="119" t="str">
        <f t="shared" si="11"/>
        <v/>
      </c>
      <c r="AAJ57" s="119" t="str">
        <f t="shared" si="11"/>
        <v/>
      </c>
      <c r="AAK57" s="119" t="str">
        <f t="shared" si="11"/>
        <v/>
      </c>
      <c r="AAL57" s="119" t="str">
        <f t="shared" si="11"/>
        <v/>
      </c>
      <c r="AAM57" s="119" t="str">
        <f t="shared" si="11"/>
        <v/>
      </c>
      <c r="AAN57" s="119" t="str">
        <f t="shared" si="11"/>
        <v/>
      </c>
      <c r="AAO57" s="119" t="str">
        <f t="shared" si="11"/>
        <v/>
      </c>
      <c r="AAP57" s="119" t="str">
        <f t="shared" si="11"/>
        <v/>
      </c>
      <c r="AAQ57" s="119" t="str">
        <f t="shared" si="11"/>
        <v/>
      </c>
      <c r="AAR57" s="119" t="str">
        <f t="shared" si="11"/>
        <v/>
      </c>
      <c r="AAS57" s="119" t="str">
        <f t="shared" si="11"/>
        <v/>
      </c>
      <c r="AAT57" s="119" t="str">
        <f t="shared" si="11"/>
        <v/>
      </c>
      <c r="AAU57" s="119" t="str">
        <f t="shared" si="11"/>
        <v/>
      </c>
      <c r="AAV57" s="119" t="str">
        <f t="shared" si="11"/>
        <v/>
      </c>
      <c r="AAW57" s="119" t="str">
        <f t="shared" si="11"/>
        <v/>
      </c>
      <c r="AAX57" s="119" t="str">
        <f t="shared" si="11"/>
        <v/>
      </c>
      <c r="AAY57" s="119" t="str">
        <f t="shared" si="11"/>
        <v/>
      </c>
      <c r="AAZ57" s="119" t="str">
        <f t="shared" si="11"/>
        <v/>
      </c>
      <c r="ABA57" s="119" t="str">
        <f t="shared" si="11"/>
        <v/>
      </c>
      <c r="ABB57" s="119" t="str">
        <f t="shared" si="11"/>
        <v/>
      </c>
      <c r="ABC57" s="119" t="str">
        <f t="shared" si="11"/>
        <v/>
      </c>
      <c r="ABD57" s="119" t="str">
        <f t="shared" si="11"/>
        <v/>
      </c>
      <c r="ABE57" s="119" t="str">
        <f t="shared" si="11"/>
        <v/>
      </c>
      <c r="ABF57" s="119" t="str">
        <f t="shared" si="11"/>
        <v/>
      </c>
      <c r="ABG57" s="119" t="str">
        <f t="shared" si="11"/>
        <v/>
      </c>
      <c r="ABH57" s="119" t="str">
        <f t="shared" si="11"/>
        <v/>
      </c>
      <c r="ABI57" s="119" t="str">
        <f t="shared" si="11"/>
        <v/>
      </c>
      <c r="ABJ57" s="119" t="str">
        <f t="shared" si="11"/>
        <v/>
      </c>
      <c r="ABK57" s="119" t="str">
        <f t="shared" si="11"/>
        <v/>
      </c>
      <c r="ABL57" s="119" t="str">
        <f t="shared" si="11"/>
        <v/>
      </c>
      <c r="ABM57" s="119" t="str">
        <f t="shared" si="11"/>
        <v/>
      </c>
      <c r="ABN57" s="119" t="str">
        <f t="shared" si="11"/>
        <v/>
      </c>
      <c r="ABO57" s="119" t="str">
        <f t="shared" si="11"/>
        <v/>
      </c>
      <c r="ABP57" s="119" t="str">
        <f t="shared" si="11"/>
        <v/>
      </c>
      <c r="ABQ57" s="119" t="str">
        <f t="shared" si="11"/>
        <v/>
      </c>
      <c r="ABR57" s="119" t="str">
        <f t="shared" si="11"/>
        <v/>
      </c>
      <c r="ABS57" s="119" t="str">
        <f t="shared" si="11"/>
        <v/>
      </c>
      <c r="ABT57" s="119" t="str">
        <f t="shared" si="11"/>
        <v/>
      </c>
      <c r="ABU57" s="119" t="str">
        <f t="shared" si="11"/>
        <v/>
      </c>
      <c r="ABV57" s="119" t="str">
        <f t="shared" si="11"/>
        <v/>
      </c>
      <c r="ABW57" s="119" t="str">
        <f t="shared" si="11"/>
        <v/>
      </c>
      <c r="ABX57" s="119" t="str">
        <f t="shared" si="11"/>
        <v/>
      </c>
      <c r="ABY57" s="119" t="str">
        <f t="shared" si="11"/>
        <v/>
      </c>
      <c r="ABZ57" s="119" t="str">
        <f t="shared" si="11"/>
        <v/>
      </c>
      <c r="ACA57" s="119" t="str">
        <f t="shared" si="11"/>
        <v/>
      </c>
      <c r="ACB57" s="119" t="str">
        <f t="shared" si="11"/>
        <v/>
      </c>
      <c r="ACC57" s="119" t="str">
        <f t="shared" si="11"/>
        <v/>
      </c>
      <c r="ACD57" s="119" t="str">
        <f t="shared" si="11"/>
        <v/>
      </c>
      <c r="ACE57" s="119" t="str">
        <f t="shared" si="11"/>
        <v/>
      </c>
      <c r="ACF57" s="119" t="str">
        <f t="shared" si="11"/>
        <v/>
      </c>
      <c r="ACG57" s="119" t="str">
        <f t="shared" si="11"/>
        <v/>
      </c>
      <c r="ACH57" s="119" t="str">
        <f t="shared" si="11"/>
        <v/>
      </c>
      <c r="ACI57" s="119" t="str">
        <f t="shared" si="11"/>
        <v/>
      </c>
      <c r="ACJ57" s="119" t="str">
        <f t="shared" si="11"/>
        <v/>
      </c>
      <c r="ACK57" s="119" t="str">
        <f t="shared" si="11"/>
        <v/>
      </c>
      <c r="ACL57" s="119" t="str">
        <f t="shared" si="11"/>
        <v/>
      </c>
      <c r="ACM57" s="119" t="str">
        <f t="shared" si="11"/>
        <v/>
      </c>
      <c r="ACN57" s="119" t="str">
        <f t="shared" si="11"/>
        <v/>
      </c>
      <c r="ACO57" s="119" t="str">
        <f t="shared" si="11"/>
        <v/>
      </c>
      <c r="ACP57" s="119" t="str">
        <f t="shared" si="11"/>
        <v/>
      </c>
      <c r="ACQ57" s="119" t="str">
        <f t="shared" si="11"/>
        <v/>
      </c>
      <c r="ACR57" s="119" t="str">
        <f t="shared" ref="ACR57:AFC57" si="12">IF(ISBLANK(ACR9),"",MONTH(ACR9)&amp;"."&amp;YEAR((ACR9)))</f>
        <v/>
      </c>
      <c r="ACS57" s="119" t="str">
        <f t="shared" si="12"/>
        <v/>
      </c>
      <c r="ACT57" s="119" t="str">
        <f t="shared" si="12"/>
        <v/>
      </c>
      <c r="ACU57" s="119" t="str">
        <f t="shared" si="12"/>
        <v/>
      </c>
      <c r="ACV57" s="119" t="str">
        <f t="shared" si="12"/>
        <v/>
      </c>
      <c r="ACW57" s="119" t="str">
        <f t="shared" si="12"/>
        <v/>
      </c>
      <c r="ACX57" s="119" t="str">
        <f t="shared" si="12"/>
        <v/>
      </c>
      <c r="ACY57" s="119" t="str">
        <f t="shared" si="12"/>
        <v/>
      </c>
      <c r="ACZ57" s="119" t="str">
        <f t="shared" si="12"/>
        <v/>
      </c>
      <c r="ADA57" s="119" t="str">
        <f t="shared" si="12"/>
        <v/>
      </c>
      <c r="ADB57" s="119" t="str">
        <f t="shared" si="12"/>
        <v/>
      </c>
      <c r="ADC57" s="119" t="str">
        <f t="shared" si="12"/>
        <v/>
      </c>
      <c r="ADD57" s="119" t="str">
        <f t="shared" si="12"/>
        <v/>
      </c>
      <c r="ADE57" s="119" t="str">
        <f t="shared" si="12"/>
        <v/>
      </c>
      <c r="ADF57" s="119" t="str">
        <f t="shared" si="12"/>
        <v/>
      </c>
      <c r="ADG57" s="119" t="str">
        <f t="shared" si="12"/>
        <v/>
      </c>
      <c r="ADH57" s="119" t="str">
        <f t="shared" si="12"/>
        <v/>
      </c>
      <c r="ADI57" s="119" t="str">
        <f t="shared" si="12"/>
        <v/>
      </c>
      <c r="ADJ57" s="119" t="str">
        <f t="shared" si="12"/>
        <v/>
      </c>
      <c r="ADK57" s="119" t="str">
        <f t="shared" si="12"/>
        <v/>
      </c>
      <c r="ADL57" s="119" t="str">
        <f t="shared" si="12"/>
        <v/>
      </c>
      <c r="ADM57" s="119" t="str">
        <f t="shared" si="12"/>
        <v/>
      </c>
      <c r="ADN57" s="119" t="str">
        <f t="shared" si="12"/>
        <v/>
      </c>
      <c r="ADO57" s="119" t="str">
        <f t="shared" si="12"/>
        <v/>
      </c>
      <c r="ADP57" s="119" t="str">
        <f t="shared" si="12"/>
        <v/>
      </c>
      <c r="ADQ57" s="119" t="str">
        <f t="shared" si="12"/>
        <v/>
      </c>
      <c r="ADR57" s="119" t="str">
        <f t="shared" si="12"/>
        <v/>
      </c>
      <c r="ADS57" s="119" t="str">
        <f t="shared" si="12"/>
        <v/>
      </c>
      <c r="ADT57" s="119" t="str">
        <f t="shared" si="12"/>
        <v/>
      </c>
      <c r="ADU57" s="119" t="str">
        <f t="shared" si="12"/>
        <v/>
      </c>
      <c r="ADV57" s="119" t="str">
        <f t="shared" si="12"/>
        <v/>
      </c>
      <c r="ADW57" s="119" t="str">
        <f t="shared" si="12"/>
        <v/>
      </c>
      <c r="ADX57" s="119" t="str">
        <f t="shared" si="12"/>
        <v/>
      </c>
      <c r="ADY57" s="119" t="str">
        <f t="shared" si="12"/>
        <v/>
      </c>
      <c r="ADZ57" s="119" t="str">
        <f t="shared" si="12"/>
        <v/>
      </c>
      <c r="AEA57" s="119" t="str">
        <f t="shared" si="12"/>
        <v/>
      </c>
      <c r="AEB57" s="119" t="str">
        <f t="shared" si="12"/>
        <v/>
      </c>
      <c r="AEC57" s="119" t="str">
        <f t="shared" si="12"/>
        <v/>
      </c>
      <c r="AED57" s="119" t="str">
        <f t="shared" si="12"/>
        <v/>
      </c>
      <c r="AEE57" s="119" t="str">
        <f t="shared" si="12"/>
        <v/>
      </c>
      <c r="AEF57" s="119" t="str">
        <f t="shared" si="12"/>
        <v/>
      </c>
      <c r="AEG57" s="119" t="str">
        <f t="shared" si="12"/>
        <v/>
      </c>
      <c r="AEH57" s="119" t="str">
        <f t="shared" si="12"/>
        <v/>
      </c>
      <c r="AEI57" s="119" t="str">
        <f t="shared" si="12"/>
        <v/>
      </c>
      <c r="AEJ57" s="119" t="str">
        <f t="shared" si="12"/>
        <v/>
      </c>
      <c r="AEK57" s="119" t="str">
        <f t="shared" si="12"/>
        <v/>
      </c>
      <c r="AEL57" s="119" t="str">
        <f t="shared" si="12"/>
        <v/>
      </c>
      <c r="AEM57" s="119" t="str">
        <f t="shared" si="12"/>
        <v/>
      </c>
      <c r="AEN57" s="119" t="str">
        <f t="shared" si="12"/>
        <v/>
      </c>
      <c r="AEO57" s="119" t="str">
        <f t="shared" si="12"/>
        <v/>
      </c>
      <c r="AEP57" s="119" t="str">
        <f t="shared" si="12"/>
        <v/>
      </c>
      <c r="AEQ57" s="119" t="str">
        <f t="shared" si="12"/>
        <v/>
      </c>
      <c r="AER57" s="119" t="str">
        <f t="shared" si="12"/>
        <v/>
      </c>
      <c r="AES57" s="119" t="str">
        <f t="shared" si="12"/>
        <v/>
      </c>
      <c r="AET57" s="119" t="str">
        <f t="shared" si="12"/>
        <v/>
      </c>
      <c r="AEU57" s="119" t="str">
        <f t="shared" si="12"/>
        <v/>
      </c>
      <c r="AEV57" s="119" t="str">
        <f t="shared" si="12"/>
        <v/>
      </c>
      <c r="AEW57" s="119" t="str">
        <f t="shared" si="12"/>
        <v/>
      </c>
      <c r="AEX57" s="119" t="str">
        <f t="shared" si="12"/>
        <v/>
      </c>
      <c r="AEY57" s="119" t="str">
        <f t="shared" si="12"/>
        <v/>
      </c>
      <c r="AEZ57" s="119" t="str">
        <f t="shared" si="12"/>
        <v/>
      </c>
      <c r="AFA57" s="119" t="str">
        <f t="shared" si="12"/>
        <v/>
      </c>
      <c r="AFB57" s="119" t="str">
        <f t="shared" si="12"/>
        <v/>
      </c>
      <c r="AFC57" s="119" t="str">
        <f t="shared" si="12"/>
        <v/>
      </c>
      <c r="AFD57" s="119" t="str">
        <f t="shared" ref="AFD57:AHO57" si="13">IF(ISBLANK(AFD9),"",MONTH(AFD9)&amp;"."&amp;YEAR((AFD9)))</f>
        <v/>
      </c>
      <c r="AFE57" s="119" t="str">
        <f t="shared" si="13"/>
        <v/>
      </c>
      <c r="AFF57" s="119" t="str">
        <f t="shared" si="13"/>
        <v/>
      </c>
      <c r="AFG57" s="119" t="str">
        <f t="shared" si="13"/>
        <v/>
      </c>
      <c r="AFH57" s="119" t="str">
        <f t="shared" si="13"/>
        <v/>
      </c>
      <c r="AFI57" s="119" t="str">
        <f t="shared" si="13"/>
        <v/>
      </c>
      <c r="AFJ57" s="119" t="str">
        <f t="shared" si="13"/>
        <v/>
      </c>
      <c r="AFK57" s="119" t="str">
        <f t="shared" si="13"/>
        <v/>
      </c>
      <c r="AFL57" s="119" t="str">
        <f t="shared" si="13"/>
        <v/>
      </c>
      <c r="AFM57" s="119" t="str">
        <f t="shared" si="13"/>
        <v/>
      </c>
      <c r="AFN57" s="119" t="str">
        <f t="shared" si="13"/>
        <v/>
      </c>
      <c r="AFO57" s="119" t="str">
        <f t="shared" si="13"/>
        <v/>
      </c>
      <c r="AFP57" s="119" t="str">
        <f t="shared" si="13"/>
        <v/>
      </c>
      <c r="AFQ57" s="119" t="str">
        <f t="shared" si="13"/>
        <v/>
      </c>
      <c r="AFR57" s="119" t="str">
        <f t="shared" si="13"/>
        <v/>
      </c>
      <c r="AFS57" s="119" t="str">
        <f t="shared" si="13"/>
        <v/>
      </c>
      <c r="AFT57" s="119" t="str">
        <f t="shared" si="13"/>
        <v/>
      </c>
      <c r="AFU57" s="119" t="str">
        <f t="shared" si="13"/>
        <v/>
      </c>
      <c r="AFV57" s="119" t="str">
        <f t="shared" si="13"/>
        <v/>
      </c>
      <c r="AFW57" s="119" t="str">
        <f t="shared" si="13"/>
        <v/>
      </c>
      <c r="AFX57" s="119" t="str">
        <f t="shared" si="13"/>
        <v/>
      </c>
      <c r="AFY57" s="119" t="str">
        <f t="shared" si="13"/>
        <v/>
      </c>
      <c r="AFZ57" s="119" t="str">
        <f t="shared" si="13"/>
        <v/>
      </c>
      <c r="AGA57" s="119" t="str">
        <f t="shared" si="13"/>
        <v/>
      </c>
      <c r="AGB57" s="119" t="str">
        <f t="shared" si="13"/>
        <v/>
      </c>
      <c r="AGC57" s="119" t="str">
        <f t="shared" si="13"/>
        <v/>
      </c>
      <c r="AGD57" s="119" t="str">
        <f t="shared" si="13"/>
        <v/>
      </c>
      <c r="AGE57" s="119" t="str">
        <f t="shared" si="13"/>
        <v/>
      </c>
      <c r="AGF57" s="119" t="str">
        <f t="shared" si="13"/>
        <v/>
      </c>
      <c r="AGG57" s="119" t="str">
        <f t="shared" si="13"/>
        <v/>
      </c>
      <c r="AGH57" s="119" t="str">
        <f t="shared" si="13"/>
        <v/>
      </c>
      <c r="AGI57" s="119" t="str">
        <f t="shared" si="13"/>
        <v/>
      </c>
      <c r="AGJ57" s="119" t="str">
        <f t="shared" si="13"/>
        <v/>
      </c>
      <c r="AGK57" s="119" t="str">
        <f t="shared" si="13"/>
        <v/>
      </c>
      <c r="AGL57" s="119" t="str">
        <f t="shared" si="13"/>
        <v/>
      </c>
      <c r="AGM57" s="119" t="str">
        <f t="shared" si="13"/>
        <v/>
      </c>
      <c r="AGN57" s="119" t="str">
        <f t="shared" si="13"/>
        <v/>
      </c>
      <c r="AGO57" s="119" t="str">
        <f t="shared" si="13"/>
        <v/>
      </c>
      <c r="AGP57" s="119" t="str">
        <f t="shared" si="13"/>
        <v/>
      </c>
      <c r="AGQ57" s="119" t="str">
        <f t="shared" si="13"/>
        <v/>
      </c>
      <c r="AGR57" s="119" t="str">
        <f t="shared" si="13"/>
        <v/>
      </c>
      <c r="AGS57" s="119" t="str">
        <f t="shared" si="13"/>
        <v/>
      </c>
      <c r="AGT57" s="119" t="str">
        <f t="shared" si="13"/>
        <v/>
      </c>
      <c r="AGU57" s="119" t="str">
        <f t="shared" si="13"/>
        <v/>
      </c>
      <c r="AGV57" s="119" t="str">
        <f t="shared" si="13"/>
        <v/>
      </c>
      <c r="AGW57" s="119" t="str">
        <f t="shared" si="13"/>
        <v/>
      </c>
      <c r="AGX57" s="119" t="str">
        <f t="shared" si="13"/>
        <v/>
      </c>
      <c r="AGY57" s="119" t="str">
        <f t="shared" si="13"/>
        <v/>
      </c>
      <c r="AGZ57" s="119" t="str">
        <f t="shared" si="13"/>
        <v/>
      </c>
      <c r="AHA57" s="119" t="str">
        <f t="shared" si="13"/>
        <v/>
      </c>
      <c r="AHB57" s="119" t="str">
        <f t="shared" si="13"/>
        <v/>
      </c>
      <c r="AHC57" s="119" t="str">
        <f t="shared" si="13"/>
        <v/>
      </c>
      <c r="AHD57" s="119" t="str">
        <f t="shared" si="13"/>
        <v/>
      </c>
      <c r="AHE57" s="119" t="str">
        <f t="shared" si="13"/>
        <v/>
      </c>
      <c r="AHF57" s="119" t="str">
        <f t="shared" si="13"/>
        <v/>
      </c>
      <c r="AHG57" s="119" t="str">
        <f t="shared" si="13"/>
        <v/>
      </c>
      <c r="AHH57" s="119" t="str">
        <f t="shared" si="13"/>
        <v/>
      </c>
      <c r="AHI57" s="119" t="str">
        <f t="shared" si="13"/>
        <v/>
      </c>
      <c r="AHJ57" s="119" t="str">
        <f t="shared" si="13"/>
        <v/>
      </c>
      <c r="AHK57" s="119" t="str">
        <f t="shared" si="13"/>
        <v/>
      </c>
      <c r="AHL57" s="119" t="str">
        <f t="shared" si="13"/>
        <v/>
      </c>
      <c r="AHM57" s="119" t="str">
        <f t="shared" si="13"/>
        <v/>
      </c>
      <c r="AHN57" s="119" t="str">
        <f t="shared" si="13"/>
        <v/>
      </c>
      <c r="AHO57" s="119" t="str">
        <f t="shared" si="13"/>
        <v/>
      </c>
      <c r="AHP57" s="119" t="str">
        <f t="shared" ref="AHP57:AKA57" si="14">IF(ISBLANK(AHP9),"",MONTH(AHP9)&amp;"."&amp;YEAR((AHP9)))</f>
        <v/>
      </c>
      <c r="AHQ57" s="119" t="str">
        <f t="shared" si="14"/>
        <v/>
      </c>
      <c r="AHR57" s="119" t="str">
        <f t="shared" si="14"/>
        <v/>
      </c>
      <c r="AHS57" s="119" t="str">
        <f t="shared" si="14"/>
        <v/>
      </c>
      <c r="AHT57" s="119" t="str">
        <f t="shared" si="14"/>
        <v/>
      </c>
      <c r="AHU57" s="119" t="str">
        <f t="shared" si="14"/>
        <v/>
      </c>
      <c r="AHV57" s="119" t="str">
        <f t="shared" si="14"/>
        <v/>
      </c>
      <c r="AHW57" s="119" t="str">
        <f t="shared" si="14"/>
        <v/>
      </c>
      <c r="AHX57" s="119" t="str">
        <f t="shared" si="14"/>
        <v/>
      </c>
      <c r="AHY57" s="119" t="str">
        <f t="shared" si="14"/>
        <v/>
      </c>
      <c r="AHZ57" s="119" t="str">
        <f t="shared" si="14"/>
        <v/>
      </c>
      <c r="AIA57" s="119" t="str">
        <f t="shared" si="14"/>
        <v/>
      </c>
      <c r="AIB57" s="119" t="str">
        <f t="shared" si="14"/>
        <v/>
      </c>
      <c r="AIC57" s="119" t="str">
        <f t="shared" si="14"/>
        <v/>
      </c>
      <c r="AID57" s="119" t="str">
        <f t="shared" si="14"/>
        <v/>
      </c>
      <c r="AIE57" s="119" t="str">
        <f t="shared" si="14"/>
        <v/>
      </c>
      <c r="AIF57" s="119" t="str">
        <f t="shared" si="14"/>
        <v/>
      </c>
      <c r="AIG57" s="119" t="str">
        <f t="shared" si="14"/>
        <v/>
      </c>
      <c r="AIH57" s="119" t="str">
        <f t="shared" si="14"/>
        <v/>
      </c>
      <c r="AII57" s="119" t="str">
        <f t="shared" si="14"/>
        <v/>
      </c>
      <c r="AIJ57" s="119" t="str">
        <f t="shared" si="14"/>
        <v/>
      </c>
      <c r="AIK57" s="119" t="str">
        <f t="shared" si="14"/>
        <v/>
      </c>
      <c r="AIL57" s="119" t="str">
        <f t="shared" si="14"/>
        <v/>
      </c>
      <c r="AIM57" s="119" t="str">
        <f t="shared" si="14"/>
        <v/>
      </c>
      <c r="AIN57" s="119" t="str">
        <f t="shared" si="14"/>
        <v/>
      </c>
      <c r="AIO57" s="119" t="str">
        <f t="shared" si="14"/>
        <v/>
      </c>
      <c r="AIP57" s="119" t="str">
        <f t="shared" si="14"/>
        <v/>
      </c>
      <c r="AIQ57" s="119" t="str">
        <f t="shared" si="14"/>
        <v/>
      </c>
      <c r="AIR57" s="119" t="str">
        <f t="shared" si="14"/>
        <v/>
      </c>
      <c r="AIS57" s="119" t="str">
        <f t="shared" si="14"/>
        <v/>
      </c>
      <c r="AIT57" s="119" t="str">
        <f t="shared" si="14"/>
        <v/>
      </c>
      <c r="AIU57" s="119" t="str">
        <f t="shared" si="14"/>
        <v/>
      </c>
      <c r="AIV57" s="119" t="str">
        <f t="shared" si="14"/>
        <v/>
      </c>
      <c r="AIW57" s="119" t="str">
        <f t="shared" si="14"/>
        <v/>
      </c>
      <c r="AIX57" s="119" t="str">
        <f t="shared" si="14"/>
        <v/>
      </c>
      <c r="AIY57" s="119" t="str">
        <f t="shared" si="14"/>
        <v/>
      </c>
      <c r="AIZ57" s="119" t="str">
        <f t="shared" si="14"/>
        <v/>
      </c>
      <c r="AJA57" s="119" t="str">
        <f t="shared" si="14"/>
        <v/>
      </c>
      <c r="AJB57" s="119" t="str">
        <f t="shared" si="14"/>
        <v/>
      </c>
      <c r="AJC57" s="119" t="str">
        <f t="shared" si="14"/>
        <v/>
      </c>
      <c r="AJD57" s="119" t="str">
        <f t="shared" si="14"/>
        <v/>
      </c>
      <c r="AJE57" s="119" t="str">
        <f t="shared" si="14"/>
        <v/>
      </c>
      <c r="AJF57" s="119" t="str">
        <f t="shared" si="14"/>
        <v/>
      </c>
      <c r="AJG57" s="119" t="str">
        <f t="shared" si="14"/>
        <v/>
      </c>
      <c r="AJH57" s="119" t="str">
        <f t="shared" si="14"/>
        <v/>
      </c>
      <c r="AJI57" s="119" t="str">
        <f t="shared" si="14"/>
        <v/>
      </c>
      <c r="AJJ57" s="119" t="str">
        <f t="shared" si="14"/>
        <v/>
      </c>
      <c r="AJK57" s="119" t="str">
        <f t="shared" si="14"/>
        <v/>
      </c>
      <c r="AJL57" s="119" t="str">
        <f t="shared" si="14"/>
        <v/>
      </c>
      <c r="AJM57" s="119" t="str">
        <f t="shared" si="14"/>
        <v/>
      </c>
      <c r="AJN57" s="119" t="str">
        <f t="shared" si="14"/>
        <v/>
      </c>
      <c r="AJO57" s="119" t="str">
        <f t="shared" si="14"/>
        <v/>
      </c>
      <c r="AJP57" s="119" t="str">
        <f t="shared" si="14"/>
        <v/>
      </c>
      <c r="AJQ57" s="119" t="str">
        <f t="shared" si="14"/>
        <v/>
      </c>
      <c r="AJR57" s="119" t="str">
        <f t="shared" si="14"/>
        <v/>
      </c>
      <c r="AJS57" s="119" t="str">
        <f t="shared" si="14"/>
        <v/>
      </c>
      <c r="AJT57" s="119" t="str">
        <f t="shared" si="14"/>
        <v/>
      </c>
      <c r="AJU57" s="119" t="str">
        <f t="shared" si="14"/>
        <v/>
      </c>
      <c r="AJV57" s="119" t="str">
        <f t="shared" si="14"/>
        <v/>
      </c>
      <c r="AJW57" s="119" t="str">
        <f t="shared" si="14"/>
        <v/>
      </c>
      <c r="AJX57" s="119" t="str">
        <f t="shared" si="14"/>
        <v/>
      </c>
      <c r="AJY57" s="119" t="str">
        <f t="shared" si="14"/>
        <v/>
      </c>
      <c r="AJZ57" s="119" t="str">
        <f t="shared" si="14"/>
        <v/>
      </c>
      <c r="AKA57" s="119" t="str">
        <f t="shared" si="14"/>
        <v/>
      </c>
      <c r="AKB57" s="119" t="str">
        <f t="shared" ref="AKB57:ALN57" si="15">IF(ISBLANK(AKB9),"",MONTH(AKB9)&amp;"."&amp;YEAR((AKB9)))</f>
        <v/>
      </c>
      <c r="AKC57" s="119" t="str">
        <f t="shared" si="15"/>
        <v/>
      </c>
      <c r="AKD57" s="119" t="str">
        <f t="shared" si="15"/>
        <v/>
      </c>
      <c r="AKE57" s="119" t="str">
        <f t="shared" si="15"/>
        <v/>
      </c>
      <c r="AKF57" s="119" t="str">
        <f t="shared" si="15"/>
        <v/>
      </c>
      <c r="AKG57" s="119" t="str">
        <f t="shared" si="15"/>
        <v/>
      </c>
      <c r="AKH57" s="119" t="str">
        <f t="shared" si="15"/>
        <v/>
      </c>
      <c r="AKI57" s="119" t="str">
        <f t="shared" si="15"/>
        <v/>
      </c>
      <c r="AKJ57" s="119" t="str">
        <f t="shared" si="15"/>
        <v/>
      </c>
      <c r="AKK57" s="119" t="str">
        <f t="shared" si="15"/>
        <v/>
      </c>
      <c r="AKL57" s="119" t="str">
        <f t="shared" si="15"/>
        <v/>
      </c>
      <c r="AKM57" s="119" t="str">
        <f t="shared" si="15"/>
        <v/>
      </c>
      <c r="AKN57" s="119" t="str">
        <f t="shared" si="15"/>
        <v/>
      </c>
      <c r="AKO57" s="119" t="str">
        <f t="shared" si="15"/>
        <v/>
      </c>
      <c r="AKP57" s="119" t="str">
        <f t="shared" si="15"/>
        <v/>
      </c>
      <c r="AKQ57" s="119" t="str">
        <f t="shared" si="15"/>
        <v/>
      </c>
      <c r="AKR57" s="119" t="str">
        <f t="shared" si="15"/>
        <v/>
      </c>
      <c r="AKS57" s="119" t="str">
        <f t="shared" si="15"/>
        <v/>
      </c>
      <c r="AKT57" s="119" t="str">
        <f t="shared" si="15"/>
        <v/>
      </c>
      <c r="AKU57" s="119" t="str">
        <f t="shared" si="15"/>
        <v/>
      </c>
      <c r="AKV57" s="119" t="str">
        <f t="shared" si="15"/>
        <v/>
      </c>
      <c r="AKW57" s="119" t="str">
        <f t="shared" si="15"/>
        <v/>
      </c>
      <c r="AKX57" s="119" t="str">
        <f t="shared" si="15"/>
        <v/>
      </c>
      <c r="AKY57" s="119" t="str">
        <f t="shared" si="15"/>
        <v/>
      </c>
      <c r="AKZ57" s="119" t="str">
        <f t="shared" si="15"/>
        <v/>
      </c>
      <c r="ALA57" s="119" t="str">
        <f t="shared" si="15"/>
        <v/>
      </c>
      <c r="ALB57" s="119" t="str">
        <f t="shared" si="15"/>
        <v/>
      </c>
      <c r="ALC57" s="119" t="str">
        <f t="shared" si="15"/>
        <v/>
      </c>
      <c r="ALD57" s="119" t="str">
        <f t="shared" si="15"/>
        <v/>
      </c>
      <c r="ALE57" s="119" t="str">
        <f t="shared" si="15"/>
        <v/>
      </c>
      <c r="ALF57" s="119" t="str">
        <f t="shared" si="15"/>
        <v/>
      </c>
      <c r="ALG57" s="119" t="str">
        <f t="shared" si="15"/>
        <v/>
      </c>
      <c r="ALH57" s="119" t="str">
        <f t="shared" si="15"/>
        <v/>
      </c>
      <c r="ALI57" s="119" t="str">
        <f t="shared" si="15"/>
        <v/>
      </c>
      <c r="ALJ57" s="119" t="str">
        <f t="shared" si="15"/>
        <v/>
      </c>
      <c r="ALK57" s="119" t="str">
        <f t="shared" si="15"/>
        <v/>
      </c>
      <c r="ALL57" s="119" t="str">
        <f t="shared" si="15"/>
        <v/>
      </c>
      <c r="ALM57" s="119" t="str">
        <f t="shared" si="15"/>
        <v/>
      </c>
      <c r="ALN57" s="119" t="str">
        <f t="shared" si="15"/>
        <v/>
      </c>
      <c r="ALO57" s="119"/>
      <c r="ALP57" s="119"/>
      <c r="ALQ57" s="119"/>
    </row>
    <row r="58" spans="1:1005" s="243" customFormat="1" ht="15.25" x14ac:dyDescent="0.25">
      <c r="A58" s="116" t="s">
        <v>2803</v>
      </c>
      <c r="B58" s="117">
        <f>B13*B14+B16*B17+B19*B20+B22*B23+B25*B26+B28*B29+B31*B32+B34*B35+B37*B38+B40*B41+B43*B44+B46*B47+B49*B50+B52*B53+B55*B56</f>
        <v>1000</v>
      </c>
      <c r="C58" s="117">
        <f>C13*C14+C16*C17+C19*C20+C22*C23+C25*C26+C28*C29+C31*C32+C34*C35+C37*C38+C40*C41+C43*C44+C46*C47+C49*C50+C52*C53+C55*C56</f>
        <v>265</v>
      </c>
      <c r="D58" s="117">
        <f t="shared" ref="D58:BO58" si="16">D13*D14+D16*D17+D19*D20+D22*D23+D25*D26+D28*D29+D31*D32+D34*D35+D37*D38+D40*D41+D43*D44+D46*D47+D49*D50+D52*D53+D55*D56</f>
        <v>0</v>
      </c>
      <c r="E58" s="117">
        <f t="shared" si="16"/>
        <v>0</v>
      </c>
      <c r="F58" s="117">
        <f t="shared" si="16"/>
        <v>0</v>
      </c>
      <c r="G58" s="117">
        <f t="shared" si="16"/>
        <v>0</v>
      </c>
      <c r="H58" s="117">
        <f t="shared" si="16"/>
        <v>0</v>
      </c>
      <c r="I58" s="117">
        <f t="shared" si="16"/>
        <v>0</v>
      </c>
      <c r="J58" s="117">
        <f t="shared" si="16"/>
        <v>0</v>
      </c>
      <c r="K58" s="117">
        <f t="shared" si="16"/>
        <v>0</v>
      </c>
      <c r="L58" s="117">
        <f t="shared" si="16"/>
        <v>0</v>
      </c>
      <c r="M58" s="117">
        <f t="shared" si="16"/>
        <v>0</v>
      </c>
      <c r="N58" s="117">
        <f t="shared" si="16"/>
        <v>0</v>
      </c>
      <c r="O58" s="117">
        <f t="shared" si="16"/>
        <v>0</v>
      </c>
      <c r="P58" s="117">
        <f t="shared" si="16"/>
        <v>0</v>
      </c>
      <c r="Q58" s="117">
        <f t="shared" si="16"/>
        <v>0</v>
      </c>
      <c r="R58" s="117">
        <f t="shared" si="16"/>
        <v>0</v>
      </c>
      <c r="S58" s="117">
        <f t="shared" si="16"/>
        <v>0</v>
      </c>
      <c r="T58" s="117">
        <f t="shared" si="16"/>
        <v>0</v>
      </c>
      <c r="U58" s="117">
        <f t="shared" si="16"/>
        <v>0</v>
      </c>
      <c r="V58" s="117">
        <f t="shared" si="16"/>
        <v>0</v>
      </c>
      <c r="W58" s="117">
        <f t="shared" si="16"/>
        <v>0</v>
      </c>
      <c r="X58" s="117">
        <f t="shared" si="16"/>
        <v>0</v>
      </c>
      <c r="Y58" s="117">
        <f t="shared" si="16"/>
        <v>0</v>
      </c>
      <c r="Z58" s="117">
        <f t="shared" si="16"/>
        <v>0</v>
      </c>
      <c r="AA58" s="117">
        <f t="shared" si="16"/>
        <v>0</v>
      </c>
      <c r="AB58" s="117">
        <f t="shared" si="16"/>
        <v>0</v>
      </c>
      <c r="AC58" s="117">
        <f t="shared" si="16"/>
        <v>0</v>
      </c>
      <c r="AD58" s="117">
        <f t="shared" si="16"/>
        <v>0</v>
      </c>
      <c r="AE58" s="117">
        <f t="shared" si="16"/>
        <v>0</v>
      </c>
      <c r="AF58" s="117">
        <f t="shared" si="16"/>
        <v>0</v>
      </c>
      <c r="AG58" s="117">
        <f t="shared" si="16"/>
        <v>0</v>
      </c>
      <c r="AH58" s="117">
        <f t="shared" si="16"/>
        <v>0</v>
      </c>
      <c r="AI58" s="117">
        <f t="shared" si="16"/>
        <v>0</v>
      </c>
      <c r="AJ58" s="117">
        <f t="shared" si="16"/>
        <v>0</v>
      </c>
      <c r="AK58" s="117">
        <f t="shared" si="16"/>
        <v>0</v>
      </c>
      <c r="AL58" s="117">
        <f t="shared" si="16"/>
        <v>0</v>
      </c>
      <c r="AM58" s="117">
        <f t="shared" si="16"/>
        <v>0</v>
      </c>
      <c r="AN58" s="117">
        <f t="shared" si="16"/>
        <v>0</v>
      </c>
      <c r="AO58" s="117">
        <f t="shared" si="16"/>
        <v>0</v>
      </c>
      <c r="AP58" s="117">
        <f t="shared" si="16"/>
        <v>0</v>
      </c>
      <c r="AQ58" s="117">
        <f t="shared" si="16"/>
        <v>0</v>
      </c>
      <c r="AR58" s="117">
        <f t="shared" si="16"/>
        <v>0</v>
      </c>
      <c r="AS58" s="117">
        <f t="shared" si="16"/>
        <v>0</v>
      </c>
      <c r="AT58" s="117">
        <f t="shared" si="16"/>
        <v>0</v>
      </c>
      <c r="AU58" s="117">
        <f t="shared" si="16"/>
        <v>0</v>
      </c>
      <c r="AV58" s="117">
        <f t="shared" si="16"/>
        <v>0</v>
      </c>
      <c r="AW58" s="117">
        <f t="shared" si="16"/>
        <v>0</v>
      </c>
      <c r="AX58" s="117">
        <f t="shared" si="16"/>
        <v>0</v>
      </c>
      <c r="AY58" s="117">
        <f t="shared" si="16"/>
        <v>0</v>
      </c>
      <c r="AZ58" s="117">
        <f t="shared" si="16"/>
        <v>0</v>
      </c>
      <c r="BA58" s="117">
        <f t="shared" si="16"/>
        <v>0</v>
      </c>
      <c r="BB58" s="117">
        <f t="shared" si="16"/>
        <v>0</v>
      </c>
      <c r="BC58" s="117">
        <f t="shared" si="16"/>
        <v>0</v>
      </c>
      <c r="BD58" s="117">
        <f t="shared" si="16"/>
        <v>0</v>
      </c>
      <c r="BE58" s="117">
        <f t="shared" si="16"/>
        <v>0</v>
      </c>
      <c r="BF58" s="117">
        <f t="shared" si="16"/>
        <v>0</v>
      </c>
      <c r="BG58" s="117">
        <f t="shared" si="16"/>
        <v>0</v>
      </c>
      <c r="BH58" s="117">
        <f t="shared" si="16"/>
        <v>0</v>
      </c>
      <c r="BI58" s="117">
        <f t="shared" si="16"/>
        <v>0</v>
      </c>
      <c r="BJ58" s="117">
        <f t="shared" si="16"/>
        <v>0</v>
      </c>
      <c r="BK58" s="117">
        <f t="shared" si="16"/>
        <v>0</v>
      </c>
      <c r="BL58" s="117">
        <f t="shared" si="16"/>
        <v>0</v>
      </c>
      <c r="BM58" s="117">
        <f t="shared" si="16"/>
        <v>0</v>
      </c>
      <c r="BN58" s="117">
        <f t="shared" si="16"/>
        <v>0</v>
      </c>
      <c r="BO58" s="117">
        <f t="shared" si="16"/>
        <v>0</v>
      </c>
      <c r="BP58" s="117">
        <f t="shared" ref="BP58:EA58" si="17">BP13*BP14+BP16*BP17+BP19*BP20+BP22*BP23+BP25*BP26+BP28*BP29+BP31*BP32+BP34*BP35+BP37*BP38+BP40*BP41+BP43*BP44+BP46*BP47+BP49*BP50+BP52*BP53+BP55*BP56</f>
        <v>0</v>
      </c>
      <c r="BQ58" s="117">
        <f t="shared" si="17"/>
        <v>0</v>
      </c>
      <c r="BR58" s="117">
        <f t="shared" si="17"/>
        <v>0</v>
      </c>
      <c r="BS58" s="117">
        <f t="shared" si="17"/>
        <v>0</v>
      </c>
      <c r="BT58" s="117">
        <f t="shared" si="17"/>
        <v>0</v>
      </c>
      <c r="BU58" s="117">
        <f t="shared" si="17"/>
        <v>0</v>
      </c>
      <c r="BV58" s="117">
        <f t="shared" si="17"/>
        <v>0</v>
      </c>
      <c r="BW58" s="117">
        <f t="shared" si="17"/>
        <v>0</v>
      </c>
      <c r="BX58" s="117">
        <f t="shared" si="17"/>
        <v>0</v>
      </c>
      <c r="BY58" s="117">
        <f t="shared" si="17"/>
        <v>0</v>
      </c>
      <c r="BZ58" s="117">
        <f t="shared" si="17"/>
        <v>0</v>
      </c>
      <c r="CA58" s="117">
        <f t="shared" si="17"/>
        <v>0</v>
      </c>
      <c r="CB58" s="117">
        <f t="shared" si="17"/>
        <v>0</v>
      </c>
      <c r="CC58" s="117">
        <f t="shared" si="17"/>
        <v>0</v>
      </c>
      <c r="CD58" s="117">
        <f t="shared" si="17"/>
        <v>0</v>
      </c>
      <c r="CE58" s="117">
        <f t="shared" si="17"/>
        <v>0</v>
      </c>
      <c r="CF58" s="117">
        <f t="shared" si="17"/>
        <v>0</v>
      </c>
      <c r="CG58" s="117">
        <f t="shared" si="17"/>
        <v>0</v>
      </c>
      <c r="CH58" s="117">
        <f t="shared" si="17"/>
        <v>0</v>
      </c>
      <c r="CI58" s="117">
        <f t="shared" si="17"/>
        <v>0</v>
      </c>
      <c r="CJ58" s="117">
        <f t="shared" si="17"/>
        <v>0</v>
      </c>
      <c r="CK58" s="117">
        <f t="shared" si="17"/>
        <v>0</v>
      </c>
      <c r="CL58" s="117">
        <f t="shared" si="17"/>
        <v>0</v>
      </c>
      <c r="CM58" s="117">
        <f t="shared" si="17"/>
        <v>0</v>
      </c>
      <c r="CN58" s="117">
        <f t="shared" si="17"/>
        <v>0</v>
      </c>
      <c r="CO58" s="117">
        <f t="shared" si="17"/>
        <v>0</v>
      </c>
      <c r="CP58" s="117">
        <f t="shared" si="17"/>
        <v>0</v>
      </c>
      <c r="CQ58" s="117">
        <f t="shared" si="17"/>
        <v>0</v>
      </c>
      <c r="CR58" s="117">
        <f t="shared" si="17"/>
        <v>0</v>
      </c>
      <c r="CS58" s="117">
        <f t="shared" si="17"/>
        <v>0</v>
      </c>
      <c r="CT58" s="117">
        <f t="shared" si="17"/>
        <v>0</v>
      </c>
      <c r="CU58" s="117">
        <f t="shared" si="17"/>
        <v>0</v>
      </c>
      <c r="CV58" s="117">
        <f t="shared" si="17"/>
        <v>0</v>
      </c>
      <c r="CW58" s="117">
        <f t="shared" si="17"/>
        <v>0</v>
      </c>
      <c r="CX58" s="117">
        <f t="shared" si="17"/>
        <v>0</v>
      </c>
      <c r="CY58" s="117">
        <f t="shared" si="17"/>
        <v>0</v>
      </c>
      <c r="CZ58" s="117">
        <f t="shared" si="17"/>
        <v>0</v>
      </c>
      <c r="DA58" s="117">
        <f t="shared" si="17"/>
        <v>0</v>
      </c>
      <c r="DB58" s="117">
        <f t="shared" si="17"/>
        <v>0</v>
      </c>
      <c r="DC58" s="117">
        <f t="shared" si="17"/>
        <v>0</v>
      </c>
      <c r="DD58" s="117">
        <f t="shared" si="17"/>
        <v>0</v>
      </c>
      <c r="DE58" s="117">
        <f t="shared" si="17"/>
        <v>0</v>
      </c>
      <c r="DF58" s="117">
        <f t="shared" si="17"/>
        <v>0</v>
      </c>
      <c r="DG58" s="117">
        <f t="shared" si="17"/>
        <v>0</v>
      </c>
      <c r="DH58" s="117">
        <f t="shared" si="17"/>
        <v>0</v>
      </c>
      <c r="DI58" s="117">
        <f t="shared" si="17"/>
        <v>0</v>
      </c>
      <c r="DJ58" s="117">
        <f t="shared" si="17"/>
        <v>0</v>
      </c>
      <c r="DK58" s="117">
        <f t="shared" si="17"/>
        <v>0</v>
      </c>
      <c r="DL58" s="117">
        <f t="shared" si="17"/>
        <v>0</v>
      </c>
      <c r="DM58" s="117">
        <f t="shared" si="17"/>
        <v>0</v>
      </c>
      <c r="DN58" s="117">
        <f t="shared" si="17"/>
        <v>0</v>
      </c>
      <c r="DO58" s="117">
        <f t="shared" si="17"/>
        <v>0</v>
      </c>
      <c r="DP58" s="117">
        <f t="shared" si="17"/>
        <v>0</v>
      </c>
      <c r="DQ58" s="117">
        <f t="shared" si="17"/>
        <v>0</v>
      </c>
      <c r="DR58" s="117">
        <f t="shared" si="17"/>
        <v>0</v>
      </c>
      <c r="DS58" s="117">
        <f t="shared" si="17"/>
        <v>0</v>
      </c>
      <c r="DT58" s="117">
        <f t="shared" si="17"/>
        <v>0</v>
      </c>
      <c r="DU58" s="117">
        <f t="shared" si="17"/>
        <v>0</v>
      </c>
      <c r="DV58" s="117">
        <f t="shared" si="17"/>
        <v>0</v>
      </c>
      <c r="DW58" s="117">
        <f t="shared" si="17"/>
        <v>0</v>
      </c>
      <c r="DX58" s="117">
        <f t="shared" si="17"/>
        <v>0</v>
      </c>
      <c r="DY58" s="117">
        <f t="shared" si="17"/>
        <v>0</v>
      </c>
      <c r="DZ58" s="117">
        <f t="shared" si="17"/>
        <v>0</v>
      </c>
      <c r="EA58" s="117">
        <f t="shared" si="17"/>
        <v>0</v>
      </c>
      <c r="EB58" s="117">
        <f t="shared" ref="EB58:GM58" si="18">EB13*EB14+EB16*EB17+EB19*EB20+EB22*EB23+EB25*EB26+EB28*EB29+EB31*EB32+EB34*EB35+EB37*EB38+EB40*EB41+EB43*EB44+EB46*EB47+EB49*EB50+EB52*EB53+EB55*EB56</f>
        <v>0</v>
      </c>
      <c r="EC58" s="117">
        <f t="shared" si="18"/>
        <v>0</v>
      </c>
      <c r="ED58" s="117">
        <f t="shared" si="18"/>
        <v>0</v>
      </c>
      <c r="EE58" s="117">
        <f t="shared" si="18"/>
        <v>0</v>
      </c>
      <c r="EF58" s="117">
        <f t="shared" si="18"/>
        <v>0</v>
      </c>
      <c r="EG58" s="117">
        <f t="shared" si="18"/>
        <v>0</v>
      </c>
      <c r="EH58" s="117">
        <f t="shared" si="18"/>
        <v>0</v>
      </c>
      <c r="EI58" s="117">
        <f t="shared" si="18"/>
        <v>0</v>
      </c>
      <c r="EJ58" s="117">
        <f t="shared" si="18"/>
        <v>0</v>
      </c>
      <c r="EK58" s="117">
        <f t="shared" si="18"/>
        <v>0</v>
      </c>
      <c r="EL58" s="117">
        <f t="shared" si="18"/>
        <v>0</v>
      </c>
      <c r="EM58" s="117">
        <f t="shared" si="18"/>
        <v>0</v>
      </c>
      <c r="EN58" s="117">
        <f t="shared" si="18"/>
        <v>0</v>
      </c>
      <c r="EO58" s="117">
        <f t="shared" si="18"/>
        <v>0</v>
      </c>
      <c r="EP58" s="117">
        <f t="shared" si="18"/>
        <v>0</v>
      </c>
      <c r="EQ58" s="117">
        <f t="shared" si="18"/>
        <v>0</v>
      </c>
      <c r="ER58" s="117">
        <f t="shared" si="18"/>
        <v>0</v>
      </c>
      <c r="ES58" s="117">
        <f t="shared" si="18"/>
        <v>0</v>
      </c>
      <c r="ET58" s="117">
        <f t="shared" si="18"/>
        <v>0</v>
      </c>
      <c r="EU58" s="117">
        <f t="shared" si="18"/>
        <v>0</v>
      </c>
      <c r="EV58" s="117">
        <f t="shared" si="18"/>
        <v>0</v>
      </c>
      <c r="EW58" s="117">
        <f t="shared" si="18"/>
        <v>0</v>
      </c>
      <c r="EX58" s="117">
        <f t="shared" si="18"/>
        <v>0</v>
      </c>
      <c r="EY58" s="117">
        <f t="shared" si="18"/>
        <v>0</v>
      </c>
      <c r="EZ58" s="117">
        <f t="shared" si="18"/>
        <v>0</v>
      </c>
      <c r="FA58" s="117">
        <f t="shared" si="18"/>
        <v>0</v>
      </c>
      <c r="FB58" s="117">
        <f t="shared" si="18"/>
        <v>0</v>
      </c>
      <c r="FC58" s="117">
        <f t="shared" si="18"/>
        <v>0</v>
      </c>
      <c r="FD58" s="117">
        <f t="shared" si="18"/>
        <v>0</v>
      </c>
      <c r="FE58" s="117">
        <f t="shared" si="18"/>
        <v>0</v>
      </c>
      <c r="FF58" s="117">
        <f t="shared" si="18"/>
        <v>0</v>
      </c>
      <c r="FG58" s="117">
        <f t="shared" si="18"/>
        <v>0</v>
      </c>
      <c r="FH58" s="117">
        <f t="shared" si="18"/>
        <v>0</v>
      </c>
      <c r="FI58" s="117">
        <f t="shared" si="18"/>
        <v>0</v>
      </c>
      <c r="FJ58" s="117">
        <f t="shared" si="18"/>
        <v>0</v>
      </c>
      <c r="FK58" s="117">
        <f t="shared" si="18"/>
        <v>0</v>
      </c>
      <c r="FL58" s="117">
        <f t="shared" si="18"/>
        <v>0</v>
      </c>
      <c r="FM58" s="117">
        <f t="shared" si="18"/>
        <v>0</v>
      </c>
      <c r="FN58" s="117">
        <f t="shared" si="18"/>
        <v>0</v>
      </c>
      <c r="FO58" s="117">
        <f t="shared" si="18"/>
        <v>0</v>
      </c>
      <c r="FP58" s="117">
        <f t="shared" si="18"/>
        <v>0</v>
      </c>
      <c r="FQ58" s="117">
        <f t="shared" si="18"/>
        <v>0</v>
      </c>
      <c r="FR58" s="117">
        <f t="shared" si="18"/>
        <v>0</v>
      </c>
      <c r="FS58" s="117">
        <f t="shared" si="18"/>
        <v>0</v>
      </c>
      <c r="FT58" s="117">
        <f t="shared" si="18"/>
        <v>0</v>
      </c>
      <c r="FU58" s="117">
        <f t="shared" si="18"/>
        <v>0</v>
      </c>
      <c r="FV58" s="117">
        <f t="shared" si="18"/>
        <v>0</v>
      </c>
      <c r="FW58" s="117">
        <f t="shared" si="18"/>
        <v>0</v>
      </c>
      <c r="FX58" s="117">
        <f t="shared" si="18"/>
        <v>0</v>
      </c>
      <c r="FY58" s="117">
        <f t="shared" si="18"/>
        <v>0</v>
      </c>
      <c r="FZ58" s="117">
        <f t="shared" si="18"/>
        <v>0</v>
      </c>
      <c r="GA58" s="117">
        <f t="shared" si="18"/>
        <v>0</v>
      </c>
      <c r="GB58" s="117">
        <f t="shared" si="18"/>
        <v>0</v>
      </c>
      <c r="GC58" s="117">
        <f t="shared" si="18"/>
        <v>0</v>
      </c>
      <c r="GD58" s="117">
        <f t="shared" si="18"/>
        <v>0</v>
      </c>
      <c r="GE58" s="117">
        <f t="shared" si="18"/>
        <v>0</v>
      </c>
      <c r="GF58" s="117">
        <f t="shared" si="18"/>
        <v>0</v>
      </c>
      <c r="GG58" s="117">
        <f t="shared" si="18"/>
        <v>0</v>
      </c>
      <c r="GH58" s="117">
        <f t="shared" si="18"/>
        <v>0</v>
      </c>
      <c r="GI58" s="117">
        <f t="shared" si="18"/>
        <v>0</v>
      </c>
      <c r="GJ58" s="117">
        <f t="shared" si="18"/>
        <v>0</v>
      </c>
      <c r="GK58" s="117">
        <f t="shared" si="18"/>
        <v>0</v>
      </c>
      <c r="GL58" s="117">
        <f t="shared" si="18"/>
        <v>0</v>
      </c>
      <c r="GM58" s="117">
        <f t="shared" si="18"/>
        <v>0</v>
      </c>
      <c r="GN58" s="117">
        <f t="shared" ref="GN58:IY58" si="19">GN13*GN14+GN16*GN17+GN19*GN20+GN22*GN23+GN25*GN26+GN28*GN29+GN31*GN32+GN34*GN35+GN37*GN38+GN40*GN41+GN43*GN44+GN46*GN47+GN49*GN50+GN52*GN53+GN55*GN56</f>
        <v>0</v>
      </c>
      <c r="GO58" s="117">
        <f t="shared" si="19"/>
        <v>0</v>
      </c>
      <c r="GP58" s="117">
        <f t="shared" si="19"/>
        <v>0</v>
      </c>
      <c r="GQ58" s="117">
        <f t="shared" si="19"/>
        <v>0</v>
      </c>
      <c r="GR58" s="117">
        <f t="shared" si="19"/>
        <v>0</v>
      </c>
      <c r="GS58" s="117">
        <f t="shared" si="19"/>
        <v>0</v>
      </c>
      <c r="GT58" s="117">
        <f t="shared" si="19"/>
        <v>0</v>
      </c>
      <c r="GU58" s="117">
        <f t="shared" si="19"/>
        <v>0</v>
      </c>
      <c r="GV58" s="117">
        <f t="shared" si="19"/>
        <v>0</v>
      </c>
      <c r="GW58" s="117">
        <f t="shared" si="19"/>
        <v>0</v>
      </c>
      <c r="GX58" s="117">
        <f t="shared" si="19"/>
        <v>0</v>
      </c>
      <c r="GY58" s="117">
        <f t="shared" si="19"/>
        <v>0</v>
      </c>
      <c r="GZ58" s="117">
        <f t="shared" si="19"/>
        <v>0</v>
      </c>
      <c r="HA58" s="117">
        <f t="shared" si="19"/>
        <v>0</v>
      </c>
      <c r="HB58" s="117">
        <f t="shared" si="19"/>
        <v>0</v>
      </c>
      <c r="HC58" s="117">
        <f t="shared" si="19"/>
        <v>0</v>
      </c>
      <c r="HD58" s="117">
        <f t="shared" si="19"/>
        <v>0</v>
      </c>
      <c r="HE58" s="117">
        <f t="shared" si="19"/>
        <v>0</v>
      </c>
      <c r="HF58" s="117">
        <f t="shared" si="19"/>
        <v>0</v>
      </c>
      <c r="HG58" s="117">
        <f t="shared" si="19"/>
        <v>0</v>
      </c>
      <c r="HH58" s="117">
        <f t="shared" si="19"/>
        <v>0</v>
      </c>
      <c r="HI58" s="117">
        <f t="shared" si="19"/>
        <v>0</v>
      </c>
      <c r="HJ58" s="117">
        <f t="shared" si="19"/>
        <v>0</v>
      </c>
      <c r="HK58" s="117">
        <f t="shared" si="19"/>
        <v>0</v>
      </c>
      <c r="HL58" s="117">
        <f t="shared" si="19"/>
        <v>0</v>
      </c>
      <c r="HM58" s="117">
        <f t="shared" si="19"/>
        <v>0</v>
      </c>
      <c r="HN58" s="117">
        <f t="shared" si="19"/>
        <v>0</v>
      </c>
      <c r="HO58" s="117">
        <f t="shared" si="19"/>
        <v>0</v>
      </c>
      <c r="HP58" s="117">
        <f t="shared" si="19"/>
        <v>0</v>
      </c>
      <c r="HQ58" s="117">
        <f t="shared" si="19"/>
        <v>0</v>
      </c>
      <c r="HR58" s="117">
        <f t="shared" si="19"/>
        <v>0</v>
      </c>
      <c r="HS58" s="117">
        <f t="shared" si="19"/>
        <v>0</v>
      </c>
      <c r="HT58" s="117">
        <f t="shared" si="19"/>
        <v>0</v>
      </c>
      <c r="HU58" s="117">
        <f t="shared" si="19"/>
        <v>0</v>
      </c>
      <c r="HV58" s="117">
        <f t="shared" si="19"/>
        <v>0</v>
      </c>
      <c r="HW58" s="117">
        <f t="shared" si="19"/>
        <v>0</v>
      </c>
      <c r="HX58" s="117">
        <f t="shared" si="19"/>
        <v>0</v>
      </c>
      <c r="HY58" s="117">
        <f t="shared" si="19"/>
        <v>0</v>
      </c>
      <c r="HZ58" s="117">
        <f t="shared" si="19"/>
        <v>0</v>
      </c>
      <c r="IA58" s="117">
        <f t="shared" si="19"/>
        <v>0</v>
      </c>
      <c r="IB58" s="117">
        <f t="shared" si="19"/>
        <v>0</v>
      </c>
      <c r="IC58" s="117">
        <f t="shared" si="19"/>
        <v>0</v>
      </c>
      <c r="ID58" s="117">
        <f t="shared" si="19"/>
        <v>0</v>
      </c>
      <c r="IE58" s="117">
        <f t="shared" si="19"/>
        <v>0</v>
      </c>
      <c r="IF58" s="117">
        <f t="shared" si="19"/>
        <v>0</v>
      </c>
      <c r="IG58" s="117">
        <f t="shared" si="19"/>
        <v>0</v>
      </c>
      <c r="IH58" s="117">
        <f t="shared" si="19"/>
        <v>0</v>
      </c>
      <c r="II58" s="117">
        <f t="shared" si="19"/>
        <v>0</v>
      </c>
      <c r="IJ58" s="117">
        <f t="shared" si="19"/>
        <v>0</v>
      </c>
      <c r="IK58" s="117">
        <f t="shared" si="19"/>
        <v>0</v>
      </c>
      <c r="IL58" s="117">
        <f t="shared" si="19"/>
        <v>0</v>
      </c>
      <c r="IM58" s="117">
        <f t="shared" si="19"/>
        <v>0</v>
      </c>
      <c r="IN58" s="117">
        <f t="shared" si="19"/>
        <v>0</v>
      </c>
      <c r="IO58" s="117">
        <f t="shared" si="19"/>
        <v>0</v>
      </c>
      <c r="IP58" s="117">
        <f t="shared" si="19"/>
        <v>0</v>
      </c>
      <c r="IQ58" s="117">
        <f t="shared" si="19"/>
        <v>0</v>
      </c>
      <c r="IR58" s="117">
        <f t="shared" si="19"/>
        <v>0</v>
      </c>
      <c r="IS58" s="117">
        <f t="shared" si="19"/>
        <v>0</v>
      </c>
      <c r="IT58" s="117">
        <f t="shared" si="19"/>
        <v>0</v>
      </c>
      <c r="IU58" s="117">
        <f t="shared" si="19"/>
        <v>0</v>
      </c>
      <c r="IV58" s="117">
        <f t="shared" si="19"/>
        <v>0</v>
      </c>
      <c r="IW58" s="117">
        <f t="shared" si="19"/>
        <v>0</v>
      </c>
      <c r="IX58" s="117">
        <f t="shared" si="19"/>
        <v>0</v>
      </c>
      <c r="IY58" s="117">
        <f t="shared" si="19"/>
        <v>0</v>
      </c>
      <c r="IZ58" s="117">
        <f t="shared" ref="IZ58:LK58" si="20">IZ13*IZ14+IZ16*IZ17+IZ19*IZ20+IZ22*IZ23+IZ25*IZ26+IZ28*IZ29+IZ31*IZ32+IZ34*IZ35+IZ37*IZ38+IZ40*IZ41+IZ43*IZ44+IZ46*IZ47+IZ49*IZ50+IZ52*IZ53+IZ55*IZ56</f>
        <v>0</v>
      </c>
      <c r="JA58" s="117">
        <f t="shared" si="20"/>
        <v>0</v>
      </c>
      <c r="JB58" s="117">
        <f t="shared" si="20"/>
        <v>0</v>
      </c>
      <c r="JC58" s="117">
        <f t="shared" si="20"/>
        <v>0</v>
      </c>
      <c r="JD58" s="117">
        <f t="shared" si="20"/>
        <v>0</v>
      </c>
      <c r="JE58" s="117">
        <f t="shared" si="20"/>
        <v>0</v>
      </c>
      <c r="JF58" s="117">
        <f t="shared" si="20"/>
        <v>0</v>
      </c>
      <c r="JG58" s="117">
        <f t="shared" si="20"/>
        <v>0</v>
      </c>
      <c r="JH58" s="117">
        <f t="shared" si="20"/>
        <v>0</v>
      </c>
      <c r="JI58" s="117">
        <f t="shared" si="20"/>
        <v>0</v>
      </c>
      <c r="JJ58" s="117">
        <f t="shared" si="20"/>
        <v>0</v>
      </c>
      <c r="JK58" s="117">
        <f t="shared" si="20"/>
        <v>0</v>
      </c>
      <c r="JL58" s="117">
        <f t="shared" si="20"/>
        <v>0</v>
      </c>
      <c r="JM58" s="117">
        <f t="shared" si="20"/>
        <v>0</v>
      </c>
      <c r="JN58" s="117">
        <f t="shared" si="20"/>
        <v>0</v>
      </c>
      <c r="JO58" s="117">
        <f t="shared" si="20"/>
        <v>0</v>
      </c>
      <c r="JP58" s="117">
        <f t="shared" si="20"/>
        <v>0</v>
      </c>
      <c r="JQ58" s="117">
        <f t="shared" si="20"/>
        <v>0</v>
      </c>
      <c r="JR58" s="117">
        <f t="shared" si="20"/>
        <v>0</v>
      </c>
      <c r="JS58" s="117">
        <f t="shared" si="20"/>
        <v>0</v>
      </c>
      <c r="JT58" s="117">
        <f t="shared" si="20"/>
        <v>0</v>
      </c>
      <c r="JU58" s="117">
        <f t="shared" si="20"/>
        <v>0</v>
      </c>
      <c r="JV58" s="117">
        <f t="shared" si="20"/>
        <v>0</v>
      </c>
      <c r="JW58" s="117">
        <f t="shared" si="20"/>
        <v>0</v>
      </c>
      <c r="JX58" s="117">
        <f t="shared" si="20"/>
        <v>0</v>
      </c>
      <c r="JY58" s="117">
        <f t="shared" si="20"/>
        <v>0</v>
      </c>
      <c r="JZ58" s="117">
        <f t="shared" si="20"/>
        <v>0</v>
      </c>
      <c r="KA58" s="117">
        <f t="shared" si="20"/>
        <v>0</v>
      </c>
      <c r="KB58" s="117">
        <f t="shared" si="20"/>
        <v>0</v>
      </c>
      <c r="KC58" s="117">
        <f t="shared" si="20"/>
        <v>0</v>
      </c>
      <c r="KD58" s="117">
        <f t="shared" si="20"/>
        <v>0</v>
      </c>
      <c r="KE58" s="117">
        <f t="shared" si="20"/>
        <v>0</v>
      </c>
      <c r="KF58" s="117">
        <f t="shared" si="20"/>
        <v>0</v>
      </c>
      <c r="KG58" s="117">
        <f t="shared" si="20"/>
        <v>0</v>
      </c>
      <c r="KH58" s="117">
        <f t="shared" si="20"/>
        <v>0</v>
      </c>
      <c r="KI58" s="117">
        <f t="shared" si="20"/>
        <v>0</v>
      </c>
      <c r="KJ58" s="117">
        <f t="shared" si="20"/>
        <v>0</v>
      </c>
      <c r="KK58" s="117">
        <f t="shared" si="20"/>
        <v>0</v>
      </c>
      <c r="KL58" s="117">
        <f t="shared" si="20"/>
        <v>0</v>
      </c>
      <c r="KM58" s="117">
        <f t="shared" si="20"/>
        <v>0</v>
      </c>
      <c r="KN58" s="117">
        <f t="shared" si="20"/>
        <v>0</v>
      </c>
      <c r="KO58" s="117">
        <f t="shared" si="20"/>
        <v>0</v>
      </c>
      <c r="KP58" s="117">
        <f t="shared" si="20"/>
        <v>0</v>
      </c>
      <c r="KQ58" s="117">
        <f t="shared" si="20"/>
        <v>0</v>
      </c>
      <c r="KR58" s="117">
        <f t="shared" si="20"/>
        <v>0</v>
      </c>
      <c r="KS58" s="117">
        <f t="shared" si="20"/>
        <v>0</v>
      </c>
      <c r="KT58" s="117">
        <f t="shared" si="20"/>
        <v>0</v>
      </c>
      <c r="KU58" s="117">
        <f t="shared" si="20"/>
        <v>0</v>
      </c>
      <c r="KV58" s="117">
        <f t="shared" si="20"/>
        <v>0</v>
      </c>
      <c r="KW58" s="117">
        <f t="shared" si="20"/>
        <v>0</v>
      </c>
      <c r="KX58" s="117">
        <f t="shared" si="20"/>
        <v>0</v>
      </c>
      <c r="KY58" s="117">
        <f t="shared" si="20"/>
        <v>0</v>
      </c>
      <c r="KZ58" s="117">
        <f t="shared" si="20"/>
        <v>0</v>
      </c>
      <c r="LA58" s="117">
        <f t="shared" si="20"/>
        <v>0</v>
      </c>
      <c r="LB58" s="117">
        <f t="shared" si="20"/>
        <v>0</v>
      </c>
      <c r="LC58" s="117">
        <f t="shared" si="20"/>
        <v>0</v>
      </c>
      <c r="LD58" s="117">
        <f t="shared" si="20"/>
        <v>0</v>
      </c>
      <c r="LE58" s="117">
        <f t="shared" si="20"/>
        <v>0</v>
      </c>
      <c r="LF58" s="117">
        <f t="shared" si="20"/>
        <v>0</v>
      </c>
      <c r="LG58" s="117">
        <f t="shared" si="20"/>
        <v>0</v>
      </c>
      <c r="LH58" s="117">
        <f t="shared" si="20"/>
        <v>0</v>
      </c>
      <c r="LI58" s="117">
        <f t="shared" si="20"/>
        <v>0</v>
      </c>
      <c r="LJ58" s="117">
        <f t="shared" si="20"/>
        <v>0</v>
      </c>
      <c r="LK58" s="117">
        <f t="shared" si="20"/>
        <v>0</v>
      </c>
      <c r="LL58" s="117">
        <f t="shared" ref="LL58:NW58" si="21">LL13*LL14+LL16*LL17+LL19*LL20+LL22*LL23+LL25*LL26+LL28*LL29+LL31*LL32+LL34*LL35+LL37*LL38+LL40*LL41+LL43*LL44+LL46*LL47+LL49*LL50+LL52*LL53+LL55*LL56</f>
        <v>0</v>
      </c>
      <c r="LM58" s="117">
        <f t="shared" si="21"/>
        <v>0</v>
      </c>
      <c r="LN58" s="117">
        <f t="shared" si="21"/>
        <v>0</v>
      </c>
      <c r="LO58" s="117">
        <f t="shared" si="21"/>
        <v>0</v>
      </c>
      <c r="LP58" s="117">
        <f t="shared" si="21"/>
        <v>0</v>
      </c>
      <c r="LQ58" s="117">
        <f t="shared" si="21"/>
        <v>0</v>
      </c>
      <c r="LR58" s="117">
        <f t="shared" si="21"/>
        <v>0</v>
      </c>
      <c r="LS58" s="117">
        <f t="shared" si="21"/>
        <v>0</v>
      </c>
      <c r="LT58" s="117">
        <f t="shared" si="21"/>
        <v>0</v>
      </c>
      <c r="LU58" s="117">
        <f t="shared" si="21"/>
        <v>0</v>
      </c>
      <c r="LV58" s="117">
        <f t="shared" si="21"/>
        <v>0</v>
      </c>
      <c r="LW58" s="117">
        <f t="shared" si="21"/>
        <v>0</v>
      </c>
      <c r="LX58" s="117">
        <f t="shared" si="21"/>
        <v>0</v>
      </c>
      <c r="LY58" s="117">
        <f t="shared" si="21"/>
        <v>0</v>
      </c>
      <c r="LZ58" s="117">
        <f t="shared" si="21"/>
        <v>0</v>
      </c>
      <c r="MA58" s="117">
        <f t="shared" si="21"/>
        <v>0</v>
      </c>
      <c r="MB58" s="117">
        <f t="shared" si="21"/>
        <v>0</v>
      </c>
      <c r="MC58" s="117">
        <f t="shared" si="21"/>
        <v>0</v>
      </c>
      <c r="MD58" s="117">
        <f t="shared" si="21"/>
        <v>0</v>
      </c>
      <c r="ME58" s="117">
        <f t="shared" si="21"/>
        <v>0</v>
      </c>
      <c r="MF58" s="117">
        <f t="shared" si="21"/>
        <v>0</v>
      </c>
      <c r="MG58" s="117">
        <f t="shared" si="21"/>
        <v>0</v>
      </c>
      <c r="MH58" s="117">
        <f t="shared" si="21"/>
        <v>0</v>
      </c>
      <c r="MI58" s="117">
        <f t="shared" si="21"/>
        <v>0</v>
      </c>
      <c r="MJ58" s="117">
        <f t="shared" si="21"/>
        <v>0</v>
      </c>
      <c r="MK58" s="117">
        <f t="shared" si="21"/>
        <v>0</v>
      </c>
      <c r="ML58" s="117">
        <f t="shared" si="21"/>
        <v>0</v>
      </c>
      <c r="MM58" s="117">
        <f t="shared" si="21"/>
        <v>0</v>
      </c>
      <c r="MN58" s="117">
        <f t="shared" si="21"/>
        <v>0</v>
      </c>
      <c r="MO58" s="117">
        <f t="shared" si="21"/>
        <v>0</v>
      </c>
      <c r="MP58" s="117">
        <f t="shared" si="21"/>
        <v>0</v>
      </c>
      <c r="MQ58" s="117">
        <f t="shared" si="21"/>
        <v>0</v>
      </c>
      <c r="MR58" s="117">
        <f t="shared" si="21"/>
        <v>0</v>
      </c>
      <c r="MS58" s="117">
        <f t="shared" si="21"/>
        <v>0</v>
      </c>
      <c r="MT58" s="117">
        <f t="shared" si="21"/>
        <v>0</v>
      </c>
      <c r="MU58" s="117">
        <f t="shared" si="21"/>
        <v>0</v>
      </c>
      <c r="MV58" s="117">
        <f t="shared" si="21"/>
        <v>0</v>
      </c>
      <c r="MW58" s="117">
        <f t="shared" si="21"/>
        <v>0</v>
      </c>
      <c r="MX58" s="117">
        <f t="shared" si="21"/>
        <v>0</v>
      </c>
      <c r="MY58" s="117">
        <f t="shared" si="21"/>
        <v>0</v>
      </c>
      <c r="MZ58" s="117">
        <f t="shared" si="21"/>
        <v>0</v>
      </c>
      <c r="NA58" s="117">
        <f t="shared" si="21"/>
        <v>0</v>
      </c>
      <c r="NB58" s="117">
        <f t="shared" si="21"/>
        <v>0</v>
      </c>
      <c r="NC58" s="117">
        <f t="shared" si="21"/>
        <v>0</v>
      </c>
      <c r="ND58" s="117">
        <f t="shared" si="21"/>
        <v>0</v>
      </c>
      <c r="NE58" s="117">
        <f t="shared" si="21"/>
        <v>0</v>
      </c>
      <c r="NF58" s="117">
        <f t="shared" si="21"/>
        <v>0</v>
      </c>
      <c r="NG58" s="117">
        <f t="shared" si="21"/>
        <v>0</v>
      </c>
      <c r="NH58" s="117">
        <f t="shared" si="21"/>
        <v>0</v>
      </c>
      <c r="NI58" s="117">
        <f t="shared" si="21"/>
        <v>0</v>
      </c>
      <c r="NJ58" s="117">
        <f t="shared" si="21"/>
        <v>0</v>
      </c>
      <c r="NK58" s="117">
        <f t="shared" si="21"/>
        <v>0</v>
      </c>
      <c r="NL58" s="117">
        <f t="shared" si="21"/>
        <v>0</v>
      </c>
      <c r="NM58" s="117">
        <f t="shared" si="21"/>
        <v>0</v>
      </c>
      <c r="NN58" s="117">
        <f t="shared" si="21"/>
        <v>0</v>
      </c>
      <c r="NO58" s="117">
        <f t="shared" si="21"/>
        <v>0</v>
      </c>
      <c r="NP58" s="117">
        <f t="shared" si="21"/>
        <v>0</v>
      </c>
      <c r="NQ58" s="117">
        <f t="shared" si="21"/>
        <v>0</v>
      </c>
      <c r="NR58" s="117">
        <f t="shared" si="21"/>
        <v>0</v>
      </c>
      <c r="NS58" s="117">
        <f t="shared" si="21"/>
        <v>0</v>
      </c>
      <c r="NT58" s="117">
        <f t="shared" si="21"/>
        <v>0</v>
      </c>
      <c r="NU58" s="117">
        <f t="shared" si="21"/>
        <v>0</v>
      </c>
      <c r="NV58" s="117">
        <f t="shared" si="21"/>
        <v>0</v>
      </c>
      <c r="NW58" s="117">
        <f t="shared" si="21"/>
        <v>0</v>
      </c>
      <c r="NX58" s="117">
        <f t="shared" ref="NX58:QI58" si="22">NX13*NX14+NX16*NX17+NX19*NX20+NX22*NX23+NX25*NX26+NX28*NX29+NX31*NX32+NX34*NX35+NX37*NX38+NX40*NX41+NX43*NX44+NX46*NX47+NX49*NX50+NX52*NX53+NX55*NX56</f>
        <v>0</v>
      </c>
      <c r="NY58" s="117">
        <f t="shared" si="22"/>
        <v>0</v>
      </c>
      <c r="NZ58" s="117">
        <f t="shared" si="22"/>
        <v>0</v>
      </c>
      <c r="OA58" s="117">
        <f t="shared" si="22"/>
        <v>0</v>
      </c>
      <c r="OB58" s="117">
        <f t="shared" si="22"/>
        <v>0</v>
      </c>
      <c r="OC58" s="117">
        <f t="shared" si="22"/>
        <v>0</v>
      </c>
      <c r="OD58" s="117">
        <f t="shared" si="22"/>
        <v>0</v>
      </c>
      <c r="OE58" s="117">
        <f t="shared" si="22"/>
        <v>0</v>
      </c>
      <c r="OF58" s="117">
        <f t="shared" si="22"/>
        <v>0</v>
      </c>
      <c r="OG58" s="117">
        <f t="shared" si="22"/>
        <v>0</v>
      </c>
      <c r="OH58" s="117">
        <f t="shared" si="22"/>
        <v>0</v>
      </c>
      <c r="OI58" s="117">
        <f t="shared" si="22"/>
        <v>0</v>
      </c>
      <c r="OJ58" s="117">
        <f t="shared" si="22"/>
        <v>0</v>
      </c>
      <c r="OK58" s="117">
        <f t="shared" si="22"/>
        <v>0</v>
      </c>
      <c r="OL58" s="117">
        <f t="shared" si="22"/>
        <v>0</v>
      </c>
      <c r="OM58" s="117">
        <f t="shared" si="22"/>
        <v>0</v>
      </c>
      <c r="ON58" s="117">
        <f t="shared" si="22"/>
        <v>0</v>
      </c>
      <c r="OO58" s="117">
        <f t="shared" si="22"/>
        <v>0</v>
      </c>
      <c r="OP58" s="117">
        <f t="shared" si="22"/>
        <v>0</v>
      </c>
      <c r="OQ58" s="117">
        <f t="shared" si="22"/>
        <v>0</v>
      </c>
      <c r="OR58" s="117">
        <f t="shared" si="22"/>
        <v>0</v>
      </c>
      <c r="OS58" s="117">
        <f t="shared" si="22"/>
        <v>0</v>
      </c>
      <c r="OT58" s="117">
        <f t="shared" si="22"/>
        <v>0</v>
      </c>
      <c r="OU58" s="117">
        <f t="shared" si="22"/>
        <v>0</v>
      </c>
      <c r="OV58" s="117">
        <f t="shared" si="22"/>
        <v>0</v>
      </c>
      <c r="OW58" s="117">
        <f t="shared" si="22"/>
        <v>0</v>
      </c>
      <c r="OX58" s="117">
        <f t="shared" si="22"/>
        <v>0</v>
      </c>
      <c r="OY58" s="117">
        <f t="shared" si="22"/>
        <v>0</v>
      </c>
      <c r="OZ58" s="117">
        <f t="shared" si="22"/>
        <v>0</v>
      </c>
      <c r="PA58" s="117">
        <f t="shared" si="22"/>
        <v>0</v>
      </c>
      <c r="PB58" s="117">
        <f t="shared" si="22"/>
        <v>0</v>
      </c>
      <c r="PC58" s="117">
        <f t="shared" si="22"/>
        <v>0</v>
      </c>
      <c r="PD58" s="117">
        <f t="shared" si="22"/>
        <v>0</v>
      </c>
      <c r="PE58" s="117">
        <f t="shared" si="22"/>
        <v>0</v>
      </c>
      <c r="PF58" s="117">
        <f t="shared" si="22"/>
        <v>0</v>
      </c>
      <c r="PG58" s="117">
        <f t="shared" si="22"/>
        <v>0</v>
      </c>
      <c r="PH58" s="117">
        <f t="shared" si="22"/>
        <v>0</v>
      </c>
      <c r="PI58" s="117">
        <f t="shared" si="22"/>
        <v>0</v>
      </c>
      <c r="PJ58" s="117">
        <f t="shared" si="22"/>
        <v>0</v>
      </c>
      <c r="PK58" s="117">
        <f t="shared" si="22"/>
        <v>0</v>
      </c>
      <c r="PL58" s="117">
        <f t="shared" si="22"/>
        <v>0</v>
      </c>
      <c r="PM58" s="117">
        <f t="shared" si="22"/>
        <v>0</v>
      </c>
      <c r="PN58" s="117">
        <f t="shared" si="22"/>
        <v>0</v>
      </c>
      <c r="PO58" s="117">
        <f t="shared" si="22"/>
        <v>0</v>
      </c>
      <c r="PP58" s="117">
        <f t="shared" si="22"/>
        <v>0</v>
      </c>
      <c r="PQ58" s="117">
        <f t="shared" si="22"/>
        <v>0</v>
      </c>
      <c r="PR58" s="117">
        <f t="shared" si="22"/>
        <v>0</v>
      </c>
      <c r="PS58" s="117">
        <f t="shared" si="22"/>
        <v>0</v>
      </c>
      <c r="PT58" s="117">
        <f t="shared" si="22"/>
        <v>0</v>
      </c>
      <c r="PU58" s="117">
        <f t="shared" si="22"/>
        <v>0</v>
      </c>
      <c r="PV58" s="117">
        <f t="shared" si="22"/>
        <v>0</v>
      </c>
      <c r="PW58" s="117">
        <f t="shared" si="22"/>
        <v>0</v>
      </c>
      <c r="PX58" s="117">
        <f t="shared" si="22"/>
        <v>0</v>
      </c>
      <c r="PY58" s="117">
        <f t="shared" si="22"/>
        <v>0</v>
      </c>
      <c r="PZ58" s="117">
        <f t="shared" si="22"/>
        <v>0</v>
      </c>
      <c r="QA58" s="117">
        <f t="shared" si="22"/>
        <v>0</v>
      </c>
      <c r="QB58" s="117">
        <f t="shared" si="22"/>
        <v>0</v>
      </c>
      <c r="QC58" s="117">
        <f t="shared" si="22"/>
        <v>0</v>
      </c>
      <c r="QD58" s="117">
        <f t="shared" si="22"/>
        <v>0</v>
      </c>
      <c r="QE58" s="117">
        <f t="shared" si="22"/>
        <v>0</v>
      </c>
      <c r="QF58" s="117">
        <f t="shared" si="22"/>
        <v>0</v>
      </c>
      <c r="QG58" s="117">
        <f t="shared" si="22"/>
        <v>0</v>
      </c>
      <c r="QH58" s="117">
        <f t="shared" si="22"/>
        <v>0</v>
      </c>
      <c r="QI58" s="117">
        <f t="shared" si="22"/>
        <v>0</v>
      </c>
      <c r="QJ58" s="117">
        <f t="shared" ref="QJ58:SU58" si="23">QJ13*QJ14+QJ16*QJ17+QJ19*QJ20+QJ22*QJ23+QJ25*QJ26+QJ28*QJ29+QJ31*QJ32+QJ34*QJ35+QJ37*QJ38+QJ40*QJ41+QJ43*QJ44+QJ46*QJ47+QJ49*QJ50+QJ52*QJ53+QJ55*QJ56</f>
        <v>0</v>
      </c>
      <c r="QK58" s="117">
        <f t="shared" si="23"/>
        <v>0</v>
      </c>
      <c r="QL58" s="117">
        <f t="shared" si="23"/>
        <v>0</v>
      </c>
      <c r="QM58" s="117">
        <f t="shared" si="23"/>
        <v>0</v>
      </c>
      <c r="QN58" s="117">
        <f t="shared" si="23"/>
        <v>0</v>
      </c>
      <c r="QO58" s="117">
        <f t="shared" si="23"/>
        <v>0</v>
      </c>
      <c r="QP58" s="117">
        <f t="shared" si="23"/>
        <v>0</v>
      </c>
      <c r="QQ58" s="117">
        <f t="shared" si="23"/>
        <v>0</v>
      </c>
      <c r="QR58" s="117">
        <f t="shared" si="23"/>
        <v>0</v>
      </c>
      <c r="QS58" s="117">
        <f t="shared" si="23"/>
        <v>0</v>
      </c>
      <c r="QT58" s="117">
        <f t="shared" si="23"/>
        <v>0</v>
      </c>
      <c r="QU58" s="117">
        <f t="shared" si="23"/>
        <v>0</v>
      </c>
      <c r="QV58" s="117">
        <f t="shared" si="23"/>
        <v>0</v>
      </c>
      <c r="QW58" s="117">
        <f t="shared" si="23"/>
        <v>0</v>
      </c>
      <c r="QX58" s="117">
        <f t="shared" si="23"/>
        <v>0</v>
      </c>
      <c r="QY58" s="117">
        <f t="shared" si="23"/>
        <v>0</v>
      </c>
      <c r="QZ58" s="117">
        <f t="shared" si="23"/>
        <v>0</v>
      </c>
      <c r="RA58" s="117">
        <f t="shared" si="23"/>
        <v>0</v>
      </c>
      <c r="RB58" s="117">
        <f t="shared" si="23"/>
        <v>0</v>
      </c>
      <c r="RC58" s="117">
        <f t="shared" si="23"/>
        <v>0</v>
      </c>
      <c r="RD58" s="117">
        <f t="shared" si="23"/>
        <v>0</v>
      </c>
      <c r="RE58" s="117">
        <f t="shared" si="23"/>
        <v>0</v>
      </c>
      <c r="RF58" s="117">
        <f t="shared" si="23"/>
        <v>0</v>
      </c>
      <c r="RG58" s="117">
        <f t="shared" si="23"/>
        <v>0</v>
      </c>
      <c r="RH58" s="117">
        <f t="shared" si="23"/>
        <v>0</v>
      </c>
      <c r="RI58" s="117">
        <f t="shared" si="23"/>
        <v>0</v>
      </c>
      <c r="RJ58" s="117">
        <f t="shared" si="23"/>
        <v>0</v>
      </c>
      <c r="RK58" s="117">
        <f t="shared" si="23"/>
        <v>0</v>
      </c>
      <c r="RL58" s="117">
        <f t="shared" si="23"/>
        <v>0</v>
      </c>
      <c r="RM58" s="117">
        <f t="shared" si="23"/>
        <v>0</v>
      </c>
      <c r="RN58" s="117">
        <f t="shared" si="23"/>
        <v>0</v>
      </c>
      <c r="RO58" s="117">
        <f t="shared" si="23"/>
        <v>0</v>
      </c>
      <c r="RP58" s="117">
        <f t="shared" si="23"/>
        <v>0</v>
      </c>
      <c r="RQ58" s="117">
        <f t="shared" si="23"/>
        <v>0</v>
      </c>
      <c r="RR58" s="117">
        <f t="shared" si="23"/>
        <v>0</v>
      </c>
      <c r="RS58" s="117">
        <f t="shared" si="23"/>
        <v>0</v>
      </c>
      <c r="RT58" s="117">
        <f t="shared" si="23"/>
        <v>0</v>
      </c>
      <c r="RU58" s="117">
        <f t="shared" si="23"/>
        <v>0</v>
      </c>
      <c r="RV58" s="117">
        <f t="shared" si="23"/>
        <v>0</v>
      </c>
      <c r="RW58" s="117">
        <f t="shared" si="23"/>
        <v>0</v>
      </c>
      <c r="RX58" s="117">
        <f t="shared" si="23"/>
        <v>0</v>
      </c>
      <c r="RY58" s="117">
        <f t="shared" si="23"/>
        <v>0</v>
      </c>
      <c r="RZ58" s="117">
        <f t="shared" si="23"/>
        <v>0</v>
      </c>
      <c r="SA58" s="117">
        <f t="shared" si="23"/>
        <v>0</v>
      </c>
      <c r="SB58" s="117">
        <f t="shared" si="23"/>
        <v>0</v>
      </c>
      <c r="SC58" s="117">
        <f t="shared" si="23"/>
        <v>0</v>
      </c>
      <c r="SD58" s="117">
        <f t="shared" si="23"/>
        <v>0</v>
      </c>
      <c r="SE58" s="117">
        <f t="shared" si="23"/>
        <v>0</v>
      </c>
      <c r="SF58" s="117">
        <f t="shared" si="23"/>
        <v>0</v>
      </c>
      <c r="SG58" s="117">
        <f t="shared" si="23"/>
        <v>0</v>
      </c>
      <c r="SH58" s="117">
        <f t="shared" si="23"/>
        <v>0</v>
      </c>
      <c r="SI58" s="117">
        <f t="shared" si="23"/>
        <v>0</v>
      </c>
      <c r="SJ58" s="117">
        <f t="shared" si="23"/>
        <v>0</v>
      </c>
      <c r="SK58" s="117">
        <f t="shared" si="23"/>
        <v>0</v>
      </c>
      <c r="SL58" s="117">
        <f t="shared" si="23"/>
        <v>0</v>
      </c>
      <c r="SM58" s="117">
        <f t="shared" si="23"/>
        <v>0</v>
      </c>
      <c r="SN58" s="117">
        <f t="shared" si="23"/>
        <v>0</v>
      </c>
      <c r="SO58" s="117">
        <f t="shared" si="23"/>
        <v>0</v>
      </c>
      <c r="SP58" s="117">
        <f t="shared" si="23"/>
        <v>0</v>
      </c>
      <c r="SQ58" s="117">
        <f t="shared" si="23"/>
        <v>0</v>
      </c>
      <c r="SR58" s="117">
        <f t="shared" si="23"/>
        <v>0</v>
      </c>
      <c r="SS58" s="117">
        <f t="shared" si="23"/>
        <v>0</v>
      </c>
      <c r="ST58" s="117">
        <f t="shared" si="23"/>
        <v>0</v>
      </c>
      <c r="SU58" s="117">
        <f t="shared" si="23"/>
        <v>0</v>
      </c>
      <c r="SV58" s="117">
        <f t="shared" ref="SV58:VG58" si="24">SV13*SV14+SV16*SV17+SV19*SV20+SV22*SV23+SV25*SV26+SV28*SV29+SV31*SV32+SV34*SV35+SV37*SV38+SV40*SV41+SV43*SV44+SV46*SV47+SV49*SV50+SV52*SV53+SV55*SV56</f>
        <v>0</v>
      </c>
      <c r="SW58" s="117">
        <f t="shared" si="24"/>
        <v>0</v>
      </c>
      <c r="SX58" s="117">
        <f t="shared" si="24"/>
        <v>0</v>
      </c>
      <c r="SY58" s="117">
        <f t="shared" si="24"/>
        <v>0</v>
      </c>
      <c r="SZ58" s="117">
        <f t="shared" si="24"/>
        <v>0</v>
      </c>
      <c r="TA58" s="117">
        <f t="shared" si="24"/>
        <v>0</v>
      </c>
      <c r="TB58" s="117">
        <f t="shared" si="24"/>
        <v>0</v>
      </c>
      <c r="TC58" s="117">
        <f t="shared" si="24"/>
        <v>0</v>
      </c>
      <c r="TD58" s="117">
        <f t="shared" si="24"/>
        <v>0</v>
      </c>
      <c r="TE58" s="117">
        <f t="shared" si="24"/>
        <v>0</v>
      </c>
      <c r="TF58" s="117">
        <f t="shared" si="24"/>
        <v>0</v>
      </c>
      <c r="TG58" s="117">
        <f t="shared" si="24"/>
        <v>0</v>
      </c>
      <c r="TH58" s="117">
        <f t="shared" si="24"/>
        <v>0</v>
      </c>
      <c r="TI58" s="117">
        <f t="shared" si="24"/>
        <v>0</v>
      </c>
      <c r="TJ58" s="117">
        <f t="shared" si="24"/>
        <v>0</v>
      </c>
      <c r="TK58" s="117">
        <f t="shared" si="24"/>
        <v>0</v>
      </c>
      <c r="TL58" s="117">
        <f t="shared" si="24"/>
        <v>0</v>
      </c>
      <c r="TM58" s="117">
        <f t="shared" si="24"/>
        <v>0</v>
      </c>
      <c r="TN58" s="117">
        <f t="shared" si="24"/>
        <v>0</v>
      </c>
      <c r="TO58" s="117">
        <f t="shared" si="24"/>
        <v>0</v>
      </c>
      <c r="TP58" s="117">
        <f t="shared" si="24"/>
        <v>0</v>
      </c>
      <c r="TQ58" s="117">
        <f t="shared" si="24"/>
        <v>0</v>
      </c>
      <c r="TR58" s="117">
        <f t="shared" si="24"/>
        <v>0</v>
      </c>
      <c r="TS58" s="117">
        <f t="shared" si="24"/>
        <v>0</v>
      </c>
      <c r="TT58" s="117">
        <f t="shared" si="24"/>
        <v>0</v>
      </c>
      <c r="TU58" s="117">
        <f t="shared" si="24"/>
        <v>0</v>
      </c>
      <c r="TV58" s="117">
        <f t="shared" si="24"/>
        <v>0</v>
      </c>
      <c r="TW58" s="117">
        <f t="shared" si="24"/>
        <v>0</v>
      </c>
      <c r="TX58" s="117">
        <f t="shared" si="24"/>
        <v>0</v>
      </c>
      <c r="TY58" s="117">
        <f t="shared" si="24"/>
        <v>0</v>
      </c>
      <c r="TZ58" s="117">
        <f t="shared" si="24"/>
        <v>0</v>
      </c>
      <c r="UA58" s="117">
        <f t="shared" si="24"/>
        <v>0</v>
      </c>
      <c r="UB58" s="117">
        <f t="shared" si="24"/>
        <v>0</v>
      </c>
      <c r="UC58" s="117">
        <f t="shared" si="24"/>
        <v>0</v>
      </c>
      <c r="UD58" s="117">
        <f t="shared" si="24"/>
        <v>0</v>
      </c>
      <c r="UE58" s="117">
        <f t="shared" si="24"/>
        <v>0</v>
      </c>
      <c r="UF58" s="117">
        <f t="shared" si="24"/>
        <v>0</v>
      </c>
      <c r="UG58" s="117">
        <f t="shared" si="24"/>
        <v>0</v>
      </c>
      <c r="UH58" s="117">
        <f t="shared" si="24"/>
        <v>0</v>
      </c>
      <c r="UI58" s="117">
        <f t="shared" si="24"/>
        <v>0</v>
      </c>
      <c r="UJ58" s="117">
        <f t="shared" si="24"/>
        <v>0</v>
      </c>
      <c r="UK58" s="117">
        <f t="shared" si="24"/>
        <v>0</v>
      </c>
      <c r="UL58" s="117">
        <f t="shared" si="24"/>
        <v>0</v>
      </c>
      <c r="UM58" s="117">
        <f t="shared" si="24"/>
        <v>0</v>
      </c>
      <c r="UN58" s="117">
        <f t="shared" si="24"/>
        <v>0</v>
      </c>
      <c r="UO58" s="117">
        <f t="shared" si="24"/>
        <v>0</v>
      </c>
      <c r="UP58" s="117">
        <f t="shared" si="24"/>
        <v>0</v>
      </c>
      <c r="UQ58" s="117">
        <f t="shared" si="24"/>
        <v>0</v>
      </c>
      <c r="UR58" s="117">
        <f t="shared" si="24"/>
        <v>0</v>
      </c>
      <c r="US58" s="117">
        <f t="shared" si="24"/>
        <v>0</v>
      </c>
      <c r="UT58" s="117">
        <f t="shared" si="24"/>
        <v>0</v>
      </c>
      <c r="UU58" s="117">
        <f t="shared" si="24"/>
        <v>0</v>
      </c>
      <c r="UV58" s="117">
        <f t="shared" si="24"/>
        <v>0</v>
      </c>
      <c r="UW58" s="117">
        <f t="shared" si="24"/>
        <v>0</v>
      </c>
      <c r="UX58" s="117">
        <f t="shared" si="24"/>
        <v>0</v>
      </c>
      <c r="UY58" s="117">
        <f t="shared" si="24"/>
        <v>0</v>
      </c>
      <c r="UZ58" s="117">
        <f t="shared" si="24"/>
        <v>0</v>
      </c>
      <c r="VA58" s="117">
        <f t="shared" si="24"/>
        <v>0</v>
      </c>
      <c r="VB58" s="117">
        <f t="shared" si="24"/>
        <v>0</v>
      </c>
      <c r="VC58" s="117">
        <f t="shared" si="24"/>
        <v>0</v>
      </c>
      <c r="VD58" s="117">
        <f t="shared" si="24"/>
        <v>0</v>
      </c>
      <c r="VE58" s="117">
        <f t="shared" si="24"/>
        <v>0</v>
      </c>
      <c r="VF58" s="117">
        <f t="shared" si="24"/>
        <v>0</v>
      </c>
      <c r="VG58" s="117">
        <f t="shared" si="24"/>
        <v>0</v>
      </c>
      <c r="VH58" s="117">
        <f t="shared" ref="VH58:XS58" si="25">VH13*VH14+VH16*VH17+VH19*VH20+VH22*VH23+VH25*VH26+VH28*VH29+VH31*VH32+VH34*VH35+VH37*VH38+VH40*VH41+VH43*VH44+VH46*VH47+VH49*VH50+VH52*VH53+VH55*VH56</f>
        <v>0</v>
      </c>
      <c r="VI58" s="117">
        <f t="shared" si="25"/>
        <v>0</v>
      </c>
      <c r="VJ58" s="117">
        <f t="shared" si="25"/>
        <v>0</v>
      </c>
      <c r="VK58" s="117">
        <f t="shared" si="25"/>
        <v>0</v>
      </c>
      <c r="VL58" s="117">
        <f t="shared" si="25"/>
        <v>0</v>
      </c>
      <c r="VM58" s="117">
        <f t="shared" si="25"/>
        <v>0</v>
      </c>
      <c r="VN58" s="117">
        <f t="shared" si="25"/>
        <v>0</v>
      </c>
      <c r="VO58" s="117">
        <f t="shared" si="25"/>
        <v>0</v>
      </c>
      <c r="VP58" s="117">
        <f t="shared" si="25"/>
        <v>0</v>
      </c>
      <c r="VQ58" s="117">
        <f t="shared" si="25"/>
        <v>0</v>
      </c>
      <c r="VR58" s="117">
        <f t="shared" si="25"/>
        <v>0</v>
      </c>
      <c r="VS58" s="117">
        <f t="shared" si="25"/>
        <v>0</v>
      </c>
      <c r="VT58" s="117">
        <f t="shared" si="25"/>
        <v>0</v>
      </c>
      <c r="VU58" s="117">
        <f t="shared" si="25"/>
        <v>0</v>
      </c>
      <c r="VV58" s="117">
        <f t="shared" si="25"/>
        <v>0</v>
      </c>
      <c r="VW58" s="117">
        <f t="shared" si="25"/>
        <v>0</v>
      </c>
      <c r="VX58" s="117">
        <f t="shared" si="25"/>
        <v>0</v>
      </c>
      <c r="VY58" s="117">
        <f t="shared" si="25"/>
        <v>0</v>
      </c>
      <c r="VZ58" s="117">
        <f t="shared" si="25"/>
        <v>0</v>
      </c>
      <c r="WA58" s="117">
        <f t="shared" si="25"/>
        <v>0</v>
      </c>
      <c r="WB58" s="117">
        <f t="shared" si="25"/>
        <v>0</v>
      </c>
      <c r="WC58" s="117">
        <f t="shared" si="25"/>
        <v>0</v>
      </c>
      <c r="WD58" s="117">
        <f t="shared" si="25"/>
        <v>0</v>
      </c>
      <c r="WE58" s="117">
        <f t="shared" si="25"/>
        <v>0</v>
      </c>
      <c r="WF58" s="117">
        <f t="shared" si="25"/>
        <v>0</v>
      </c>
      <c r="WG58" s="117">
        <f t="shared" si="25"/>
        <v>0</v>
      </c>
      <c r="WH58" s="117">
        <f t="shared" si="25"/>
        <v>0</v>
      </c>
      <c r="WI58" s="117">
        <f t="shared" si="25"/>
        <v>0</v>
      </c>
      <c r="WJ58" s="117">
        <f t="shared" si="25"/>
        <v>0</v>
      </c>
      <c r="WK58" s="117">
        <f t="shared" si="25"/>
        <v>0</v>
      </c>
      <c r="WL58" s="117">
        <f t="shared" si="25"/>
        <v>0</v>
      </c>
      <c r="WM58" s="117">
        <f t="shared" si="25"/>
        <v>0</v>
      </c>
      <c r="WN58" s="117">
        <f t="shared" si="25"/>
        <v>0</v>
      </c>
      <c r="WO58" s="117">
        <f t="shared" si="25"/>
        <v>0</v>
      </c>
      <c r="WP58" s="117">
        <f t="shared" si="25"/>
        <v>0</v>
      </c>
      <c r="WQ58" s="117">
        <f t="shared" si="25"/>
        <v>0</v>
      </c>
      <c r="WR58" s="117">
        <f t="shared" si="25"/>
        <v>0</v>
      </c>
      <c r="WS58" s="117">
        <f t="shared" si="25"/>
        <v>0</v>
      </c>
      <c r="WT58" s="117">
        <f t="shared" si="25"/>
        <v>0</v>
      </c>
      <c r="WU58" s="117">
        <f t="shared" si="25"/>
        <v>0</v>
      </c>
      <c r="WV58" s="117">
        <f t="shared" si="25"/>
        <v>0</v>
      </c>
      <c r="WW58" s="117">
        <f t="shared" si="25"/>
        <v>0</v>
      </c>
      <c r="WX58" s="117">
        <f t="shared" si="25"/>
        <v>0</v>
      </c>
      <c r="WY58" s="117">
        <f t="shared" si="25"/>
        <v>0</v>
      </c>
      <c r="WZ58" s="117">
        <f t="shared" si="25"/>
        <v>0</v>
      </c>
      <c r="XA58" s="117">
        <f t="shared" si="25"/>
        <v>0</v>
      </c>
      <c r="XB58" s="117">
        <f t="shared" si="25"/>
        <v>0</v>
      </c>
      <c r="XC58" s="117">
        <f t="shared" si="25"/>
        <v>0</v>
      </c>
      <c r="XD58" s="117">
        <f t="shared" si="25"/>
        <v>0</v>
      </c>
      <c r="XE58" s="117">
        <f t="shared" si="25"/>
        <v>0</v>
      </c>
      <c r="XF58" s="117">
        <f t="shared" si="25"/>
        <v>0</v>
      </c>
      <c r="XG58" s="117">
        <f t="shared" si="25"/>
        <v>0</v>
      </c>
      <c r="XH58" s="117">
        <f t="shared" si="25"/>
        <v>0</v>
      </c>
      <c r="XI58" s="117">
        <f t="shared" si="25"/>
        <v>0</v>
      </c>
      <c r="XJ58" s="117">
        <f t="shared" si="25"/>
        <v>0</v>
      </c>
      <c r="XK58" s="117">
        <f t="shared" si="25"/>
        <v>0</v>
      </c>
      <c r="XL58" s="117">
        <f t="shared" si="25"/>
        <v>0</v>
      </c>
      <c r="XM58" s="117">
        <f t="shared" si="25"/>
        <v>0</v>
      </c>
      <c r="XN58" s="117">
        <f t="shared" si="25"/>
        <v>0</v>
      </c>
      <c r="XO58" s="117">
        <f t="shared" si="25"/>
        <v>0</v>
      </c>
      <c r="XP58" s="117">
        <f t="shared" si="25"/>
        <v>0</v>
      </c>
      <c r="XQ58" s="117">
        <f t="shared" si="25"/>
        <v>0</v>
      </c>
      <c r="XR58" s="117">
        <f t="shared" si="25"/>
        <v>0</v>
      </c>
      <c r="XS58" s="117">
        <f t="shared" si="25"/>
        <v>0</v>
      </c>
      <c r="XT58" s="117">
        <f t="shared" ref="XT58:AAE58" si="26">XT13*XT14+XT16*XT17+XT19*XT20+XT22*XT23+XT25*XT26+XT28*XT29+XT31*XT32+XT34*XT35+XT37*XT38+XT40*XT41+XT43*XT44+XT46*XT47+XT49*XT50+XT52*XT53+XT55*XT56</f>
        <v>0</v>
      </c>
      <c r="XU58" s="117">
        <f t="shared" si="26"/>
        <v>0</v>
      </c>
      <c r="XV58" s="117">
        <f t="shared" si="26"/>
        <v>0</v>
      </c>
      <c r="XW58" s="117">
        <f t="shared" si="26"/>
        <v>0</v>
      </c>
      <c r="XX58" s="117">
        <f t="shared" si="26"/>
        <v>0</v>
      </c>
      <c r="XY58" s="117">
        <f t="shared" si="26"/>
        <v>0</v>
      </c>
      <c r="XZ58" s="117">
        <f t="shared" si="26"/>
        <v>0</v>
      </c>
      <c r="YA58" s="117">
        <f t="shared" si="26"/>
        <v>0</v>
      </c>
      <c r="YB58" s="117">
        <f t="shared" si="26"/>
        <v>0</v>
      </c>
      <c r="YC58" s="117">
        <f t="shared" si="26"/>
        <v>0</v>
      </c>
      <c r="YD58" s="117">
        <f t="shared" si="26"/>
        <v>0</v>
      </c>
      <c r="YE58" s="117">
        <f t="shared" si="26"/>
        <v>0</v>
      </c>
      <c r="YF58" s="117">
        <f t="shared" si="26"/>
        <v>0</v>
      </c>
      <c r="YG58" s="117">
        <f t="shared" si="26"/>
        <v>0</v>
      </c>
      <c r="YH58" s="117">
        <f t="shared" si="26"/>
        <v>0</v>
      </c>
      <c r="YI58" s="117">
        <f t="shared" si="26"/>
        <v>0</v>
      </c>
      <c r="YJ58" s="117">
        <f t="shared" si="26"/>
        <v>0</v>
      </c>
      <c r="YK58" s="117">
        <f t="shared" si="26"/>
        <v>0</v>
      </c>
      <c r="YL58" s="117">
        <f t="shared" si="26"/>
        <v>0</v>
      </c>
      <c r="YM58" s="117">
        <f t="shared" si="26"/>
        <v>0</v>
      </c>
      <c r="YN58" s="117">
        <f t="shared" si="26"/>
        <v>0</v>
      </c>
      <c r="YO58" s="117">
        <f t="shared" si="26"/>
        <v>0</v>
      </c>
      <c r="YP58" s="117">
        <f t="shared" si="26"/>
        <v>0</v>
      </c>
      <c r="YQ58" s="117">
        <f t="shared" si="26"/>
        <v>0</v>
      </c>
      <c r="YR58" s="117">
        <f t="shared" si="26"/>
        <v>0</v>
      </c>
      <c r="YS58" s="117">
        <f t="shared" si="26"/>
        <v>0</v>
      </c>
      <c r="YT58" s="117">
        <f t="shared" si="26"/>
        <v>0</v>
      </c>
      <c r="YU58" s="117">
        <f t="shared" si="26"/>
        <v>0</v>
      </c>
      <c r="YV58" s="117">
        <f t="shared" si="26"/>
        <v>0</v>
      </c>
      <c r="YW58" s="117">
        <f t="shared" si="26"/>
        <v>0</v>
      </c>
      <c r="YX58" s="117">
        <f t="shared" si="26"/>
        <v>0</v>
      </c>
      <c r="YY58" s="117">
        <f t="shared" si="26"/>
        <v>0</v>
      </c>
      <c r="YZ58" s="117">
        <f t="shared" si="26"/>
        <v>0</v>
      </c>
      <c r="ZA58" s="117">
        <f t="shared" si="26"/>
        <v>0</v>
      </c>
      <c r="ZB58" s="117">
        <f t="shared" si="26"/>
        <v>0</v>
      </c>
      <c r="ZC58" s="117">
        <f t="shared" si="26"/>
        <v>0</v>
      </c>
      <c r="ZD58" s="117">
        <f t="shared" si="26"/>
        <v>0</v>
      </c>
      <c r="ZE58" s="117">
        <f t="shared" si="26"/>
        <v>0</v>
      </c>
      <c r="ZF58" s="117">
        <f t="shared" si="26"/>
        <v>0</v>
      </c>
      <c r="ZG58" s="117">
        <f t="shared" si="26"/>
        <v>0</v>
      </c>
      <c r="ZH58" s="117">
        <f t="shared" si="26"/>
        <v>0</v>
      </c>
      <c r="ZI58" s="117">
        <f t="shared" si="26"/>
        <v>0</v>
      </c>
      <c r="ZJ58" s="117">
        <f t="shared" si="26"/>
        <v>0</v>
      </c>
      <c r="ZK58" s="117">
        <f t="shared" si="26"/>
        <v>0</v>
      </c>
      <c r="ZL58" s="117">
        <f t="shared" si="26"/>
        <v>0</v>
      </c>
      <c r="ZM58" s="117">
        <f t="shared" si="26"/>
        <v>0</v>
      </c>
      <c r="ZN58" s="117">
        <f t="shared" si="26"/>
        <v>0</v>
      </c>
      <c r="ZO58" s="117">
        <f t="shared" si="26"/>
        <v>0</v>
      </c>
      <c r="ZP58" s="117">
        <f t="shared" si="26"/>
        <v>0</v>
      </c>
      <c r="ZQ58" s="117">
        <f t="shared" si="26"/>
        <v>0</v>
      </c>
      <c r="ZR58" s="117">
        <f t="shared" si="26"/>
        <v>0</v>
      </c>
      <c r="ZS58" s="117">
        <f t="shared" si="26"/>
        <v>0</v>
      </c>
      <c r="ZT58" s="117">
        <f t="shared" si="26"/>
        <v>0</v>
      </c>
      <c r="ZU58" s="117">
        <f t="shared" si="26"/>
        <v>0</v>
      </c>
      <c r="ZV58" s="117">
        <f t="shared" si="26"/>
        <v>0</v>
      </c>
      <c r="ZW58" s="117">
        <f t="shared" si="26"/>
        <v>0</v>
      </c>
      <c r="ZX58" s="117">
        <f t="shared" si="26"/>
        <v>0</v>
      </c>
      <c r="ZY58" s="117">
        <f t="shared" si="26"/>
        <v>0</v>
      </c>
      <c r="ZZ58" s="117">
        <f t="shared" si="26"/>
        <v>0</v>
      </c>
      <c r="AAA58" s="117">
        <f t="shared" si="26"/>
        <v>0</v>
      </c>
      <c r="AAB58" s="117">
        <f t="shared" si="26"/>
        <v>0</v>
      </c>
      <c r="AAC58" s="117">
        <f t="shared" si="26"/>
        <v>0</v>
      </c>
      <c r="AAD58" s="117">
        <f t="shared" si="26"/>
        <v>0</v>
      </c>
      <c r="AAE58" s="117">
        <f t="shared" si="26"/>
        <v>0</v>
      </c>
      <c r="AAF58" s="117">
        <f t="shared" ref="AAF58:ACQ58" si="27">AAF13*AAF14+AAF16*AAF17+AAF19*AAF20+AAF22*AAF23+AAF25*AAF26+AAF28*AAF29+AAF31*AAF32+AAF34*AAF35+AAF37*AAF38+AAF40*AAF41+AAF43*AAF44+AAF46*AAF47+AAF49*AAF50+AAF52*AAF53+AAF55*AAF56</f>
        <v>0</v>
      </c>
      <c r="AAG58" s="117">
        <f t="shared" si="27"/>
        <v>0</v>
      </c>
      <c r="AAH58" s="117">
        <f t="shared" si="27"/>
        <v>0</v>
      </c>
      <c r="AAI58" s="117">
        <f t="shared" si="27"/>
        <v>0</v>
      </c>
      <c r="AAJ58" s="117">
        <f t="shared" si="27"/>
        <v>0</v>
      </c>
      <c r="AAK58" s="117">
        <f t="shared" si="27"/>
        <v>0</v>
      </c>
      <c r="AAL58" s="117">
        <f t="shared" si="27"/>
        <v>0</v>
      </c>
      <c r="AAM58" s="117">
        <f t="shared" si="27"/>
        <v>0</v>
      </c>
      <c r="AAN58" s="117">
        <f t="shared" si="27"/>
        <v>0</v>
      </c>
      <c r="AAO58" s="117">
        <f t="shared" si="27"/>
        <v>0</v>
      </c>
      <c r="AAP58" s="117">
        <f t="shared" si="27"/>
        <v>0</v>
      </c>
      <c r="AAQ58" s="117">
        <f t="shared" si="27"/>
        <v>0</v>
      </c>
      <c r="AAR58" s="117">
        <f t="shared" si="27"/>
        <v>0</v>
      </c>
      <c r="AAS58" s="117">
        <f t="shared" si="27"/>
        <v>0</v>
      </c>
      <c r="AAT58" s="117">
        <f t="shared" si="27"/>
        <v>0</v>
      </c>
      <c r="AAU58" s="117">
        <f t="shared" si="27"/>
        <v>0</v>
      </c>
      <c r="AAV58" s="117">
        <f t="shared" si="27"/>
        <v>0</v>
      </c>
      <c r="AAW58" s="117">
        <f t="shared" si="27"/>
        <v>0</v>
      </c>
      <c r="AAX58" s="117">
        <f t="shared" si="27"/>
        <v>0</v>
      </c>
      <c r="AAY58" s="117">
        <f t="shared" si="27"/>
        <v>0</v>
      </c>
      <c r="AAZ58" s="117">
        <f t="shared" si="27"/>
        <v>0</v>
      </c>
      <c r="ABA58" s="117">
        <f t="shared" si="27"/>
        <v>0</v>
      </c>
      <c r="ABB58" s="117">
        <f t="shared" si="27"/>
        <v>0</v>
      </c>
      <c r="ABC58" s="117">
        <f t="shared" si="27"/>
        <v>0</v>
      </c>
      <c r="ABD58" s="117">
        <f t="shared" si="27"/>
        <v>0</v>
      </c>
      <c r="ABE58" s="117">
        <f t="shared" si="27"/>
        <v>0</v>
      </c>
      <c r="ABF58" s="117">
        <f t="shared" si="27"/>
        <v>0</v>
      </c>
      <c r="ABG58" s="117">
        <f t="shared" si="27"/>
        <v>0</v>
      </c>
      <c r="ABH58" s="117">
        <f t="shared" si="27"/>
        <v>0</v>
      </c>
      <c r="ABI58" s="117">
        <f t="shared" si="27"/>
        <v>0</v>
      </c>
      <c r="ABJ58" s="117">
        <f t="shared" si="27"/>
        <v>0</v>
      </c>
      <c r="ABK58" s="117">
        <f t="shared" si="27"/>
        <v>0</v>
      </c>
      <c r="ABL58" s="117">
        <f t="shared" si="27"/>
        <v>0</v>
      </c>
      <c r="ABM58" s="117">
        <f t="shared" si="27"/>
        <v>0</v>
      </c>
      <c r="ABN58" s="117">
        <f t="shared" si="27"/>
        <v>0</v>
      </c>
      <c r="ABO58" s="117">
        <f t="shared" si="27"/>
        <v>0</v>
      </c>
      <c r="ABP58" s="117">
        <f t="shared" si="27"/>
        <v>0</v>
      </c>
      <c r="ABQ58" s="117">
        <f t="shared" si="27"/>
        <v>0</v>
      </c>
      <c r="ABR58" s="117">
        <f t="shared" si="27"/>
        <v>0</v>
      </c>
      <c r="ABS58" s="117">
        <f t="shared" si="27"/>
        <v>0</v>
      </c>
      <c r="ABT58" s="117">
        <f t="shared" si="27"/>
        <v>0</v>
      </c>
      <c r="ABU58" s="117">
        <f t="shared" si="27"/>
        <v>0</v>
      </c>
      <c r="ABV58" s="117">
        <f t="shared" si="27"/>
        <v>0</v>
      </c>
      <c r="ABW58" s="117">
        <f t="shared" si="27"/>
        <v>0</v>
      </c>
      <c r="ABX58" s="117">
        <f t="shared" si="27"/>
        <v>0</v>
      </c>
      <c r="ABY58" s="117">
        <f t="shared" si="27"/>
        <v>0</v>
      </c>
      <c r="ABZ58" s="117">
        <f t="shared" si="27"/>
        <v>0</v>
      </c>
      <c r="ACA58" s="117">
        <f t="shared" si="27"/>
        <v>0</v>
      </c>
      <c r="ACB58" s="117">
        <f t="shared" si="27"/>
        <v>0</v>
      </c>
      <c r="ACC58" s="117">
        <f t="shared" si="27"/>
        <v>0</v>
      </c>
      <c r="ACD58" s="117">
        <f t="shared" si="27"/>
        <v>0</v>
      </c>
      <c r="ACE58" s="117">
        <f t="shared" si="27"/>
        <v>0</v>
      </c>
      <c r="ACF58" s="117">
        <f t="shared" si="27"/>
        <v>0</v>
      </c>
      <c r="ACG58" s="117">
        <f t="shared" si="27"/>
        <v>0</v>
      </c>
      <c r="ACH58" s="117">
        <f t="shared" si="27"/>
        <v>0</v>
      </c>
      <c r="ACI58" s="117">
        <f t="shared" si="27"/>
        <v>0</v>
      </c>
      <c r="ACJ58" s="117">
        <f t="shared" si="27"/>
        <v>0</v>
      </c>
      <c r="ACK58" s="117">
        <f t="shared" si="27"/>
        <v>0</v>
      </c>
      <c r="ACL58" s="117">
        <f t="shared" si="27"/>
        <v>0</v>
      </c>
      <c r="ACM58" s="117">
        <f t="shared" si="27"/>
        <v>0</v>
      </c>
      <c r="ACN58" s="117">
        <f t="shared" si="27"/>
        <v>0</v>
      </c>
      <c r="ACO58" s="117">
        <f t="shared" si="27"/>
        <v>0</v>
      </c>
      <c r="ACP58" s="117">
        <f t="shared" si="27"/>
        <v>0</v>
      </c>
      <c r="ACQ58" s="117">
        <f t="shared" si="27"/>
        <v>0</v>
      </c>
      <c r="ACR58" s="117">
        <f t="shared" ref="ACR58:AFC58" si="28">ACR13*ACR14+ACR16*ACR17+ACR19*ACR20+ACR22*ACR23+ACR25*ACR26+ACR28*ACR29+ACR31*ACR32+ACR34*ACR35+ACR37*ACR38+ACR40*ACR41+ACR43*ACR44+ACR46*ACR47+ACR49*ACR50+ACR52*ACR53+ACR55*ACR56</f>
        <v>0</v>
      </c>
      <c r="ACS58" s="117">
        <f t="shared" si="28"/>
        <v>0</v>
      </c>
      <c r="ACT58" s="117">
        <f t="shared" si="28"/>
        <v>0</v>
      </c>
      <c r="ACU58" s="117">
        <f t="shared" si="28"/>
        <v>0</v>
      </c>
      <c r="ACV58" s="117">
        <f t="shared" si="28"/>
        <v>0</v>
      </c>
      <c r="ACW58" s="117">
        <f t="shared" si="28"/>
        <v>0</v>
      </c>
      <c r="ACX58" s="117">
        <f t="shared" si="28"/>
        <v>0</v>
      </c>
      <c r="ACY58" s="117">
        <f t="shared" si="28"/>
        <v>0</v>
      </c>
      <c r="ACZ58" s="117">
        <f t="shared" si="28"/>
        <v>0</v>
      </c>
      <c r="ADA58" s="117">
        <f t="shared" si="28"/>
        <v>0</v>
      </c>
      <c r="ADB58" s="117">
        <f t="shared" si="28"/>
        <v>0</v>
      </c>
      <c r="ADC58" s="117">
        <f t="shared" si="28"/>
        <v>0</v>
      </c>
      <c r="ADD58" s="117">
        <f t="shared" si="28"/>
        <v>0</v>
      </c>
      <c r="ADE58" s="117">
        <f t="shared" si="28"/>
        <v>0</v>
      </c>
      <c r="ADF58" s="117">
        <f t="shared" si="28"/>
        <v>0</v>
      </c>
      <c r="ADG58" s="117">
        <f t="shared" si="28"/>
        <v>0</v>
      </c>
      <c r="ADH58" s="117">
        <f t="shared" si="28"/>
        <v>0</v>
      </c>
      <c r="ADI58" s="117">
        <f t="shared" si="28"/>
        <v>0</v>
      </c>
      <c r="ADJ58" s="117">
        <f t="shared" si="28"/>
        <v>0</v>
      </c>
      <c r="ADK58" s="117">
        <f t="shared" si="28"/>
        <v>0</v>
      </c>
      <c r="ADL58" s="117">
        <f t="shared" si="28"/>
        <v>0</v>
      </c>
      <c r="ADM58" s="117">
        <f t="shared" si="28"/>
        <v>0</v>
      </c>
      <c r="ADN58" s="117">
        <f t="shared" si="28"/>
        <v>0</v>
      </c>
      <c r="ADO58" s="117">
        <f t="shared" si="28"/>
        <v>0</v>
      </c>
      <c r="ADP58" s="117">
        <f t="shared" si="28"/>
        <v>0</v>
      </c>
      <c r="ADQ58" s="117">
        <f t="shared" si="28"/>
        <v>0</v>
      </c>
      <c r="ADR58" s="117">
        <f t="shared" si="28"/>
        <v>0</v>
      </c>
      <c r="ADS58" s="117">
        <f t="shared" si="28"/>
        <v>0</v>
      </c>
      <c r="ADT58" s="117">
        <f t="shared" si="28"/>
        <v>0</v>
      </c>
      <c r="ADU58" s="117">
        <f t="shared" si="28"/>
        <v>0</v>
      </c>
      <c r="ADV58" s="117">
        <f t="shared" si="28"/>
        <v>0</v>
      </c>
      <c r="ADW58" s="117">
        <f t="shared" si="28"/>
        <v>0</v>
      </c>
      <c r="ADX58" s="117">
        <f t="shared" si="28"/>
        <v>0</v>
      </c>
      <c r="ADY58" s="117">
        <f t="shared" si="28"/>
        <v>0</v>
      </c>
      <c r="ADZ58" s="117">
        <f t="shared" si="28"/>
        <v>0</v>
      </c>
      <c r="AEA58" s="117">
        <f t="shared" si="28"/>
        <v>0</v>
      </c>
      <c r="AEB58" s="117">
        <f t="shared" si="28"/>
        <v>0</v>
      </c>
      <c r="AEC58" s="117">
        <f t="shared" si="28"/>
        <v>0</v>
      </c>
      <c r="AED58" s="117">
        <f t="shared" si="28"/>
        <v>0</v>
      </c>
      <c r="AEE58" s="117">
        <f t="shared" si="28"/>
        <v>0</v>
      </c>
      <c r="AEF58" s="117">
        <f t="shared" si="28"/>
        <v>0</v>
      </c>
      <c r="AEG58" s="117">
        <f t="shared" si="28"/>
        <v>0</v>
      </c>
      <c r="AEH58" s="117">
        <f t="shared" si="28"/>
        <v>0</v>
      </c>
      <c r="AEI58" s="117">
        <f t="shared" si="28"/>
        <v>0</v>
      </c>
      <c r="AEJ58" s="117">
        <f t="shared" si="28"/>
        <v>0</v>
      </c>
      <c r="AEK58" s="117">
        <f t="shared" si="28"/>
        <v>0</v>
      </c>
      <c r="AEL58" s="117">
        <f t="shared" si="28"/>
        <v>0</v>
      </c>
      <c r="AEM58" s="117">
        <f t="shared" si="28"/>
        <v>0</v>
      </c>
      <c r="AEN58" s="117">
        <f t="shared" si="28"/>
        <v>0</v>
      </c>
      <c r="AEO58" s="117">
        <f t="shared" si="28"/>
        <v>0</v>
      </c>
      <c r="AEP58" s="117">
        <f t="shared" si="28"/>
        <v>0</v>
      </c>
      <c r="AEQ58" s="117">
        <f t="shared" si="28"/>
        <v>0</v>
      </c>
      <c r="AER58" s="117">
        <f t="shared" si="28"/>
        <v>0</v>
      </c>
      <c r="AES58" s="117">
        <f t="shared" si="28"/>
        <v>0</v>
      </c>
      <c r="AET58" s="117">
        <f t="shared" si="28"/>
        <v>0</v>
      </c>
      <c r="AEU58" s="117">
        <f t="shared" si="28"/>
        <v>0</v>
      </c>
      <c r="AEV58" s="117">
        <f t="shared" si="28"/>
        <v>0</v>
      </c>
      <c r="AEW58" s="117">
        <f t="shared" si="28"/>
        <v>0</v>
      </c>
      <c r="AEX58" s="117">
        <f t="shared" si="28"/>
        <v>0</v>
      </c>
      <c r="AEY58" s="117">
        <f t="shared" si="28"/>
        <v>0</v>
      </c>
      <c r="AEZ58" s="117">
        <f t="shared" si="28"/>
        <v>0</v>
      </c>
      <c r="AFA58" s="117">
        <f t="shared" si="28"/>
        <v>0</v>
      </c>
      <c r="AFB58" s="117">
        <f t="shared" si="28"/>
        <v>0</v>
      </c>
      <c r="AFC58" s="117">
        <f t="shared" si="28"/>
        <v>0</v>
      </c>
      <c r="AFD58" s="117">
        <f t="shared" ref="AFD58:AHO58" si="29">AFD13*AFD14+AFD16*AFD17+AFD19*AFD20+AFD22*AFD23+AFD25*AFD26+AFD28*AFD29+AFD31*AFD32+AFD34*AFD35+AFD37*AFD38+AFD40*AFD41+AFD43*AFD44+AFD46*AFD47+AFD49*AFD50+AFD52*AFD53+AFD55*AFD56</f>
        <v>0</v>
      </c>
      <c r="AFE58" s="117">
        <f t="shared" si="29"/>
        <v>0</v>
      </c>
      <c r="AFF58" s="117">
        <f t="shared" si="29"/>
        <v>0</v>
      </c>
      <c r="AFG58" s="117">
        <f t="shared" si="29"/>
        <v>0</v>
      </c>
      <c r="AFH58" s="117">
        <f t="shared" si="29"/>
        <v>0</v>
      </c>
      <c r="AFI58" s="117">
        <f t="shared" si="29"/>
        <v>0</v>
      </c>
      <c r="AFJ58" s="117">
        <f t="shared" si="29"/>
        <v>0</v>
      </c>
      <c r="AFK58" s="117">
        <f t="shared" si="29"/>
        <v>0</v>
      </c>
      <c r="AFL58" s="117">
        <f t="shared" si="29"/>
        <v>0</v>
      </c>
      <c r="AFM58" s="117">
        <f t="shared" si="29"/>
        <v>0</v>
      </c>
      <c r="AFN58" s="117">
        <f t="shared" si="29"/>
        <v>0</v>
      </c>
      <c r="AFO58" s="117">
        <f t="shared" si="29"/>
        <v>0</v>
      </c>
      <c r="AFP58" s="117">
        <f t="shared" si="29"/>
        <v>0</v>
      </c>
      <c r="AFQ58" s="117">
        <f t="shared" si="29"/>
        <v>0</v>
      </c>
      <c r="AFR58" s="117">
        <f t="shared" si="29"/>
        <v>0</v>
      </c>
      <c r="AFS58" s="117">
        <f t="shared" si="29"/>
        <v>0</v>
      </c>
      <c r="AFT58" s="117">
        <f t="shared" si="29"/>
        <v>0</v>
      </c>
      <c r="AFU58" s="117">
        <f t="shared" si="29"/>
        <v>0</v>
      </c>
      <c r="AFV58" s="117">
        <f t="shared" si="29"/>
        <v>0</v>
      </c>
      <c r="AFW58" s="117">
        <f t="shared" si="29"/>
        <v>0</v>
      </c>
      <c r="AFX58" s="117">
        <f t="shared" si="29"/>
        <v>0</v>
      </c>
      <c r="AFY58" s="117">
        <f t="shared" si="29"/>
        <v>0</v>
      </c>
      <c r="AFZ58" s="117">
        <f t="shared" si="29"/>
        <v>0</v>
      </c>
      <c r="AGA58" s="117">
        <f t="shared" si="29"/>
        <v>0</v>
      </c>
      <c r="AGB58" s="117">
        <f t="shared" si="29"/>
        <v>0</v>
      </c>
      <c r="AGC58" s="117">
        <f t="shared" si="29"/>
        <v>0</v>
      </c>
      <c r="AGD58" s="117">
        <f t="shared" si="29"/>
        <v>0</v>
      </c>
      <c r="AGE58" s="117">
        <f t="shared" si="29"/>
        <v>0</v>
      </c>
      <c r="AGF58" s="117">
        <f t="shared" si="29"/>
        <v>0</v>
      </c>
      <c r="AGG58" s="117">
        <f t="shared" si="29"/>
        <v>0</v>
      </c>
      <c r="AGH58" s="117">
        <f t="shared" si="29"/>
        <v>0</v>
      </c>
      <c r="AGI58" s="117">
        <f t="shared" si="29"/>
        <v>0</v>
      </c>
      <c r="AGJ58" s="117">
        <f t="shared" si="29"/>
        <v>0</v>
      </c>
      <c r="AGK58" s="117">
        <f t="shared" si="29"/>
        <v>0</v>
      </c>
      <c r="AGL58" s="117">
        <f t="shared" si="29"/>
        <v>0</v>
      </c>
      <c r="AGM58" s="117">
        <f t="shared" si="29"/>
        <v>0</v>
      </c>
      <c r="AGN58" s="117">
        <f t="shared" si="29"/>
        <v>0</v>
      </c>
      <c r="AGO58" s="117">
        <f t="shared" si="29"/>
        <v>0</v>
      </c>
      <c r="AGP58" s="117">
        <f t="shared" si="29"/>
        <v>0</v>
      </c>
      <c r="AGQ58" s="117">
        <f t="shared" si="29"/>
        <v>0</v>
      </c>
      <c r="AGR58" s="117">
        <f t="shared" si="29"/>
        <v>0</v>
      </c>
      <c r="AGS58" s="117">
        <f t="shared" si="29"/>
        <v>0</v>
      </c>
      <c r="AGT58" s="117">
        <f t="shared" si="29"/>
        <v>0</v>
      </c>
      <c r="AGU58" s="117">
        <f t="shared" si="29"/>
        <v>0</v>
      </c>
      <c r="AGV58" s="117">
        <f t="shared" si="29"/>
        <v>0</v>
      </c>
      <c r="AGW58" s="117">
        <f t="shared" si="29"/>
        <v>0</v>
      </c>
      <c r="AGX58" s="117">
        <f t="shared" si="29"/>
        <v>0</v>
      </c>
      <c r="AGY58" s="117">
        <f t="shared" si="29"/>
        <v>0</v>
      </c>
      <c r="AGZ58" s="117">
        <f t="shared" si="29"/>
        <v>0</v>
      </c>
      <c r="AHA58" s="117">
        <f t="shared" si="29"/>
        <v>0</v>
      </c>
      <c r="AHB58" s="117">
        <f t="shared" si="29"/>
        <v>0</v>
      </c>
      <c r="AHC58" s="117">
        <f t="shared" si="29"/>
        <v>0</v>
      </c>
      <c r="AHD58" s="117">
        <f t="shared" si="29"/>
        <v>0</v>
      </c>
      <c r="AHE58" s="117">
        <f t="shared" si="29"/>
        <v>0</v>
      </c>
      <c r="AHF58" s="117">
        <f t="shared" si="29"/>
        <v>0</v>
      </c>
      <c r="AHG58" s="117">
        <f t="shared" si="29"/>
        <v>0</v>
      </c>
      <c r="AHH58" s="117">
        <f t="shared" si="29"/>
        <v>0</v>
      </c>
      <c r="AHI58" s="117">
        <f t="shared" si="29"/>
        <v>0</v>
      </c>
      <c r="AHJ58" s="117">
        <f t="shared" si="29"/>
        <v>0</v>
      </c>
      <c r="AHK58" s="117">
        <f t="shared" si="29"/>
        <v>0</v>
      </c>
      <c r="AHL58" s="117">
        <f t="shared" si="29"/>
        <v>0</v>
      </c>
      <c r="AHM58" s="117">
        <f t="shared" si="29"/>
        <v>0</v>
      </c>
      <c r="AHN58" s="117">
        <f t="shared" si="29"/>
        <v>0</v>
      </c>
      <c r="AHO58" s="117">
        <f t="shared" si="29"/>
        <v>0</v>
      </c>
      <c r="AHP58" s="117">
        <f t="shared" ref="AHP58:AKA58" si="30">AHP13*AHP14+AHP16*AHP17+AHP19*AHP20+AHP22*AHP23+AHP25*AHP26+AHP28*AHP29+AHP31*AHP32+AHP34*AHP35+AHP37*AHP38+AHP40*AHP41+AHP43*AHP44+AHP46*AHP47+AHP49*AHP50+AHP52*AHP53+AHP55*AHP56</f>
        <v>0</v>
      </c>
      <c r="AHQ58" s="117">
        <f t="shared" si="30"/>
        <v>0</v>
      </c>
      <c r="AHR58" s="117">
        <f t="shared" si="30"/>
        <v>0</v>
      </c>
      <c r="AHS58" s="117">
        <f t="shared" si="30"/>
        <v>0</v>
      </c>
      <c r="AHT58" s="117">
        <f t="shared" si="30"/>
        <v>0</v>
      </c>
      <c r="AHU58" s="117">
        <f t="shared" si="30"/>
        <v>0</v>
      </c>
      <c r="AHV58" s="117">
        <f t="shared" si="30"/>
        <v>0</v>
      </c>
      <c r="AHW58" s="117">
        <f t="shared" si="30"/>
        <v>0</v>
      </c>
      <c r="AHX58" s="117">
        <f t="shared" si="30"/>
        <v>0</v>
      </c>
      <c r="AHY58" s="117">
        <f t="shared" si="30"/>
        <v>0</v>
      </c>
      <c r="AHZ58" s="117">
        <f t="shared" si="30"/>
        <v>0</v>
      </c>
      <c r="AIA58" s="117">
        <f t="shared" si="30"/>
        <v>0</v>
      </c>
      <c r="AIB58" s="117">
        <f t="shared" si="30"/>
        <v>0</v>
      </c>
      <c r="AIC58" s="117">
        <f t="shared" si="30"/>
        <v>0</v>
      </c>
      <c r="AID58" s="117">
        <f t="shared" si="30"/>
        <v>0</v>
      </c>
      <c r="AIE58" s="117">
        <f t="shared" si="30"/>
        <v>0</v>
      </c>
      <c r="AIF58" s="117">
        <f t="shared" si="30"/>
        <v>0</v>
      </c>
      <c r="AIG58" s="117">
        <f t="shared" si="30"/>
        <v>0</v>
      </c>
      <c r="AIH58" s="117">
        <f t="shared" si="30"/>
        <v>0</v>
      </c>
      <c r="AII58" s="117">
        <f t="shared" si="30"/>
        <v>0</v>
      </c>
      <c r="AIJ58" s="117">
        <f t="shared" si="30"/>
        <v>0</v>
      </c>
      <c r="AIK58" s="117">
        <f t="shared" si="30"/>
        <v>0</v>
      </c>
      <c r="AIL58" s="117">
        <f t="shared" si="30"/>
        <v>0</v>
      </c>
      <c r="AIM58" s="117">
        <f t="shared" si="30"/>
        <v>0</v>
      </c>
      <c r="AIN58" s="117">
        <f t="shared" si="30"/>
        <v>0</v>
      </c>
      <c r="AIO58" s="117">
        <f t="shared" si="30"/>
        <v>0</v>
      </c>
      <c r="AIP58" s="117">
        <f t="shared" si="30"/>
        <v>0</v>
      </c>
      <c r="AIQ58" s="117">
        <f t="shared" si="30"/>
        <v>0</v>
      </c>
      <c r="AIR58" s="117">
        <f t="shared" si="30"/>
        <v>0</v>
      </c>
      <c r="AIS58" s="117">
        <f t="shared" si="30"/>
        <v>0</v>
      </c>
      <c r="AIT58" s="117">
        <f t="shared" si="30"/>
        <v>0</v>
      </c>
      <c r="AIU58" s="117">
        <f t="shared" si="30"/>
        <v>0</v>
      </c>
      <c r="AIV58" s="117">
        <f t="shared" si="30"/>
        <v>0</v>
      </c>
      <c r="AIW58" s="117">
        <f t="shared" si="30"/>
        <v>0</v>
      </c>
      <c r="AIX58" s="117">
        <f t="shared" si="30"/>
        <v>0</v>
      </c>
      <c r="AIY58" s="117">
        <f t="shared" si="30"/>
        <v>0</v>
      </c>
      <c r="AIZ58" s="117">
        <f t="shared" si="30"/>
        <v>0</v>
      </c>
      <c r="AJA58" s="117">
        <f t="shared" si="30"/>
        <v>0</v>
      </c>
      <c r="AJB58" s="117">
        <f t="shared" si="30"/>
        <v>0</v>
      </c>
      <c r="AJC58" s="117">
        <f t="shared" si="30"/>
        <v>0</v>
      </c>
      <c r="AJD58" s="117">
        <f t="shared" si="30"/>
        <v>0</v>
      </c>
      <c r="AJE58" s="117">
        <f t="shared" si="30"/>
        <v>0</v>
      </c>
      <c r="AJF58" s="117">
        <f t="shared" si="30"/>
        <v>0</v>
      </c>
      <c r="AJG58" s="117">
        <f t="shared" si="30"/>
        <v>0</v>
      </c>
      <c r="AJH58" s="117">
        <f t="shared" si="30"/>
        <v>0</v>
      </c>
      <c r="AJI58" s="117">
        <f t="shared" si="30"/>
        <v>0</v>
      </c>
      <c r="AJJ58" s="117">
        <f t="shared" si="30"/>
        <v>0</v>
      </c>
      <c r="AJK58" s="117">
        <f t="shared" si="30"/>
        <v>0</v>
      </c>
      <c r="AJL58" s="117">
        <f t="shared" si="30"/>
        <v>0</v>
      </c>
      <c r="AJM58" s="117">
        <f t="shared" si="30"/>
        <v>0</v>
      </c>
      <c r="AJN58" s="117">
        <f t="shared" si="30"/>
        <v>0</v>
      </c>
      <c r="AJO58" s="117">
        <f t="shared" si="30"/>
        <v>0</v>
      </c>
      <c r="AJP58" s="117">
        <f t="shared" si="30"/>
        <v>0</v>
      </c>
      <c r="AJQ58" s="117">
        <f t="shared" si="30"/>
        <v>0</v>
      </c>
      <c r="AJR58" s="117">
        <f t="shared" si="30"/>
        <v>0</v>
      </c>
      <c r="AJS58" s="117">
        <f t="shared" si="30"/>
        <v>0</v>
      </c>
      <c r="AJT58" s="117">
        <f t="shared" si="30"/>
        <v>0</v>
      </c>
      <c r="AJU58" s="117">
        <f t="shared" si="30"/>
        <v>0</v>
      </c>
      <c r="AJV58" s="117">
        <f t="shared" si="30"/>
        <v>0</v>
      </c>
      <c r="AJW58" s="117">
        <f t="shared" si="30"/>
        <v>0</v>
      </c>
      <c r="AJX58" s="117">
        <f t="shared" si="30"/>
        <v>0</v>
      </c>
      <c r="AJY58" s="117">
        <f t="shared" si="30"/>
        <v>0</v>
      </c>
      <c r="AJZ58" s="117">
        <f t="shared" si="30"/>
        <v>0</v>
      </c>
      <c r="AKA58" s="117">
        <f t="shared" si="30"/>
        <v>0</v>
      </c>
      <c r="AKB58" s="117">
        <f t="shared" ref="AKB58:ALN58" si="31">AKB13*AKB14+AKB16*AKB17+AKB19*AKB20+AKB22*AKB23+AKB25*AKB26+AKB28*AKB29+AKB31*AKB32+AKB34*AKB35+AKB37*AKB38+AKB40*AKB41+AKB43*AKB44+AKB46*AKB47+AKB49*AKB50+AKB52*AKB53+AKB55*AKB56</f>
        <v>0</v>
      </c>
      <c r="AKC58" s="117">
        <f t="shared" si="31"/>
        <v>0</v>
      </c>
      <c r="AKD58" s="117">
        <f t="shared" si="31"/>
        <v>0</v>
      </c>
      <c r="AKE58" s="117">
        <f t="shared" si="31"/>
        <v>0</v>
      </c>
      <c r="AKF58" s="117">
        <f t="shared" si="31"/>
        <v>0</v>
      </c>
      <c r="AKG58" s="117">
        <f t="shared" si="31"/>
        <v>0</v>
      </c>
      <c r="AKH58" s="117">
        <f t="shared" si="31"/>
        <v>0</v>
      </c>
      <c r="AKI58" s="117">
        <f t="shared" si="31"/>
        <v>0</v>
      </c>
      <c r="AKJ58" s="117">
        <f t="shared" si="31"/>
        <v>0</v>
      </c>
      <c r="AKK58" s="117">
        <f t="shared" si="31"/>
        <v>0</v>
      </c>
      <c r="AKL58" s="117">
        <f t="shared" si="31"/>
        <v>0</v>
      </c>
      <c r="AKM58" s="117">
        <f t="shared" si="31"/>
        <v>0</v>
      </c>
      <c r="AKN58" s="117">
        <f t="shared" si="31"/>
        <v>0</v>
      </c>
      <c r="AKO58" s="117">
        <f t="shared" si="31"/>
        <v>0</v>
      </c>
      <c r="AKP58" s="117">
        <f t="shared" si="31"/>
        <v>0</v>
      </c>
      <c r="AKQ58" s="117">
        <f t="shared" si="31"/>
        <v>0</v>
      </c>
      <c r="AKR58" s="117">
        <f t="shared" si="31"/>
        <v>0</v>
      </c>
      <c r="AKS58" s="117">
        <f t="shared" si="31"/>
        <v>0</v>
      </c>
      <c r="AKT58" s="117">
        <f t="shared" si="31"/>
        <v>0</v>
      </c>
      <c r="AKU58" s="117">
        <f t="shared" si="31"/>
        <v>0</v>
      </c>
      <c r="AKV58" s="117">
        <f t="shared" si="31"/>
        <v>0</v>
      </c>
      <c r="AKW58" s="117">
        <f t="shared" si="31"/>
        <v>0</v>
      </c>
      <c r="AKX58" s="117">
        <f t="shared" si="31"/>
        <v>0</v>
      </c>
      <c r="AKY58" s="117">
        <f t="shared" si="31"/>
        <v>0</v>
      </c>
      <c r="AKZ58" s="117">
        <f t="shared" si="31"/>
        <v>0</v>
      </c>
      <c r="ALA58" s="117">
        <f t="shared" si="31"/>
        <v>0</v>
      </c>
      <c r="ALB58" s="117">
        <f t="shared" si="31"/>
        <v>0</v>
      </c>
      <c r="ALC58" s="117">
        <f t="shared" si="31"/>
        <v>0</v>
      </c>
      <c r="ALD58" s="117">
        <f t="shared" si="31"/>
        <v>0</v>
      </c>
      <c r="ALE58" s="117">
        <f t="shared" si="31"/>
        <v>0</v>
      </c>
      <c r="ALF58" s="117">
        <f t="shared" si="31"/>
        <v>0</v>
      </c>
      <c r="ALG58" s="117">
        <f t="shared" si="31"/>
        <v>0</v>
      </c>
      <c r="ALH58" s="117">
        <f t="shared" si="31"/>
        <v>0</v>
      </c>
      <c r="ALI58" s="117">
        <f t="shared" si="31"/>
        <v>0</v>
      </c>
      <c r="ALJ58" s="117">
        <f t="shared" si="31"/>
        <v>0</v>
      </c>
      <c r="ALK58" s="117">
        <f t="shared" si="31"/>
        <v>0</v>
      </c>
      <c r="ALL58" s="117">
        <f t="shared" si="31"/>
        <v>0</v>
      </c>
      <c r="ALM58" s="117">
        <f t="shared" si="31"/>
        <v>0</v>
      </c>
      <c r="ALN58" s="117">
        <f t="shared" si="31"/>
        <v>0</v>
      </c>
      <c r="ALO58" s="240"/>
      <c r="ALP58" s="240"/>
      <c r="ALQ58" s="240"/>
    </row>
    <row r="59" spans="1:1005" s="243" customFormat="1" ht="15.25" x14ac:dyDescent="0.25">
      <c r="A59" s="116" t="s">
        <v>2804</v>
      </c>
      <c r="B59" s="117">
        <f>B58-B11*B58</f>
        <v>1000</v>
      </c>
      <c r="C59" s="117">
        <f>C58-C11*C58</f>
        <v>212</v>
      </c>
      <c r="D59" s="117">
        <f t="shared" ref="D59:BO59" si="32">D58-D11*D58</f>
        <v>0</v>
      </c>
      <c r="E59" s="117">
        <f t="shared" si="32"/>
        <v>0</v>
      </c>
      <c r="F59" s="117">
        <f t="shared" si="32"/>
        <v>0</v>
      </c>
      <c r="G59" s="117">
        <f t="shared" si="32"/>
        <v>0</v>
      </c>
      <c r="H59" s="117">
        <f t="shared" si="32"/>
        <v>0</v>
      </c>
      <c r="I59" s="117">
        <f t="shared" si="32"/>
        <v>0</v>
      </c>
      <c r="J59" s="117">
        <f t="shared" si="32"/>
        <v>0</v>
      </c>
      <c r="K59" s="117">
        <f t="shared" si="32"/>
        <v>0</v>
      </c>
      <c r="L59" s="117">
        <f t="shared" si="32"/>
        <v>0</v>
      </c>
      <c r="M59" s="117">
        <f t="shared" si="32"/>
        <v>0</v>
      </c>
      <c r="N59" s="117">
        <f t="shared" si="32"/>
        <v>0</v>
      </c>
      <c r="O59" s="117">
        <f t="shared" si="32"/>
        <v>0</v>
      </c>
      <c r="P59" s="117">
        <f t="shared" si="32"/>
        <v>0</v>
      </c>
      <c r="Q59" s="117">
        <f t="shared" si="32"/>
        <v>0</v>
      </c>
      <c r="R59" s="117">
        <f t="shared" si="32"/>
        <v>0</v>
      </c>
      <c r="S59" s="117">
        <f t="shared" si="32"/>
        <v>0</v>
      </c>
      <c r="T59" s="117">
        <f t="shared" si="32"/>
        <v>0</v>
      </c>
      <c r="U59" s="117">
        <f t="shared" si="32"/>
        <v>0</v>
      </c>
      <c r="V59" s="117">
        <f t="shared" si="32"/>
        <v>0</v>
      </c>
      <c r="W59" s="117">
        <f t="shared" si="32"/>
        <v>0</v>
      </c>
      <c r="X59" s="117">
        <f t="shared" si="32"/>
        <v>0</v>
      </c>
      <c r="Y59" s="117">
        <f t="shared" si="32"/>
        <v>0</v>
      </c>
      <c r="Z59" s="117">
        <f t="shared" si="32"/>
        <v>0</v>
      </c>
      <c r="AA59" s="117">
        <f t="shared" si="32"/>
        <v>0</v>
      </c>
      <c r="AB59" s="117">
        <f t="shared" si="32"/>
        <v>0</v>
      </c>
      <c r="AC59" s="117">
        <f t="shared" si="32"/>
        <v>0</v>
      </c>
      <c r="AD59" s="117">
        <f t="shared" si="32"/>
        <v>0</v>
      </c>
      <c r="AE59" s="117">
        <f t="shared" si="32"/>
        <v>0</v>
      </c>
      <c r="AF59" s="117">
        <f t="shared" si="32"/>
        <v>0</v>
      </c>
      <c r="AG59" s="117">
        <f t="shared" si="32"/>
        <v>0</v>
      </c>
      <c r="AH59" s="117">
        <f t="shared" si="32"/>
        <v>0</v>
      </c>
      <c r="AI59" s="117">
        <f t="shared" si="32"/>
        <v>0</v>
      </c>
      <c r="AJ59" s="117">
        <f t="shared" si="32"/>
        <v>0</v>
      </c>
      <c r="AK59" s="117">
        <f t="shared" si="32"/>
        <v>0</v>
      </c>
      <c r="AL59" s="117">
        <f t="shared" si="32"/>
        <v>0</v>
      </c>
      <c r="AM59" s="117">
        <f t="shared" si="32"/>
        <v>0</v>
      </c>
      <c r="AN59" s="117">
        <f t="shared" si="32"/>
        <v>0</v>
      </c>
      <c r="AO59" s="117">
        <f t="shared" si="32"/>
        <v>0</v>
      </c>
      <c r="AP59" s="117">
        <f t="shared" si="32"/>
        <v>0</v>
      </c>
      <c r="AQ59" s="117">
        <f t="shared" si="32"/>
        <v>0</v>
      </c>
      <c r="AR59" s="117">
        <f t="shared" si="32"/>
        <v>0</v>
      </c>
      <c r="AS59" s="117">
        <f t="shared" si="32"/>
        <v>0</v>
      </c>
      <c r="AT59" s="117">
        <f t="shared" si="32"/>
        <v>0</v>
      </c>
      <c r="AU59" s="117">
        <f t="shared" si="32"/>
        <v>0</v>
      </c>
      <c r="AV59" s="117">
        <f t="shared" si="32"/>
        <v>0</v>
      </c>
      <c r="AW59" s="117">
        <f t="shared" si="32"/>
        <v>0</v>
      </c>
      <c r="AX59" s="117">
        <f t="shared" si="32"/>
        <v>0</v>
      </c>
      <c r="AY59" s="117">
        <f t="shared" si="32"/>
        <v>0</v>
      </c>
      <c r="AZ59" s="117">
        <f t="shared" si="32"/>
        <v>0</v>
      </c>
      <c r="BA59" s="117">
        <f t="shared" si="32"/>
        <v>0</v>
      </c>
      <c r="BB59" s="117">
        <f t="shared" si="32"/>
        <v>0</v>
      </c>
      <c r="BC59" s="117">
        <f t="shared" si="32"/>
        <v>0</v>
      </c>
      <c r="BD59" s="117">
        <f t="shared" si="32"/>
        <v>0</v>
      </c>
      <c r="BE59" s="117">
        <f t="shared" si="32"/>
        <v>0</v>
      </c>
      <c r="BF59" s="117">
        <f t="shared" si="32"/>
        <v>0</v>
      </c>
      <c r="BG59" s="117">
        <f t="shared" si="32"/>
        <v>0</v>
      </c>
      <c r="BH59" s="117">
        <f t="shared" si="32"/>
        <v>0</v>
      </c>
      <c r="BI59" s="117">
        <f t="shared" si="32"/>
        <v>0</v>
      </c>
      <c r="BJ59" s="117">
        <f t="shared" si="32"/>
        <v>0</v>
      </c>
      <c r="BK59" s="117">
        <f t="shared" si="32"/>
        <v>0</v>
      </c>
      <c r="BL59" s="117">
        <f t="shared" si="32"/>
        <v>0</v>
      </c>
      <c r="BM59" s="117">
        <f t="shared" si="32"/>
        <v>0</v>
      </c>
      <c r="BN59" s="117">
        <f t="shared" si="32"/>
        <v>0</v>
      </c>
      <c r="BO59" s="117">
        <f t="shared" si="32"/>
        <v>0</v>
      </c>
      <c r="BP59" s="117">
        <f t="shared" ref="BP59:EA59" si="33">BP58-BP11*BP58</f>
        <v>0</v>
      </c>
      <c r="BQ59" s="117">
        <f t="shared" si="33"/>
        <v>0</v>
      </c>
      <c r="BR59" s="117">
        <f t="shared" si="33"/>
        <v>0</v>
      </c>
      <c r="BS59" s="117">
        <f t="shared" si="33"/>
        <v>0</v>
      </c>
      <c r="BT59" s="117">
        <f t="shared" si="33"/>
        <v>0</v>
      </c>
      <c r="BU59" s="117">
        <f t="shared" si="33"/>
        <v>0</v>
      </c>
      <c r="BV59" s="117">
        <f t="shared" si="33"/>
        <v>0</v>
      </c>
      <c r="BW59" s="117">
        <f t="shared" si="33"/>
        <v>0</v>
      </c>
      <c r="BX59" s="117">
        <f t="shared" si="33"/>
        <v>0</v>
      </c>
      <c r="BY59" s="117">
        <f t="shared" si="33"/>
        <v>0</v>
      </c>
      <c r="BZ59" s="117">
        <f t="shared" si="33"/>
        <v>0</v>
      </c>
      <c r="CA59" s="117">
        <f t="shared" si="33"/>
        <v>0</v>
      </c>
      <c r="CB59" s="117">
        <f t="shared" si="33"/>
        <v>0</v>
      </c>
      <c r="CC59" s="117">
        <f t="shared" si="33"/>
        <v>0</v>
      </c>
      <c r="CD59" s="117">
        <f t="shared" si="33"/>
        <v>0</v>
      </c>
      <c r="CE59" s="117">
        <f t="shared" si="33"/>
        <v>0</v>
      </c>
      <c r="CF59" s="117">
        <f t="shared" si="33"/>
        <v>0</v>
      </c>
      <c r="CG59" s="117">
        <f t="shared" si="33"/>
        <v>0</v>
      </c>
      <c r="CH59" s="117">
        <f t="shared" si="33"/>
        <v>0</v>
      </c>
      <c r="CI59" s="117">
        <f t="shared" si="33"/>
        <v>0</v>
      </c>
      <c r="CJ59" s="117">
        <f t="shared" si="33"/>
        <v>0</v>
      </c>
      <c r="CK59" s="117">
        <f t="shared" si="33"/>
        <v>0</v>
      </c>
      <c r="CL59" s="117">
        <f t="shared" si="33"/>
        <v>0</v>
      </c>
      <c r="CM59" s="117">
        <f t="shared" si="33"/>
        <v>0</v>
      </c>
      <c r="CN59" s="117">
        <f t="shared" si="33"/>
        <v>0</v>
      </c>
      <c r="CO59" s="117">
        <f t="shared" si="33"/>
        <v>0</v>
      </c>
      <c r="CP59" s="117">
        <f t="shared" si="33"/>
        <v>0</v>
      </c>
      <c r="CQ59" s="117">
        <f t="shared" si="33"/>
        <v>0</v>
      </c>
      <c r="CR59" s="117">
        <f t="shared" si="33"/>
        <v>0</v>
      </c>
      <c r="CS59" s="117">
        <f t="shared" si="33"/>
        <v>0</v>
      </c>
      <c r="CT59" s="117">
        <f t="shared" si="33"/>
        <v>0</v>
      </c>
      <c r="CU59" s="117">
        <f t="shared" si="33"/>
        <v>0</v>
      </c>
      <c r="CV59" s="117">
        <f t="shared" si="33"/>
        <v>0</v>
      </c>
      <c r="CW59" s="117">
        <f t="shared" si="33"/>
        <v>0</v>
      </c>
      <c r="CX59" s="117">
        <f t="shared" si="33"/>
        <v>0</v>
      </c>
      <c r="CY59" s="117">
        <f t="shared" si="33"/>
        <v>0</v>
      </c>
      <c r="CZ59" s="117">
        <f t="shared" si="33"/>
        <v>0</v>
      </c>
      <c r="DA59" s="117">
        <f t="shared" si="33"/>
        <v>0</v>
      </c>
      <c r="DB59" s="117">
        <f t="shared" si="33"/>
        <v>0</v>
      </c>
      <c r="DC59" s="117">
        <f t="shared" si="33"/>
        <v>0</v>
      </c>
      <c r="DD59" s="117">
        <f t="shared" si="33"/>
        <v>0</v>
      </c>
      <c r="DE59" s="117">
        <f t="shared" si="33"/>
        <v>0</v>
      </c>
      <c r="DF59" s="117">
        <f t="shared" si="33"/>
        <v>0</v>
      </c>
      <c r="DG59" s="117">
        <f t="shared" si="33"/>
        <v>0</v>
      </c>
      <c r="DH59" s="117">
        <f t="shared" si="33"/>
        <v>0</v>
      </c>
      <c r="DI59" s="117">
        <f t="shared" si="33"/>
        <v>0</v>
      </c>
      <c r="DJ59" s="117">
        <f t="shared" si="33"/>
        <v>0</v>
      </c>
      <c r="DK59" s="117">
        <f t="shared" si="33"/>
        <v>0</v>
      </c>
      <c r="DL59" s="117">
        <f t="shared" si="33"/>
        <v>0</v>
      </c>
      <c r="DM59" s="117">
        <f t="shared" si="33"/>
        <v>0</v>
      </c>
      <c r="DN59" s="117">
        <f t="shared" si="33"/>
        <v>0</v>
      </c>
      <c r="DO59" s="117">
        <f t="shared" si="33"/>
        <v>0</v>
      </c>
      <c r="DP59" s="117">
        <f t="shared" si="33"/>
        <v>0</v>
      </c>
      <c r="DQ59" s="117">
        <f t="shared" si="33"/>
        <v>0</v>
      </c>
      <c r="DR59" s="117">
        <f t="shared" si="33"/>
        <v>0</v>
      </c>
      <c r="DS59" s="117">
        <f t="shared" si="33"/>
        <v>0</v>
      </c>
      <c r="DT59" s="117">
        <f t="shared" si="33"/>
        <v>0</v>
      </c>
      <c r="DU59" s="117">
        <f t="shared" si="33"/>
        <v>0</v>
      </c>
      <c r="DV59" s="117">
        <f t="shared" si="33"/>
        <v>0</v>
      </c>
      <c r="DW59" s="117">
        <f t="shared" si="33"/>
        <v>0</v>
      </c>
      <c r="DX59" s="117">
        <f t="shared" si="33"/>
        <v>0</v>
      </c>
      <c r="DY59" s="117">
        <f t="shared" si="33"/>
        <v>0</v>
      </c>
      <c r="DZ59" s="117">
        <f t="shared" si="33"/>
        <v>0</v>
      </c>
      <c r="EA59" s="117">
        <f t="shared" si="33"/>
        <v>0</v>
      </c>
      <c r="EB59" s="117">
        <f t="shared" ref="EB59:GM59" si="34">EB58-EB11*EB58</f>
        <v>0</v>
      </c>
      <c r="EC59" s="117">
        <f t="shared" si="34"/>
        <v>0</v>
      </c>
      <c r="ED59" s="117">
        <f t="shared" si="34"/>
        <v>0</v>
      </c>
      <c r="EE59" s="117">
        <f t="shared" si="34"/>
        <v>0</v>
      </c>
      <c r="EF59" s="117">
        <f t="shared" si="34"/>
        <v>0</v>
      </c>
      <c r="EG59" s="117">
        <f t="shared" si="34"/>
        <v>0</v>
      </c>
      <c r="EH59" s="117">
        <f t="shared" si="34"/>
        <v>0</v>
      </c>
      <c r="EI59" s="117">
        <f t="shared" si="34"/>
        <v>0</v>
      </c>
      <c r="EJ59" s="117">
        <f t="shared" si="34"/>
        <v>0</v>
      </c>
      <c r="EK59" s="117">
        <f t="shared" si="34"/>
        <v>0</v>
      </c>
      <c r="EL59" s="117">
        <f t="shared" si="34"/>
        <v>0</v>
      </c>
      <c r="EM59" s="117">
        <f t="shared" si="34"/>
        <v>0</v>
      </c>
      <c r="EN59" s="117">
        <f t="shared" si="34"/>
        <v>0</v>
      </c>
      <c r="EO59" s="117">
        <f t="shared" si="34"/>
        <v>0</v>
      </c>
      <c r="EP59" s="117">
        <f t="shared" si="34"/>
        <v>0</v>
      </c>
      <c r="EQ59" s="117">
        <f t="shared" si="34"/>
        <v>0</v>
      </c>
      <c r="ER59" s="117">
        <f t="shared" si="34"/>
        <v>0</v>
      </c>
      <c r="ES59" s="117">
        <f t="shared" si="34"/>
        <v>0</v>
      </c>
      <c r="ET59" s="117">
        <f t="shared" si="34"/>
        <v>0</v>
      </c>
      <c r="EU59" s="117">
        <f t="shared" si="34"/>
        <v>0</v>
      </c>
      <c r="EV59" s="117">
        <f t="shared" si="34"/>
        <v>0</v>
      </c>
      <c r="EW59" s="117">
        <f t="shared" si="34"/>
        <v>0</v>
      </c>
      <c r="EX59" s="117">
        <f t="shared" si="34"/>
        <v>0</v>
      </c>
      <c r="EY59" s="117">
        <f t="shared" si="34"/>
        <v>0</v>
      </c>
      <c r="EZ59" s="117">
        <f t="shared" si="34"/>
        <v>0</v>
      </c>
      <c r="FA59" s="117">
        <f t="shared" si="34"/>
        <v>0</v>
      </c>
      <c r="FB59" s="117">
        <f t="shared" si="34"/>
        <v>0</v>
      </c>
      <c r="FC59" s="117">
        <f t="shared" si="34"/>
        <v>0</v>
      </c>
      <c r="FD59" s="117">
        <f t="shared" si="34"/>
        <v>0</v>
      </c>
      <c r="FE59" s="117">
        <f t="shared" si="34"/>
        <v>0</v>
      </c>
      <c r="FF59" s="117">
        <f t="shared" si="34"/>
        <v>0</v>
      </c>
      <c r="FG59" s="117">
        <f t="shared" si="34"/>
        <v>0</v>
      </c>
      <c r="FH59" s="117">
        <f t="shared" si="34"/>
        <v>0</v>
      </c>
      <c r="FI59" s="117">
        <f t="shared" si="34"/>
        <v>0</v>
      </c>
      <c r="FJ59" s="117">
        <f t="shared" si="34"/>
        <v>0</v>
      </c>
      <c r="FK59" s="117">
        <f t="shared" si="34"/>
        <v>0</v>
      </c>
      <c r="FL59" s="117">
        <f t="shared" si="34"/>
        <v>0</v>
      </c>
      <c r="FM59" s="117">
        <f t="shared" si="34"/>
        <v>0</v>
      </c>
      <c r="FN59" s="117">
        <f t="shared" si="34"/>
        <v>0</v>
      </c>
      <c r="FO59" s="117">
        <f t="shared" si="34"/>
        <v>0</v>
      </c>
      <c r="FP59" s="117">
        <f t="shared" si="34"/>
        <v>0</v>
      </c>
      <c r="FQ59" s="117">
        <f t="shared" si="34"/>
        <v>0</v>
      </c>
      <c r="FR59" s="117">
        <f t="shared" si="34"/>
        <v>0</v>
      </c>
      <c r="FS59" s="117">
        <f t="shared" si="34"/>
        <v>0</v>
      </c>
      <c r="FT59" s="117">
        <f t="shared" si="34"/>
        <v>0</v>
      </c>
      <c r="FU59" s="117">
        <f t="shared" si="34"/>
        <v>0</v>
      </c>
      <c r="FV59" s="117">
        <f t="shared" si="34"/>
        <v>0</v>
      </c>
      <c r="FW59" s="117">
        <f t="shared" si="34"/>
        <v>0</v>
      </c>
      <c r="FX59" s="117">
        <f t="shared" si="34"/>
        <v>0</v>
      </c>
      <c r="FY59" s="117">
        <f t="shared" si="34"/>
        <v>0</v>
      </c>
      <c r="FZ59" s="117">
        <f t="shared" si="34"/>
        <v>0</v>
      </c>
      <c r="GA59" s="117">
        <f t="shared" si="34"/>
        <v>0</v>
      </c>
      <c r="GB59" s="117">
        <f t="shared" si="34"/>
        <v>0</v>
      </c>
      <c r="GC59" s="117">
        <f t="shared" si="34"/>
        <v>0</v>
      </c>
      <c r="GD59" s="117">
        <f t="shared" si="34"/>
        <v>0</v>
      </c>
      <c r="GE59" s="117">
        <f t="shared" si="34"/>
        <v>0</v>
      </c>
      <c r="GF59" s="117">
        <f t="shared" si="34"/>
        <v>0</v>
      </c>
      <c r="GG59" s="117">
        <f t="shared" si="34"/>
        <v>0</v>
      </c>
      <c r="GH59" s="117">
        <f t="shared" si="34"/>
        <v>0</v>
      </c>
      <c r="GI59" s="117">
        <f t="shared" si="34"/>
        <v>0</v>
      </c>
      <c r="GJ59" s="117">
        <f t="shared" si="34"/>
        <v>0</v>
      </c>
      <c r="GK59" s="117">
        <f t="shared" si="34"/>
        <v>0</v>
      </c>
      <c r="GL59" s="117">
        <f t="shared" si="34"/>
        <v>0</v>
      </c>
      <c r="GM59" s="117">
        <f t="shared" si="34"/>
        <v>0</v>
      </c>
      <c r="GN59" s="117">
        <f t="shared" ref="GN59:IY59" si="35">GN58-GN11*GN58</f>
        <v>0</v>
      </c>
      <c r="GO59" s="117">
        <f t="shared" si="35"/>
        <v>0</v>
      </c>
      <c r="GP59" s="117">
        <f t="shared" si="35"/>
        <v>0</v>
      </c>
      <c r="GQ59" s="117">
        <f t="shared" si="35"/>
        <v>0</v>
      </c>
      <c r="GR59" s="117">
        <f t="shared" si="35"/>
        <v>0</v>
      </c>
      <c r="GS59" s="117">
        <f t="shared" si="35"/>
        <v>0</v>
      </c>
      <c r="GT59" s="117">
        <f t="shared" si="35"/>
        <v>0</v>
      </c>
      <c r="GU59" s="117">
        <f t="shared" si="35"/>
        <v>0</v>
      </c>
      <c r="GV59" s="117">
        <f t="shared" si="35"/>
        <v>0</v>
      </c>
      <c r="GW59" s="117">
        <f t="shared" si="35"/>
        <v>0</v>
      </c>
      <c r="GX59" s="117">
        <f t="shared" si="35"/>
        <v>0</v>
      </c>
      <c r="GY59" s="117">
        <f t="shared" si="35"/>
        <v>0</v>
      </c>
      <c r="GZ59" s="117">
        <f t="shared" si="35"/>
        <v>0</v>
      </c>
      <c r="HA59" s="117">
        <f t="shared" si="35"/>
        <v>0</v>
      </c>
      <c r="HB59" s="117">
        <f t="shared" si="35"/>
        <v>0</v>
      </c>
      <c r="HC59" s="117">
        <f t="shared" si="35"/>
        <v>0</v>
      </c>
      <c r="HD59" s="117">
        <f t="shared" si="35"/>
        <v>0</v>
      </c>
      <c r="HE59" s="117">
        <f t="shared" si="35"/>
        <v>0</v>
      </c>
      <c r="HF59" s="117">
        <f t="shared" si="35"/>
        <v>0</v>
      </c>
      <c r="HG59" s="117">
        <f t="shared" si="35"/>
        <v>0</v>
      </c>
      <c r="HH59" s="117">
        <f t="shared" si="35"/>
        <v>0</v>
      </c>
      <c r="HI59" s="117">
        <f t="shared" si="35"/>
        <v>0</v>
      </c>
      <c r="HJ59" s="117">
        <f t="shared" si="35"/>
        <v>0</v>
      </c>
      <c r="HK59" s="117">
        <f t="shared" si="35"/>
        <v>0</v>
      </c>
      <c r="HL59" s="117">
        <f t="shared" si="35"/>
        <v>0</v>
      </c>
      <c r="HM59" s="117">
        <f t="shared" si="35"/>
        <v>0</v>
      </c>
      <c r="HN59" s="117">
        <f t="shared" si="35"/>
        <v>0</v>
      </c>
      <c r="HO59" s="117">
        <f t="shared" si="35"/>
        <v>0</v>
      </c>
      <c r="HP59" s="117">
        <f t="shared" si="35"/>
        <v>0</v>
      </c>
      <c r="HQ59" s="117">
        <f t="shared" si="35"/>
        <v>0</v>
      </c>
      <c r="HR59" s="117">
        <f t="shared" si="35"/>
        <v>0</v>
      </c>
      <c r="HS59" s="117">
        <f t="shared" si="35"/>
        <v>0</v>
      </c>
      <c r="HT59" s="117">
        <f t="shared" si="35"/>
        <v>0</v>
      </c>
      <c r="HU59" s="117">
        <f t="shared" si="35"/>
        <v>0</v>
      </c>
      <c r="HV59" s="117">
        <f t="shared" si="35"/>
        <v>0</v>
      </c>
      <c r="HW59" s="117">
        <f t="shared" si="35"/>
        <v>0</v>
      </c>
      <c r="HX59" s="117">
        <f t="shared" si="35"/>
        <v>0</v>
      </c>
      <c r="HY59" s="117">
        <f t="shared" si="35"/>
        <v>0</v>
      </c>
      <c r="HZ59" s="117">
        <f t="shared" si="35"/>
        <v>0</v>
      </c>
      <c r="IA59" s="117">
        <f t="shared" si="35"/>
        <v>0</v>
      </c>
      <c r="IB59" s="117">
        <f t="shared" si="35"/>
        <v>0</v>
      </c>
      <c r="IC59" s="117">
        <f t="shared" si="35"/>
        <v>0</v>
      </c>
      <c r="ID59" s="117">
        <f t="shared" si="35"/>
        <v>0</v>
      </c>
      <c r="IE59" s="117">
        <f t="shared" si="35"/>
        <v>0</v>
      </c>
      <c r="IF59" s="117">
        <f t="shared" si="35"/>
        <v>0</v>
      </c>
      <c r="IG59" s="117">
        <f t="shared" si="35"/>
        <v>0</v>
      </c>
      <c r="IH59" s="117">
        <f t="shared" si="35"/>
        <v>0</v>
      </c>
      <c r="II59" s="117">
        <f t="shared" si="35"/>
        <v>0</v>
      </c>
      <c r="IJ59" s="117">
        <f t="shared" si="35"/>
        <v>0</v>
      </c>
      <c r="IK59" s="117">
        <f t="shared" si="35"/>
        <v>0</v>
      </c>
      <c r="IL59" s="117">
        <f t="shared" si="35"/>
        <v>0</v>
      </c>
      <c r="IM59" s="117">
        <f t="shared" si="35"/>
        <v>0</v>
      </c>
      <c r="IN59" s="117">
        <f t="shared" si="35"/>
        <v>0</v>
      </c>
      <c r="IO59" s="117">
        <f t="shared" si="35"/>
        <v>0</v>
      </c>
      <c r="IP59" s="117">
        <f t="shared" si="35"/>
        <v>0</v>
      </c>
      <c r="IQ59" s="117">
        <f t="shared" si="35"/>
        <v>0</v>
      </c>
      <c r="IR59" s="117">
        <f t="shared" si="35"/>
        <v>0</v>
      </c>
      <c r="IS59" s="117">
        <f t="shared" si="35"/>
        <v>0</v>
      </c>
      <c r="IT59" s="117">
        <f t="shared" si="35"/>
        <v>0</v>
      </c>
      <c r="IU59" s="117">
        <f t="shared" si="35"/>
        <v>0</v>
      </c>
      <c r="IV59" s="117">
        <f t="shared" si="35"/>
        <v>0</v>
      </c>
      <c r="IW59" s="117">
        <f t="shared" si="35"/>
        <v>0</v>
      </c>
      <c r="IX59" s="117">
        <f t="shared" si="35"/>
        <v>0</v>
      </c>
      <c r="IY59" s="117">
        <f t="shared" si="35"/>
        <v>0</v>
      </c>
      <c r="IZ59" s="117">
        <f t="shared" ref="IZ59:LK59" si="36">IZ58-IZ11*IZ58</f>
        <v>0</v>
      </c>
      <c r="JA59" s="117">
        <f t="shared" si="36"/>
        <v>0</v>
      </c>
      <c r="JB59" s="117">
        <f t="shared" si="36"/>
        <v>0</v>
      </c>
      <c r="JC59" s="117">
        <f t="shared" si="36"/>
        <v>0</v>
      </c>
      <c r="JD59" s="117">
        <f t="shared" si="36"/>
        <v>0</v>
      </c>
      <c r="JE59" s="117">
        <f t="shared" si="36"/>
        <v>0</v>
      </c>
      <c r="JF59" s="117">
        <f t="shared" si="36"/>
        <v>0</v>
      </c>
      <c r="JG59" s="117">
        <f t="shared" si="36"/>
        <v>0</v>
      </c>
      <c r="JH59" s="117">
        <f t="shared" si="36"/>
        <v>0</v>
      </c>
      <c r="JI59" s="117">
        <f t="shared" si="36"/>
        <v>0</v>
      </c>
      <c r="JJ59" s="117">
        <f t="shared" si="36"/>
        <v>0</v>
      </c>
      <c r="JK59" s="117">
        <f t="shared" si="36"/>
        <v>0</v>
      </c>
      <c r="JL59" s="117">
        <f t="shared" si="36"/>
        <v>0</v>
      </c>
      <c r="JM59" s="117">
        <f t="shared" si="36"/>
        <v>0</v>
      </c>
      <c r="JN59" s="117">
        <f t="shared" si="36"/>
        <v>0</v>
      </c>
      <c r="JO59" s="117">
        <f t="shared" si="36"/>
        <v>0</v>
      </c>
      <c r="JP59" s="117">
        <f t="shared" si="36"/>
        <v>0</v>
      </c>
      <c r="JQ59" s="117">
        <f t="shared" si="36"/>
        <v>0</v>
      </c>
      <c r="JR59" s="117">
        <f t="shared" si="36"/>
        <v>0</v>
      </c>
      <c r="JS59" s="117">
        <f t="shared" si="36"/>
        <v>0</v>
      </c>
      <c r="JT59" s="117">
        <f t="shared" si="36"/>
        <v>0</v>
      </c>
      <c r="JU59" s="117">
        <f t="shared" si="36"/>
        <v>0</v>
      </c>
      <c r="JV59" s="117">
        <f t="shared" si="36"/>
        <v>0</v>
      </c>
      <c r="JW59" s="117">
        <f t="shared" si="36"/>
        <v>0</v>
      </c>
      <c r="JX59" s="117">
        <f t="shared" si="36"/>
        <v>0</v>
      </c>
      <c r="JY59" s="117">
        <f t="shared" si="36"/>
        <v>0</v>
      </c>
      <c r="JZ59" s="117">
        <f t="shared" si="36"/>
        <v>0</v>
      </c>
      <c r="KA59" s="117">
        <f t="shared" si="36"/>
        <v>0</v>
      </c>
      <c r="KB59" s="117">
        <f t="shared" si="36"/>
        <v>0</v>
      </c>
      <c r="KC59" s="117">
        <f t="shared" si="36"/>
        <v>0</v>
      </c>
      <c r="KD59" s="117">
        <f t="shared" si="36"/>
        <v>0</v>
      </c>
      <c r="KE59" s="117">
        <f t="shared" si="36"/>
        <v>0</v>
      </c>
      <c r="KF59" s="117">
        <f t="shared" si="36"/>
        <v>0</v>
      </c>
      <c r="KG59" s="117">
        <f t="shared" si="36"/>
        <v>0</v>
      </c>
      <c r="KH59" s="117">
        <f t="shared" si="36"/>
        <v>0</v>
      </c>
      <c r="KI59" s="117">
        <f t="shared" si="36"/>
        <v>0</v>
      </c>
      <c r="KJ59" s="117">
        <f t="shared" si="36"/>
        <v>0</v>
      </c>
      <c r="KK59" s="117">
        <f t="shared" si="36"/>
        <v>0</v>
      </c>
      <c r="KL59" s="117">
        <f t="shared" si="36"/>
        <v>0</v>
      </c>
      <c r="KM59" s="117">
        <f t="shared" si="36"/>
        <v>0</v>
      </c>
      <c r="KN59" s="117">
        <f t="shared" si="36"/>
        <v>0</v>
      </c>
      <c r="KO59" s="117">
        <f t="shared" si="36"/>
        <v>0</v>
      </c>
      <c r="KP59" s="117">
        <f t="shared" si="36"/>
        <v>0</v>
      </c>
      <c r="KQ59" s="117">
        <f t="shared" si="36"/>
        <v>0</v>
      </c>
      <c r="KR59" s="117">
        <f t="shared" si="36"/>
        <v>0</v>
      </c>
      <c r="KS59" s="117">
        <f t="shared" si="36"/>
        <v>0</v>
      </c>
      <c r="KT59" s="117">
        <f t="shared" si="36"/>
        <v>0</v>
      </c>
      <c r="KU59" s="117">
        <f t="shared" si="36"/>
        <v>0</v>
      </c>
      <c r="KV59" s="117">
        <f t="shared" si="36"/>
        <v>0</v>
      </c>
      <c r="KW59" s="117">
        <f t="shared" si="36"/>
        <v>0</v>
      </c>
      <c r="KX59" s="117">
        <f t="shared" si="36"/>
        <v>0</v>
      </c>
      <c r="KY59" s="117">
        <f t="shared" si="36"/>
        <v>0</v>
      </c>
      <c r="KZ59" s="117">
        <f t="shared" si="36"/>
        <v>0</v>
      </c>
      <c r="LA59" s="117">
        <f t="shared" si="36"/>
        <v>0</v>
      </c>
      <c r="LB59" s="117">
        <f t="shared" si="36"/>
        <v>0</v>
      </c>
      <c r="LC59" s="117">
        <f t="shared" si="36"/>
        <v>0</v>
      </c>
      <c r="LD59" s="117">
        <f t="shared" si="36"/>
        <v>0</v>
      </c>
      <c r="LE59" s="117">
        <f t="shared" si="36"/>
        <v>0</v>
      </c>
      <c r="LF59" s="117">
        <f t="shared" si="36"/>
        <v>0</v>
      </c>
      <c r="LG59" s="117">
        <f t="shared" si="36"/>
        <v>0</v>
      </c>
      <c r="LH59" s="117">
        <f t="shared" si="36"/>
        <v>0</v>
      </c>
      <c r="LI59" s="117">
        <f t="shared" si="36"/>
        <v>0</v>
      </c>
      <c r="LJ59" s="117">
        <f t="shared" si="36"/>
        <v>0</v>
      </c>
      <c r="LK59" s="117">
        <f t="shared" si="36"/>
        <v>0</v>
      </c>
      <c r="LL59" s="117">
        <f t="shared" ref="LL59:NW59" si="37">LL58-LL11*LL58</f>
        <v>0</v>
      </c>
      <c r="LM59" s="117">
        <f t="shared" si="37"/>
        <v>0</v>
      </c>
      <c r="LN59" s="117">
        <f t="shared" si="37"/>
        <v>0</v>
      </c>
      <c r="LO59" s="117">
        <f t="shared" si="37"/>
        <v>0</v>
      </c>
      <c r="LP59" s="117">
        <f t="shared" si="37"/>
        <v>0</v>
      </c>
      <c r="LQ59" s="117">
        <f t="shared" si="37"/>
        <v>0</v>
      </c>
      <c r="LR59" s="117">
        <f t="shared" si="37"/>
        <v>0</v>
      </c>
      <c r="LS59" s="117">
        <f t="shared" si="37"/>
        <v>0</v>
      </c>
      <c r="LT59" s="117">
        <f t="shared" si="37"/>
        <v>0</v>
      </c>
      <c r="LU59" s="117">
        <f t="shared" si="37"/>
        <v>0</v>
      </c>
      <c r="LV59" s="117">
        <f t="shared" si="37"/>
        <v>0</v>
      </c>
      <c r="LW59" s="117">
        <f t="shared" si="37"/>
        <v>0</v>
      </c>
      <c r="LX59" s="117">
        <f t="shared" si="37"/>
        <v>0</v>
      </c>
      <c r="LY59" s="117">
        <f t="shared" si="37"/>
        <v>0</v>
      </c>
      <c r="LZ59" s="117">
        <f t="shared" si="37"/>
        <v>0</v>
      </c>
      <c r="MA59" s="117">
        <f t="shared" si="37"/>
        <v>0</v>
      </c>
      <c r="MB59" s="117">
        <f t="shared" si="37"/>
        <v>0</v>
      </c>
      <c r="MC59" s="117">
        <f t="shared" si="37"/>
        <v>0</v>
      </c>
      <c r="MD59" s="117">
        <f t="shared" si="37"/>
        <v>0</v>
      </c>
      <c r="ME59" s="117">
        <f t="shared" si="37"/>
        <v>0</v>
      </c>
      <c r="MF59" s="117">
        <f t="shared" si="37"/>
        <v>0</v>
      </c>
      <c r="MG59" s="117">
        <f t="shared" si="37"/>
        <v>0</v>
      </c>
      <c r="MH59" s="117">
        <f t="shared" si="37"/>
        <v>0</v>
      </c>
      <c r="MI59" s="117">
        <f t="shared" si="37"/>
        <v>0</v>
      </c>
      <c r="MJ59" s="117">
        <f t="shared" si="37"/>
        <v>0</v>
      </c>
      <c r="MK59" s="117">
        <f t="shared" si="37"/>
        <v>0</v>
      </c>
      <c r="ML59" s="117">
        <f t="shared" si="37"/>
        <v>0</v>
      </c>
      <c r="MM59" s="117">
        <f t="shared" si="37"/>
        <v>0</v>
      </c>
      <c r="MN59" s="117">
        <f t="shared" si="37"/>
        <v>0</v>
      </c>
      <c r="MO59" s="117">
        <f t="shared" si="37"/>
        <v>0</v>
      </c>
      <c r="MP59" s="117">
        <f t="shared" si="37"/>
        <v>0</v>
      </c>
      <c r="MQ59" s="117">
        <f t="shared" si="37"/>
        <v>0</v>
      </c>
      <c r="MR59" s="117">
        <f t="shared" si="37"/>
        <v>0</v>
      </c>
      <c r="MS59" s="117">
        <f t="shared" si="37"/>
        <v>0</v>
      </c>
      <c r="MT59" s="117">
        <f t="shared" si="37"/>
        <v>0</v>
      </c>
      <c r="MU59" s="117">
        <f t="shared" si="37"/>
        <v>0</v>
      </c>
      <c r="MV59" s="117">
        <f t="shared" si="37"/>
        <v>0</v>
      </c>
      <c r="MW59" s="117">
        <f t="shared" si="37"/>
        <v>0</v>
      </c>
      <c r="MX59" s="117">
        <f t="shared" si="37"/>
        <v>0</v>
      </c>
      <c r="MY59" s="117">
        <f t="shared" si="37"/>
        <v>0</v>
      </c>
      <c r="MZ59" s="117">
        <f t="shared" si="37"/>
        <v>0</v>
      </c>
      <c r="NA59" s="117">
        <f t="shared" si="37"/>
        <v>0</v>
      </c>
      <c r="NB59" s="117">
        <f t="shared" si="37"/>
        <v>0</v>
      </c>
      <c r="NC59" s="117">
        <f t="shared" si="37"/>
        <v>0</v>
      </c>
      <c r="ND59" s="117">
        <f t="shared" si="37"/>
        <v>0</v>
      </c>
      <c r="NE59" s="117">
        <f t="shared" si="37"/>
        <v>0</v>
      </c>
      <c r="NF59" s="117">
        <f t="shared" si="37"/>
        <v>0</v>
      </c>
      <c r="NG59" s="117">
        <f t="shared" si="37"/>
        <v>0</v>
      </c>
      <c r="NH59" s="117">
        <f t="shared" si="37"/>
        <v>0</v>
      </c>
      <c r="NI59" s="117">
        <f t="shared" si="37"/>
        <v>0</v>
      </c>
      <c r="NJ59" s="117">
        <f t="shared" si="37"/>
        <v>0</v>
      </c>
      <c r="NK59" s="117">
        <f t="shared" si="37"/>
        <v>0</v>
      </c>
      <c r="NL59" s="117">
        <f t="shared" si="37"/>
        <v>0</v>
      </c>
      <c r="NM59" s="117">
        <f t="shared" si="37"/>
        <v>0</v>
      </c>
      <c r="NN59" s="117">
        <f t="shared" si="37"/>
        <v>0</v>
      </c>
      <c r="NO59" s="117">
        <f t="shared" si="37"/>
        <v>0</v>
      </c>
      <c r="NP59" s="117">
        <f t="shared" si="37"/>
        <v>0</v>
      </c>
      <c r="NQ59" s="117">
        <f t="shared" si="37"/>
        <v>0</v>
      </c>
      <c r="NR59" s="117">
        <f t="shared" si="37"/>
        <v>0</v>
      </c>
      <c r="NS59" s="117">
        <f t="shared" si="37"/>
        <v>0</v>
      </c>
      <c r="NT59" s="117">
        <f t="shared" si="37"/>
        <v>0</v>
      </c>
      <c r="NU59" s="117">
        <f t="shared" si="37"/>
        <v>0</v>
      </c>
      <c r="NV59" s="117">
        <f t="shared" si="37"/>
        <v>0</v>
      </c>
      <c r="NW59" s="117">
        <f t="shared" si="37"/>
        <v>0</v>
      </c>
      <c r="NX59" s="117">
        <f t="shared" ref="NX59:QI59" si="38">NX58-NX11*NX58</f>
        <v>0</v>
      </c>
      <c r="NY59" s="117">
        <f t="shared" si="38"/>
        <v>0</v>
      </c>
      <c r="NZ59" s="117">
        <f t="shared" si="38"/>
        <v>0</v>
      </c>
      <c r="OA59" s="117">
        <f t="shared" si="38"/>
        <v>0</v>
      </c>
      <c r="OB59" s="117">
        <f t="shared" si="38"/>
        <v>0</v>
      </c>
      <c r="OC59" s="117">
        <f t="shared" si="38"/>
        <v>0</v>
      </c>
      <c r="OD59" s="117">
        <f t="shared" si="38"/>
        <v>0</v>
      </c>
      <c r="OE59" s="117">
        <f t="shared" si="38"/>
        <v>0</v>
      </c>
      <c r="OF59" s="117">
        <f t="shared" si="38"/>
        <v>0</v>
      </c>
      <c r="OG59" s="117">
        <f t="shared" si="38"/>
        <v>0</v>
      </c>
      <c r="OH59" s="117">
        <f t="shared" si="38"/>
        <v>0</v>
      </c>
      <c r="OI59" s="117">
        <f t="shared" si="38"/>
        <v>0</v>
      </c>
      <c r="OJ59" s="117">
        <f t="shared" si="38"/>
        <v>0</v>
      </c>
      <c r="OK59" s="117">
        <f t="shared" si="38"/>
        <v>0</v>
      </c>
      <c r="OL59" s="117">
        <f t="shared" si="38"/>
        <v>0</v>
      </c>
      <c r="OM59" s="117">
        <f t="shared" si="38"/>
        <v>0</v>
      </c>
      <c r="ON59" s="117">
        <f t="shared" si="38"/>
        <v>0</v>
      </c>
      <c r="OO59" s="117">
        <f t="shared" si="38"/>
        <v>0</v>
      </c>
      <c r="OP59" s="117">
        <f t="shared" si="38"/>
        <v>0</v>
      </c>
      <c r="OQ59" s="117">
        <f t="shared" si="38"/>
        <v>0</v>
      </c>
      <c r="OR59" s="117">
        <f t="shared" si="38"/>
        <v>0</v>
      </c>
      <c r="OS59" s="117">
        <f t="shared" si="38"/>
        <v>0</v>
      </c>
      <c r="OT59" s="117">
        <f t="shared" si="38"/>
        <v>0</v>
      </c>
      <c r="OU59" s="117">
        <f t="shared" si="38"/>
        <v>0</v>
      </c>
      <c r="OV59" s="117">
        <f t="shared" si="38"/>
        <v>0</v>
      </c>
      <c r="OW59" s="117">
        <f t="shared" si="38"/>
        <v>0</v>
      </c>
      <c r="OX59" s="117">
        <f t="shared" si="38"/>
        <v>0</v>
      </c>
      <c r="OY59" s="117">
        <f t="shared" si="38"/>
        <v>0</v>
      </c>
      <c r="OZ59" s="117">
        <f t="shared" si="38"/>
        <v>0</v>
      </c>
      <c r="PA59" s="117">
        <f t="shared" si="38"/>
        <v>0</v>
      </c>
      <c r="PB59" s="117">
        <f t="shared" si="38"/>
        <v>0</v>
      </c>
      <c r="PC59" s="117">
        <f t="shared" si="38"/>
        <v>0</v>
      </c>
      <c r="PD59" s="117">
        <f t="shared" si="38"/>
        <v>0</v>
      </c>
      <c r="PE59" s="117">
        <f t="shared" si="38"/>
        <v>0</v>
      </c>
      <c r="PF59" s="117">
        <f t="shared" si="38"/>
        <v>0</v>
      </c>
      <c r="PG59" s="117">
        <f t="shared" si="38"/>
        <v>0</v>
      </c>
      <c r="PH59" s="117">
        <f t="shared" si="38"/>
        <v>0</v>
      </c>
      <c r="PI59" s="117">
        <f t="shared" si="38"/>
        <v>0</v>
      </c>
      <c r="PJ59" s="117">
        <f t="shared" si="38"/>
        <v>0</v>
      </c>
      <c r="PK59" s="117">
        <f t="shared" si="38"/>
        <v>0</v>
      </c>
      <c r="PL59" s="117">
        <f t="shared" si="38"/>
        <v>0</v>
      </c>
      <c r="PM59" s="117">
        <f t="shared" si="38"/>
        <v>0</v>
      </c>
      <c r="PN59" s="117">
        <f t="shared" si="38"/>
        <v>0</v>
      </c>
      <c r="PO59" s="117">
        <f t="shared" si="38"/>
        <v>0</v>
      </c>
      <c r="PP59" s="117">
        <f t="shared" si="38"/>
        <v>0</v>
      </c>
      <c r="PQ59" s="117">
        <f t="shared" si="38"/>
        <v>0</v>
      </c>
      <c r="PR59" s="117">
        <f t="shared" si="38"/>
        <v>0</v>
      </c>
      <c r="PS59" s="117">
        <f t="shared" si="38"/>
        <v>0</v>
      </c>
      <c r="PT59" s="117">
        <f t="shared" si="38"/>
        <v>0</v>
      </c>
      <c r="PU59" s="117">
        <f t="shared" si="38"/>
        <v>0</v>
      </c>
      <c r="PV59" s="117">
        <f t="shared" si="38"/>
        <v>0</v>
      </c>
      <c r="PW59" s="117">
        <f t="shared" si="38"/>
        <v>0</v>
      </c>
      <c r="PX59" s="117">
        <f t="shared" si="38"/>
        <v>0</v>
      </c>
      <c r="PY59" s="117">
        <f t="shared" si="38"/>
        <v>0</v>
      </c>
      <c r="PZ59" s="117">
        <f t="shared" si="38"/>
        <v>0</v>
      </c>
      <c r="QA59" s="117">
        <f t="shared" si="38"/>
        <v>0</v>
      </c>
      <c r="QB59" s="117">
        <f t="shared" si="38"/>
        <v>0</v>
      </c>
      <c r="QC59" s="117">
        <f t="shared" si="38"/>
        <v>0</v>
      </c>
      <c r="QD59" s="117">
        <f t="shared" si="38"/>
        <v>0</v>
      </c>
      <c r="QE59" s="117">
        <f t="shared" si="38"/>
        <v>0</v>
      </c>
      <c r="QF59" s="117">
        <f t="shared" si="38"/>
        <v>0</v>
      </c>
      <c r="QG59" s="117">
        <f t="shared" si="38"/>
        <v>0</v>
      </c>
      <c r="QH59" s="117">
        <f t="shared" si="38"/>
        <v>0</v>
      </c>
      <c r="QI59" s="117">
        <f t="shared" si="38"/>
        <v>0</v>
      </c>
      <c r="QJ59" s="117">
        <f t="shared" ref="QJ59:SU59" si="39">QJ58-QJ11*QJ58</f>
        <v>0</v>
      </c>
      <c r="QK59" s="117">
        <f t="shared" si="39"/>
        <v>0</v>
      </c>
      <c r="QL59" s="117">
        <f t="shared" si="39"/>
        <v>0</v>
      </c>
      <c r="QM59" s="117">
        <f t="shared" si="39"/>
        <v>0</v>
      </c>
      <c r="QN59" s="117">
        <f t="shared" si="39"/>
        <v>0</v>
      </c>
      <c r="QO59" s="117">
        <f t="shared" si="39"/>
        <v>0</v>
      </c>
      <c r="QP59" s="117">
        <f t="shared" si="39"/>
        <v>0</v>
      </c>
      <c r="QQ59" s="117">
        <f t="shared" si="39"/>
        <v>0</v>
      </c>
      <c r="QR59" s="117">
        <f t="shared" si="39"/>
        <v>0</v>
      </c>
      <c r="QS59" s="117">
        <f t="shared" si="39"/>
        <v>0</v>
      </c>
      <c r="QT59" s="117">
        <f t="shared" si="39"/>
        <v>0</v>
      </c>
      <c r="QU59" s="117">
        <f t="shared" si="39"/>
        <v>0</v>
      </c>
      <c r="QV59" s="117">
        <f t="shared" si="39"/>
        <v>0</v>
      </c>
      <c r="QW59" s="117">
        <f t="shared" si="39"/>
        <v>0</v>
      </c>
      <c r="QX59" s="117">
        <f t="shared" si="39"/>
        <v>0</v>
      </c>
      <c r="QY59" s="117">
        <f t="shared" si="39"/>
        <v>0</v>
      </c>
      <c r="QZ59" s="117">
        <f t="shared" si="39"/>
        <v>0</v>
      </c>
      <c r="RA59" s="117">
        <f t="shared" si="39"/>
        <v>0</v>
      </c>
      <c r="RB59" s="117">
        <f t="shared" si="39"/>
        <v>0</v>
      </c>
      <c r="RC59" s="117">
        <f t="shared" si="39"/>
        <v>0</v>
      </c>
      <c r="RD59" s="117">
        <f t="shared" si="39"/>
        <v>0</v>
      </c>
      <c r="RE59" s="117">
        <f t="shared" si="39"/>
        <v>0</v>
      </c>
      <c r="RF59" s="117">
        <f t="shared" si="39"/>
        <v>0</v>
      </c>
      <c r="RG59" s="117">
        <f t="shared" si="39"/>
        <v>0</v>
      </c>
      <c r="RH59" s="117">
        <f t="shared" si="39"/>
        <v>0</v>
      </c>
      <c r="RI59" s="117">
        <f t="shared" si="39"/>
        <v>0</v>
      </c>
      <c r="RJ59" s="117">
        <f t="shared" si="39"/>
        <v>0</v>
      </c>
      <c r="RK59" s="117">
        <f t="shared" si="39"/>
        <v>0</v>
      </c>
      <c r="RL59" s="117">
        <f t="shared" si="39"/>
        <v>0</v>
      </c>
      <c r="RM59" s="117">
        <f t="shared" si="39"/>
        <v>0</v>
      </c>
      <c r="RN59" s="117">
        <f t="shared" si="39"/>
        <v>0</v>
      </c>
      <c r="RO59" s="117">
        <f t="shared" si="39"/>
        <v>0</v>
      </c>
      <c r="RP59" s="117">
        <f t="shared" si="39"/>
        <v>0</v>
      </c>
      <c r="RQ59" s="117">
        <f t="shared" si="39"/>
        <v>0</v>
      </c>
      <c r="RR59" s="117">
        <f t="shared" si="39"/>
        <v>0</v>
      </c>
      <c r="RS59" s="117">
        <f t="shared" si="39"/>
        <v>0</v>
      </c>
      <c r="RT59" s="117">
        <f t="shared" si="39"/>
        <v>0</v>
      </c>
      <c r="RU59" s="117">
        <f t="shared" si="39"/>
        <v>0</v>
      </c>
      <c r="RV59" s="117">
        <f t="shared" si="39"/>
        <v>0</v>
      </c>
      <c r="RW59" s="117">
        <f t="shared" si="39"/>
        <v>0</v>
      </c>
      <c r="RX59" s="117">
        <f t="shared" si="39"/>
        <v>0</v>
      </c>
      <c r="RY59" s="117">
        <f t="shared" si="39"/>
        <v>0</v>
      </c>
      <c r="RZ59" s="117">
        <f t="shared" si="39"/>
        <v>0</v>
      </c>
      <c r="SA59" s="117">
        <f t="shared" si="39"/>
        <v>0</v>
      </c>
      <c r="SB59" s="117">
        <f t="shared" si="39"/>
        <v>0</v>
      </c>
      <c r="SC59" s="117">
        <f t="shared" si="39"/>
        <v>0</v>
      </c>
      <c r="SD59" s="117">
        <f t="shared" si="39"/>
        <v>0</v>
      </c>
      <c r="SE59" s="117">
        <f t="shared" si="39"/>
        <v>0</v>
      </c>
      <c r="SF59" s="117">
        <f t="shared" si="39"/>
        <v>0</v>
      </c>
      <c r="SG59" s="117">
        <f t="shared" si="39"/>
        <v>0</v>
      </c>
      <c r="SH59" s="117">
        <f t="shared" si="39"/>
        <v>0</v>
      </c>
      <c r="SI59" s="117">
        <f t="shared" si="39"/>
        <v>0</v>
      </c>
      <c r="SJ59" s="117">
        <f t="shared" si="39"/>
        <v>0</v>
      </c>
      <c r="SK59" s="117">
        <f t="shared" si="39"/>
        <v>0</v>
      </c>
      <c r="SL59" s="117">
        <f t="shared" si="39"/>
        <v>0</v>
      </c>
      <c r="SM59" s="117">
        <f t="shared" si="39"/>
        <v>0</v>
      </c>
      <c r="SN59" s="117">
        <f t="shared" si="39"/>
        <v>0</v>
      </c>
      <c r="SO59" s="117">
        <f t="shared" si="39"/>
        <v>0</v>
      </c>
      <c r="SP59" s="117">
        <f t="shared" si="39"/>
        <v>0</v>
      </c>
      <c r="SQ59" s="117">
        <f t="shared" si="39"/>
        <v>0</v>
      </c>
      <c r="SR59" s="117">
        <f t="shared" si="39"/>
        <v>0</v>
      </c>
      <c r="SS59" s="117">
        <f t="shared" si="39"/>
        <v>0</v>
      </c>
      <c r="ST59" s="117">
        <f t="shared" si="39"/>
        <v>0</v>
      </c>
      <c r="SU59" s="117">
        <f t="shared" si="39"/>
        <v>0</v>
      </c>
      <c r="SV59" s="117">
        <f t="shared" ref="SV59:VG59" si="40">SV58-SV11*SV58</f>
        <v>0</v>
      </c>
      <c r="SW59" s="117">
        <f t="shared" si="40"/>
        <v>0</v>
      </c>
      <c r="SX59" s="117">
        <f t="shared" si="40"/>
        <v>0</v>
      </c>
      <c r="SY59" s="117">
        <f t="shared" si="40"/>
        <v>0</v>
      </c>
      <c r="SZ59" s="117">
        <f t="shared" si="40"/>
        <v>0</v>
      </c>
      <c r="TA59" s="117">
        <f t="shared" si="40"/>
        <v>0</v>
      </c>
      <c r="TB59" s="117">
        <f t="shared" si="40"/>
        <v>0</v>
      </c>
      <c r="TC59" s="117">
        <f t="shared" si="40"/>
        <v>0</v>
      </c>
      <c r="TD59" s="117">
        <f t="shared" si="40"/>
        <v>0</v>
      </c>
      <c r="TE59" s="117">
        <f t="shared" si="40"/>
        <v>0</v>
      </c>
      <c r="TF59" s="117">
        <f t="shared" si="40"/>
        <v>0</v>
      </c>
      <c r="TG59" s="117">
        <f t="shared" si="40"/>
        <v>0</v>
      </c>
      <c r="TH59" s="117">
        <f t="shared" si="40"/>
        <v>0</v>
      </c>
      <c r="TI59" s="117">
        <f t="shared" si="40"/>
        <v>0</v>
      </c>
      <c r="TJ59" s="117">
        <f t="shared" si="40"/>
        <v>0</v>
      </c>
      <c r="TK59" s="117">
        <f t="shared" si="40"/>
        <v>0</v>
      </c>
      <c r="TL59" s="117">
        <f t="shared" si="40"/>
        <v>0</v>
      </c>
      <c r="TM59" s="117">
        <f t="shared" si="40"/>
        <v>0</v>
      </c>
      <c r="TN59" s="117">
        <f t="shared" si="40"/>
        <v>0</v>
      </c>
      <c r="TO59" s="117">
        <f t="shared" si="40"/>
        <v>0</v>
      </c>
      <c r="TP59" s="117">
        <f t="shared" si="40"/>
        <v>0</v>
      </c>
      <c r="TQ59" s="117">
        <f t="shared" si="40"/>
        <v>0</v>
      </c>
      <c r="TR59" s="117">
        <f t="shared" si="40"/>
        <v>0</v>
      </c>
      <c r="TS59" s="117">
        <f t="shared" si="40"/>
        <v>0</v>
      </c>
      <c r="TT59" s="117">
        <f t="shared" si="40"/>
        <v>0</v>
      </c>
      <c r="TU59" s="117">
        <f t="shared" si="40"/>
        <v>0</v>
      </c>
      <c r="TV59" s="117">
        <f t="shared" si="40"/>
        <v>0</v>
      </c>
      <c r="TW59" s="117">
        <f t="shared" si="40"/>
        <v>0</v>
      </c>
      <c r="TX59" s="117">
        <f t="shared" si="40"/>
        <v>0</v>
      </c>
      <c r="TY59" s="117">
        <f t="shared" si="40"/>
        <v>0</v>
      </c>
      <c r="TZ59" s="117">
        <f t="shared" si="40"/>
        <v>0</v>
      </c>
      <c r="UA59" s="117">
        <f t="shared" si="40"/>
        <v>0</v>
      </c>
      <c r="UB59" s="117">
        <f t="shared" si="40"/>
        <v>0</v>
      </c>
      <c r="UC59" s="117">
        <f t="shared" si="40"/>
        <v>0</v>
      </c>
      <c r="UD59" s="117">
        <f t="shared" si="40"/>
        <v>0</v>
      </c>
      <c r="UE59" s="117">
        <f t="shared" si="40"/>
        <v>0</v>
      </c>
      <c r="UF59" s="117">
        <f t="shared" si="40"/>
        <v>0</v>
      </c>
      <c r="UG59" s="117">
        <f t="shared" si="40"/>
        <v>0</v>
      </c>
      <c r="UH59" s="117">
        <f t="shared" si="40"/>
        <v>0</v>
      </c>
      <c r="UI59" s="117">
        <f t="shared" si="40"/>
        <v>0</v>
      </c>
      <c r="UJ59" s="117">
        <f t="shared" si="40"/>
        <v>0</v>
      </c>
      <c r="UK59" s="117">
        <f t="shared" si="40"/>
        <v>0</v>
      </c>
      <c r="UL59" s="117">
        <f t="shared" si="40"/>
        <v>0</v>
      </c>
      <c r="UM59" s="117">
        <f t="shared" si="40"/>
        <v>0</v>
      </c>
      <c r="UN59" s="117">
        <f t="shared" si="40"/>
        <v>0</v>
      </c>
      <c r="UO59" s="117">
        <f t="shared" si="40"/>
        <v>0</v>
      </c>
      <c r="UP59" s="117">
        <f t="shared" si="40"/>
        <v>0</v>
      </c>
      <c r="UQ59" s="117">
        <f t="shared" si="40"/>
        <v>0</v>
      </c>
      <c r="UR59" s="117">
        <f t="shared" si="40"/>
        <v>0</v>
      </c>
      <c r="US59" s="117">
        <f t="shared" si="40"/>
        <v>0</v>
      </c>
      <c r="UT59" s="117">
        <f t="shared" si="40"/>
        <v>0</v>
      </c>
      <c r="UU59" s="117">
        <f t="shared" si="40"/>
        <v>0</v>
      </c>
      <c r="UV59" s="117">
        <f t="shared" si="40"/>
        <v>0</v>
      </c>
      <c r="UW59" s="117">
        <f t="shared" si="40"/>
        <v>0</v>
      </c>
      <c r="UX59" s="117">
        <f t="shared" si="40"/>
        <v>0</v>
      </c>
      <c r="UY59" s="117">
        <f t="shared" si="40"/>
        <v>0</v>
      </c>
      <c r="UZ59" s="117">
        <f t="shared" si="40"/>
        <v>0</v>
      </c>
      <c r="VA59" s="117">
        <f t="shared" si="40"/>
        <v>0</v>
      </c>
      <c r="VB59" s="117">
        <f t="shared" si="40"/>
        <v>0</v>
      </c>
      <c r="VC59" s="117">
        <f t="shared" si="40"/>
        <v>0</v>
      </c>
      <c r="VD59" s="117">
        <f t="shared" si="40"/>
        <v>0</v>
      </c>
      <c r="VE59" s="117">
        <f t="shared" si="40"/>
        <v>0</v>
      </c>
      <c r="VF59" s="117">
        <f t="shared" si="40"/>
        <v>0</v>
      </c>
      <c r="VG59" s="117">
        <f t="shared" si="40"/>
        <v>0</v>
      </c>
      <c r="VH59" s="117">
        <f t="shared" ref="VH59:XS59" si="41">VH58-VH11*VH58</f>
        <v>0</v>
      </c>
      <c r="VI59" s="117">
        <f t="shared" si="41"/>
        <v>0</v>
      </c>
      <c r="VJ59" s="117">
        <f t="shared" si="41"/>
        <v>0</v>
      </c>
      <c r="VK59" s="117">
        <f t="shared" si="41"/>
        <v>0</v>
      </c>
      <c r="VL59" s="117">
        <f t="shared" si="41"/>
        <v>0</v>
      </c>
      <c r="VM59" s="117">
        <f t="shared" si="41"/>
        <v>0</v>
      </c>
      <c r="VN59" s="117">
        <f t="shared" si="41"/>
        <v>0</v>
      </c>
      <c r="VO59" s="117">
        <f t="shared" si="41"/>
        <v>0</v>
      </c>
      <c r="VP59" s="117">
        <f t="shared" si="41"/>
        <v>0</v>
      </c>
      <c r="VQ59" s="117">
        <f t="shared" si="41"/>
        <v>0</v>
      </c>
      <c r="VR59" s="117">
        <f t="shared" si="41"/>
        <v>0</v>
      </c>
      <c r="VS59" s="117">
        <f t="shared" si="41"/>
        <v>0</v>
      </c>
      <c r="VT59" s="117">
        <f t="shared" si="41"/>
        <v>0</v>
      </c>
      <c r="VU59" s="117">
        <f t="shared" si="41"/>
        <v>0</v>
      </c>
      <c r="VV59" s="117">
        <f t="shared" si="41"/>
        <v>0</v>
      </c>
      <c r="VW59" s="117">
        <f t="shared" si="41"/>
        <v>0</v>
      </c>
      <c r="VX59" s="117">
        <f t="shared" si="41"/>
        <v>0</v>
      </c>
      <c r="VY59" s="117">
        <f t="shared" si="41"/>
        <v>0</v>
      </c>
      <c r="VZ59" s="117">
        <f t="shared" si="41"/>
        <v>0</v>
      </c>
      <c r="WA59" s="117">
        <f t="shared" si="41"/>
        <v>0</v>
      </c>
      <c r="WB59" s="117">
        <f t="shared" si="41"/>
        <v>0</v>
      </c>
      <c r="WC59" s="117">
        <f t="shared" si="41"/>
        <v>0</v>
      </c>
      <c r="WD59" s="117">
        <f t="shared" si="41"/>
        <v>0</v>
      </c>
      <c r="WE59" s="117">
        <f t="shared" si="41"/>
        <v>0</v>
      </c>
      <c r="WF59" s="117">
        <f t="shared" si="41"/>
        <v>0</v>
      </c>
      <c r="WG59" s="117">
        <f t="shared" si="41"/>
        <v>0</v>
      </c>
      <c r="WH59" s="117">
        <f t="shared" si="41"/>
        <v>0</v>
      </c>
      <c r="WI59" s="117">
        <f t="shared" si="41"/>
        <v>0</v>
      </c>
      <c r="WJ59" s="117">
        <f t="shared" si="41"/>
        <v>0</v>
      </c>
      <c r="WK59" s="117">
        <f t="shared" si="41"/>
        <v>0</v>
      </c>
      <c r="WL59" s="117">
        <f t="shared" si="41"/>
        <v>0</v>
      </c>
      <c r="WM59" s="117">
        <f t="shared" si="41"/>
        <v>0</v>
      </c>
      <c r="WN59" s="117">
        <f t="shared" si="41"/>
        <v>0</v>
      </c>
      <c r="WO59" s="117">
        <f t="shared" si="41"/>
        <v>0</v>
      </c>
      <c r="WP59" s="117">
        <f t="shared" si="41"/>
        <v>0</v>
      </c>
      <c r="WQ59" s="117">
        <f t="shared" si="41"/>
        <v>0</v>
      </c>
      <c r="WR59" s="117">
        <f t="shared" si="41"/>
        <v>0</v>
      </c>
      <c r="WS59" s="117">
        <f t="shared" si="41"/>
        <v>0</v>
      </c>
      <c r="WT59" s="117">
        <f t="shared" si="41"/>
        <v>0</v>
      </c>
      <c r="WU59" s="117">
        <f t="shared" si="41"/>
        <v>0</v>
      </c>
      <c r="WV59" s="117">
        <f t="shared" si="41"/>
        <v>0</v>
      </c>
      <c r="WW59" s="117">
        <f t="shared" si="41"/>
        <v>0</v>
      </c>
      <c r="WX59" s="117">
        <f t="shared" si="41"/>
        <v>0</v>
      </c>
      <c r="WY59" s="117">
        <f t="shared" si="41"/>
        <v>0</v>
      </c>
      <c r="WZ59" s="117">
        <f t="shared" si="41"/>
        <v>0</v>
      </c>
      <c r="XA59" s="117">
        <f t="shared" si="41"/>
        <v>0</v>
      </c>
      <c r="XB59" s="117">
        <f t="shared" si="41"/>
        <v>0</v>
      </c>
      <c r="XC59" s="117">
        <f t="shared" si="41"/>
        <v>0</v>
      </c>
      <c r="XD59" s="117">
        <f t="shared" si="41"/>
        <v>0</v>
      </c>
      <c r="XE59" s="117">
        <f t="shared" si="41"/>
        <v>0</v>
      </c>
      <c r="XF59" s="117">
        <f t="shared" si="41"/>
        <v>0</v>
      </c>
      <c r="XG59" s="117">
        <f t="shared" si="41"/>
        <v>0</v>
      </c>
      <c r="XH59" s="117">
        <f t="shared" si="41"/>
        <v>0</v>
      </c>
      <c r="XI59" s="117">
        <f t="shared" si="41"/>
        <v>0</v>
      </c>
      <c r="XJ59" s="117">
        <f t="shared" si="41"/>
        <v>0</v>
      </c>
      <c r="XK59" s="117">
        <f t="shared" si="41"/>
        <v>0</v>
      </c>
      <c r="XL59" s="117">
        <f t="shared" si="41"/>
        <v>0</v>
      </c>
      <c r="XM59" s="117">
        <f t="shared" si="41"/>
        <v>0</v>
      </c>
      <c r="XN59" s="117">
        <f t="shared" si="41"/>
        <v>0</v>
      </c>
      <c r="XO59" s="117">
        <f t="shared" si="41"/>
        <v>0</v>
      </c>
      <c r="XP59" s="117">
        <f t="shared" si="41"/>
        <v>0</v>
      </c>
      <c r="XQ59" s="117">
        <f t="shared" si="41"/>
        <v>0</v>
      </c>
      <c r="XR59" s="117">
        <f t="shared" si="41"/>
        <v>0</v>
      </c>
      <c r="XS59" s="117">
        <f t="shared" si="41"/>
        <v>0</v>
      </c>
      <c r="XT59" s="117">
        <f t="shared" ref="XT59:AAE59" si="42">XT58-XT11*XT58</f>
        <v>0</v>
      </c>
      <c r="XU59" s="117">
        <f t="shared" si="42"/>
        <v>0</v>
      </c>
      <c r="XV59" s="117">
        <f t="shared" si="42"/>
        <v>0</v>
      </c>
      <c r="XW59" s="117">
        <f t="shared" si="42"/>
        <v>0</v>
      </c>
      <c r="XX59" s="117">
        <f t="shared" si="42"/>
        <v>0</v>
      </c>
      <c r="XY59" s="117">
        <f t="shared" si="42"/>
        <v>0</v>
      </c>
      <c r="XZ59" s="117">
        <f t="shared" si="42"/>
        <v>0</v>
      </c>
      <c r="YA59" s="117">
        <f t="shared" si="42"/>
        <v>0</v>
      </c>
      <c r="YB59" s="117">
        <f t="shared" si="42"/>
        <v>0</v>
      </c>
      <c r="YC59" s="117">
        <f t="shared" si="42"/>
        <v>0</v>
      </c>
      <c r="YD59" s="117">
        <f t="shared" si="42"/>
        <v>0</v>
      </c>
      <c r="YE59" s="117">
        <f t="shared" si="42"/>
        <v>0</v>
      </c>
      <c r="YF59" s="117">
        <f t="shared" si="42"/>
        <v>0</v>
      </c>
      <c r="YG59" s="117">
        <f t="shared" si="42"/>
        <v>0</v>
      </c>
      <c r="YH59" s="117">
        <f t="shared" si="42"/>
        <v>0</v>
      </c>
      <c r="YI59" s="117">
        <f t="shared" si="42"/>
        <v>0</v>
      </c>
      <c r="YJ59" s="117">
        <f t="shared" si="42"/>
        <v>0</v>
      </c>
      <c r="YK59" s="117">
        <f t="shared" si="42"/>
        <v>0</v>
      </c>
      <c r="YL59" s="117">
        <f t="shared" si="42"/>
        <v>0</v>
      </c>
      <c r="YM59" s="117">
        <f t="shared" si="42"/>
        <v>0</v>
      </c>
      <c r="YN59" s="117">
        <f t="shared" si="42"/>
        <v>0</v>
      </c>
      <c r="YO59" s="117">
        <f t="shared" si="42"/>
        <v>0</v>
      </c>
      <c r="YP59" s="117">
        <f t="shared" si="42"/>
        <v>0</v>
      </c>
      <c r="YQ59" s="117">
        <f t="shared" si="42"/>
        <v>0</v>
      </c>
      <c r="YR59" s="117">
        <f t="shared" si="42"/>
        <v>0</v>
      </c>
      <c r="YS59" s="117">
        <f t="shared" si="42"/>
        <v>0</v>
      </c>
      <c r="YT59" s="117">
        <f t="shared" si="42"/>
        <v>0</v>
      </c>
      <c r="YU59" s="117">
        <f t="shared" si="42"/>
        <v>0</v>
      </c>
      <c r="YV59" s="117">
        <f t="shared" si="42"/>
        <v>0</v>
      </c>
      <c r="YW59" s="117">
        <f t="shared" si="42"/>
        <v>0</v>
      </c>
      <c r="YX59" s="117">
        <f t="shared" si="42"/>
        <v>0</v>
      </c>
      <c r="YY59" s="117">
        <f t="shared" si="42"/>
        <v>0</v>
      </c>
      <c r="YZ59" s="117">
        <f t="shared" si="42"/>
        <v>0</v>
      </c>
      <c r="ZA59" s="117">
        <f t="shared" si="42"/>
        <v>0</v>
      </c>
      <c r="ZB59" s="117">
        <f t="shared" si="42"/>
        <v>0</v>
      </c>
      <c r="ZC59" s="117">
        <f t="shared" si="42"/>
        <v>0</v>
      </c>
      <c r="ZD59" s="117">
        <f t="shared" si="42"/>
        <v>0</v>
      </c>
      <c r="ZE59" s="117">
        <f t="shared" si="42"/>
        <v>0</v>
      </c>
      <c r="ZF59" s="117">
        <f t="shared" si="42"/>
        <v>0</v>
      </c>
      <c r="ZG59" s="117">
        <f t="shared" si="42"/>
        <v>0</v>
      </c>
      <c r="ZH59" s="117">
        <f t="shared" si="42"/>
        <v>0</v>
      </c>
      <c r="ZI59" s="117">
        <f t="shared" si="42"/>
        <v>0</v>
      </c>
      <c r="ZJ59" s="117">
        <f t="shared" si="42"/>
        <v>0</v>
      </c>
      <c r="ZK59" s="117">
        <f t="shared" si="42"/>
        <v>0</v>
      </c>
      <c r="ZL59" s="117">
        <f t="shared" si="42"/>
        <v>0</v>
      </c>
      <c r="ZM59" s="117">
        <f t="shared" si="42"/>
        <v>0</v>
      </c>
      <c r="ZN59" s="117">
        <f t="shared" si="42"/>
        <v>0</v>
      </c>
      <c r="ZO59" s="117">
        <f t="shared" si="42"/>
        <v>0</v>
      </c>
      <c r="ZP59" s="117">
        <f t="shared" si="42"/>
        <v>0</v>
      </c>
      <c r="ZQ59" s="117">
        <f t="shared" si="42"/>
        <v>0</v>
      </c>
      <c r="ZR59" s="117">
        <f t="shared" si="42"/>
        <v>0</v>
      </c>
      <c r="ZS59" s="117">
        <f t="shared" si="42"/>
        <v>0</v>
      </c>
      <c r="ZT59" s="117">
        <f t="shared" si="42"/>
        <v>0</v>
      </c>
      <c r="ZU59" s="117">
        <f t="shared" si="42"/>
        <v>0</v>
      </c>
      <c r="ZV59" s="117">
        <f t="shared" si="42"/>
        <v>0</v>
      </c>
      <c r="ZW59" s="117">
        <f t="shared" si="42"/>
        <v>0</v>
      </c>
      <c r="ZX59" s="117">
        <f t="shared" si="42"/>
        <v>0</v>
      </c>
      <c r="ZY59" s="117">
        <f t="shared" si="42"/>
        <v>0</v>
      </c>
      <c r="ZZ59" s="117">
        <f t="shared" si="42"/>
        <v>0</v>
      </c>
      <c r="AAA59" s="117">
        <f t="shared" si="42"/>
        <v>0</v>
      </c>
      <c r="AAB59" s="117">
        <f t="shared" si="42"/>
        <v>0</v>
      </c>
      <c r="AAC59" s="117">
        <f t="shared" si="42"/>
        <v>0</v>
      </c>
      <c r="AAD59" s="117">
        <f t="shared" si="42"/>
        <v>0</v>
      </c>
      <c r="AAE59" s="117">
        <f t="shared" si="42"/>
        <v>0</v>
      </c>
      <c r="AAF59" s="117">
        <f t="shared" ref="AAF59:ACQ59" si="43">AAF58-AAF11*AAF58</f>
        <v>0</v>
      </c>
      <c r="AAG59" s="117">
        <f t="shared" si="43"/>
        <v>0</v>
      </c>
      <c r="AAH59" s="117">
        <f t="shared" si="43"/>
        <v>0</v>
      </c>
      <c r="AAI59" s="117">
        <f t="shared" si="43"/>
        <v>0</v>
      </c>
      <c r="AAJ59" s="117">
        <f t="shared" si="43"/>
        <v>0</v>
      </c>
      <c r="AAK59" s="117">
        <f t="shared" si="43"/>
        <v>0</v>
      </c>
      <c r="AAL59" s="117">
        <f t="shared" si="43"/>
        <v>0</v>
      </c>
      <c r="AAM59" s="117">
        <f t="shared" si="43"/>
        <v>0</v>
      </c>
      <c r="AAN59" s="117">
        <f t="shared" si="43"/>
        <v>0</v>
      </c>
      <c r="AAO59" s="117">
        <f t="shared" si="43"/>
        <v>0</v>
      </c>
      <c r="AAP59" s="117">
        <f t="shared" si="43"/>
        <v>0</v>
      </c>
      <c r="AAQ59" s="117">
        <f t="shared" si="43"/>
        <v>0</v>
      </c>
      <c r="AAR59" s="117">
        <f t="shared" si="43"/>
        <v>0</v>
      </c>
      <c r="AAS59" s="117">
        <f t="shared" si="43"/>
        <v>0</v>
      </c>
      <c r="AAT59" s="117">
        <f t="shared" si="43"/>
        <v>0</v>
      </c>
      <c r="AAU59" s="117">
        <f t="shared" si="43"/>
        <v>0</v>
      </c>
      <c r="AAV59" s="117">
        <f t="shared" si="43"/>
        <v>0</v>
      </c>
      <c r="AAW59" s="117">
        <f t="shared" si="43"/>
        <v>0</v>
      </c>
      <c r="AAX59" s="117">
        <f t="shared" si="43"/>
        <v>0</v>
      </c>
      <c r="AAY59" s="117">
        <f t="shared" si="43"/>
        <v>0</v>
      </c>
      <c r="AAZ59" s="117">
        <f t="shared" si="43"/>
        <v>0</v>
      </c>
      <c r="ABA59" s="117">
        <f t="shared" si="43"/>
        <v>0</v>
      </c>
      <c r="ABB59" s="117">
        <f t="shared" si="43"/>
        <v>0</v>
      </c>
      <c r="ABC59" s="117">
        <f t="shared" si="43"/>
        <v>0</v>
      </c>
      <c r="ABD59" s="117">
        <f t="shared" si="43"/>
        <v>0</v>
      </c>
      <c r="ABE59" s="117">
        <f t="shared" si="43"/>
        <v>0</v>
      </c>
      <c r="ABF59" s="117">
        <f t="shared" si="43"/>
        <v>0</v>
      </c>
      <c r="ABG59" s="117">
        <f t="shared" si="43"/>
        <v>0</v>
      </c>
      <c r="ABH59" s="117">
        <f t="shared" si="43"/>
        <v>0</v>
      </c>
      <c r="ABI59" s="117">
        <f t="shared" si="43"/>
        <v>0</v>
      </c>
      <c r="ABJ59" s="117">
        <f t="shared" si="43"/>
        <v>0</v>
      </c>
      <c r="ABK59" s="117">
        <f t="shared" si="43"/>
        <v>0</v>
      </c>
      <c r="ABL59" s="117">
        <f t="shared" si="43"/>
        <v>0</v>
      </c>
      <c r="ABM59" s="117">
        <f t="shared" si="43"/>
        <v>0</v>
      </c>
      <c r="ABN59" s="117">
        <f t="shared" si="43"/>
        <v>0</v>
      </c>
      <c r="ABO59" s="117">
        <f t="shared" si="43"/>
        <v>0</v>
      </c>
      <c r="ABP59" s="117">
        <f t="shared" si="43"/>
        <v>0</v>
      </c>
      <c r="ABQ59" s="117">
        <f t="shared" si="43"/>
        <v>0</v>
      </c>
      <c r="ABR59" s="117">
        <f t="shared" si="43"/>
        <v>0</v>
      </c>
      <c r="ABS59" s="117">
        <f t="shared" si="43"/>
        <v>0</v>
      </c>
      <c r="ABT59" s="117">
        <f t="shared" si="43"/>
        <v>0</v>
      </c>
      <c r="ABU59" s="117">
        <f t="shared" si="43"/>
        <v>0</v>
      </c>
      <c r="ABV59" s="117">
        <f t="shared" si="43"/>
        <v>0</v>
      </c>
      <c r="ABW59" s="117">
        <f t="shared" si="43"/>
        <v>0</v>
      </c>
      <c r="ABX59" s="117">
        <f t="shared" si="43"/>
        <v>0</v>
      </c>
      <c r="ABY59" s="117">
        <f t="shared" si="43"/>
        <v>0</v>
      </c>
      <c r="ABZ59" s="117">
        <f t="shared" si="43"/>
        <v>0</v>
      </c>
      <c r="ACA59" s="117">
        <f t="shared" si="43"/>
        <v>0</v>
      </c>
      <c r="ACB59" s="117">
        <f t="shared" si="43"/>
        <v>0</v>
      </c>
      <c r="ACC59" s="117">
        <f t="shared" si="43"/>
        <v>0</v>
      </c>
      <c r="ACD59" s="117">
        <f t="shared" si="43"/>
        <v>0</v>
      </c>
      <c r="ACE59" s="117">
        <f t="shared" si="43"/>
        <v>0</v>
      </c>
      <c r="ACF59" s="117">
        <f t="shared" si="43"/>
        <v>0</v>
      </c>
      <c r="ACG59" s="117">
        <f t="shared" si="43"/>
        <v>0</v>
      </c>
      <c r="ACH59" s="117">
        <f t="shared" si="43"/>
        <v>0</v>
      </c>
      <c r="ACI59" s="117">
        <f t="shared" si="43"/>
        <v>0</v>
      </c>
      <c r="ACJ59" s="117">
        <f t="shared" si="43"/>
        <v>0</v>
      </c>
      <c r="ACK59" s="117">
        <f t="shared" si="43"/>
        <v>0</v>
      </c>
      <c r="ACL59" s="117">
        <f t="shared" si="43"/>
        <v>0</v>
      </c>
      <c r="ACM59" s="117">
        <f t="shared" si="43"/>
        <v>0</v>
      </c>
      <c r="ACN59" s="117">
        <f t="shared" si="43"/>
        <v>0</v>
      </c>
      <c r="ACO59" s="117">
        <f t="shared" si="43"/>
        <v>0</v>
      </c>
      <c r="ACP59" s="117">
        <f t="shared" si="43"/>
        <v>0</v>
      </c>
      <c r="ACQ59" s="117">
        <f t="shared" si="43"/>
        <v>0</v>
      </c>
      <c r="ACR59" s="117">
        <f t="shared" ref="ACR59:AFC59" si="44">ACR58-ACR11*ACR58</f>
        <v>0</v>
      </c>
      <c r="ACS59" s="117">
        <f t="shared" si="44"/>
        <v>0</v>
      </c>
      <c r="ACT59" s="117">
        <f t="shared" si="44"/>
        <v>0</v>
      </c>
      <c r="ACU59" s="117">
        <f t="shared" si="44"/>
        <v>0</v>
      </c>
      <c r="ACV59" s="117">
        <f t="shared" si="44"/>
        <v>0</v>
      </c>
      <c r="ACW59" s="117">
        <f t="shared" si="44"/>
        <v>0</v>
      </c>
      <c r="ACX59" s="117">
        <f t="shared" si="44"/>
        <v>0</v>
      </c>
      <c r="ACY59" s="117">
        <f t="shared" si="44"/>
        <v>0</v>
      </c>
      <c r="ACZ59" s="117">
        <f t="shared" si="44"/>
        <v>0</v>
      </c>
      <c r="ADA59" s="117">
        <f t="shared" si="44"/>
        <v>0</v>
      </c>
      <c r="ADB59" s="117">
        <f t="shared" si="44"/>
        <v>0</v>
      </c>
      <c r="ADC59" s="117">
        <f t="shared" si="44"/>
        <v>0</v>
      </c>
      <c r="ADD59" s="117">
        <f t="shared" si="44"/>
        <v>0</v>
      </c>
      <c r="ADE59" s="117">
        <f t="shared" si="44"/>
        <v>0</v>
      </c>
      <c r="ADF59" s="117">
        <f t="shared" si="44"/>
        <v>0</v>
      </c>
      <c r="ADG59" s="117">
        <f t="shared" si="44"/>
        <v>0</v>
      </c>
      <c r="ADH59" s="117">
        <f t="shared" si="44"/>
        <v>0</v>
      </c>
      <c r="ADI59" s="117">
        <f t="shared" si="44"/>
        <v>0</v>
      </c>
      <c r="ADJ59" s="117">
        <f t="shared" si="44"/>
        <v>0</v>
      </c>
      <c r="ADK59" s="117">
        <f t="shared" si="44"/>
        <v>0</v>
      </c>
      <c r="ADL59" s="117">
        <f t="shared" si="44"/>
        <v>0</v>
      </c>
      <c r="ADM59" s="117">
        <f t="shared" si="44"/>
        <v>0</v>
      </c>
      <c r="ADN59" s="117">
        <f t="shared" si="44"/>
        <v>0</v>
      </c>
      <c r="ADO59" s="117">
        <f t="shared" si="44"/>
        <v>0</v>
      </c>
      <c r="ADP59" s="117">
        <f t="shared" si="44"/>
        <v>0</v>
      </c>
      <c r="ADQ59" s="117">
        <f t="shared" si="44"/>
        <v>0</v>
      </c>
      <c r="ADR59" s="117">
        <f t="shared" si="44"/>
        <v>0</v>
      </c>
      <c r="ADS59" s="117">
        <f t="shared" si="44"/>
        <v>0</v>
      </c>
      <c r="ADT59" s="117">
        <f t="shared" si="44"/>
        <v>0</v>
      </c>
      <c r="ADU59" s="117">
        <f t="shared" si="44"/>
        <v>0</v>
      </c>
      <c r="ADV59" s="117">
        <f t="shared" si="44"/>
        <v>0</v>
      </c>
      <c r="ADW59" s="117">
        <f t="shared" si="44"/>
        <v>0</v>
      </c>
      <c r="ADX59" s="117">
        <f t="shared" si="44"/>
        <v>0</v>
      </c>
      <c r="ADY59" s="117">
        <f t="shared" si="44"/>
        <v>0</v>
      </c>
      <c r="ADZ59" s="117">
        <f t="shared" si="44"/>
        <v>0</v>
      </c>
      <c r="AEA59" s="117">
        <f t="shared" si="44"/>
        <v>0</v>
      </c>
      <c r="AEB59" s="117">
        <f t="shared" si="44"/>
        <v>0</v>
      </c>
      <c r="AEC59" s="117">
        <f t="shared" si="44"/>
        <v>0</v>
      </c>
      <c r="AED59" s="117">
        <f t="shared" si="44"/>
        <v>0</v>
      </c>
      <c r="AEE59" s="117">
        <f t="shared" si="44"/>
        <v>0</v>
      </c>
      <c r="AEF59" s="117">
        <f t="shared" si="44"/>
        <v>0</v>
      </c>
      <c r="AEG59" s="117">
        <f t="shared" si="44"/>
        <v>0</v>
      </c>
      <c r="AEH59" s="117">
        <f t="shared" si="44"/>
        <v>0</v>
      </c>
      <c r="AEI59" s="117">
        <f t="shared" si="44"/>
        <v>0</v>
      </c>
      <c r="AEJ59" s="117">
        <f t="shared" si="44"/>
        <v>0</v>
      </c>
      <c r="AEK59" s="117">
        <f t="shared" si="44"/>
        <v>0</v>
      </c>
      <c r="AEL59" s="117">
        <f t="shared" si="44"/>
        <v>0</v>
      </c>
      <c r="AEM59" s="117">
        <f t="shared" si="44"/>
        <v>0</v>
      </c>
      <c r="AEN59" s="117">
        <f t="shared" si="44"/>
        <v>0</v>
      </c>
      <c r="AEO59" s="117">
        <f t="shared" si="44"/>
        <v>0</v>
      </c>
      <c r="AEP59" s="117">
        <f t="shared" si="44"/>
        <v>0</v>
      </c>
      <c r="AEQ59" s="117">
        <f t="shared" si="44"/>
        <v>0</v>
      </c>
      <c r="AER59" s="117">
        <f t="shared" si="44"/>
        <v>0</v>
      </c>
      <c r="AES59" s="117">
        <f t="shared" si="44"/>
        <v>0</v>
      </c>
      <c r="AET59" s="117">
        <f t="shared" si="44"/>
        <v>0</v>
      </c>
      <c r="AEU59" s="117">
        <f t="shared" si="44"/>
        <v>0</v>
      </c>
      <c r="AEV59" s="117">
        <f t="shared" si="44"/>
        <v>0</v>
      </c>
      <c r="AEW59" s="117">
        <f t="shared" si="44"/>
        <v>0</v>
      </c>
      <c r="AEX59" s="117">
        <f t="shared" si="44"/>
        <v>0</v>
      </c>
      <c r="AEY59" s="117">
        <f t="shared" si="44"/>
        <v>0</v>
      </c>
      <c r="AEZ59" s="117">
        <f t="shared" si="44"/>
        <v>0</v>
      </c>
      <c r="AFA59" s="117">
        <f t="shared" si="44"/>
        <v>0</v>
      </c>
      <c r="AFB59" s="117">
        <f t="shared" si="44"/>
        <v>0</v>
      </c>
      <c r="AFC59" s="117">
        <f t="shared" si="44"/>
        <v>0</v>
      </c>
      <c r="AFD59" s="117">
        <f t="shared" ref="AFD59:AHO59" si="45">AFD58-AFD11*AFD58</f>
        <v>0</v>
      </c>
      <c r="AFE59" s="117">
        <f t="shared" si="45"/>
        <v>0</v>
      </c>
      <c r="AFF59" s="117">
        <f t="shared" si="45"/>
        <v>0</v>
      </c>
      <c r="AFG59" s="117">
        <f t="shared" si="45"/>
        <v>0</v>
      </c>
      <c r="AFH59" s="117">
        <f t="shared" si="45"/>
        <v>0</v>
      </c>
      <c r="AFI59" s="117">
        <f t="shared" si="45"/>
        <v>0</v>
      </c>
      <c r="AFJ59" s="117">
        <f t="shared" si="45"/>
        <v>0</v>
      </c>
      <c r="AFK59" s="117">
        <f t="shared" si="45"/>
        <v>0</v>
      </c>
      <c r="AFL59" s="117">
        <f t="shared" si="45"/>
        <v>0</v>
      </c>
      <c r="AFM59" s="117">
        <f t="shared" si="45"/>
        <v>0</v>
      </c>
      <c r="AFN59" s="117">
        <f t="shared" si="45"/>
        <v>0</v>
      </c>
      <c r="AFO59" s="117">
        <f t="shared" si="45"/>
        <v>0</v>
      </c>
      <c r="AFP59" s="117">
        <f t="shared" si="45"/>
        <v>0</v>
      </c>
      <c r="AFQ59" s="117">
        <f t="shared" si="45"/>
        <v>0</v>
      </c>
      <c r="AFR59" s="117">
        <f t="shared" si="45"/>
        <v>0</v>
      </c>
      <c r="AFS59" s="117">
        <f t="shared" si="45"/>
        <v>0</v>
      </c>
      <c r="AFT59" s="117">
        <f t="shared" si="45"/>
        <v>0</v>
      </c>
      <c r="AFU59" s="117">
        <f t="shared" si="45"/>
        <v>0</v>
      </c>
      <c r="AFV59" s="117">
        <f t="shared" si="45"/>
        <v>0</v>
      </c>
      <c r="AFW59" s="117">
        <f t="shared" si="45"/>
        <v>0</v>
      </c>
      <c r="AFX59" s="117">
        <f t="shared" si="45"/>
        <v>0</v>
      </c>
      <c r="AFY59" s="117">
        <f t="shared" si="45"/>
        <v>0</v>
      </c>
      <c r="AFZ59" s="117">
        <f t="shared" si="45"/>
        <v>0</v>
      </c>
      <c r="AGA59" s="117">
        <f t="shared" si="45"/>
        <v>0</v>
      </c>
      <c r="AGB59" s="117">
        <f t="shared" si="45"/>
        <v>0</v>
      </c>
      <c r="AGC59" s="117">
        <f t="shared" si="45"/>
        <v>0</v>
      </c>
      <c r="AGD59" s="117">
        <f t="shared" si="45"/>
        <v>0</v>
      </c>
      <c r="AGE59" s="117">
        <f t="shared" si="45"/>
        <v>0</v>
      </c>
      <c r="AGF59" s="117">
        <f t="shared" si="45"/>
        <v>0</v>
      </c>
      <c r="AGG59" s="117">
        <f t="shared" si="45"/>
        <v>0</v>
      </c>
      <c r="AGH59" s="117">
        <f t="shared" si="45"/>
        <v>0</v>
      </c>
      <c r="AGI59" s="117">
        <f t="shared" si="45"/>
        <v>0</v>
      </c>
      <c r="AGJ59" s="117">
        <f t="shared" si="45"/>
        <v>0</v>
      </c>
      <c r="AGK59" s="117">
        <f t="shared" si="45"/>
        <v>0</v>
      </c>
      <c r="AGL59" s="117">
        <f t="shared" si="45"/>
        <v>0</v>
      </c>
      <c r="AGM59" s="117">
        <f t="shared" si="45"/>
        <v>0</v>
      </c>
      <c r="AGN59" s="117">
        <f t="shared" si="45"/>
        <v>0</v>
      </c>
      <c r="AGO59" s="117">
        <f t="shared" si="45"/>
        <v>0</v>
      </c>
      <c r="AGP59" s="117">
        <f t="shared" si="45"/>
        <v>0</v>
      </c>
      <c r="AGQ59" s="117">
        <f t="shared" si="45"/>
        <v>0</v>
      </c>
      <c r="AGR59" s="117">
        <f t="shared" si="45"/>
        <v>0</v>
      </c>
      <c r="AGS59" s="117">
        <f t="shared" si="45"/>
        <v>0</v>
      </c>
      <c r="AGT59" s="117">
        <f t="shared" si="45"/>
        <v>0</v>
      </c>
      <c r="AGU59" s="117">
        <f t="shared" si="45"/>
        <v>0</v>
      </c>
      <c r="AGV59" s="117">
        <f t="shared" si="45"/>
        <v>0</v>
      </c>
      <c r="AGW59" s="117">
        <f t="shared" si="45"/>
        <v>0</v>
      </c>
      <c r="AGX59" s="117">
        <f t="shared" si="45"/>
        <v>0</v>
      </c>
      <c r="AGY59" s="117">
        <f t="shared" si="45"/>
        <v>0</v>
      </c>
      <c r="AGZ59" s="117">
        <f t="shared" si="45"/>
        <v>0</v>
      </c>
      <c r="AHA59" s="117">
        <f t="shared" si="45"/>
        <v>0</v>
      </c>
      <c r="AHB59" s="117">
        <f t="shared" si="45"/>
        <v>0</v>
      </c>
      <c r="AHC59" s="117">
        <f t="shared" si="45"/>
        <v>0</v>
      </c>
      <c r="AHD59" s="117">
        <f t="shared" si="45"/>
        <v>0</v>
      </c>
      <c r="AHE59" s="117">
        <f t="shared" si="45"/>
        <v>0</v>
      </c>
      <c r="AHF59" s="117">
        <f t="shared" si="45"/>
        <v>0</v>
      </c>
      <c r="AHG59" s="117">
        <f t="shared" si="45"/>
        <v>0</v>
      </c>
      <c r="AHH59" s="117">
        <f t="shared" si="45"/>
        <v>0</v>
      </c>
      <c r="AHI59" s="117">
        <f t="shared" si="45"/>
        <v>0</v>
      </c>
      <c r="AHJ59" s="117">
        <f t="shared" si="45"/>
        <v>0</v>
      </c>
      <c r="AHK59" s="117">
        <f t="shared" si="45"/>
        <v>0</v>
      </c>
      <c r="AHL59" s="117">
        <f t="shared" si="45"/>
        <v>0</v>
      </c>
      <c r="AHM59" s="117">
        <f t="shared" si="45"/>
        <v>0</v>
      </c>
      <c r="AHN59" s="117">
        <f t="shared" si="45"/>
        <v>0</v>
      </c>
      <c r="AHO59" s="117">
        <f t="shared" si="45"/>
        <v>0</v>
      </c>
      <c r="AHP59" s="117">
        <f t="shared" ref="AHP59:AKA59" si="46">AHP58-AHP11*AHP58</f>
        <v>0</v>
      </c>
      <c r="AHQ59" s="117">
        <f t="shared" si="46"/>
        <v>0</v>
      </c>
      <c r="AHR59" s="117">
        <f t="shared" si="46"/>
        <v>0</v>
      </c>
      <c r="AHS59" s="117">
        <f t="shared" si="46"/>
        <v>0</v>
      </c>
      <c r="AHT59" s="117">
        <f t="shared" si="46"/>
        <v>0</v>
      </c>
      <c r="AHU59" s="117">
        <f t="shared" si="46"/>
        <v>0</v>
      </c>
      <c r="AHV59" s="117">
        <f t="shared" si="46"/>
        <v>0</v>
      </c>
      <c r="AHW59" s="117">
        <f t="shared" si="46"/>
        <v>0</v>
      </c>
      <c r="AHX59" s="117">
        <f t="shared" si="46"/>
        <v>0</v>
      </c>
      <c r="AHY59" s="117">
        <f t="shared" si="46"/>
        <v>0</v>
      </c>
      <c r="AHZ59" s="117">
        <f t="shared" si="46"/>
        <v>0</v>
      </c>
      <c r="AIA59" s="117">
        <f t="shared" si="46"/>
        <v>0</v>
      </c>
      <c r="AIB59" s="117">
        <f t="shared" si="46"/>
        <v>0</v>
      </c>
      <c r="AIC59" s="117">
        <f t="shared" si="46"/>
        <v>0</v>
      </c>
      <c r="AID59" s="117">
        <f t="shared" si="46"/>
        <v>0</v>
      </c>
      <c r="AIE59" s="117">
        <f t="shared" si="46"/>
        <v>0</v>
      </c>
      <c r="AIF59" s="117">
        <f t="shared" si="46"/>
        <v>0</v>
      </c>
      <c r="AIG59" s="117">
        <f t="shared" si="46"/>
        <v>0</v>
      </c>
      <c r="AIH59" s="117">
        <f t="shared" si="46"/>
        <v>0</v>
      </c>
      <c r="AII59" s="117">
        <f t="shared" si="46"/>
        <v>0</v>
      </c>
      <c r="AIJ59" s="117">
        <f t="shared" si="46"/>
        <v>0</v>
      </c>
      <c r="AIK59" s="117">
        <f t="shared" si="46"/>
        <v>0</v>
      </c>
      <c r="AIL59" s="117">
        <f t="shared" si="46"/>
        <v>0</v>
      </c>
      <c r="AIM59" s="117">
        <f t="shared" si="46"/>
        <v>0</v>
      </c>
      <c r="AIN59" s="117">
        <f t="shared" si="46"/>
        <v>0</v>
      </c>
      <c r="AIO59" s="117">
        <f t="shared" si="46"/>
        <v>0</v>
      </c>
      <c r="AIP59" s="117">
        <f t="shared" si="46"/>
        <v>0</v>
      </c>
      <c r="AIQ59" s="117">
        <f t="shared" si="46"/>
        <v>0</v>
      </c>
      <c r="AIR59" s="117">
        <f t="shared" si="46"/>
        <v>0</v>
      </c>
      <c r="AIS59" s="117">
        <f t="shared" si="46"/>
        <v>0</v>
      </c>
      <c r="AIT59" s="117">
        <f t="shared" si="46"/>
        <v>0</v>
      </c>
      <c r="AIU59" s="117">
        <f t="shared" si="46"/>
        <v>0</v>
      </c>
      <c r="AIV59" s="117">
        <f t="shared" si="46"/>
        <v>0</v>
      </c>
      <c r="AIW59" s="117">
        <f t="shared" si="46"/>
        <v>0</v>
      </c>
      <c r="AIX59" s="117">
        <f t="shared" si="46"/>
        <v>0</v>
      </c>
      <c r="AIY59" s="117">
        <f t="shared" si="46"/>
        <v>0</v>
      </c>
      <c r="AIZ59" s="117">
        <f t="shared" si="46"/>
        <v>0</v>
      </c>
      <c r="AJA59" s="117">
        <f t="shared" si="46"/>
        <v>0</v>
      </c>
      <c r="AJB59" s="117">
        <f t="shared" si="46"/>
        <v>0</v>
      </c>
      <c r="AJC59" s="117">
        <f t="shared" si="46"/>
        <v>0</v>
      </c>
      <c r="AJD59" s="117">
        <f t="shared" si="46"/>
        <v>0</v>
      </c>
      <c r="AJE59" s="117">
        <f t="shared" si="46"/>
        <v>0</v>
      </c>
      <c r="AJF59" s="117">
        <f t="shared" si="46"/>
        <v>0</v>
      </c>
      <c r="AJG59" s="117">
        <f t="shared" si="46"/>
        <v>0</v>
      </c>
      <c r="AJH59" s="117">
        <f t="shared" si="46"/>
        <v>0</v>
      </c>
      <c r="AJI59" s="117">
        <f t="shared" si="46"/>
        <v>0</v>
      </c>
      <c r="AJJ59" s="117">
        <f t="shared" si="46"/>
        <v>0</v>
      </c>
      <c r="AJK59" s="117">
        <f t="shared" si="46"/>
        <v>0</v>
      </c>
      <c r="AJL59" s="117">
        <f t="shared" si="46"/>
        <v>0</v>
      </c>
      <c r="AJM59" s="117">
        <f t="shared" si="46"/>
        <v>0</v>
      </c>
      <c r="AJN59" s="117">
        <f t="shared" si="46"/>
        <v>0</v>
      </c>
      <c r="AJO59" s="117">
        <f t="shared" si="46"/>
        <v>0</v>
      </c>
      <c r="AJP59" s="117">
        <f t="shared" si="46"/>
        <v>0</v>
      </c>
      <c r="AJQ59" s="117">
        <f t="shared" si="46"/>
        <v>0</v>
      </c>
      <c r="AJR59" s="117">
        <f t="shared" si="46"/>
        <v>0</v>
      </c>
      <c r="AJS59" s="117">
        <f t="shared" si="46"/>
        <v>0</v>
      </c>
      <c r="AJT59" s="117">
        <f t="shared" si="46"/>
        <v>0</v>
      </c>
      <c r="AJU59" s="117">
        <f t="shared" si="46"/>
        <v>0</v>
      </c>
      <c r="AJV59" s="117">
        <f t="shared" si="46"/>
        <v>0</v>
      </c>
      <c r="AJW59" s="117">
        <f t="shared" si="46"/>
        <v>0</v>
      </c>
      <c r="AJX59" s="117">
        <f t="shared" si="46"/>
        <v>0</v>
      </c>
      <c r="AJY59" s="117">
        <f t="shared" si="46"/>
        <v>0</v>
      </c>
      <c r="AJZ59" s="117">
        <f t="shared" si="46"/>
        <v>0</v>
      </c>
      <c r="AKA59" s="117">
        <f t="shared" si="46"/>
        <v>0</v>
      </c>
      <c r="AKB59" s="117">
        <f t="shared" ref="AKB59:ALN59" si="47">AKB58-AKB11*AKB58</f>
        <v>0</v>
      </c>
      <c r="AKC59" s="117">
        <f t="shared" si="47"/>
        <v>0</v>
      </c>
      <c r="AKD59" s="117">
        <f t="shared" si="47"/>
        <v>0</v>
      </c>
      <c r="AKE59" s="117">
        <f t="shared" si="47"/>
        <v>0</v>
      </c>
      <c r="AKF59" s="117">
        <f t="shared" si="47"/>
        <v>0</v>
      </c>
      <c r="AKG59" s="117">
        <f t="shared" si="47"/>
        <v>0</v>
      </c>
      <c r="AKH59" s="117">
        <f t="shared" si="47"/>
        <v>0</v>
      </c>
      <c r="AKI59" s="117">
        <f t="shared" si="47"/>
        <v>0</v>
      </c>
      <c r="AKJ59" s="117">
        <f t="shared" si="47"/>
        <v>0</v>
      </c>
      <c r="AKK59" s="117">
        <f t="shared" si="47"/>
        <v>0</v>
      </c>
      <c r="AKL59" s="117">
        <f t="shared" si="47"/>
        <v>0</v>
      </c>
      <c r="AKM59" s="117">
        <f t="shared" si="47"/>
        <v>0</v>
      </c>
      <c r="AKN59" s="117">
        <f t="shared" si="47"/>
        <v>0</v>
      </c>
      <c r="AKO59" s="117">
        <f t="shared" si="47"/>
        <v>0</v>
      </c>
      <c r="AKP59" s="117">
        <f t="shared" si="47"/>
        <v>0</v>
      </c>
      <c r="AKQ59" s="117">
        <f t="shared" si="47"/>
        <v>0</v>
      </c>
      <c r="AKR59" s="117">
        <f t="shared" si="47"/>
        <v>0</v>
      </c>
      <c r="AKS59" s="117">
        <f t="shared" si="47"/>
        <v>0</v>
      </c>
      <c r="AKT59" s="117">
        <f t="shared" si="47"/>
        <v>0</v>
      </c>
      <c r="AKU59" s="117">
        <f t="shared" si="47"/>
        <v>0</v>
      </c>
      <c r="AKV59" s="117">
        <f t="shared" si="47"/>
        <v>0</v>
      </c>
      <c r="AKW59" s="117">
        <f t="shared" si="47"/>
        <v>0</v>
      </c>
      <c r="AKX59" s="117">
        <f t="shared" si="47"/>
        <v>0</v>
      </c>
      <c r="AKY59" s="117">
        <f t="shared" si="47"/>
        <v>0</v>
      </c>
      <c r="AKZ59" s="117">
        <f t="shared" si="47"/>
        <v>0</v>
      </c>
      <c r="ALA59" s="117">
        <f t="shared" si="47"/>
        <v>0</v>
      </c>
      <c r="ALB59" s="117">
        <f t="shared" si="47"/>
        <v>0</v>
      </c>
      <c r="ALC59" s="117">
        <f t="shared" si="47"/>
        <v>0</v>
      </c>
      <c r="ALD59" s="117">
        <f t="shared" si="47"/>
        <v>0</v>
      </c>
      <c r="ALE59" s="117">
        <f t="shared" si="47"/>
        <v>0</v>
      </c>
      <c r="ALF59" s="117">
        <f t="shared" si="47"/>
        <v>0</v>
      </c>
      <c r="ALG59" s="117">
        <f t="shared" si="47"/>
        <v>0</v>
      </c>
      <c r="ALH59" s="117">
        <f t="shared" si="47"/>
        <v>0</v>
      </c>
      <c r="ALI59" s="117">
        <f t="shared" si="47"/>
        <v>0</v>
      </c>
      <c r="ALJ59" s="117">
        <f t="shared" si="47"/>
        <v>0</v>
      </c>
      <c r="ALK59" s="117">
        <f t="shared" si="47"/>
        <v>0</v>
      </c>
      <c r="ALL59" s="117">
        <f t="shared" si="47"/>
        <v>0</v>
      </c>
      <c r="ALM59" s="117">
        <f t="shared" si="47"/>
        <v>0</v>
      </c>
      <c r="ALN59" s="117">
        <f t="shared" si="47"/>
        <v>0</v>
      </c>
      <c r="ALO59" s="240"/>
      <c r="ALP59" s="240"/>
      <c r="ALQ59" s="240"/>
    </row>
  </sheetData>
  <sheetProtection algorithmName="SHA-512" hashValue="jAzZAE5fXFvKZWgRINlSXB4obudiTGliJZj76H9Y90Y6267U5czpXMOqlvzD+1CI4ADRcc7HvtJsC5NYLn33JA==" saltValue="IAb/qAfHOKZfO/BPRXGBnw==" spinCount="100000" sheet="1" objects="1" scenarios="1"/>
  <mergeCells count="1">
    <mergeCell ref="B4:B5"/>
  </mergeCells>
  <phoneticPr fontId="6" type="noConversion"/>
  <dataValidations count="1">
    <dataValidation type="date" operator="notEqual" allowBlank="1" showInputMessage="1" showErrorMessage="1" sqref="B9:ALN10" xr:uid="{C0D7E530-F8ED-4CD7-B445-23BD4BA088CE}">
      <formula1>1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B441BD4-01DB-4AC5-8C3A-67BBDA7EC2BD}">
          <x14:formula1>
            <xm:f>'Base clients'!$A$7:$A$1647</xm:f>
          </x14:formula1>
          <xm:sqref>B6:ALN6</xm:sqref>
        </x14:dataValidation>
        <x14:dataValidation type="list" allowBlank="1" showInputMessage="1" showErrorMessage="1" xr:uid="{EB4528E5-A851-4DEF-A69D-3FEB9A24FF86}">
          <x14:formula1>
            <xm:f>Affaires!$A$7:$A$2691</xm:f>
          </x14:formula1>
          <xm:sqref>B8:ALN8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DC756-1971-44A5-9631-4082C22AA229}">
  <sheetPr>
    <pageSetUpPr fitToPage="1"/>
  </sheetPr>
  <dimension ref="A1:P48"/>
  <sheetViews>
    <sheetView showGridLines="0" topLeftCell="D1" zoomScale="110" zoomScaleNormal="110" workbookViewId="0">
      <selection activeCell="J2" sqref="J2"/>
    </sheetView>
  </sheetViews>
  <sheetFormatPr baseColWidth="10" defaultColWidth="11.375" defaultRowHeight="13.85" x14ac:dyDescent="0.25"/>
  <cols>
    <col min="1" max="3" width="4" style="178" hidden="1" customWidth="1"/>
    <col min="4" max="4" width="2.375" style="86" customWidth="1"/>
    <col min="5" max="5" width="2.75" style="86" customWidth="1"/>
    <col min="6" max="6" width="66.25" style="86" customWidth="1"/>
    <col min="7" max="7" width="15" style="86" customWidth="1"/>
    <col min="8" max="8" width="13.125" style="86" customWidth="1"/>
    <col min="9" max="9" width="16.125" style="86" customWidth="1"/>
    <col min="10" max="10" width="12" style="86" customWidth="1"/>
    <col min="11" max="11" width="2.375" style="86" customWidth="1"/>
    <col min="12" max="12" width="11.375" style="86" customWidth="1"/>
    <col min="13" max="13" width="20" style="86" hidden="1" customWidth="1"/>
    <col min="14" max="14" width="24" style="86" hidden="1" customWidth="1"/>
    <col min="15" max="15" width="11.375" style="86" customWidth="1"/>
    <col min="16" max="16384" width="11.375" style="86"/>
  </cols>
  <sheetData>
    <row r="1" spans="1:16" s="105" customFormat="1" ht="7.45" customHeight="1" x14ac:dyDescent="0.25">
      <c r="A1" s="177"/>
      <c r="B1" s="177"/>
      <c r="C1" s="177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6" s="105" customFormat="1" ht="18" x14ac:dyDescent="0.25">
      <c r="A2" s="177"/>
      <c r="B2" s="177"/>
      <c r="C2" s="177"/>
      <c r="E2" s="155" t="s">
        <v>2724</v>
      </c>
      <c r="F2" s="86"/>
      <c r="G2" s="85" t="s">
        <v>2725</v>
      </c>
      <c r="H2" s="86"/>
      <c r="I2" s="86"/>
      <c r="J2" s="141" t="s">
        <v>1720</v>
      </c>
      <c r="K2" s="86"/>
      <c r="L2" s="86"/>
      <c r="P2" s="379" t="s">
        <v>3894</v>
      </c>
    </row>
    <row r="3" spans="1:16" s="105" customFormat="1" x14ac:dyDescent="0.25">
      <c r="A3" s="177"/>
      <c r="B3" s="177"/>
      <c r="C3" s="177"/>
      <c r="E3" s="151" t="s">
        <v>2798</v>
      </c>
      <c r="F3" s="86"/>
      <c r="G3" s="86"/>
      <c r="H3" s="86"/>
      <c r="I3" s="86"/>
      <c r="J3" s="86"/>
      <c r="K3" s="86"/>
      <c r="L3" s="86"/>
      <c r="M3" s="86"/>
      <c r="N3" s="86"/>
    </row>
    <row r="4" spans="1:16" s="105" customFormat="1" ht="6.1" customHeight="1" thickBot="1" x14ac:dyDescent="0.3">
      <c r="A4" s="177"/>
      <c r="B4" s="177"/>
      <c r="C4" s="177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6" s="105" customFormat="1" ht="9.6999999999999993" customHeight="1" thickTop="1" x14ac:dyDescent="0.25">
      <c r="A5" s="177"/>
      <c r="B5" s="177"/>
      <c r="C5" s="177"/>
      <c r="E5" s="156"/>
      <c r="F5" s="157"/>
      <c r="G5" s="157"/>
      <c r="H5" s="157"/>
      <c r="I5" s="157"/>
      <c r="J5" s="157"/>
      <c r="K5" s="158"/>
      <c r="L5" s="86"/>
      <c r="M5" s="86"/>
      <c r="N5" s="86"/>
    </row>
    <row r="6" spans="1:16" s="105" customFormat="1" ht="65.25" customHeight="1" x14ac:dyDescent="0.3">
      <c r="A6" s="177"/>
      <c r="B6" s="177"/>
      <c r="C6" s="177"/>
      <c r="E6" s="159"/>
      <c r="F6" s="250" t="str">
        <f>IF(ISBLANK(Paramètres!B7),"",Paramètres!B7)</f>
        <v>Dupond et Dupont</v>
      </c>
      <c r="G6" s="357" t="s">
        <v>2806</v>
      </c>
      <c r="H6" s="357"/>
      <c r="I6" s="358" t="str">
        <f>J2</f>
        <v>F00001</v>
      </c>
      <c r="J6" s="358"/>
      <c r="K6" s="160"/>
      <c r="L6" s="161"/>
      <c r="M6" s="86"/>
      <c r="N6" s="86"/>
    </row>
    <row r="7" spans="1:16" s="105" customFormat="1" ht="16.45" customHeight="1" x14ac:dyDescent="0.25">
      <c r="A7" s="177"/>
      <c r="B7" s="177"/>
      <c r="C7" s="177"/>
      <c r="E7" s="159"/>
      <c r="F7" s="256" t="str">
        <f>IF(ISBLANK(Paramètres!B9),"",Paramètres!B9)</f>
        <v>Société civile professionnelle d'avocats</v>
      </c>
      <c r="G7" s="247" t="s">
        <v>2726</v>
      </c>
      <c r="H7" s="363">
        <f>HLOOKUP($J$2,'Base facturation'!$C$5:$ALN$56,5,0)</f>
        <v>45023</v>
      </c>
      <c r="I7" s="363"/>
      <c r="J7" s="162"/>
      <c r="K7" s="160"/>
      <c r="L7" s="161"/>
      <c r="M7" s="86"/>
      <c r="N7" s="86"/>
    </row>
    <row r="8" spans="1:16" s="105" customFormat="1" ht="16.45" customHeight="1" x14ac:dyDescent="0.25">
      <c r="A8" s="177"/>
      <c r="B8" s="177"/>
      <c r="C8" s="177"/>
      <c r="E8" s="159"/>
      <c r="F8" s="256" t="str">
        <f>IF(ISBLANK(Paramètres!B10),"",Paramètres!B10)</f>
        <v>15 côte du Ruis</v>
      </c>
      <c r="G8" s="86"/>
      <c r="H8" s="86"/>
      <c r="I8" s="86"/>
      <c r="J8" s="86"/>
      <c r="K8" s="163"/>
      <c r="L8" s="86"/>
      <c r="M8" s="86"/>
      <c r="N8" s="86"/>
    </row>
    <row r="9" spans="1:16" s="105" customFormat="1" ht="16.45" customHeight="1" x14ac:dyDescent="0.25">
      <c r="A9" s="177"/>
      <c r="B9" s="177"/>
      <c r="C9" s="177"/>
      <c r="E9" s="159"/>
      <c r="F9" s="256" t="str">
        <f>IF(ISBLANK(Paramètres!B11),"",Paramètres!B11)&amp;" "&amp;IF(ISBLANK(Paramètres!B12),"",Paramètres!B12)</f>
        <v>92400 Courbevoie</v>
      </c>
      <c r="G9" s="200" t="str">
        <f>IF(IF(ISERROR(VLOOKUP($A$18,'Base clients'!$A$6:$L$1736,2,0)),"",VLOOKUP($A$18,'Base clients'!$A$6:$L$1736,2,0))=0,"",IF(ISERROR(VLOOKUP($A$18,'Base clients'!$A$6:$L$1736,2,0)),"",VLOOKUP($A$18,'Base clients'!$A$6:$L$1736,2,0)))</f>
        <v>Dubard SAS</v>
      </c>
      <c r="H9" s="86"/>
      <c r="I9" s="86"/>
      <c r="J9" s="164"/>
      <c r="K9" s="163"/>
      <c r="L9" s="86"/>
      <c r="M9" s="86"/>
      <c r="N9" s="86"/>
    </row>
    <row r="10" spans="1:16" s="105" customFormat="1" ht="16.45" customHeight="1" x14ac:dyDescent="0.25">
      <c r="A10" s="177"/>
      <c r="B10" s="177"/>
      <c r="C10" s="177"/>
      <c r="E10" s="159"/>
      <c r="F10" s="256" t="str">
        <f>"Téléphone : "&amp;IF(ISBLANK(Paramètres!B13),"",Paramètres!B13)</f>
        <v>Téléphone : 01 27 71 00 00</v>
      </c>
      <c r="G10" s="201" t="str">
        <f>IF(IF(ISERROR(VLOOKUP($A$18,'Base clients'!$A$6:$L$1736,3,0)),"",VLOOKUP($A$18,'Base clients'!$A$6:$L$1736,3,0))=0,"",IF(ISERROR(VLOOKUP($A$18,'Base clients'!$A$6:$L$1736,3,0)),"",VLOOKUP($A$18,'Base clients'!$A$6:$L$1736,3,0)))</f>
        <v>Jean-Claude Dubard</v>
      </c>
      <c r="H10" s="86"/>
      <c r="J10" s="86"/>
      <c r="K10" s="163"/>
      <c r="L10" s="86"/>
      <c r="M10" s="86"/>
      <c r="N10" s="86"/>
    </row>
    <row r="11" spans="1:16" s="105" customFormat="1" ht="16.45" customHeight="1" x14ac:dyDescent="0.25">
      <c r="A11" s="177"/>
      <c r="B11" s="177"/>
      <c r="C11" s="177"/>
      <c r="E11" s="159"/>
      <c r="F11" s="256" t="str">
        <f>"Siret : "&amp;IF(ISBLANK(Paramètres!B14),"",Paramètres!B14)</f>
        <v>Siret : 519 787 999 00011</v>
      </c>
      <c r="G11" s="201" t="str">
        <f>IF(IF(ISERROR(VLOOKUP($A$18,'Base clients'!$A$6:$L$1736,4,0)),"",VLOOKUP($A$18,'Base clients'!$A$6:$L$1736,4,0))=0,"",IF(ISERROR(VLOOKUP($A$18,'Base clients'!$A$6:$L$1736,4,0)),"",VLOOKUP($A$18,'Base clients'!$A$6:$L$1736,4,0)))</f>
        <v>78 rue de la Loge, bât. B étg 4</v>
      </c>
      <c r="H11" s="86"/>
      <c r="J11" s="86"/>
      <c r="K11" s="163"/>
      <c r="L11" s="86"/>
      <c r="M11" s="86"/>
      <c r="N11" s="86"/>
    </row>
    <row r="12" spans="1:16" s="105" customFormat="1" ht="16.45" customHeight="1" x14ac:dyDescent="0.25">
      <c r="A12" s="177"/>
      <c r="B12" s="177"/>
      <c r="C12" s="177"/>
      <c r="E12" s="159"/>
      <c r="F12" s="256" t="str">
        <f>IF(ISBLANK(Paramètres!B15),"","N° TVA : "&amp;Paramètres!B15)</f>
        <v>N° TVA : FR895645875</v>
      </c>
      <c r="G12" s="201" t="str">
        <f>IF(IF(ISERROR(VLOOKUP($A$18,'Base clients'!$A$6:$L$1736,5,0)),"",VLOOKUP($A$18,'Base clients'!$A$6:$L$1736,5,0))=0,"",IF(ISERROR(VLOOKUP($A$18,'Base clients'!$A$6:$L$1736,5,0)),"",VLOOKUP($A$18,'Base clients'!$A$6:$L$1736,5,0)))&amp;" "&amp;IF(IF(ISERROR(VLOOKUP($A$18,'Base clients'!$A$6:$L$736,6,0)),"",VLOOKUP($A$18,'Base clients'!$A$6:$L$736,6,0))=0,"",IF(ISERROR(VLOOKUP($A$18,'Base clients'!$A$6:$L$736,6,0)),"",VLOOKUP($A$18,'Base clients'!$A$6:$L$736,6,0)))</f>
        <v>21000 Dijon</v>
      </c>
      <c r="H12" s="86"/>
      <c r="J12" s="86"/>
      <c r="K12" s="163"/>
      <c r="L12" s="86"/>
      <c r="M12" s="86"/>
      <c r="N12" s="86"/>
    </row>
    <row r="13" spans="1:16" s="105" customFormat="1" ht="16.45" customHeight="1" x14ac:dyDescent="0.25">
      <c r="A13" s="177"/>
      <c r="B13" s="177"/>
      <c r="C13" s="177"/>
      <c r="E13" s="159"/>
      <c r="G13" s="199" t="str">
        <f>IF(IF(ISERROR(VLOOKUP($A$18,'Base clients'!$A$6:$L$1736,7,0)),"",VLOOKUP($A$18,'Base clients'!$A$6:$L$1736,7,0))=0,"",IF(ISERROR(VLOOKUP($A$18,'Base clients'!$A$6:$L$1736,7,0)),"",VLOOKUP($A$18,'Base clients'!$A$6:$L$1736,7,0)))</f>
        <v>jcb@winyard.com</v>
      </c>
      <c r="H13" s="92"/>
      <c r="J13" s="86"/>
      <c r="K13" s="163"/>
      <c r="L13" s="86"/>
      <c r="M13" s="86"/>
      <c r="N13" s="86"/>
    </row>
    <row r="14" spans="1:16" s="105" customFormat="1" ht="16.45" customHeight="1" x14ac:dyDescent="0.25">
      <c r="A14" s="177"/>
      <c r="B14" s="177"/>
      <c r="C14" s="177"/>
      <c r="E14" s="159"/>
      <c r="F14" s="165"/>
      <c r="G14" s="362">
        <f>IF(IF(ISERROR(VLOOKUP($A$18,'Base clients'!$A$6:$L$1736,8,0)),"",VLOOKUP($A$18,'Base clients'!$A$6:$L$1736,8,0))=0,"",IF(ISERROR(VLOOKUP($A$18,'Base clients'!$A$6:$L$1736,8,0)),"",VLOOKUP($A$18,'Base clients'!$A$6:$L$1736,8,0)))</f>
        <v>148484848</v>
      </c>
      <c r="H14" s="362"/>
      <c r="J14" s="86"/>
      <c r="K14" s="163"/>
      <c r="L14" s="86"/>
      <c r="M14" s="86"/>
      <c r="N14" s="86"/>
    </row>
    <row r="15" spans="1:16" s="105" customFormat="1" ht="16.45" customHeight="1" x14ac:dyDescent="0.25">
      <c r="A15" s="177"/>
      <c r="B15" s="177"/>
      <c r="C15" s="177"/>
      <c r="E15" s="159"/>
      <c r="F15" s="248" t="s">
        <v>2797</v>
      </c>
      <c r="G15" s="202" t="s">
        <v>3842</v>
      </c>
      <c r="H15" s="86" t="str">
        <f>A18</f>
        <v>C0001</v>
      </c>
      <c r="J15" s="86"/>
      <c r="K15" s="163"/>
      <c r="L15" s="86"/>
      <c r="M15" s="86"/>
      <c r="N15" s="86"/>
    </row>
    <row r="16" spans="1:16" ht="16.45" customHeight="1" x14ac:dyDescent="0.25">
      <c r="E16" s="159"/>
      <c r="F16" s="364" t="str">
        <f>IF(A17="","",A17&amp;" / "&amp;VLOOKUP(A17,Affaires!$A$7:$Q$2691,5,0))</f>
        <v>PER-000045 / Affaire DUBARD / LESSUEUR phase 1</v>
      </c>
      <c r="G16" s="364"/>
      <c r="K16" s="163"/>
    </row>
    <row r="17" spans="1:14" ht="16.45" customHeight="1" x14ac:dyDescent="0.25">
      <c r="A17" s="356" t="str">
        <f>IF(HLOOKUP($J$2,'Base facturation'!$C$5:$ALN$56,4,0)=0,"",HLOOKUP($J$2,'Base facturation'!$C$5:$ALN$56,4,0))</f>
        <v>PER-000045</v>
      </c>
      <c r="B17" s="356"/>
      <c r="C17" s="356"/>
      <c r="E17" s="159"/>
      <c r="G17" s="150"/>
      <c r="K17" s="163"/>
      <c r="M17" s="166"/>
      <c r="N17" s="166"/>
    </row>
    <row r="18" spans="1:14" ht="20.95" customHeight="1" x14ac:dyDescent="0.25">
      <c r="A18" s="353" t="str">
        <f>IF(HLOOKUP($J$2,'Base facturation'!$C$5:$ALN$56,2,0)=0,"",HLOOKUP($J$2,'Base facturation'!$C$5:$ALN$56,2,0))</f>
        <v>C0001</v>
      </c>
      <c r="B18" s="354"/>
      <c r="C18" s="355"/>
      <c r="E18" s="159"/>
      <c r="F18" s="258" t="s">
        <v>2727</v>
      </c>
      <c r="G18" s="259" t="s">
        <v>2800</v>
      </c>
      <c r="H18" s="259" t="s">
        <v>2728</v>
      </c>
      <c r="I18" s="260" t="s">
        <v>21</v>
      </c>
      <c r="J18" s="261" t="s">
        <v>2729</v>
      </c>
      <c r="K18" s="163"/>
      <c r="M18" s="96" t="s">
        <v>2799</v>
      </c>
      <c r="N18" s="96" t="s">
        <v>3887</v>
      </c>
    </row>
    <row r="19" spans="1:14" ht="6.75" customHeight="1" x14ac:dyDescent="0.25">
      <c r="E19" s="159"/>
      <c r="F19" s="167"/>
      <c r="G19" s="168"/>
      <c r="H19" s="169"/>
      <c r="I19" s="169"/>
      <c r="J19" s="170"/>
      <c r="K19" s="163"/>
    </row>
    <row r="20" spans="1:14" ht="35.35" customHeight="1" x14ac:dyDescent="0.25">
      <c r="A20" s="179">
        <v>8</v>
      </c>
      <c r="B20" s="179">
        <f>A20+1</f>
        <v>9</v>
      </c>
      <c r="C20" s="179">
        <f>B20+1</f>
        <v>10</v>
      </c>
      <c r="D20" s="97"/>
      <c r="E20" s="159"/>
      <c r="F20" s="142" t="str">
        <f>IF(ISBLANK(HLOOKUP($J$2,'Base facturation'!$C$5:$ALN$56,A20,0)),"",HLOOKUP($J$2,'Base facturation'!$C$5:$ALN$56,A20,0))</f>
        <v>Réunion médiateur le 5 janvier 14h30 - 16h00</v>
      </c>
      <c r="G20" s="254">
        <f>IF(ISBLANK(HLOOKUP($J$2,'Base facturation'!$C$5:$ALN$56,B20,0)),"",HLOOKUP($J$2,'Base facturation'!$C$5:$ALN$56,B20,0))</f>
        <v>200</v>
      </c>
      <c r="H20" s="251">
        <f>IF(ISBLANK(HLOOKUP($J$2,'Base facturation'!$C$5:$ALN$56,C20,0)),"",HLOOKUP($J$2,'Base facturation'!$C$5:$ALN$56,C20,0))</f>
        <v>1</v>
      </c>
      <c r="I20" s="143">
        <f>IF(ISERROR(G20*H20),"",G20*H20)</f>
        <v>200</v>
      </c>
      <c r="J20" s="188">
        <f>IF(F20="","",Paramètres!$B$17)</f>
        <v>0.2</v>
      </c>
      <c r="K20" s="163"/>
      <c r="M20" s="86">
        <f>IF(ISERROR(I20*J20),"",I20*J20)</f>
        <v>40</v>
      </c>
      <c r="N20" s="86">
        <f>IF(ISERROR(M20-$I$38*M20),M20,M20-$I$38*M20)</f>
        <v>32</v>
      </c>
    </row>
    <row r="21" spans="1:14" ht="35.35" customHeight="1" x14ac:dyDescent="0.25">
      <c r="A21" s="179">
        <f>A20+3</f>
        <v>11</v>
      </c>
      <c r="B21" s="179">
        <f t="shared" ref="B21:C34" si="0">A21+1</f>
        <v>12</v>
      </c>
      <c r="C21" s="179">
        <f t="shared" si="0"/>
        <v>13</v>
      </c>
      <c r="D21" s="97"/>
      <c r="E21" s="159"/>
      <c r="F21" s="144" t="str">
        <f>IF(ISBLANK(HLOOKUP($J$2,'Base facturation'!$C$5:$ALN$56,A21,0)),"",HLOOKUP($J$2,'Base facturation'!$C$5:$ALN$56,A21,0))</f>
        <v>Echanges de mail</v>
      </c>
      <c r="G21" s="180">
        <f>IF(ISBLANK(HLOOKUP($J$2,'Base facturation'!$C$5:$ALN$56,B21,0)),"",HLOOKUP($J$2,'Base facturation'!$C$5:$ALN$56,B21,0))</f>
        <v>200</v>
      </c>
      <c r="H21" s="252">
        <f>IF(ISBLANK(HLOOKUP($J$2,'Base facturation'!$C$5:$ALN$56,C21,0)),"",HLOOKUP($J$2,'Base facturation'!$C$5:$ALN$56,C21,0))</f>
        <v>0.1</v>
      </c>
      <c r="I21" s="145">
        <f t="shared" ref="I21:I34" si="1">IF(ISERROR(G21*H21),"",G21*H21)</f>
        <v>20</v>
      </c>
      <c r="J21" s="189">
        <f>IF(F21="","",Paramètres!$B$17)</f>
        <v>0.2</v>
      </c>
      <c r="K21" s="163"/>
      <c r="M21" s="86">
        <f t="shared" ref="M21:M34" si="2">IF(ISERROR(I21*J21),"",I21*J21)</f>
        <v>4</v>
      </c>
      <c r="N21" s="86">
        <f t="shared" ref="N21:N34" si="3">IF(ISERROR(M21-$I$38*M21),M21,M21-$I$38*M21)</f>
        <v>3.2</v>
      </c>
    </row>
    <row r="22" spans="1:14" ht="35.35" customHeight="1" x14ac:dyDescent="0.25">
      <c r="A22" s="179">
        <f t="shared" ref="A22:A34" si="4">A21+3</f>
        <v>14</v>
      </c>
      <c r="B22" s="179">
        <f t="shared" si="0"/>
        <v>15</v>
      </c>
      <c r="C22" s="179">
        <f t="shared" si="0"/>
        <v>16</v>
      </c>
      <c r="D22" s="97"/>
      <c r="E22" s="159"/>
      <c r="F22" s="144" t="str">
        <f>IF(ISBLANK(HLOOKUP($J$2,'Base facturation'!$C$5:$ALN$56,A22,0)),"",HLOOKUP($J$2,'Base facturation'!$C$5:$ALN$56,A22,0))</f>
        <v>Copies</v>
      </c>
      <c r="G22" s="180">
        <f>IF(ISBLANK(HLOOKUP($J$2,'Base facturation'!$C$5:$ALN$56,B22,0)),"",HLOOKUP($J$2,'Base facturation'!$C$5:$ALN$56,B22,0))</f>
        <v>0.3</v>
      </c>
      <c r="H22" s="252">
        <f>IF(ISBLANK(HLOOKUP($J$2,'Base facturation'!$C$5:$ALN$56,C22,0)),"",HLOOKUP($J$2,'Base facturation'!$C$5:$ALN$56,C22,0))</f>
        <v>150</v>
      </c>
      <c r="I22" s="145">
        <f t="shared" si="1"/>
        <v>45</v>
      </c>
      <c r="J22" s="189">
        <f>IF(F22="","",Paramètres!$B$17)</f>
        <v>0.2</v>
      </c>
      <c r="K22" s="163"/>
      <c r="M22" s="86">
        <f t="shared" si="2"/>
        <v>9</v>
      </c>
      <c r="N22" s="86">
        <f t="shared" si="3"/>
        <v>7.2</v>
      </c>
    </row>
    <row r="23" spans="1:14" ht="35.35" customHeight="1" x14ac:dyDescent="0.25">
      <c r="A23" s="179">
        <f t="shared" si="4"/>
        <v>17</v>
      </c>
      <c r="B23" s="179">
        <f t="shared" si="0"/>
        <v>18</v>
      </c>
      <c r="C23" s="179">
        <f t="shared" si="0"/>
        <v>19</v>
      </c>
      <c r="D23" s="97"/>
      <c r="E23" s="159"/>
      <c r="F23" s="144" t="str">
        <f>IF(ISBLANK(HLOOKUP($J$2,'Base facturation'!$C$5:$ALN$56,A23,0)),"",HLOOKUP($J$2,'Base facturation'!$C$5:$ALN$56,A23,0))</f>
        <v/>
      </c>
      <c r="G23" s="180" t="str">
        <f>IF(ISBLANK(HLOOKUP($J$2,'Base facturation'!$C$5:$ALN$56,B23,0)),"",HLOOKUP($J$2,'Base facturation'!$C$5:$ALN$56,B23,0))</f>
        <v/>
      </c>
      <c r="H23" s="252" t="str">
        <f>IF(ISBLANK(HLOOKUP($J$2,'Base facturation'!$C$5:$ALN$56,C23,0)),"",HLOOKUP($J$2,'Base facturation'!$C$5:$ALN$56,C23,0))</f>
        <v/>
      </c>
      <c r="I23" s="145" t="str">
        <f t="shared" si="1"/>
        <v/>
      </c>
      <c r="J23" s="189" t="str">
        <f>IF(F23="","",Paramètres!$B$17)</f>
        <v/>
      </c>
      <c r="K23" s="163"/>
      <c r="M23" s="86" t="str">
        <f t="shared" si="2"/>
        <v/>
      </c>
      <c r="N23" s="86" t="str">
        <f t="shared" si="3"/>
        <v/>
      </c>
    </row>
    <row r="24" spans="1:14" ht="35.35" customHeight="1" x14ac:dyDescent="0.25">
      <c r="A24" s="179">
        <f t="shared" si="4"/>
        <v>20</v>
      </c>
      <c r="B24" s="179">
        <f t="shared" si="0"/>
        <v>21</v>
      </c>
      <c r="C24" s="179">
        <f t="shared" si="0"/>
        <v>22</v>
      </c>
      <c r="D24" s="97"/>
      <c r="E24" s="159"/>
      <c r="F24" s="144" t="str">
        <f>IF(ISBLANK(HLOOKUP($J$2,'Base facturation'!$C$5:$ALN$56,A24,0)),"",HLOOKUP($J$2,'Base facturation'!$C$5:$ALN$56,A24,0))</f>
        <v/>
      </c>
      <c r="G24" s="180" t="str">
        <f>IF(ISBLANK(HLOOKUP($J$2,'Base facturation'!$C$5:$ALN$56,B24,0)),"",HLOOKUP($J$2,'Base facturation'!$C$5:$ALN$56,B24,0))</f>
        <v/>
      </c>
      <c r="H24" s="252" t="str">
        <f>IF(ISBLANK(HLOOKUP($J$2,'Base facturation'!$C$5:$ALN$56,C24,0)),"",HLOOKUP($J$2,'Base facturation'!$C$5:$ALN$56,C24,0))</f>
        <v/>
      </c>
      <c r="I24" s="145" t="str">
        <f t="shared" si="1"/>
        <v/>
      </c>
      <c r="J24" s="189" t="str">
        <f>IF(F24="","",Paramètres!$B$17)</f>
        <v/>
      </c>
      <c r="K24" s="163"/>
      <c r="M24" s="86" t="str">
        <f t="shared" si="2"/>
        <v/>
      </c>
      <c r="N24" s="86" t="str">
        <f t="shared" si="3"/>
        <v/>
      </c>
    </row>
    <row r="25" spans="1:14" ht="35.35" customHeight="1" x14ac:dyDescent="0.25">
      <c r="A25" s="179">
        <f t="shared" si="4"/>
        <v>23</v>
      </c>
      <c r="B25" s="179">
        <f t="shared" si="0"/>
        <v>24</v>
      </c>
      <c r="C25" s="179">
        <f t="shared" si="0"/>
        <v>25</v>
      </c>
      <c r="D25" s="97"/>
      <c r="E25" s="159"/>
      <c r="F25" s="144" t="str">
        <f>IF(ISBLANK(HLOOKUP($J$2,'Base facturation'!$C$5:$ALN$56,A25,0)),"",HLOOKUP($J$2,'Base facturation'!$C$5:$ALN$56,A25,0))</f>
        <v/>
      </c>
      <c r="G25" s="180" t="str">
        <f>IF(ISBLANK(HLOOKUP($J$2,'Base facturation'!$C$5:$ALN$56,B25,0)),"",HLOOKUP($J$2,'Base facturation'!$C$5:$ALN$56,B25,0))</f>
        <v/>
      </c>
      <c r="H25" s="252" t="str">
        <f>IF(ISBLANK(HLOOKUP($J$2,'Base facturation'!$C$5:$ALN$56,C25,0)),"",HLOOKUP($J$2,'Base facturation'!$C$5:$ALN$56,C25,0))</f>
        <v/>
      </c>
      <c r="I25" s="145" t="str">
        <f t="shared" si="1"/>
        <v/>
      </c>
      <c r="J25" s="189" t="str">
        <f>IF(F25="","",Paramètres!$B$17)</f>
        <v/>
      </c>
      <c r="K25" s="163"/>
      <c r="M25" s="86" t="str">
        <f t="shared" si="2"/>
        <v/>
      </c>
      <c r="N25" s="86" t="str">
        <f t="shared" si="3"/>
        <v/>
      </c>
    </row>
    <row r="26" spans="1:14" ht="35.35" customHeight="1" x14ac:dyDescent="0.25">
      <c r="A26" s="179">
        <f t="shared" si="4"/>
        <v>26</v>
      </c>
      <c r="B26" s="179">
        <f t="shared" si="0"/>
        <v>27</v>
      </c>
      <c r="C26" s="179">
        <f t="shared" si="0"/>
        <v>28</v>
      </c>
      <c r="D26" s="97"/>
      <c r="E26" s="159"/>
      <c r="F26" s="144" t="str">
        <f>IF(ISBLANK(HLOOKUP($J$2,'Base facturation'!$C$5:$ALN$56,A26,0)),"",HLOOKUP($J$2,'Base facturation'!$C$5:$ALN$56,A26,0))</f>
        <v/>
      </c>
      <c r="G26" s="180" t="str">
        <f>IF(ISBLANK(HLOOKUP($J$2,'Base facturation'!$C$5:$ALN$56,B26,0)),"",HLOOKUP($J$2,'Base facturation'!$C$5:$ALN$56,B26,0))</f>
        <v/>
      </c>
      <c r="H26" s="252" t="str">
        <f>IF(ISBLANK(HLOOKUP($J$2,'Base facturation'!$C$5:$ALN$56,C26,0)),"",HLOOKUP($J$2,'Base facturation'!$C$5:$ALN$56,C26,0))</f>
        <v/>
      </c>
      <c r="I26" s="145" t="str">
        <f t="shared" si="1"/>
        <v/>
      </c>
      <c r="J26" s="189" t="str">
        <f>IF(F26="","",Paramètres!$B$17)</f>
        <v/>
      </c>
      <c r="K26" s="163"/>
      <c r="M26" s="86" t="str">
        <f t="shared" si="2"/>
        <v/>
      </c>
      <c r="N26" s="86" t="str">
        <f t="shared" si="3"/>
        <v/>
      </c>
    </row>
    <row r="27" spans="1:14" ht="35.35" customHeight="1" x14ac:dyDescent="0.25">
      <c r="A27" s="179">
        <f t="shared" si="4"/>
        <v>29</v>
      </c>
      <c r="B27" s="179">
        <f t="shared" si="0"/>
        <v>30</v>
      </c>
      <c r="C27" s="179">
        <f t="shared" si="0"/>
        <v>31</v>
      </c>
      <c r="D27" s="97"/>
      <c r="E27" s="159"/>
      <c r="F27" s="144" t="str">
        <f>IF(ISBLANK(HLOOKUP($J$2,'Base facturation'!$C$5:$ALN$56,A27,0)),"",HLOOKUP($J$2,'Base facturation'!$C$5:$ALN$56,A27,0))</f>
        <v/>
      </c>
      <c r="G27" s="180" t="str">
        <f>IF(ISBLANK(HLOOKUP($J$2,'Base facturation'!$C$5:$ALN$56,B27,0)),"",HLOOKUP($J$2,'Base facturation'!$C$5:$ALN$56,B27,0))</f>
        <v/>
      </c>
      <c r="H27" s="252" t="str">
        <f>IF(ISBLANK(HLOOKUP($J$2,'Base facturation'!$C$5:$ALN$56,C27,0)),"",HLOOKUP($J$2,'Base facturation'!$C$5:$ALN$56,C27,0))</f>
        <v/>
      </c>
      <c r="I27" s="145" t="str">
        <f t="shared" si="1"/>
        <v/>
      </c>
      <c r="J27" s="189" t="str">
        <f>IF(F27="","",Paramètres!$B$17)</f>
        <v/>
      </c>
      <c r="K27" s="163"/>
      <c r="M27" s="86" t="str">
        <f t="shared" si="2"/>
        <v/>
      </c>
      <c r="N27" s="86" t="str">
        <f t="shared" si="3"/>
        <v/>
      </c>
    </row>
    <row r="28" spans="1:14" ht="35.35" customHeight="1" x14ac:dyDescent="0.25">
      <c r="A28" s="179">
        <f t="shared" si="4"/>
        <v>32</v>
      </c>
      <c r="B28" s="179">
        <f t="shared" si="0"/>
        <v>33</v>
      </c>
      <c r="C28" s="179">
        <f t="shared" si="0"/>
        <v>34</v>
      </c>
      <c r="D28" s="97"/>
      <c r="E28" s="159"/>
      <c r="F28" s="144" t="str">
        <f>IF(ISBLANK(HLOOKUP($J$2,'Base facturation'!$C$5:$ALN$56,A28,0)),"",HLOOKUP($J$2,'Base facturation'!$C$5:$ALN$56,A28,0))</f>
        <v/>
      </c>
      <c r="G28" s="180" t="str">
        <f>IF(ISBLANK(HLOOKUP($J$2,'Base facturation'!$C$5:$ALN$56,B28,0)),"",HLOOKUP($J$2,'Base facturation'!$C$5:$ALN$56,B28,0))</f>
        <v/>
      </c>
      <c r="H28" s="252" t="str">
        <f>IF(ISBLANK(HLOOKUP($J$2,'Base facturation'!$C$5:$ALN$56,C28,0)),"",HLOOKUP($J$2,'Base facturation'!$C$5:$ALN$56,C28,0))</f>
        <v/>
      </c>
      <c r="I28" s="145" t="str">
        <f t="shared" si="1"/>
        <v/>
      </c>
      <c r="J28" s="189" t="str">
        <f>IF(F28="","",Paramètres!$B$17)</f>
        <v/>
      </c>
      <c r="K28" s="163"/>
      <c r="M28" s="86" t="str">
        <f t="shared" si="2"/>
        <v/>
      </c>
      <c r="N28" s="86" t="str">
        <f t="shared" si="3"/>
        <v/>
      </c>
    </row>
    <row r="29" spans="1:14" ht="35.35" customHeight="1" x14ac:dyDescent="0.25">
      <c r="A29" s="179">
        <f t="shared" si="4"/>
        <v>35</v>
      </c>
      <c r="B29" s="179">
        <f t="shared" si="0"/>
        <v>36</v>
      </c>
      <c r="C29" s="179">
        <f t="shared" si="0"/>
        <v>37</v>
      </c>
      <c r="D29" s="97"/>
      <c r="E29" s="159"/>
      <c r="F29" s="144" t="str">
        <f>IF(ISBLANK(HLOOKUP($J$2,'Base facturation'!$C$5:$ALN$56,A29,0)),"",HLOOKUP($J$2,'Base facturation'!$C$5:$ALN$56,A29,0))</f>
        <v/>
      </c>
      <c r="G29" s="180" t="str">
        <f>IF(ISBLANK(HLOOKUP($J$2,'Base facturation'!$C$5:$ALN$56,B29,0)),"",HLOOKUP($J$2,'Base facturation'!$C$5:$ALN$56,B29,0))</f>
        <v/>
      </c>
      <c r="H29" s="252" t="str">
        <f>IF(ISBLANK(HLOOKUP($J$2,'Base facturation'!$C$5:$ALN$56,C29,0)),"",HLOOKUP($J$2,'Base facturation'!$C$5:$ALN$56,C29,0))</f>
        <v/>
      </c>
      <c r="I29" s="145" t="str">
        <f t="shared" si="1"/>
        <v/>
      </c>
      <c r="J29" s="189" t="str">
        <f>IF(F29="","",Paramètres!$B$17)</f>
        <v/>
      </c>
      <c r="K29" s="163"/>
      <c r="M29" s="86" t="str">
        <f t="shared" si="2"/>
        <v/>
      </c>
      <c r="N29" s="86" t="str">
        <f t="shared" si="3"/>
        <v/>
      </c>
    </row>
    <row r="30" spans="1:14" ht="35.35" customHeight="1" x14ac:dyDescent="0.25">
      <c r="A30" s="179">
        <f t="shared" si="4"/>
        <v>38</v>
      </c>
      <c r="B30" s="179">
        <f t="shared" si="0"/>
        <v>39</v>
      </c>
      <c r="C30" s="179">
        <f t="shared" si="0"/>
        <v>40</v>
      </c>
      <c r="D30" s="97"/>
      <c r="E30" s="159"/>
      <c r="F30" s="144" t="str">
        <f>IF(ISBLANK(HLOOKUP($J$2,'Base facturation'!$C$5:$ALN$56,A30,0)),"",HLOOKUP($J$2,'Base facturation'!$C$5:$ALN$56,A30,0))</f>
        <v/>
      </c>
      <c r="G30" s="180" t="str">
        <f>IF(ISBLANK(HLOOKUP($J$2,'Base facturation'!$C$5:$ALN$56,B30,0)),"",HLOOKUP($J$2,'Base facturation'!$C$5:$ALN$56,B30,0))</f>
        <v/>
      </c>
      <c r="H30" s="252" t="str">
        <f>IF(ISBLANK(HLOOKUP($J$2,'Base facturation'!$C$5:$ALN$56,C30,0)),"",HLOOKUP($J$2,'Base facturation'!$C$5:$ALN$56,C30,0))</f>
        <v/>
      </c>
      <c r="I30" s="145" t="str">
        <f t="shared" si="1"/>
        <v/>
      </c>
      <c r="J30" s="189" t="str">
        <f>IF(F30="","",Paramètres!$B$17)</f>
        <v/>
      </c>
      <c r="K30" s="163"/>
      <c r="M30" s="86" t="str">
        <f t="shared" si="2"/>
        <v/>
      </c>
      <c r="N30" s="86" t="str">
        <f t="shared" si="3"/>
        <v/>
      </c>
    </row>
    <row r="31" spans="1:14" ht="35.35" customHeight="1" x14ac:dyDescent="0.25">
      <c r="A31" s="179">
        <f t="shared" si="4"/>
        <v>41</v>
      </c>
      <c r="B31" s="179">
        <f t="shared" si="0"/>
        <v>42</v>
      </c>
      <c r="C31" s="179">
        <f t="shared" si="0"/>
        <v>43</v>
      </c>
      <c r="D31" s="97"/>
      <c r="E31" s="159"/>
      <c r="F31" s="144" t="str">
        <f>IF(ISBLANK(HLOOKUP($J$2,'Base facturation'!$C$5:$ALN$56,A31,0)),"",HLOOKUP($J$2,'Base facturation'!$C$5:$ALN$56,A31,0))</f>
        <v/>
      </c>
      <c r="G31" s="180" t="str">
        <f>IF(ISBLANK(HLOOKUP($J$2,'Base facturation'!$C$5:$ALN$56,B31,0)),"",HLOOKUP($J$2,'Base facturation'!$C$5:$ALN$56,B31,0))</f>
        <v/>
      </c>
      <c r="H31" s="252" t="str">
        <f>IF(ISBLANK(HLOOKUP($J$2,'Base facturation'!$C$5:$ALN$56,C31,0)),"",HLOOKUP($J$2,'Base facturation'!$C$5:$ALN$56,C31,0))</f>
        <v/>
      </c>
      <c r="I31" s="145" t="str">
        <f t="shared" si="1"/>
        <v/>
      </c>
      <c r="J31" s="189" t="str">
        <f>IF(F31="","",Paramètres!$B$17)</f>
        <v/>
      </c>
      <c r="K31" s="163"/>
      <c r="M31" s="86" t="str">
        <f t="shared" si="2"/>
        <v/>
      </c>
      <c r="N31" s="86" t="str">
        <f t="shared" si="3"/>
        <v/>
      </c>
    </row>
    <row r="32" spans="1:14" ht="35.35" customHeight="1" x14ac:dyDescent="0.25">
      <c r="A32" s="179">
        <f t="shared" si="4"/>
        <v>44</v>
      </c>
      <c r="B32" s="179">
        <f t="shared" si="0"/>
        <v>45</v>
      </c>
      <c r="C32" s="179">
        <f t="shared" si="0"/>
        <v>46</v>
      </c>
      <c r="D32" s="97"/>
      <c r="E32" s="159"/>
      <c r="F32" s="144" t="str">
        <f>IF(ISBLANK(HLOOKUP($J$2,'Base facturation'!$C$5:$ALN$56,A32,0)),"",HLOOKUP($J$2,'Base facturation'!$C$5:$ALN$56,A32,0))</f>
        <v/>
      </c>
      <c r="G32" s="180" t="str">
        <f>IF(ISBLANK(HLOOKUP($J$2,'Base facturation'!$C$5:$ALN$56,B32,0)),"",HLOOKUP($J$2,'Base facturation'!$C$5:$ALN$56,B32,0))</f>
        <v/>
      </c>
      <c r="H32" s="252" t="str">
        <f>IF(ISBLANK(HLOOKUP($J$2,'Base facturation'!$C$5:$ALN$56,C32,0)),"",HLOOKUP($J$2,'Base facturation'!$C$5:$ALN$56,C32,0))</f>
        <v/>
      </c>
      <c r="I32" s="145" t="str">
        <f t="shared" si="1"/>
        <v/>
      </c>
      <c r="J32" s="189" t="str">
        <f>IF(F32="","",Paramètres!$B$17)</f>
        <v/>
      </c>
      <c r="K32" s="163"/>
      <c r="M32" s="86" t="str">
        <f t="shared" si="2"/>
        <v/>
      </c>
      <c r="N32" s="86" t="str">
        <f t="shared" si="3"/>
        <v/>
      </c>
    </row>
    <row r="33" spans="1:14" ht="35.35" customHeight="1" x14ac:dyDescent="0.25">
      <c r="A33" s="179">
        <f t="shared" si="4"/>
        <v>47</v>
      </c>
      <c r="B33" s="179">
        <f t="shared" si="0"/>
        <v>48</v>
      </c>
      <c r="C33" s="179">
        <f t="shared" si="0"/>
        <v>49</v>
      </c>
      <c r="D33" s="97"/>
      <c r="E33" s="159"/>
      <c r="F33" s="144" t="str">
        <f>IF(ISBLANK(HLOOKUP($J$2,'Base facturation'!$C$5:$ALN$56,A33,0)),"",HLOOKUP($J$2,'Base facturation'!$C$5:$ALN$56,A33,0))</f>
        <v/>
      </c>
      <c r="G33" s="180" t="str">
        <f>IF(ISBLANK(HLOOKUP($J$2,'Base facturation'!$C$5:$ALN$56,B33,0)),"",HLOOKUP($J$2,'Base facturation'!$C$5:$ALN$56,B33,0))</f>
        <v/>
      </c>
      <c r="H33" s="252" t="str">
        <f>IF(ISBLANK(HLOOKUP($J$2,'Base facturation'!$C$5:$ALN$56,C33,0)),"",HLOOKUP($J$2,'Base facturation'!$C$5:$ALN$56,C33,0))</f>
        <v/>
      </c>
      <c r="I33" s="145" t="str">
        <f t="shared" si="1"/>
        <v/>
      </c>
      <c r="J33" s="189" t="str">
        <f>IF(F33="","",Paramètres!$B$17)</f>
        <v/>
      </c>
      <c r="K33" s="163"/>
      <c r="M33" s="86" t="str">
        <f t="shared" si="2"/>
        <v/>
      </c>
      <c r="N33" s="86" t="str">
        <f t="shared" si="3"/>
        <v/>
      </c>
    </row>
    <row r="34" spans="1:14" ht="35.35" customHeight="1" x14ac:dyDescent="0.25">
      <c r="A34" s="179">
        <f t="shared" si="4"/>
        <v>50</v>
      </c>
      <c r="B34" s="179">
        <f t="shared" si="0"/>
        <v>51</v>
      </c>
      <c r="C34" s="179">
        <f t="shared" si="0"/>
        <v>52</v>
      </c>
      <c r="D34" s="97"/>
      <c r="E34" s="159"/>
      <c r="F34" s="144" t="str">
        <f>IF(ISBLANK(HLOOKUP($J$2,'Base facturation'!$C$5:$ALN$56,A34,0)),"",HLOOKUP($J$2,'Base facturation'!$C$5:$ALN$56,A34,0))</f>
        <v/>
      </c>
      <c r="G34" s="180" t="str">
        <f>IF(ISBLANK(HLOOKUP($J$2,'Base facturation'!$C$5:$ALN$56,B34,0)),"",HLOOKUP($J$2,'Base facturation'!$C$5:$ALN$56,B34,0))</f>
        <v/>
      </c>
      <c r="H34" s="252" t="str">
        <f>IF(ISBLANK(HLOOKUP($J$2,'Base facturation'!$C$5:$ALN$56,C34,0)),"",HLOOKUP($J$2,'Base facturation'!$C$5:$ALN$56,C34,0))</f>
        <v/>
      </c>
      <c r="I34" s="145" t="str">
        <f t="shared" si="1"/>
        <v/>
      </c>
      <c r="J34" s="189" t="str">
        <f>IF(F34="","",Paramètres!$B$17)</f>
        <v/>
      </c>
      <c r="K34" s="163"/>
      <c r="M34" s="86" t="str">
        <f t="shared" si="2"/>
        <v/>
      </c>
      <c r="N34" s="86" t="str">
        <f t="shared" si="3"/>
        <v/>
      </c>
    </row>
    <row r="35" spans="1:14" ht="89.35" customHeight="1" x14ac:dyDescent="0.25">
      <c r="A35" s="179"/>
      <c r="B35" s="179"/>
      <c r="C35" s="179"/>
      <c r="D35" s="97"/>
      <c r="E35" s="159"/>
      <c r="F35" s="146"/>
      <c r="G35" s="181"/>
      <c r="H35" s="253"/>
      <c r="I35" s="147"/>
      <c r="J35" s="190"/>
      <c r="K35" s="163"/>
    </row>
    <row r="36" spans="1:14" ht="18.7" customHeight="1" x14ac:dyDescent="0.25">
      <c r="E36" s="159"/>
      <c r="F36" s="148"/>
      <c r="J36" s="149"/>
      <c r="K36" s="163"/>
    </row>
    <row r="37" spans="1:14" ht="18" customHeight="1" x14ac:dyDescent="0.25">
      <c r="E37" s="159"/>
      <c r="F37" s="255" t="s">
        <v>3844</v>
      </c>
      <c r="H37" s="98" t="s">
        <v>2730</v>
      </c>
      <c r="I37" s="99">
        <f>SUM(I20:I35)</f>
        <v>265</v>
      </c>
      <c r="J37" s="171"/>
      <c r="K37" s="163"/>
    </row>
    <row r="38" spans="1:14" ht="22.5" customHeight="1" x14ac:dyDescent="0.25">
      <c r="E38" s="159"/>
      <c r="F38" s="262">
        <f>IF(ISBLANK(HLOOKUP($J$2,'Base facturation'!$C$5:$ALN$56,6,0)),"",HLOOKUP($J$2,'Base facturation'!$C$5:$ALN$56,6,0))</f>
        <v>45046</v>
      </c>
      <c r="H38" s="100" t="str">
        <f>IF(ISBLANK(HLOOKUP($J$2,'Base facturation'!$C$5:$ALN$56,6,0)),"","Remise :")</f>
        <v>Remise :</v>
      </c>
      <c r="I38" s="195">
        <f>IF(ISBLANK(HLOOKUP($J$2,'Base facturation'!$C$5:$ALN$56,7,0)),"",HLOOKUP($J$2,'Base facturation'!$C$5:$ALN$56,7,0))</f>
        <v>0.2</v>
      </c>
      <c r="K38" s="163"/>
    </row>
    <row r="39" spans="1:14" ht="18" customHeight="1" x14ac:dyDescent="0.25">
      <c r="E39" s="159"/>
      <c r="G39" s="359" t="s">
        <v>2731</v>
      </c>
      <c r="H39" s="98" t="s">
        <v>2732</v>
      </c>
      <c r="I39" s="99">
        <f>IF(ISERROR(I37-I38*I37),I37,(I37-I38*I37))</f>
        <v>212</v>
      </c>
      <c r="J39" s="172"/>
      <c r="K39" s="163"/>
    </row>
    <row r="40" spans="1:14" ht="18" customHeight="1" x14ac:dyDescent="0.25">
      <c r="E40" s="159"/>
      <c r="F40" s="193" t="s">
        <v>2802</v>
      </c>
      <c r="G40" s="360"/>
      <c r="H40" s="184" t="s">
        <v>2801</v>
      </c>
      <c r="I40" s="99">
        <f>SUM(N20:N34)</f>
        <v>42.400000000000006</v>
      </c>
      <c r="J40" s="172"/>
      <c r="K40" s="163"/>
    </row>
    <row r="41" spans="1:14" ht="18" customHeight="1" x14ac:dyDescent="0.25">
      <c r="E41" s="159"/>
      <c r="F41" s="365" t="s">
        <v>3843</v>
      </c>
      <c r="G41" s="361"/>
      <c r="H41" s="101" t="s">
        <v>2733</v>
      </c>
      <c r="I41" s="102">
        <f>SUM(I39:I40)</f>
        <v>254.4</v>
      </c>
      <c r="J41" s="172"/>
      <c r="K41" s="163"/>
    </row>
    <row r="42" spans="1:14" ht="18" customHeight="1" x14ac:dyDescent="0.25">
      <c r="E42" s="159"/>
      <c r="F42" s="365"/>
      <c r="H42" s="187"/>
      <c r="I42" s="187"/>
      <c r="J42" s="172"/>
      <c r="K42" s="163"/>
    </row>
    <row r="43" spans="1:14" ht="18" customHeight="1" x14ac:dyDescent="0.25">
      <c r="E43" s="159"/>
      <c r="J43" s="172"/>
      <c r="K43" s="163"/>
    </row>
    <row r="44" spans="1:14" ht="18" customHeight="1" x14ac:dyDescent="0.25">
      <c r="E44" s="159"/>
      <c r="H44" s="185"/>
      <c r="I44" s="186"/>
      <c r="K44" s="163"/>
    </row>
    <row r="45" spans="1:14" ht="14.55" thickBot="1" x14ac:dyDescent="0.3">
      <c r="E45" s="173"/>
      <c r="F45" s="174"/>
      <c r="G45" s="174"/>
      <c r="H45" s="174"/>
      <c r="I45" s="174"/>
      <c r="J45" s="174"/>
      <c r="K45" s="175"/>
    </row>
    <row r="46" spans="1:14" ht="14.55" thickTop="1" x14ac:dyDescent="0.25"/>
    <row r="48" spans="1:14" x14ac:dyDescent="0.25">
      <c r="F48" s="155" t="str">
        <f>IF(I39=HLOOKUP(J2,'Base facturation'!$C$5:$ALN$59,55,0),"ok","erreur")</f>
        <v>ok</v>
      </c>
      <c r="H48" s="155"/>
      <c r="I48" s="176"/>
    </row>
  </sheetData>
  <sheetProtection algorithmName="SHA-512" hashValue="ON68faMSTc/zihaFeoFWvKaWbeW3dCVQhqIyBRquM8tmkrNs1maE+BMsTYuEs2TwXwZHMe6RoAxtQkjAoUOYhg==" saltValue="Fcnhh+bixZf8ttQcS/7eFA==" spinCount="100000" sheet="1" objects="1" scenarios="1"/>
  <mergeCells count="9">
    <mergeCell ref="A18:C18"/>
    <mergeCell ref="A17:C17"/>
    <mergeCell ref="G6:H6"/>
    <mergeCell ref="I6:J6"/>
    <mergeCell ref="G39:G41"/>
    <mergeCell ref="G14:H14"/>
    <mergeCell ref="H7:I7"/>
    <mergeCell ref="F16:G16"/>
    <mergeCell ref="F41:F42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72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FCC5782-F0E5-4A4F-A40B-A61ACCBCE543}">
          <x14:formula1>
            <xm:f>'Base facturation'!$C$5:$ALN$5</xm:f>
          </x14:formula1>
          <xm:sqref>J2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8AC04-02C1-4EEA-BF3F-037A2F982CAF}">
  <sheetPr>
    <pageSetUpPr fitToPage="1"/>
  </sheetPr>
  <dimension ref="A1:O48"/>
  <sheetViews>
    <sheetView showGridLines="0" topLeftCell="D1" zoomScale="110" zoomScaleNormal="110" workbookViewId="0">
      <selection activeCell="L2" sqref="L2"/>
    </sheetView>
  </sheetViews>
  <sheetFormatPr baseColWidth="10" defaultColWidth="11.375" defaultRowHeight="13.85" x14ac:dyDescent="0.25"/>
  <cols>
    <col min="1" max="3" width="4" style="178" hidden="1" customWidth="1"/>
    <col min="4" max="4" width="2.375" style="86" customWidth="1"/>
    <col min="5" max="5" width="2.75" style="86" customWidth="1"/>
    <col min="6" max="6" width="66.25" style="86" customWidth="1"/>
    <col min="7" max="7" width="15" style="86" customWidth="1"/>
    <col min="8" max="8" width="11.375" style="86" customWidth="1"/>
    <col min="9" max="9" width="16.125" style="86" customWidth="1"/>
    <col min="10" max="10" width="12" style="86" customWidth="1"/>
    <col min="11" max="11" width="2.375" style="86" customWidth="1"/>
    <col min="12" max="12" width="11.375" style="86" customWidth="1"/>
    <col min="13" max="13" width="20" style="86" hidden="1" customWidth="1"/>
    <col min="14" max="14" width="24" style="86" hidden="1" customWidth="1"/>
    <col min="15" max="15" width="11.375" style="86" customWidth="1"/>
    <col min="16" max="16384" width="11.375" style="86"/>
  </cols>
  <sheetData>
    <row r="1" spans="1:15" s="105" customFormat="1" ht="7.45" customHeight="1" x14ac:dyDescent="0.25">
      <c r="A1" s="177"/>
      <c r="B1" s="177"/>
      <c r="C1" s="177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5" s="105" customFormat="1" ht="18" x14ac:dyDescent="0.25">
      <c r="A2" s="177"/>
      <c r="B2" s="177"/>
      <c r="C2" s="177"/>
      <c r="E2" s="155" t="s">
        <v>2724</v>
      </c>
      <c r="F2" s="86"/>
      <c r="G2" s="85"/>
      <c r="H2" s="86"/>
      <c r="I2" s="86"/>
      <c r="J2" s="244"/>
      <c r="K2" s="86"/>
      <c r="L2" s="86"/>
      <c r="O2" s="379" t="s">
        <v>3894</v>
      </c>
    </row>
    <row r="3" spans="1:15" s="105" customFormat="1" x14ac:dyDescent="0.25">
      <c r="A3" s="177"/>
      <c r="B3" s="177"/>
      <c r="C3" s="177"/>
      <c r="E3" s="151" t="s">
        <v>3816</v>
      </c>
      <c r="F3" s="86"/>
      <c r="G3" s="86"/>
      <c r="H3" s="86"/>
      <c r="I3" s="86"/>
      <c r="J3" s="86"/>
      <c r="K3" s="86"/>
      <c r="L3" s="86"/>
      <c r="M3" s="86"/>
      <c r="N3" s="86"/>
    </row>
    <row r="4" spans="1:15" s="105" customFormat="1" ht="6.1" customHeight="1" thickBot="1" x14ac:dyDescent="0.3">
      <c r="A4" s="177"/>
      <c r="B4" s="177"/>
      <c r="C4" s="177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5" s="105" customFormat="1" ht="9.6999999999999993" customHeight="1" thickTop="1" x14ac:dyDescent="0.25">
      <c r="A5" s="177"/>
      <c r="B5" s="177"/>
      <c r="C5" s="177"/>
      <c r="E5" s="156"/>
      <c r="F5" s="157"/>
      <c r="G5" s="157"/>
      <c r="H5" s="157"/>
      <c r="I5" s="157"/>
      <c r="J5" s="157"/>
      <c r="K5" s="158"/>
      <c r="L5" s="86"/>
      <c r="M5" s="86"/>
      <c r="N5" s="86"/>
    </row>
    <row r="6" spans="1:15" s="105" customFormat="1" ht="65.25" customHeight="1" x14ac:dyDescent="0.3">
      <c r="A6" s="177"/>
      <c r="B6" s="177"/>
      <c r="C6" s="177"/>
      <c r="E6" s="159"/>
      <c r="F6" s="250" t="str">
        <f>IF(ISBLANK(Paramètres!B7),"",Paramètres!B7)</f>
        <v>Dupond et Dupont</v>
      </c>
      <c r="G6" s="257"/>
      <c r="H6" s="367" t="s">
        <v>2734</v>
      </c>
      <c r="I6" s="367"/>
      <c r="J6" s="367"/>
      <c r="K6" s="160"/>
      <c r="L6" s="161"/>
      <c r="M6" s="86"/>
      <c r="N6" s="86"/>
    </row>
    <row r="7" spans="1:15" s="105" customFormat="1" ht="16.45" customHeight="1" x14ac:dyDescent="0.25">
      <c r="A7" s="177"/>
      <c r="B7" s="177"/>
      <c r="C7" s="177"/>
      <c r="E7" s="159"/>
      <c r="F7" s="256" t="str">
        <f>IF(ISBLANK(Paramètres!B9),"",Paramètres!B9)</f>
        <v>Société civile professionnelle d'avocats</v>
      </c>
      <c r="G7" s="203"/>
      <c r="H7" s="203" t="s">
        <v>2726</v>
      </c>
      <c r="I7" s="162">
        <f>+'Base facturation'!B9</f>
        <v>44986</v>
      </c>
      <c r="J7" s="162"/>
      <c r="K7" s="160"/>
      <c r="L7" s="161"/>
      <c r="M7" s="86"/>
      <c r="N7" s="86"/>
    </row>
    <row r="8" spans="1:15" s="105" customFormat="1" ht="16.45" customHeight="1" x14ac:dyDescent="0.25">
      <c r="A8" s="177"/>
      <c r="B8" s="177"/>
      <c r="C8" s="177"/>
      <c r="E8" s="159"/>
      <c r="F8" s="256" t="str">
        <f>IF(ISBLANK(Paramètres!B10),"",Paramètres!B10)</f>
        <v>15 côte du Ruis</v>
      </c>
      <c r="G8" s="86"/>
      <c r="H8" s="86"/>
      <c r="I8" s="86"/>
      <c r="J8" s="86"/>
      <c r="K8" s="163"/>
      <c r="L8" s="86"/>
      <c r="M8" s="86"/>
      <c r="N8" s="86"/>
    </row>
    <row r="9" spans="1:15" s="105" customFormat="1" ht="16.45" customHeight="1" x14ac:dyDescent="0.25">
      <c r="A9" s="177"/>
      <c r="B9" s="177"/>
      <c r="C9" s="177"/>
      <c r="E9" s="159"/>
      <c r="F9" s="256" t="str">
        <f>IF(ISBLANK(Paramètres!B11),"",Paramètres!B11)&amp;" "&amp;IF(ISBLANK(Paramètres!B12),"",Paramètres!B12)</f>
        <v>92400 Courbevoie</v>
      </c>
      <c r="G9" s="200" t="str">
        <f>IF(IF(ISERROR(VLOOKUP($A$18,'Base clients'!$A$6:$L$1736,2,0)),"",VLOOKUP($A$18,'Base clients'!$A$6:$L$1736,2,0))=0,"",IF(ISERROR(VLOOKUP($A$18,'Base clients'!$A$6:$L$1736,2,0)),"",VLOOKUP($A$18,'Base clients'!$A$6:$L$1736,2,0)))</f>
        <v>SOPRA SA</v>
      </c>
      <c r="H9" s="86"/>
      <c r="I9" s="86"/>
      <c r="J9" s="164"/>
      <c r="K9" s="163"/>
      <c r="L9" s="86"/>
      <c r="M9" s="86"/>
      <c r="N9" s="86"/>
    </row>
    <row r="10" spans="1:15" s="105" customFormat="1" ht="16.45" customHeight="1" x14ac:dyDescent="0.25">
      <c r="A10" s="177"/>
      <c r="B10" s="177"/>
      <c r="C10" s="177"/>
      <c r="E10" s="159"/>
      <c r="F10" s="256" t="str">
        <f>"Téléphone : "&amp;IF(ISBLANK(Paramètres!B13),"",Paramètres!B13)</f>
        <v>Téléphone : 01 27 71 00 00</v>
      </c>
      <c r="G10" s="201" t="str">
        <f>IF(IF(ISERROR(VLOOKUP($A$18,'Base clients'!$A$6:$L$1736,3,0)),"",VLOOKUP($A$18,'Base clients'!$A$6:$L$1736,3,0))=0,"",IF(ISERROR(VLOOKUP($A$18,'Base clients'!$A$6:$L$1736,3,0)),"",VLOOKUP($A$18,'Base clients'!$A$6:$L$1736,3,0)))</f>
        <v>Marc Duclos</v>
      </c>
      <c r="H10" s="86"/>
      <c r="J10" s="86"/>
      <c r="K10" s="163"/>
      <c r="L10" s="86"/>
      <c r="M10" s="86"/>
      <c r="N10" s="86"/>
    </row>
    <row r="11" spans="1:15" s="105" customFormat="1" ht="16.45" customHeight="1" x14ac:dyDescent="0.25">
      <c r="A11" s="177"/>
      <c r="B11" s="177"/>
      <c r="C11" s="177"/>
      <c r="E11" s="159"/>
      <c r="F11" s="256" t="str">
        <f>"Siret : "&amp;IF(ISBLANK(Paramètres!B14),"",Paramètres!B14)</f>
        <v>Siret : 519 787 999 00011</v>
      </c>
      <c r="G11" s="201" t="str">
        <f>IF(IF(ISERROR(VLOOKUP($A$18,'Base clients'!$A$6:$L$1736,4,0)),"",VLOOKUP($A$18,'Base clients'!$A$6:$L$1736,4,0))=0,"",IF(ISERROR(VLOOKUP($A$18,'Base clients'!$A$6:$L$1736,4,0)),"",VLOOKUP($A$18,'Base clients'!$A$6:$L$1736,4,0)))</f>
        <v>78 bd d'Altrincham, B13</v>
      </c>
      <c r="H11" s="86"/>
      <c r="J11" s="86"/>
      <c r="K11" s="163"/>
      <c r="L11" s="86"/>
      <c r="M11" s="86"/>
      <c r="N11" s="86"/>
    </row>
    <row r="12" spans="1:15" s="105" customFormat="1" ht="16.45" customHeight="1" x14ac:dyDescent="0.25">
      <c r="A12" s="177"/>
      <c r="B12" s="177"/>
      <c r="C12" s="177"/>
      <c r="E12" s="159"/>
      <c r="F12" s="256" t="str">
        <f>IF(ISBLANK(Paramètres!B15),"","N° TVA : "&amp;Paramètres!B15)</f>
        <v>N° TVA : FR895645875</v>
      </c>
      <c r="G12" s="201" t="str">
        <f>IF(IF(ISERROR(VLOOKUP($A$18,'Base clients'!$A$6:$L$1736,5,0)),"",VLOOKUP($A$18,'Base clients'!$A$6:$L$1736,5,0))=0,"",IF(ISERROR(VLOOKUP($A$18,'Base clients'!$A$6:$L$1736,5,0)),"",VLOOKUP($A$18,'Base clients'!$A$6:$L$1736,5,0)))&amp;" "&amp;IF(IF(ISERROR(VLOOKUP($A$18,'Base clients'!$A$6:$L$736,6,0)),"",VLOOKUP($A$18,'Base clients'!$A$6:$L$736,6,0))=0,"",IF(ISERROR(VLOOKUP($A$18,'Base clients'!$A$6:$L$736,6,0)),"",VLOOKUP($A$18,'Base clients'!$A$6:$L$736,6,0)))</f>
        <v>75007 Paris</v>
      </c>
      <c r="H12" s="86"/>
      <c r="J12" s="86"/>
      <c r="K12" s="163"/>
      <c r="L12" s="86"/>
      <c r="M12" s="86"/>
      <c r="N12" s="86"/>
    </row>
    <row r="13" spans="1:15" s="105" customFormat="1" ht="16.45" customHeight="1" x14ac:dyDescent="0.25">
      <c r="A13" s="177"/>
      <c r="B13" s="177"/>
      <c r="C13" s="177"/>
      <c r="E13" s="159"/>
      <c r="G13" s="199" t="str">
        <f>IF(IF(ISERROR(VLOOKUP($A$18,'Base clients'!$A$6:$L$1736,7,0)),"",VLOOKUP($A$18,'Base clients'!$A$6:$L$1736,7,0))=0,"",IF(ISERROR(VLOOKUP($A$18,'Base clients'!$A$6:$L$1736,7,0)),"",VLOOKUP($A$18,'Base clients'!$A$6:$L$1736,7,0)))</f>
        <v>sopra@orange.fr</v>
      </c>
      <c r="H13" s="92"/>
      <c r="J13" s="86"/>
      <c r="K13" s="163"/>
      <c r="L13" s="86"/>
      <c r="M13" s="86"/>
      <c r="N13" s="86"/>
    </row>
    <row r="14" spans="1:15" s="105" customFormat="1" ht="16.45" customHeight="1" x14ac:dyDescent="0.25">
      <c r="A14" s="177"/>
      <c r="B14" s="177"/>
      <c r="C14" s="177"/>
      <c r="E14" s="159"/>
      <c r="F14" s="165"/>
      <c r="G14" s="362">
        <f>IF(IF(ISERROR(VLOOKUP($A$18,'Base clients'!$A$6:$L$1736,8,0)),"",VLOOKUP($A$18,'Base clients'!$A$6:$L$1736,8,0))=0,"",IF(ISERROR(VLOOKUP($A$18,'Base clients'!$A$6:$L$1736,8,0)),"",VLOOKUP($A$18,'Base clients'!$A$6:$L$1736,8,0)))</f>
        <v>123232323</v>
      </c>
      <c r="H14" s="362"/>
      <c r="J14" s="86"/>
      <c r="K14" s="163"/>
      <c r="L14" s="86"/>
      <c r="M14" s="86"/>
      <c r="N14" s="86"/>
    </row>
    <row r="15" spans="1:15" s="105" customFormat="1" ht="16.45" customHeight="1" x14ac:dyDescent="0.25">
      <c r="A15" s="177"/>
      <c r="B15" s="177"/>
      <c r="C15" s="177"/>
      <c r="E15" s="159"/>
      <c r="F15" s="248" t="s">
        <v>2797</v>
      </c>
      <c r="G15" s="202" t="s">
        <v>3813</v>
      </c>
      <c r="H15" s="86" t="str">
        <f>A18</f>
        <v>C0002</v>
      </c>
      <c r="J15" s="86"/>
      <c r="K15" s="163"/>
      <c r="L15" s="86"/>
      <c r="M15" s="86"/>
      <c r="N15" s="86"/>
    </row>
    <row r="16" spans="1:15" ht="16.45" customHeight="1" x14ac:dyDescent="0.25">
      <c r="E16" s="159"/>
      <c r="F16" s="366" t="str">
        <f>IF(A17="","",A17&amp;" / "&amp;VLOOKUP(A17,Affaires!$A$7:$Q$2691,5,0))</f>
        <v>PER-000046 / SOPRA / BOUYGUES</v>
      </c>
      <c r="G16" s="366"/>
      <c r="K16" s="163"/>
    </row>
    <row r="17" spans="1:14" ht="16.45" customHeight="1" x14ac:dyDescent="0.25">
      <c r="A17" s="356" t="str">
        <f>'Base facturation'!B8</f>
        <v>PER-000046</v>
      </c>
      <c r="B17" s="356"/>
      <c r="C17" s="356"/>
      <c r="E17" s="159"/>
      <c r="G17" s="150"/>
      <c r="K17" s="163"/>
      <c r="M17" s="166"/>
      <c r="N17" s="166"/>
    </row>
    <row r="18" spans="1:14" ht="20.95" customHeight="1" x14ac:dyDescent="0.25">
      <c r="A18" s="353" t="str">
        <f>'Base facturation'!B6</f>
        <v>C0002</v>
      </c>
      <c r="B18" s="354"/>
      <c r="C18" s="355"/>
      <c r="E18" s="159"/>
      <c r="F18" s="258" t="s">
        <v>2727</v>
      </c>
      <c r="G18" s="259" t="s">
        <v>2800</v>
      </c>
      <c r="H18" s="259" t="s">
        <v>2728</v>
      </c>
      <c r="I18" s="260" t="s">
        <v>21</v>
      </c>
      <c r="J18" s="261" t="s">
        <v>2729</v>
      </c>
      <c r="K18" s="163"/>
      <c r="M18" s="96" t="s">
        <v>2799</v>
      </c>
      <c r="N18" s="96" t="s">
        <v>3887</v>
      </c>
    </row>
    <row r="19" spans="1:14" ht="6.75" customHeight="1" x14ac:dyDescent="0.25">
      <c r="E19" s="159"/>
      <c r="F19" s="167"/>
      <c r="G19" s="168"/>
      <c r="H19" s="169"/>
      <c r="I19" s="169"/>
      <c r="J19" s="170"/>
      <c r="K19" s="163"/>
    </row>
    <row r="20" spans="1:14" ht="35.35" customHeight="1" x14ac:dyDescent="0.25">
      <c r="A20" s="179">
        <v>9</v>
      </c>
      <c r="B20" s="179">
        <f>A20+1</f>
        <v>10</v>
      </c>
      <c r="C20" s="179">
        <f>B20+1</f>
        <v>11</v>
      </c>
      <c r="D20" s="97"/>
      <c r="E20" s="159"/>
      <c r="F20" s="142" t="str">
        <f>IF(ISBLANK(HLOOKUP("SAISIE DEVIS (apparaitra dans l'onglet devis)",'Base facturation'!$B$4:$ALN$56,A20,0)),"",HLOOKUP("SAISIE DEVIS (apparaitra dans l'onglet devis)",'Base facturation'!$B$4:$ALN$56,A20,0))</f>
        <v>Etude dossier</v>
      </c>
      <c r="G20" s="254">
        <f>IF(ISBLANK(HLOOKUP("SAISIE DEVIS (apparaitra dans l'onglet devis)",'Base facturation'!$B$4:$ALN$56,B20,0)),"",HLOOKUP("SAISIE DEVIS (apparaitra dans l'onglet devis)",'Base facturation'!$B$4:$ALN$56,B20,0))</f>
        <v>200</v>
      </c>
      <c r="H20" s="251">
        <f>IF(ISBLANK(HLOOKUP("SAISIE DEVIS (apparaitra dans l'onglet devis)",'Base facturation'!$B$4:$ALN$56,C20,0)),"",HLOOKUP("SAISIE DEVIS (apparaitra dans l'onglet devis)",'Base facturation'!$B$4:$ALN$56,C20,0))</f>
        <v>4</v>
      </c>
      <c r="I20" s="143">
        <f>IF(ISERROR(G20*H20),"",G20*H20)</f>
        <v>800</v>
      </c>
      <c r="J20" s="188">
        <f>IF(F20="","",Paramètres!$B$17)</f>
        <v>0.2</v>
      </c>
      <c r="K20" s="163"/>
      <c r="M20" s="86">
        <f>IF(ISERROR(I20*J20),"",I20*J20)</f>
        <v>160</v>
      </c>
      <c r="N20" s="86">
        <f>IF(ISERROR(M20-$I$38*M20),M20,M20-$I$38*M20)</f>
        <v>160</v>
      </c>
    </row>
    <row r="21" spans="1:14" ht="35.35" customHeight="1" x14ac:dyDescent="0.25">
      <c r="A21" s="179">
        <f>A20+3</f>
        <v>12</v>
      </c>
      <c r="B21" s="179">
        <f t="shared" ref="B21:C34" si="0">A21+1</f>
        <v>13</v>
      </c>
      <c r="C21" s="179">
        <f t="shared" si="0"/>
        <v>14</v>
      </c>
      <c r="D21" s="97"/>
      <c r="E21" s="159"/>
      <c r="F21" s="144" t="str">
        <f>IF(ISBLANK(HLOOKUP("SAISIE DEVIS (apparaitra dans l'onglet devis)",'Base facturation'!$B$4:$ALN$56,A21,0)),"",HLOOKUP("SAISIE DEVIS (apparaitra dans l'onglet devis)",'Base facturation'!$B$4:$ALN$56,A21,0))</f>
        <v>Proposition stratégie</v>
      </c>
      <c r="G21" s="180">
        <f>IF(ISBLANK(HLOOKUP("SAISIE DEVIS (apparaitra dans l'onglet devis)",'Base facturation'!$B$4:$ALN$56,B21,0)),"",HLOOKUP("SAISIE DEVIS (apparaitra dans l'onglet devis)",'Base facturation'!$B$4:$ALN$56,B21,0))</f>
        <v>200</v>
      </c>
      <c r="H21" s="252">
        <f>IF(ISBLANK(HLOOKUP("SAISIE DEVIS (apparaitra dans l'onglet devis)",'Base facturation'!$B$4:$ALN$56,C21,0)),"",HLOOKUP("SAISIE DEVIS (apparaitra dans l'onglet devis)",'Base facturation'!$B$4:$ALN$56,C21,0))</f>
        <v>1</v>
      </c>
      <c r="I21" s="145">
        <f t="shared" ref="I21:I34" si="1">IF(ISERROR(G21*H21),"",G21*H21)</f>
        <v>200</v>
      </c>
      <c r="J21" s="189">
        <f>IF(F21="","",Paramètres!$B$17)</f>
        <v>0.2</v>
      </c>
      <c r="K21" s="163"/>
      <c r="M21" s="86">
        <f t="shared" ref="M21:M34" si="2">IF(ISERROR(I21*J21),"",I21*J21)</f>
        <v>40</v>
      </c>
      <c r="N21" s="86">
        <f t="shared" ref="N21:N34" si="3">IF(ISERROR(M21-$I$38*M21),M21,M21-$I$38*M21)</f>
        <v>40</v>
      </c>
    </row>
    <row r="22" spans="1:14" ht="35.35" customHeight="1" x14ac:dyDescent="0.25">
      <c r="A22" s="179">
        <f t="shared" ref="A22:A34" si="4">A21+3</f>
        <v>15</v>
      </c>
      <c r="B22" s="179">
        <f t="shared" si="0"/>
        <v>16</v>
      </c>
      <c r="C22" s="179">
        <f t="shared" si="0"/>
        <v>17</v>
      </c>
      <c r="D22" s="97"/>
      <c r="E22" s="159"/>
      <c r="F22" s="144" t="str">
        <f>IF(ISBLANK(HLOOKUP("SAISIE DEVIS (apparaitra dans l'onglet devis)",'Base facturation'!$B$4:$ALN$56,A22,0)),"",HLOOKUP("SAISIE DEVIS (apparaitra dans l'onglet devis)",'Base facturation'!$B$4:$ALN$56,A22,0))</f>
        <v/>
      </c>
      <c r="G22" s="180" t="str">
        <f>IF(ISBLANK(HLOOKUP("SAISIE DEVIS (apparaitra dans l'onglet devis)",'Base facturation'!$B$4:$ALN$56,B22,0)),"",HLOOKUP("SAISIE DEVIS (apparaitra dans l'onglet devis)",'Base facturation'!$B$4:$ALN$56,B22,0))</f>
        <v/>
      </c>
      <c r="H22" s="252" t="str">
        <f>IF(ISBLANK(HLOOKUP("SAISIE DEVIS (apparaitra dans l'onglet devis)",'Base facturation'!$B$4:$ALN$56,C22,0)),"",HLOOKUP("SAISIE DEVIS (apparaitra dans l'onglet devis)",'Base facturation'!$B$4:$ALN$56,C22,0))</f>
        <v/>
      </c>
      <c r="I22" s="145" t="str">
        <f t="shared" si="1"/>
        <v/>
      </c>
      <c r="J22" s="189" t="str">
        <f>IF(F22="","",Paramètres!$B$17)</f>
        <v/>
      </c>
      <c r="K22" s="163"/>
      <c r="M22" s="86" t="str">
        <f t="shared" si="2"/>
        <v/>
      </c>
      <c r="N22" s="86" t="str">
        <f t="shared" si="3"/>
        <v/>
      </c>
    </row>
    <row r="23" spans="1:14" ht="35.35" customHeight="1" x14ac:dyDescent="0.25">
      <c r="A23" s="179">
        <f t="shared" si="4"/>
        <v>18</v>
      </c>
      <c r="B23" s="179">
        <f t="shared" si="0"/>
        <v>19</v>
      </c>
      <c r="C23" s="179">
        <f t="shared" si="0"/>
        <v>20</v>
      </c>
      <c r="D23" s="97"/>
      <c r="E23" s="159"/>
      <c r="F23" s="144" t="str">
        <f>IF(ISBLANK(HLOOKUP("SAISIE DEVIS (apparaitra dans l'onglet devis)",'Base facturation'!$B$4:$ALN$56,A23,0)),"",HLOOKUP("SAISIE DEVIS (apparaitra dans l'onglet devis)",'Base facturation'!$B$4:$ALN$56,A23,0))</f>
        <v/>
      </c>
      <c r="G23" s="180" t="str">
        <f>IF(ISBLANK(HLOOKUP("SAISIE DEVIS (apparaitra dans l'onglet devis)",'Base facturation'!$B$4:$ALN$56,B23,0)),"",HLOOKUP("SAISIE DEVIS (apparaitra dans l'onglet devis)",'Base facturation'!$B$4:$ALN$56,B23,0))</f>
        <v/>
      </c>
      <c r="H23" s="252" t="str">
        <f>IF(ISBLANK(HLOOKUP("SAISIE DEVIS (apparaitra dans l'onglet devis)",'Base facturation'!$B$4:$ALN$56,C23,0)),"",HLOOKUP("SAISIE DEVIS (apparaitra dans l'onglet devis)",'Base facturation'!$B$4:$ALN$56,C23,0))</f>
        <v/>
      </c>
      <c r="I23" s="145" t="str">
        <f t="shared" si="1"/>
        <v/>
      </c>
      <c r="J23" s="189" t="str">
        <f>IF(F23="","",Paramètres!$B$17)</f>
        <v/>
      </c>
      <c r="K23" s="163"/>
      <c r="M23" s="86" t="str">
        <f t="shared" si="2"/>
        <v/>
      </c>
      <c r="N23" s="86" t="str">
        <f t="shared" si="3"/>
        <v/>
      </c>
    </row>
    <row r="24" spans="1:14" ht="35.35" customHeight="1" x14ac:dyDescent="0.25">
      <c r="A24" s="179">
        <f t="shared" si="4"/>
        <v>21</v>
      </c>
      <c r="B24" s="179">
        <f t="shared" si="0"/>
        <v>22</v>
      </c>
      <c r="C24" s="179">
        <f t="shared" si="0"/>
        <v>23</v>
      </c>
      <c r="D24" s="97"/>
      <c r="E24" s="159"/>
      <c r="F24" s="144" t="str">
        <f>IF(ISBLANK(HLOOKUP("SAISIE DEVIS (apparaitra dans l'onglet devis)",'Base facturation'!$B$4:$ALN$56,A24,0)),"",HLOOKUP("SAISIE DEVIS (apparaitra dans l'onglet devis)",'Base facturation'!$B$4:$ALN$56,A24,0))</f>
        <v/>
      </c>
      <c r="G24" s="180" t="str">
        <f>IF(ISBLANK(HLOOKUP("SAISIE DEVIS (apparaitra dans l'onglet devis)",'Base facturation'!$B$4:$ALN$56,B24,0)),"",HLOOKUP("SAISIE DEVIS (apparaitra dans l'onglet devis)",'Base facturation'!$B$4:$ALN$56,B24,0))</f>
        <v/>
      </c>
      <c r="H24" s="252" t="str">
        <f>IF(ISBLANK(HLOOKUP("SAISIE DEVIS (apparaitra dans l'onglet devis)",'Base facturation'!$B$4:$ALN$56,C24,0)),"",HLOOKUP("SAISIE DEVIS (apparaitra dans l'onglet devis)",'Base facturation'!$B$4:$ALN$56,C24,0))</f>
        <v/>
      </c>
      <c r="I24" s="145" t="str">
        <f t="shared" si="1"/>
        <v/>
      </c>
      <c r="J24" s="189" t="str">
        <f>IF(F24="","",Paramètres!$B$17)</f>
        <v/>
      </c>
      <c r="K24" s="163"/>
      <c r="M24" s="86" t="str">
        <f t="shared" si="2"/>
        <v/>
      </c>
      <c r="N24" s="86" t="str">
        <f t="shared" si="3"/>
        <v/>
      </c>
    </row>
    <row r="25" spans="1:14" ht="35.35" customHeight="1" x14ac:dyDescent="0.25">
      <c r="A25" s="179">
        <f t="shared" si="4"/>
        <v>24</v>
      </c>
      <c r="B25" s="179">
        <f t="shared" si="0"/>
        <v>25</v>
      </c>
      <c r="C25" s="179">
        <f t="shared" si="0"/>
        <v>26</v>
      </c>
      <c r="D25" s="97"/>
      <c r="E25" s="159"/>
      <c r="F25" s="144" t="str">
        <f>IF(ISBLANK(HLOOKUP("SAISIE DEVIS (apparaitra dans l'onglet devis)",'Base facturation'!$B$4:$ALN$56,A25,0)),"",HLOOKUP("SAISIE DEVIS (apparaitra dans l'onglet devis)",'Base facturation'!$B$4:$ALN$56,A25,0))</f>
        <v/>
      </c>
      <c r="G25" s="180" t="str">
        <f>IF(ISBLANK(HLOOKUP("SAISIE DEVIS (apparaitra dans l'onglet devis)",'Base facturation'!$B$4:$ALN$56,B25,0)),"",HLOOKUP("SAISIE DEVIS (apparaitra dans l'onglet devis)",'Base facturation'!$B$4:$ALN$56,B25,0))</f>
        <v/>
      </c>
      <c r="H25" s="252" t="str">
        <f>IF(ISBLANK(HLOOKUP("SAISIE DEVIS (apparaitra dans l'onglet devis)",'Base facturation'!$B$4:$ALN$56,C25,0)),"",HLOOKUP("SAISIE DEVIS (apparaitra dans l'onglet devis)",'Base facturation'!$B$4:$ALN$56,C25,0))</f>
        <v/>
      </c>
      <c r="I25" s="145" t="str">
        <f t="shared" si="1"/>
        <v/>
      </c>
      <c r="J25" s="189" t="str">
        <f>IF(F25="","",Paramètres!$B$17)</f>
        <v/>
      </c>
      <c r="K25" s="163"/>
      <c r="M25" s="86" t="str">
        <f t="shared" si="2"/>
        <v/>
      </c>
      <c r="N25" s="86" t="str">
        <f t="shared" si="3"/>
        <v/>
      </c>
    </row>
    <row r="26" spans="1:14" ht="35.35" customHeight="1" x14ac:dyDescent="0.25">
      <c r="A26" s="179">
        <f t="shared" si="4"/>
        <v>27</v>
      </c>
      <c r="B26" s="179">
        <f t="shared" si="0"/>
        <v>28</v>
      </c>
      <c r="C26" s="179">
        <f t="shared" si="0"/>
        <v>29</v>
      </c>
      <c r="D26" s="97"/>
      <c r="E26" s="159"/>
      <c r="F26" s="144" t="str">
        <f>IF(ISBLANK(HLOOKUP("SAISIE DEVIS (apparaitra dans l'onglet devis)",'Base facturation'!$B$4:$ALN$56,A26,0)),"",HLOOKUP("SAISIE DEVIS (apparaitra dans l'onglet devis)",'Base facturation'!$B$4:$ALN$56,A26,0))</f>
        <v/>
      </c>
      <c r="G26" s="180" t="str">
        <f>IF(ISBLANK(HLOOKUP("SAISIE DEVIS (apparaitra dans l'onglet devis)",'Base facturation'!$B$4:$ALN$56,B26,0)),"",HLOOKUP("SAISIE DEVIS (apparaitra dans l'onglet devis)",'Base facturation'!$B$4:$ALN$56,B26,0))</f>
        <v/>
      </c>
      <c r="H26" s="252" t="str">
        <f>IF(ISBLANK(HLOOKUP("SAISIE DEVIS (apparaitra dans l'onglet devis)",'Base facturation'!$B$4:$ALN$56,C26,0)),"",HLOOKUP("SAISIE DEVIS (apparaitra dans l'onglet devis)",'Base facturation'!$B$4:$ALN$56,C26,0))</f>
        <v/>
      </c>
      <c r="I26" s="145" t="str">
        <f t="shared" si="1"/>
        <v/>
      </c>
      <c r="J26" s="189" t="str">
        <f>IF(F26="","",Paramètres!$B$17)</f>
        <v/>
      </c>
      <c r="K26" s="163"/>
      <c r="M26" s="86" t="str">
        <f t="shared" si="2"/>
        <v/>
      </c>
      <c r="N26" s="86" t="str">
        <f t="shared" si="3"/>
        <v/>
      </c>
    </row>
    <row r="27" spans="1:14" ht="35.35" customHeight="1" x14ac:dyDescent="0.25">
      <c r="A27" s="179">
        <f t="shared" si="4"/>
        <v>30</v>
      </c>
      <c r="B27" s="179">
        <f t="shared" si="0"/>
        <v>31</v>
      </c>
      <c r="C27" s="179">
        <f t="shared" si="0"/>
        <v>32</v>
      </c>
      <c r="D27" s="97"/>
      <c r="E27" s="159"/>
      <c r="F27" s="144" t="str">
        <f>IF(ISBLANK(HLOOKUP("SAISIE DEVIS (apparaitra dans l'onglet devis)",'Base facturation'!$B$4:$ALN$56,A27,0)),"",HLOOKUP("SAISIE DEVIS (apparaitra dans l'onglet devis)",'Base facturation'!$B$4:$ALN$56,A27,0))</f>
        <v/>
      </c>
      <c r="G27" s="180" t="str">
        <f>IF(ISBLANK(HLOOKUP("SAISIE DEVIS (apparaitra dans l'onglet devis)",'Base facturation'!$B$4:$ALN$56,B27,0)),"",HLOOKUP("SAISIE DEVIS (apparaitra dans l'onglet devis)",'Base facturation'!$B$4:$ALN$56,B27,0))</f>
        <v/>
      </c>
      <c r="H27" s="252" t="str">
        <f>IF(ISBLANK(HLOOKUP("SAISIE DEVIS (apparaitra dans l'onglet devis)",'Base facturation'!$B$4:$ALN$56,C27,0)),"",HLOOKUP("SAISIE DEVIS (apparaitra dans l'onglet devis)",'Base facturation'!$B$4:$ALN$56,C27,0))</f>
        <v/>
      </c>
      <c r="I27" s="145" t="str">
        <f t="shared" si="1"/>
        <v/>
      </c>
      <c r="J27" s="189" t="str">
        <f>IF(F27="","",Paramètres!$B$17)</f>
        <v/>
      </c>
      <c r="K27" s="163"/>
      <c r="M27" s="86" t="str">
        <f t="shared" si="2"/>
        <v/>
      </c>
      <c r="N27" s="86" t="str">
        <f t="shared" si="3"/>
        <v/>
      </c>
    </row>
    <row r="28" spans="1:14" ht="35.35" customHeight="1" x14ac:dyDescent="0.25">
      <c r="A28" s="179">
        <f t="shared" si="4"/>
        <v>33</v>
      </c>
      <c r="B28" s="179">
        <f t="shared" si="0"/>
        <v>34</v>
      </c>
      <c r="C28" s="179">
        <f t="shared" si="0"/>
        <v>35</v>
      </c>
      <c r="D28" s="97"/>
      <c r="E28" s="159"/>
      <c r="F28" s="144" t="str">
        <f>IF(ISBLANK(HLOOKUP("SAISIE DEVIS (apparaitra dans l'onglet devis)",'Base facturation'!$B$4:$ALN$56,A28,0)),"",HLOOKUP("SAISIE DEVIS (apparaitra dans l'onglet devis)",'Base facturation'!$B$4:$ALN$56,A28,0))</f>
        <v/>
      </c>
      <c r="G28" s="180" t="str">
        <f>IF(ISBLANK(HLOOKUP("SAISIE DEVIS (apparaitra dans l'onglet devis)",'Base facturation'!$B$4:$ALN$56,B28,0)),"",HLOOKUP("SAISIE DEVIS (apparaitra dans l'onglet devis)",'Base facturation'!$B$4:$ALN$56,B28,0))</f>
        <v/>
      </c>
      <c r="H28" s="252" t="str">
        <f>IF(ISBLANK(HLOOKUP("SAISIE DEVIS (apparaitra dans l'onglet devis)",'Base facturation'!$B$4:$ALN$56,C28,0)),"",HLOOKUP("SAISIE DEVIS (apparaitra dans l'onglet devis)",'Base facturation'!$B$4:$ALN$56,C28,0))</f>
        <v/>
      </c>
      <c r="I28" s="145" t="str">
        <f t="shared" si="1"/>
        <v/>
      </c>
      <c r="J28" s="189" t="str">
        <f>IF(F28="","",Paramètres!$B$17)</f>
        <v/>
      </c>
      <c r="K28" s="163"/>
      <c r="M28" s="86" t="str">
        <f t="shared" si="2"/>
        <v/>
      </c>
      <c r="N28" s="86" t="str">
        <f t="shared" si="3"/>
        <v/>
      </c>
    </row>
    <row r="29" spans="1:14" ht="35.35" customHeight="1" x14ac:dyDescent="0.25">
      <c r="A29" s="179">
        <f t="shared" si="4"/>
        <v>36</v>
      </c>
      <c r="B29" s="179">
        <f t="shared" si="0"/>
        <v>37</v>
      </c>
      <c r="C29" s="179">
        <f t="shared" si="0"/>
        <v>38</v>
      </c>
      <c r="D29" s="97"/>
      <c r="E29" s="159"/>
      <c r="F29" s="144" t="str">
        <f>IF(ISBLANK(HLOOKUP("SAISIE DEVIS (apparaitra dans l'onglet devis)",'Base facturation'!$B$4:$ALN$56,A29,0)),"",HLOOKUP("SAISIE DEVIS (apparaitra dans l'onglet devis)",'Base facturation'!$B$4:$ALN$56,A29,0))</f>
        <v/>
      </c>
      <c r="G29" s="180" t="str">
        <f>IF(ISBLANK(HLOOKUP("SAISIE DEVIS (apparaitra dans l'onglet devis)",'Base facturation'!$B$4:$ALN$56,B29,0)),"",HLOOKUP("SAISIE DEVIS (apparaitra dans l'onglet devis)",'Base facturation'!$B$4:$ALN$56,B29,0))</f>
        <v/>
      </c>
      <c r="H29" s="252" t="str">
        <f>IF(ISBLANK(HLOOKUP("SAISIE DEVIS (apparaitra dans l'onglet devis)",'Base facturation'!$B$4:$ALN$56,C29,0)),"",HLOOKUP("SAISIE DEVIS (apparaitra dans l'onglet devis)",'Base facturation'!$B$4:$ALN$56,C29,0))</f>
        <v/>
      </c>
      <c r="I29" s="145" t="str">
        <f t="shared" si="1"/>
        <v/>
      </c>
      <c r="J29" s="189" t="str">
        <f>IF(F29="","",Paramètres!$B$17)</f>
        <v/>
      </c>
      <c r="K29" s="163"/>
      <c r="M29" s="86" t="str">
        <f t="shared" si="2"/>
        <v/>
      </c>
      <c r="N29" s="86" t="str">
        <f t="shared" si="3"/>
        <v/>
      </c>
    </row>
    <row r="30" spans="1:14" ht="35.35" customHeight="1" x14ac:dyDescent="0.25">
      <c r="A30" s="179">
        <f t="shared" si="4"/>
        <v>39</v>
      </c>
      <c r="B30" s="179">
        <f t="shared" si="0"/>
        <v>40</v>
      </c>
      <c r="C30" s="179">
        <f t="shared" si="0"/>
        <v>41</v>
      </c>
      <c r="D30" s="97"/>
      <c r="E30" s="159"/>
      <c r="F30" s="144" t="str">
        <f>IF(ISBLANK(HLOOKUP("SAISIE DEVIS (apparaitra dans l'onglet devis)",'Base facturation'!$B$4:$ALN$56,A30,0)),"",HLOOKUP("SAISIE DEVIS (apparaitra dans l'onglet devis)",'Base facturation'!$B$4:$ALN$56,A30,0))</f>
        <v/>
      </c>
      <c r="G30" s="180" t="str">
        <f>IF(ISBLANK(HLOOKUP("SAISIE DEVIS (apparaitra dans l'onglet devis)",'Base facturation'!$B$4:$ALN$56,B30,0)),"",HLOOKUP("SAISIE DEVIS (apparaitra dans l'onglet devis)",'Base facturation'!$B$4:$ALN$56,B30,0))</f>
        <v/>
      </c>
      <c r="H30" s="252" t="str">
        <f>IF(ISBLANK(HLOOKUP("SAISIE DEVIS (apparaitra dans l'onglet devis)",'Base facturation'!$B$4:$ALN$56,C30,0)),"",HLOOKUP("SAISIE DEVIS (apparaitra dans l'onglet devis)",'Base facturation'!$B$4:$ALN$56,C30,0))</f>
        <v/>
      </c>
      <c r="I30" s="145" t="str">
        <f t="shared" si="1"/>
        <v/>
      </c>
      <c r="J30" s="189" t="str">
        <f>IF(F30="","",Paramètres!$B$17)</f>
        <v/>
      </c>
      <c r="K30" s="163"/>
      <c r="M30" s="86" t="str">
        <f t="shared" si="2"/>
        <v/>
      </c>
      <c r="N30" s="86" t="str">
        <f t="shared" si="3"/>
        <v/>
      </c>
    </row>
    <row r="31" spans="1:14" ht="35.35" customHeight="1" x14ac:dyDescent="0.25">
      <c r="A31" s="179">
        <f t="shared" si="4"/>
        <v>42</v>
      </c>
      <c r="B31" s="179">
        <f t="shared" si="0"/>
        <v>43</v>
      </c>
      <c r="C31" s="179">
        <f t="shared" si="0"/>
        <v>44</v>
      </c>
      <c r="D31" s="97"/>
      <c r="E31" s="159"/>
      <c r="F31" s="144" t="str">
        <f>IF(ISBLANK(HLOOKUP("SAISIE DEVIS (apparaitra dans l'onglet devis)",'Base facturation'!$B$4:$ALN$56,A31,0)),"",HLOOKUP("SAISIE DEVIS (apparaitra dans l'onglet devis)",'Base facturation'!$B$4:$ALN$56,A31,0))</f>
        <v/>
      </c>
      <c r="G31" s="180" t="str">
        <f>IF(ISBLANK(HLOOKUP("SAISIE DEVIS (apparaitra dans l'onglet devis)",'Base facturation'!$B$4:$ALN$56,B31,0)),"",HLOOKUP("SAISIE DEVIS (apparaitra dans l'onglet devis)",'Base facturation'!$B$4:$ALN$56,B31,0))</f>
        <v/>
      </c>
      <c r="H31" s="252" t="str">
        <f>IF(ISBLANK(HLOOKUP("SAISIE DEVIS (apparaitra dans l'onglet devis)",'Base facturation'!$B$4:$ALN$56,C31,0)),"",HLOOKUP("SAISIE DEVIS (apparaitra dans l'onglet devis)",'Base facturation'!$B$4:$ALN$56,C31,0))</f>
        <v/>
      </c>
      <c r="I31" s="145" t="str">
        <f t="shared" si="1"/>
        <v/>
      </c>
      <c r="J31" s="189" t="str">
        <f>IF(F31="","",Paramètres!$B$17)</f>
        <v/>
      </c>
      <c r="K31" s="163"/>
      <c r="M31" s="86" t="str">
        <f t="shared" si="2"/>
        <v/>
      </c>
      <c r="N31" s="86" t="str">
        <f t="shared" si="3"/>
        <v/>
      </c>
    </row>
    <row r="32" spans="1:14" ht="35.35" customHeight="1" x14ac:dyDescent="0.25">
      <c r="A32" s="179">
        <f t="shared" si="4"/>
        <v>45</v>
      </c>
      <c r="B32" s="179">
        <f t="shared" si="0"/>
        <v>46</v>
      </c>
      <c r="C32" s="179">
        <f t="shared" si="0"/>
        <v>47</v>
      </c>
      <c r="D32" s="97"/>
      <c r="E32" s="159"/>
      <c r="F32" s="144" t="str">
        <f>IF(ISBLANK(HLOOKUP("SAISIE DEVIS (apparaitra dans l'onglet devis)",'Base facturation'!$B$4:$ALN$56,A32,0)),"",HLOOKUP("SAISIE DEVIS (apparaitra dans l'onglet devis)",'Base facturation'!$B$4:$ALN$56,A32,0))</f>
        <v/>
      </c>
      <c r="G32" s="180" t="str">
        <f>IF(ISBLANK(HLOOKUP("SAISIE DEVIS (apparaitra dans l'onglet devis)",'Base facturation'!$B$4:$ALN$56,B32,0)),"",HLOOKUP("SAISIE DEVIS (apparaitra dans l'onglet devis)",'Base facturation'!$B$4:$ALN$56,B32,0))</f>
        <v/>
      </c>
      <c r="H32" s="252" t="str">
        <f>IF(ISBLANK(HLOOKUP("SAISIE DEVIS (apparaitra dans l'onglet devis)",'Base facturation'!$B$4:$ALN$56,C32,0)),"",HLOOKUP("SAISIE DEVIS (apparaitra dans l'onglet devis)",'Base facturation'!$B$4:$ALN$56,C32,0))</f>
        <v/>
      </c>
      <c r="I32" s="145" t="str">
        <f t="shared" si="1"/>
        <v/>
      </c>
      <c r="J32" s="189" t="str">
        <f>IF(F32="","",Paramètres!$B$17)</f>
        <v/>
      </c>
      <c r="K32" s="163"/>
      <c r="M32" s="86" t="str">
        <f t="shared" si="2"/>
        <v/>
      </c>
      <c r="N32" s="86" t="str">
        <f t="shared" si="3"/>
        <v/>
      </c>
    </row>
    <row r="33" spans="1:14" ht="35.35" customHeight="1" x14ac:dyDescent="0.25">
      <c r="A33" s="179">
        <f t="shared" si="4"/>
        <v>48</v>
      </c>
      <c r="B33" s="179">
        <f t="shared" si="0"/>
        <v>49</v>
      </c>
      <c r="C33" s="179">
        <f t="shared" si="0"/>
        <v>50</v>
      </c>
      <c r="D33" s="97"/>
      <c r="E33" s="159"/>
      <c r="F33" s="144" t="str">
        <f>IF(ISBLANK(HLOOKUP("SAISIE DEVIS (apparaitra dans l'onglet devis)",'Base facturation'!$B$4:$ALN$56,A33,0)),"",HLOOKUP("SAISIE DEVIS (apparaitra dans l'onglet devis)",'Base facturation'!$B$4:$ALN$56,A33,0))</f>
        <v/>
      </c>
      <c r="G33" s="180" t="str">
        <f>IF(ISBLANK(HLOOKUP("SAISIE DEVIS (apparaitra dans l'onglet devis)",'Base facturation'!$B$4:$ALN$56,B33,0)),"",HLOOKUP("SAISIE DEVIS (apparaitra dans l'onglet devis)",'Base facturation'!$B$4:$ALN$56,B33,0))</f>
        <v/>
      </c>
      <c r="H33" s="252" t="str">
        <f>IF(ISBLANK(HLOOKUP("SAISIE DEVIS (apparaitra dans l'onglet devis)",'Base facturation'!$B$4:$ALN$56,C33,0)),"",HLOOKUP("SAISIE DEVIS (apparaitra dans l'onglet devis)",'Base facturation'!$B$4:$ALN$56,C33,0))</f>
        <v/>
      </c>
      <c r="I33" s="145" t="str">
        <f t="shared" si="1"/>
        <v/>
      </c>
      <c r="J33" s="189" t="str">
        <f>IF(F33="","",Paramètres!$B$17)</f>
        <v/>
      </c>
      <c r="K33" s="163"/>
      <c r="M33" s="86" t="str">
        <f t="shared" si="2"/>
        <v/>
      </c>
      <c r="N33" s="86" t="str">
        <f t="shared" si="3"/>
        <v/>
      </c>
    </row>
    <row r="34" spans="1:14" ht="35.35" customHeight="1" x14ac:dyDescent="0.25">
      <c r="A34" s="179">
        <f t="shared" si="4"/>
        <v>51</v>
      </c>
      <c r="B34" s="179">
        <f t="shared" si="0"/>
        <v>52</v>
      </c>
      <c r="C34" s="179">
        <f t="shared" si="0"/>
        <v>53</v>
      </c>
      <c r="D34" s="97"/>
      <c r="E34" s="159"/>
      <c r="F34" s="144" t="str">
        <f>IF(ISBLANK(HLOOKUP("SAISIE DEVIS (apparaitra dans l'onglet devis)",'Base facturation'!$B$4:$ALN$56,A34,0)),"",HLOOKUP("SAISIE DEVIS (apparaitra dans l'onglet devis)",'Base facturation'!$B$4:$ALN$56,A34,0))</f>
        <v/>
      </c>
      <c r="G34" s="180" t="str">
        <f>IF(ISBLANK(HLOOKUP("SAISIE DEVIS (apparaitra dans l'onglet devis)",'Base facturation'!$B$4:$ALN$56,B34,0)),"",HLOOKUP("SAISIE DEVIS (apparaitra dans l'onglet devis)",'Base facturation'!$B$4:$ALN$56,B34,0))</f>
        <v/>
      </c>
      <c r="H34" s="252" t="str">
        <f>IF(ISBLANK(HLOOKUP("SAISIE DEVIS (apparaitra dans l'onglet devis)",'Base facturation'!$B$4:$ALN$56,C34,0)),"",HLOOKUP("SAISIE DEVIS (apparaitra dans l'onglet devis)",'Base facturation'!$B$4:$ALN$56,C34,0))</f>
        <v/>
      </c>
      <c r="I34" s="145" t="str">
        <f t="shared" si="1"/>
        <v/>
      </c>
      <c r="J34" s="189" t="str">
        <f>IF(F34="","",Paramètres!$B$17)</f>
        <v/>
      </c>
      <c r="K34" s="163"/>
      <c r="M34" s="86" t="str">
        <f t="shared" si="2"/>
        <v/>
      </c>
      <c r="N34" s="86" t="str">
        <f t="shared" si="3"/>
        <v/>
      </c>
    </row>
    <row r="35" spans="1:14" ht="83.95" customHeight="1" x14ac:dyDescent="0.25">
      <c r="A35" s="179"/>
      <c r="B35" s="179"/>
      <c r="C35" s="179"/>
      <c r="D35" s="97"/>
      <c r="E35" s="159"/>
      <c r="F35" s="146"/>
      <c r="G35" s="181"/>
      <c r="H35" s="253"/>
      <c r="I35" s="147"/>
      <c r="J35" s="190"/>
      <c r="K35" s="163"/>
    </row>
    <row r="36" spans="1:14" ht="18.7" customHeight="1" x14ac:dyDescent="0.25">
      <c r="E36" s="159"/>
      <c r="F36" s="148"/>
      <c r="J36" s="149"/>
      <c r="K36" s="163"/>
    </row>
    <row r="37" spans="1:14" ht="18" customHeight="1" x14ac:dyDescent="0.25">
      <c r="E37" s="159"/>
      <c r="F37" s="191"/>
      <c r="H37" s="98" t="s">
        <v>2730</v>
      </c>
      <c r="I37" s="99">
        <f>SUM(I20:I35)</f>
        <v>1000</v>
      </c>
      <c r="J37" s="171"/>
      <c r="K37" s="163"/>
    </row>
    <row r="38" spans="1:14" ht="18" customHeight="1" x14ac:dyDescent="0.25">
      <c r="E38" s="159"/>
      <c r="F38" s="192"/>
      <c r="H38" s="100" t="str">
        <f>IF(ISBLANK(HLOOKUP("SAISIE DEVIS (apparaitra dans l'onglet devis)",'Base facturation'!$B$4:$ALN$56,6,0)),"","Remise :")</f>
        <v>Remise :</v>
      </c>
      <c r="I38" s="195" t="str">
        <f>IF(ISBLANK('Base facturation'!B11),"",'Base facturation'!B11)</f>
        <v/>
      </c>
      <c r="K38" s="163"/>
    </row>
    <row r="39" spans="1:14" ht="18" customHeight="1" x14ac:dyDescent="0.25">
      <c r="E39" s="159"/>
      <c r="G39" s="359" t="s">
        <v>2731</v>
      </c>
      <c r="H39" s="98" t="s">
        <v>2732</v>
      </c>
      <c r="I39" s="99">
        <f>IF(ISERROR(I37-I38*I37),I37,(I37-I38*I37))</f>
        <v>1000</v>
      </c>
      <c r="J39" s="172"/>
      <c r="K39" s="163"/>
    </row>
    <row r="40" spans="1:14" ht="18" customHeight="1" x14ac:dyDescent="0.25">
      <c r="E40" s="159"/>
      <c r="F40" s="193"/>
      <c r="G40" s="360"/>
      <c r="H40" s="184" t="s">
        <v>2801</v>
      </c>
      <c r="I40" s="99">
        <f>SUM(N20:N34)</f>
        <v>200</v>
      </c>
      <c r="J40" s="172"/>
      <c r="K40" s="163"/>
    </row>
    <row r="41" spans="1:14" ht="18" customHeight="1" x14ac:dyDescent="0.25">
      <c r="E41" s="159"/>
      <c r="F41" s="194" t="s">
        <v>3817</v>
      </c>
      <c r="G41" s="361"/>
      <c r="H41" s="101" t="s">
        <v>2733</v>
      </c>
      <c r="I41" s="102">
        <f>SUM(I39:I40)</f>
        <v>1200</v>
      </c>
      <c r="J41" s="172"/>
      <c r="K41" s="163"/>
    </row>
    <row r="42" spans="1:14" ht="18" customHeight="1" x14ac:dyDescent="0.25">
      <c r="E42" s="159"/>
      <c r="H42" s="187"/>
      <c r="I42" s="187"/>
      <c r="J42" s="172"/>
      <c r="K42" s="163"/>
    </row>
    <row r="43" spans="1:14" ht="18" customHeight="1" x14ac:dyDescent="0.25">
      <c r="E43" s="159"/>
      <c r="J43" s="172"/>
      <c r="K43" s="163"/>
    </row>
    <row r="44" spans="1:14" ht="18" customHeight="1" x14ac:dyDescent="0.25">
      <c r="E44" s="159"/>
      <c r="H44" s="185"/>
      <c r="I44" s="186"/>
      <c r="K44" s="163"/>
    </row>
    <row r="45" spans="1:14" ht="14.55" thickBot="1" x14ac:dyDescent="0.3">
      <c r="E45" s="173"/>
      <c r="F45" s="174"/>
      <c r="G45" s="174"/>
      <c r="H45" s="174"/>
      <c r="I45" s="174"/>
      <c r="J45" s="174"/>
      <c r="K45" s="175"/>
    </row>
    <row r="46" spans="1:14" ht="14.55" thickTop="1" x14ac:dyDescent="0.25"/>
    <row r="48" spans="1:14" x14ac:dyDescent="0.25">
      <c r="F48" s="155" t="str">
        <f>IF(I39='Base facturation'!B59,"ok","pas ok")</f>
        <v>ok</v>
      </c>
      <c r="H48" s="155"/>
      <c r="I48" s="176"/>
    </row>
  </sheetData>
  <sheetProtection algorithmName="SHA-512" hashValue="ia51PFlpoRpEoDhxkVAJVxjGVtAMh/+MlbDmNFTdmyST2NpfX/hSNkXkxA9YsQOPWb/kVl7Xs7Mx8almmbNYlg==" saltValue="zW614I6n94Cs9pC+vQbW2Q==" spinCount="100000" sheet="1" objects="1" scenarios="1"/>
  <mergeCells count="6">
    <mergeCell ref="G39:G41"/>
    <mergeCell ref="F16:G16"/>
    <mergeCell ref="H6:J6"/>
    <mergeCell ref="G14:H14"/>
    <mergeCell ref="A17:C17"/>
    <mergeCell ref="A18:C18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7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12EB9-F4B3-46B3-AC31-72AACA96A332}">
  <dimension ref="A1:M1005"/>
  <sheetViews>
    <sheetView showGridLines="0" zoomScale="110" zoomScaleNormal="110" workbookViewId="0">
      <pane ySplit="5" topLeftCell="A6" activePane="bottomLeft" state="frozen"/>
      <selection pane="bottomLeft" activeCell="J6" sqref="J6"/>
    </sheetView>
  </sheetViews>
  <sheetFormatPr baseColWidth="10" defaultColWidth="11.375" defaultRowHeight="19.600000000000001" customHeight="1" x14ac:dyDescent="0.25"/>
  <cols>
    <col min="1" max="1" width="2.625" style="281" customWidth="1"/>
    <col min="2" max="2" width="16.125" style="285" bestFit="1" customWidth="1"/>
    <col min="3" max="3" width="12.875" style="281" customWidth="1"/>
    <col min="4" max="4" width="29" style="281" customWidth="1"/>
    <col min="5" max="5" width="18.75" style="291" customWidth="1"/>
    <col min="6" max="6" width="15.125" style="313" customWidth="1"/>
    <col min="7" max="7" width="16.125" style="310" customWidth="1"/>
    <col min="8" max="8" width="19" style="310" customWidth="1"/>
    <col min="9" max="9" width="11.375" style="288"/>
    <col min="10" max="10" width="16.75" style="301" customWidth="1"/>
    <col min="11" max="12" width="16.75" style="290" customWidth="1"/>
    <col min="13" max="13" width="34" style="293" customWidth="1"/>
    <col min="14" max="16384" width="11.375" style="281"/>
  </cols>
  <sheetData>
    <row r="1" spans="1:13" s="86" customFormat="1" ht="26.35" customHeight="1" x14ac:dyDescent="0.25">
      <c r="A1" s="302" t="s">
        <v>3860</v>
      </c>
      <c r="B1" s="91"/>
      <c r="E1" s="165"/>
      <c r="F1" s="312"/>
      <c r="G1" s="279"/>
      <c r="H1" s="279"/>
      <c r="I1" s="238"/>
      <c r="J1" s="379" t="s">
        <v>3894</v>
      </c>
      <c r="K1" s="289"/>
      <c r="L1" s="289"/>
      <c r="M1" s="292"/>
    </row>
    <row r="2" spans="1:13" s="86" customFormat="1" ht="29.25" customHeight="1" x14ac:dyDescent="0.25">
      <c r="B2" s="91"/>
      <c r="E2" s="165"/>
      <c r="F2" s="312"/>
      <c r="G2" s="279"/>
      <c r="H2" s="279"/>
      <c r="I2" s="238"/>
      <c r="J2" s="303" t="s">
        <v>3866</v>
      </c>
      <c r="K2" s="289"/>
      <c r="L2" s="289"/>
      <c r="M2" s="292"/>
    </row>
    <row r="3" spans="1:13" s="86" customFormat="1" ht="19.600000000000001" hidden="1" customHeight="1" x14ac:dyDescent="0.25">
      <c r="B3" s="91"/>
      <c r="E3" s="165"/>
      <c r="F3" s="312"/>
      <c r="G3" s="279"/>
      <c r="H3" s="279"/>
      <c r="I3" s="238"/>
      <c r="J3" s="298" t="s">
        <v>3863</v>
      </c>
      <c r="K3" s="289"/>
      <c r="L3" s="289"/>
      <c r="M3" s="292"/>
    </row>
    <row r="4" spans="1:13" s="86" customFormat="1" ht="19.600000000000001" hidden="1" customHeight="1" x14ac:dyDescent="0.25">
      <c r="B4" s="280">
        <f ca="1">TODAY()</f>
        <v>45224</v>
      </c>
      <c r="C4" s="105">
        <v>3</v>
      </c>
      <c r="D4" s="105">
        <v>4</v>
      </c>
      <c r="E4" s="165">
        <v>5</v>
      </c>
      <c r="F4" s="312">
        <v>56</v>
      </c>
      <c r="G4" s="105">
        <v>6</v>
      </c>
      <c r="H4" s="105">
        <v>7</v>
      </c>
      <c r="I4" s="238"/>
      <c r="J4" s="298" t="s">
        <v>3864</v>
      </c>
      <c r="K4" s="279"/>
      <c r="L4" s="279"/>
      <c r="M4" s="292"/>
    </row>
    <row r="5" spans="1:13" s="86" customFormat="1" ht="42.75" customHeight="1" x14ac:dyDescent="0.25">
      <c r="B5" s="307" t="s">
        <v>3865</v>
      </c>
      <c r="C5" s="304" t="s">
        <v>3869</v>
      </c>
      <c r="D5" s="304" t="s">
        <v>3870</v>
      </c>
      <c r="E5" s="304" t="s">
        <v>3871</v>
      </c>
      <c r="F5" s="311" t="s">
        <v>3874</v>
      </c>
      <c r="G5" s="308" t="s">
        <v>3872</v>
      </c>
      <c r="H5" s="308" t="s">
        <v>3873</v>
      </c>
      <c r="I5" s="286" t="s">
        <v>3868</v>
      </c>
      <c r="J5" s="305" t="s">
        <v>3867</v>
      </c>
      <c r="K5" s="305" t="s">
        <v>3861</v>
      </c>
      <c r="L5" s="305" t="s">
        <v>3862</v>
      </c>
      <c r="M5" s="306" t="s">
        <v>36</v>
      </c>
    </row>
    <row r="6" spans="1:13" ht="19.600000000000001" customHeight="1" x14ac:dyDescent="0.25">
      <c r="B6" s="282" t="s">
        <v>2813</v>
      </c>
      <c r="C6" s="283" t="str">
        <f>IF(IF(ISERROR(HLOOKUP($B6,'Base facturation'!$C$4:$ALN$59,C$4,0)),"",HLOOKUP($B6,'Base facturation'!$C$4:$ALN$59,C$4,0))=0,"",IF(ISERROR(HLOOKUP($B6,'Base facturation'!$C$4:$ALN$59,C$4,0)),"",HLOOKUP($B6,'Base facturation'!$C$4:$ALN$59,C$4,0)))</f>
        <v>C0001</v>
      </c>
      <c r="D6" s="283" t="str">
        <f>IF(IF(ISERROR(HLOOKUP($B6,'Base facturation'!$C$4:$ALN$59,D$4,0)),"",HLOOKUP($B6,'Base facturation'!$C$4:$ALN$59,D$4,0))=0,"",IF(ISERROR(HLOOKUP($B6,'Base facturation'!$C$4:$ALN$59,D$4,0)),"",HLOOKUP($B6,'Base facturation'!$C$4:$ALN$59,D$4,0)))</f>
        <v>Jean-Claude Dubard</v>
      </c>
      <c r="E6" s="283" t="str">
        <f>IF(IF(ISERROR(HLOOKUP($B6,'Base facturation'!$C$4:$ALN$59,E$4,0)),"",HLOOKUP($B6,'Base facturation'!$C$4:$ALN$59,E$4,0))=0,"",IF(ISERROR(HLOOKUP($B6,'Base facturation'!$C$4:$ALN$59,E$4,0)),"",HLOOKUP($B6,'Base facturation'!$C$4:$ALN$59,E$4,0)))</f>
        <v>PER-000045</v>
      </c>
      <c r="F6" s="287">
        <f>IF(IF(ISERROR(HLOOKUP($B6,'Base facturation'!$C$4:$ALN$59,F$4,0)),"",HLOOKUP($B6,'Base facturation'!$C$4:$ALN$59,F$4,0))=0,"",IF(ISERROR(HLOOKUP($B6,'Base facturation'!$C$4:$ALN$59,F$4,0)),"",HLOOKUP($B6,'Base facturation'!$C$4:$ALN$59,F$4,0)))</f>
        <v>212</v>
      </c>
      <c r="G6" s="309">
        <f>IF(IF(ISERROR(HLOOKUP($B6,'Base facturation'!$C$4:$ALN$59,G$4,0)),"",HLOOKUP($B6,'Base facturation'!$C$4:$ALN$59,G$4,0))=0,"",IF(ISERROR(HLOOKUP($B6,'Base facturation'!$C$4:$ALN$59,G$4,0)),"",HLOOKUP($B6,'Base facturation'!$C$4:$ALN$59,G$4,0)))</f>
        <v>45023</v>
      </c>
      <c r="H6" s="309">
        <f>IF(IF(ISERROR(HLOOKUP($B6,'Base facturation'!$C$4:$ALN$59,H$4,0)),"",HLOOKUP($B6,'Base facturation'!$C$4:$ALN$59,H$4,0))=0,"",IF(ISERROR(HLOOKUP($B6,'Base facturation'!$C$4:$ALN$59,H$4,0)),"",HLOOKUP($B6,'Base facturation'!$C$4:$ALN$59,H$4,0)))</f>
        <v>45046</v>
      </c>
      <c r="I6" s="287" t="str">
        <f ca="1">IF(H6="","",IF($B$4&gt;H6,"OUI","non"))</f>
        <v>OUI</v>
      </c>
      <c r="J6" s="299"/>
      <c r="K6" s="294"/>
      <c r="L6" s="294"/>
      <c r="M6" s="295"/>
    </row>
    <row r="7" spans="1:13" ht="19.600000000000001" customHeight="1" x14ac:dyDescent="0.25">
      <c r="B7" s="282" t="s">
        <v>2814</v>
      </c>
      <c r="C7" s="283" t="str">
        <f>IF(IF(ISERROR(HLOOKUP($B7,'Base facturation'!$C$4:$ALN$59,C$4,0)),"",HLOOKUP($B7,'Base facturation'!$C$4:$ALN$59,C$4,0))=0,"",IF(ISERROR(HLOOKUP($B7,'Base facturation'!$C$4:$ALN$59,C$4,0)),"",HLOOKUP($B7,'Base facturation'!$C$4:$ALN$59,C$4,0)))</f>
        <v/>
      </c>
      <c r="D7" s="283" t="str">
        <f>IF(IF(ISERROR(HLOOKUP($B7,'Base facturation'!$C$4:$ALN$59,D$4,0)),"",HLOOKUP($B7,'Base facturation'!$C$4:$ALN$59,D$4,0))=0,"",IF(ISERROR(HLOOKUP($B7,'Base facturation'!$C$4:$ALN$59,D$4,0)),"",HLOOKUP($B7,'Base facturation'!$C$4:$ALN$59,D$4,0)))</f>
        <v/>
      </c>
      <c r="E7" s="283" t="str">
        <f>IF(IF(ISERROR(HLOOKUP($B7,'Base facturation'!$C$4:$ALN$59,E$4,0)),"",HLOOKUP($B7,'Base facturation'!$C$4:$ALN$59,E$4,0))=0,"",IF(ISERROR(HLOOKUP($B7,'Base facturation'!$C$4:$ALN$59,E$4,0)),"",HLOOKUP($B7,'Base facturation'!$C$4:$ALN$59,E$4,0)))</f>
        <v/>
      </c>
      <c r="F7" s="287" t="str">
        <f>IF(IF(ISERROR(HLOOKUP($B7,'Base facturation'!$C$4:$ALN$59,F$4,0)),"",HLOOKUP($B7,'Base facturation'!$C$4:$ALN$59,F$4,0))=0,"",IF(ISERROR(HLOOKUP($B7,'Base facturation'!$C$4:$ALN$59,F$4,0)),"",HLOOKUP($B7,'Base facturation'!$C$4:$ALN$59,F$4,0)))</f>
        <v/>
      </c>
      <c r="G7" s="309" t="str">
        <f>IF(IF(ISERROR(HLOOKUP($B7,'Base facturation'!$C$4:$ALN$59,G$4,0)),"",HLOOKUP($B7,'Base facturation'!$C$4:$ALN$59,G$4,0))=0,"",IF(ISERROR(HLOOKUP($B7,'Base facturation'!$C$4:$ALN$59,G$4,0)),"",HLOOKUP($B7,'Base facturation'!$C$4:$ALN$59,G$4,0)))</f>
        <v/>
      </c>
      <c r="H7" s="309" t="str">
        <f>IF(IF(ISERROR(HLOOKUP($B7,'Base facturation'!$C$4:$ALN$59,H$4,0)),"",HLOOKUP($B7,'Base facturation'!$C$4:$ALN$59,H$4,0))=0,"",IF(ISERROR(HLOOKUP($B7,'Base facturation'!$C$4:$ALN$59,H$4,0)),"",HLOOKUP($B7,'Base facturation'!$C$4:$ALN$59,H$4,0)))</f>
        <v/>
      </c>
      <c r="I7" s="287" t="str">
        <f t="shared" ref="I7:I70" si="0">IF(H7="","",IF($B$4&gt;H7,"OUI","non"))</f>
        <v/>
      </c>
      <c r="J7" s="299"/>
      <c r="K7" s="294"/>
      <c r="L7" s="294"/>
      <c r="M7" s="295"/>
    </row>
    <row r="8" spans="1:13" ht="19.600000000000001" customHeight="1" x14ac:dyDescent="0.25">
      <c r="B8" s="282" t="s">
        <v>2815</v>
      </c>
      <c r="C8" s="283" t="str">
        <f>IF(IF(ISERROR(HLOOKUP($B8,'Base facturation'!$C$4:$ALN$59,C$4,0)),"",HLOOKUP($B8,'Base facturation'!$C$4:$ALN$59,C$4,0))=0,"",IF(ISERROR(HLOOKUP($B8,'Base facturation'!$C$4:$ALN$59,C$4,0)),"",HLOOKUP($B8,'Base facturation'!$C$4:$ALN$59,C$4,0)))</f>
        <v/>
      </c>
      <c r="D8" s="283" t="str">
        <f>IF(IF(ISERROR(HLOOKUP($B8,'Base facturation'!$C$4:$ALN$59,D$4,0)),"",HLOOKUP($B8,'Base facturation'!$C$4:$ALN$59,D$4,0))=0,"",IF(ISERROR(HLOOKUP($B8,'Base facturation'!$C$4:$ALN$59,D$4,0)),"",HLOOKUP($B8,'Base facturation'!$C$4:$ALN$59,D$4,0)))</f>
        <v/>
      </c>
      <c r="E8" s="283" t="str">
        <f>IF(IF(ISERROR(HLOOKUP($B8,'Base facturation'!$C$4:$ALN$59,E$4,0)),"",HLOOKUP($B8,'Base facturation'!$C$4:$ALN$59,E$4,0))=0,"",IF(ISERROR(HLOOKUP($B8,'Base facturation'!$C$4:$ALN$59,E$4,0)),"",HLOOKUP($B8,'Base facturation'!$C$4:$ALN$59,E$4,0)))</f>
        <v/>
      </c>
      <c r="F8" s="287" t="str">
        <f>IF(IF(ISERROR(HLOOKUP($B8,'Base facturation'!$C$4:$ALN$59,F$4,0)),"",HLOOKUP($B8,'Base facturation'!$C$4:$ALN$59,F$4,0))=0,"",IF(ISERROR(HLOOKUP($B8,'Base facturation'!$C$4:$ALN$59,F$4,0)),"",HLOOKUP($B8,'Base facturation'!$C$4:$ALN$59,F$4,0)))</f>
        <v/>
      </c>
      <c r="G8" s="309" t="str">
        <f>IF(IF(ISERROR(HLOOKUP($B8,'Base facturation'!$C$4:$ALN$59,G$4,0)),"",HLOOKUP($B8,'Base facturation'!$C$4:$ALN$59,G$4,0))=0,"",IF(ISERROR(HLOOKUP($B8,'Base facturation'!$C$4:$ALN$59,G$4,0)),"",HLOOKUP($B8,'Base facturation'!$C$4:$ALN$59,G$4,0)))</f>
        <v/>
      </c>
      <c r="H8" s="309" t="str">
        <f>IF(IF(ISERROR(HLOOKUP($B8,'Base facturation'!$C$4:$ALN$59,H$4,0)),"",HLOOKUP($B8,'Base facturation'!$C$4:$ALN$59,H$4,0))=0,"",IF(ISERROR(HLOOKUP($B8,'Base facturation'!$C$4:$ALN$59,H$4,0)),"",HLOOKUP($B8,'Base facturation'!$C$4:$ALN$59,H$4,0)))</f>
        <v/>
      </c>
      <c r="I8" s="287" t="str">
        <f t="shared" si="0"/>
        <v/>
      </c>
      <c r="J8" s="299"/>
      <c r="K8" s="294"/>
      <c r="L8" s="294"/>
      <c r="M8" s="295"/>
    </row>
    <row r="9" spans="1:13" ht="19.600000000000001" customHeight="1" x14ac:dyDescent="0.25">
      <c r="B9" s="282" t="s">
        <v>2816</v>
      </c>
      <c r="C9" s="283" t="str">
        <f>IF(IF(ISERROR(HLOOKUP($B9,'Base facturation'!$C$4:$ALN$59,C$4,0)),"",HLOOKUP($B9,'Base facturation'!$C$4:$ALN$59,C$4,0))=0,"",IF(ISERROR(HLOOKUP($B9,'Base facturation'!$C$4:$ALN$59,C$4,0)),"",HLOOKUP($B9,'Base facturation'!$C$4:$ALN$59,C$4,0)))</f>
        <v/>
      </c>
      <c r="D9" s="283" t="str">
        <f>IF(IF(ISERROR(HLOOKUP($B9,'Base facturation'!$C$4:$ALN$59,D$4,0)),"",HLOOKUP($B9,'Base facturation'!$C$4:$ALN$59,D$4,0))=0,"",IF(ISERROR(HLOOKUP($B9,'Base facturation'!$C$4:$ALN$59,D$4,0)),"",HLOOKUP($B9,'Base facturation'!$C$4:$ALN$59,D$4,0)))</f>
        <v/>
      </c>
      <c r="E9" s="283" t="str">
        <f>IF(IF(ISERROR(HLOOKUP($B9,'Base facturation'!$C$4:$ALN$59,E$4,0)),"",HLOOKUP($B9,'Base facturation'!$C$4:$ALN$59,E$4,0))=0,"",IF(ISERROR(HLOOKUP($B9,'Base facturation'!$C$4:$ALN$59,E$4,0)),"",HLOOKUP($B9,'Base facturation'!$C$4:$ALN$59,E$4,0)))</f>
        <v/>
      </c>
      <c r="F9" s="287" t="str">
        <f>IF(IF(ISERROR(HLOOKUP($B9,'Base facturation'!$C$4:$ALN$59,F$4,0)),"",HLOOKUP($B9,'Base facturation'!$C$4:$ALN$59,F$4,0))=0,"",IF(ISERROR(HLOOKUP($B9,'Base facturation'!$C$4:$ALN$59,F$4,0)),"",HLOOKUP($B9,'Base facturation'!$C$4:$ALN$59,F$4,0)))</f>
        <v/>
      </c>
      <c r="G9" s="309" t="str">
        <f>IF(IF(ISERROR(HLOOKUP($B9,'Base facturation'!$C$4:$ALN$59,G$4,0)),"",HLOOKUP($B9,'Base facturation'!$C$4:$ALN$59,G$4,0))=0,"",IF(ISERROR(HLOOKUP($B9,'Base facturation'!$C$4:$ALN$59,G$4,0)),"",HLOOKUP($B9,'Base facturation'!$C$4:$ALN$59,G$4,0)))</f>
        <v/>
      </c>
      <c r="H9" s="309" t="str">
        <f>IF(IF(ISERROR(HLOOKUP($B9,'Base facturation'!$C$4:$ALN$59,H$4,0)),"",HLOOKUP($B9,'Base facturation'!$C$4:$ALN$59,H$4,0))=0,"",IF(ISERROR(HLOOKUP($B9,'Base facturation'!$C$4:$ALN$59,H$4,0)),"",HLOOKUP($B9,'Base facturation'!$C$4:$ALN$59,H$4,0)))</f>
        <v/>
      </c>
      <c r="I9" s="287" t="str">
        <f t="shared" si="0"/>
        <v/>
      </c>
      <c r="J9" s="299"/>
      <c r="K9" s="294"/>
      <c r="L9" s="294"/>
      <c r="M9" s="295"/>
    </row>
    <row r="10" spans="1:13" ht="19.600000000000001" customHeight="1" x14ac:dyDescent="0.25">
      <c r="B10" s="282" t="s">
        <v>2817</v>
      </c>
      <c r="C10" s="283" t="str">
        <f>IF(IF(ISERROR(HLOOKUP($B10,'Base facturation'!$C$4:$ALN$59,C$4,0)),"",HLOOKUP($B10,'Base facturation'!$C$4:$ALN$59,C$4,0))=0,"",IF(ISERROR(HLOOKUP($B10,'Base facturation'!$C$4:$ALN$59,C$4,0)),"",HLOOKUP($B10,'Base facturation'!$C$4:$ALN$59,C$4,0)))</f>
        <v/>
      </c>
      <c r="D10" s="283" t="str">
        <f>IF(IF(ISERROR(HLOOKUP($B10,'Base facturation'!$C$4:$ALN$59,D$4,0)),"",HLOOKUP($B10,'Base facturation'!$C$4:$ALN$59,D$4,0))=0,"",IF(ISERROR(HLOOKUP($B10,'Base facturation'!$C$4:$ALN$59,D$4,0)),"",HLOOKUP($B10,'Base facturation'!$C$4:$ALN$59,D$4,0)))</f>
        <v/>
      </c>
      <c r="E10" s="283" t="str">
        <f>IF(IF(ISERROR(HLOOKUP($B10,'Base facturation'!$C$4:$ALN$59,E$4,0)),"",HLOOKUP($B10,'Base facturation'!$C$4:$ALN$59,E$4,0))=0,"",IF(ISERROR(HLOOKUP($B10,'Base facturation'!$C$4:$ALN$59,E$4,0)),"",HLOOKUP($B10,'Base facturation'!$C$4:$ALN$59,E$4,0)))</f>
        <v/>
      </c>
      <c r="F10" s="287" t="str">
        <f>IF(IF(ISERROR(HLOOKUP($B10,'Base facturation'!$C$4:$ALN$59,F$4,0)),"",HLOOKUP($B10,'Base facturation'!$C$4:$ALN$59,F$4,0))=0,"",IF(ISERROR(HLOOKUP($B10,'Base facturation'!$C$4:$ALN$59,F$4,0)),"",HLOOKUP($B10,'Base facturation'!$C$4:$ALN$59,F$4,0)))</f>
        <v/>
      </c>
      <c r="G10" s="309" t="str">
        <f>IF(IF(ISERROR(HLOOKUP($B10,'Base facturation'!$C$4:$ALN$59,G$4,0)),"",HLOOKUP($B10,'Base facturation'!$C$4:$ALN$59,G$4,0))=0,"",IF(ISERROR(HLOOKUP($B10,'Base facturation'!$C$4:$ALN$59,G$4,0)),"",HLOOKUP($B10,'Base facturation'!$C$4:$ALN$59,G$4,0)))</f>
        <v/>
      </c>
      <c r="H10" s="309" t="str">
        <f>IF(IF(ISERROR(HLOOKUP($B10,'Base facturation'!$C$4:$ALN$59,H$4,0)),"",HLOOKUP($B10,'Base facturation'!$C$4:$ALN$59,H$4,0))=0,"",IF(ISERROR(HLOOKUP($B10,'Base facturation'!$C$4:$ALN$59,H$4,0)),"",HLOOKUP($B10,'Base facturation'!$C$4:$ALN$59,H$4,0)))</f>
        <v/>
      </c>
      <c r="I10" s="287" t="str">
        <f t="shared" si="0"/>
        <v/>
      </c>
      <c r="J10" s="299"/>
      <c r="K10" s="294"/>
      <c r="L10" s="294"/>
      <c r="M10" s="295"/>
    </row>
    <row r="11" spans="1:13" ht="19.600000000000001" customHeight="1" x14ac:dyDescent="0.25">
      <c r="B11" s="282" t="s">
        <v>2818</v>
      </c>
      <c r="C11" s="283" t="str">
        <f>IF(IF(ISERROR(HLOOKUP($B11,'Base facturation'!$C$4:$ALN$59,C$4,0)),"",HLOOKUP($B11,'Base facturation'!$C$4:$ALN$59,C$4,0))=0,"",IF(ISERROR(HLOOKUP($B11,'Base facturation'!$C$4:$ALN$59,C$4,0)),"",HLOOKUP($B11,'Base facturation'!$C$4:$ALN$59,C$4,0)))</f>
        <v/>
      </c>
      <c r="D11" s="283" t="str">
        <f>IF(IF(ISERROR(HLOOKUP($B11,'Base facturation'!$C$4:$ALN$59,D$4,0)),"",HLOOKUP($B11,'Base facturation'!$C$4:$ALN$59,D$4,0))=0,"",IF(ISERROR(HLOOKUP($B11,'Base facturation'!$C$4:$ALN$59,D$4,0)),"",HLOOKUP($B11,'Base facturation'!$C$4:$ALN$59,D$4,0)))</f>
        <v/>
      </c>
      <c r="E11" s="283" t="str">
        <f>IF(IF(ISERROR(HLOOKUP($B11,'Base facturation'!$C$4:$ALN$59,E$4,0)),"",HLOOKUP($B11,'Base facturation'!$C$4:$ALN$59,E$4,0))=0,"",IF(ISERROR(HLOOKUP($B11,'Base facturation'!$C$4:$ALN$59,E$4,0)),"",HLOOKUP($B11,'Base facturation'!$C$4:$ALN$59,E$4,0)))</f>
        <v/>
      </c>
      <c r="F11" s="287" t="str">
        <f>IF(IF(ISERROR(HLOOKUP($B11,'Base facturation'!$C$4:$ALN$59,F$4,0)),"",HLOOKUP($B11,'Base facturation'!$C$4:$ALN$59,F$4,0))=0,"",IF(ISERROR(HLOOKUP($B11,'Base facturation'!$C$4:$ALN$59,F$4,0)),"",HLOOKUP($B11,'Base facturation'!$C$4:$ALN$59,F$4,0)))</f>
        <v/>
      </c>
      <c r="G11" s="309" t="str">
        <f>IF(IF(ISERROR(HLOOKUP($B11,'Base facturation'!$C$4:$ALN$59,G$4,0)),"",HLOOKUP($B11,'Base facturation'!$C$4:$ALN$59,G$4,0))=0,"",IF(ISERROR(HLOOKUP($B11,'Base facturation'!$C$4:$ALN$59,G$4,0)),"",HLOOKUP($B11,'Base facturation'!$C$4:$ALN$59,G$4,0)))</f>
        <v/>
      </c>
      <c r="H11" s="309" t="str">
        <f>IF(IF(ISERROR(HLOOKUP($B11,'Base facturation'!$C$4:$ALN$59,H$4,0)),"",HLOOKUP($B11,'Base facturation'!$C$4:$ALN$59,H$4,0))=0,"",IF(ISERROR(HLOOKUP($B11,'Base facturation'!$C$4:$ALN$59,H$4,0)),"",HLOOKUP($B11,'Base facturation'!$C$4:$ALN$59,H$4,0)))</f>
        <v/>
      </c>
      <c r="I11" s="287" t="str">
        <f t="shared" si="0"/>
        <v/>
      </c>
      <c r="J11" s="299"/>
      <c r="K11" s="294"/>
      <c r="L11" s="294"/>
      <c r="M11" s="295"/>
    </row>
    <row r="12" spans="1:13" ht="19.600000000000001" customHeight="1" x14ac:dyDescent="0.25">
      <c r="B12" s="282" t="s">
        <v>2819</v>
      </c>
      <c r="C12" s="283" t="str">
        <f>IF(IF(ISERROR(HLOOKUP($B12,'Base facturation'!$C$4:$ALN$59,C$4,0)),"",HLOOKUP($B12,'Base facturation'!$C$4:$ALN$59,C$4,0))=0,"",IF(ISERROR(HLOOKUP($B12,'Base facturation'!$C$4:$ALN$59,C$4,0)),"",HLOOKUP($B12,'Base facturation'!$C$4:$ALN$59,C$4,0)))</f>
        <v/>
      </c>
      <c r="D12" s="283" t="str">
        <f>IF(IF(ISERROR(HLOOKUP($B12,'Base facturation'!$C$4:$ALN$59,D$4,0)),"",HLOOKUP($B12,'Base facturation'!$C$4:$ALN$59,D$4,0))=0,"",IF(ISERROR(HLOOKUP($B12,'Base facturation'!$C$4:$ALN$59,D$4,0)),"",HLOOKUP($B12,'Base facturation'!$C$4:$ALN$59,D$4,0)))</f>
        <v/>
      </c>
      <c r="E12" s="283" t="str">
        <f>IF(IF(ISERROR(HLOOKUP($B12,'Base facturation'!$C$4:$ALN$59,E$4,0)),"",HLOOKUP($B12,'Base facturation'!$C$4:$ALN$59,E$4,0))=0,"",IF(ISERROR(HLOOKUP($B12,'Base facturation'!$C$4:$ALN$59,E$4,0)),"",HLOOKUP($B12,'Base facturation'!$C$4:$ALN$59,E$4,0)))</f>
        <v/>
      </c>
      <c r="F12" s="287" t="str">
        <f>IF(IF(ISERROR(HLOOKUP($B12,'Base facturation'!$C$4:$ALN$59,F$4,0)),"",HLOOKUP($B12,'Base facturation'!$C$4:$ALN$59,F$4,0))=0,"",IF(ISERROR(HLOOKUP($B12,'Base facturation'!$C$4:$ALN$59,F$4,0)),"",HLOOKUP($B12,'Base facturation'!$C$4:$ALN$59,F$4,0)))</f>
        <v/>
      </c>
      <c r="G12" s="309" t="str">
        <f>IF(IF(ISERROR(HLOOKUP($B12,'Base facturation'!$C$4:$ALN$59,G$4,0)),"",HLOOKUP($B12,'Base facturation'!$C$4:$ALN$59,G$4,0))=0,"",IF(ISERROR(HLOOKUP($B12,'Base facturation'!$C$4:$ALN$59,G$4,0)),"",HLOOKUP($B12,'Base facturation'!$C$4:$ALN$59,G$4,0)))</f>
        <v/>
      </c>
      <c r="H12" s="309" t="str">
        <f>IF(IF(ISERROR(HLOOKUP($B12,'Base facturation'!$C$4:$ALN$59,H$4,0)),"",HLOOKUP($B12,'Base facturation'!$C$4:$ALN$59,H$4,0))=0,"",IF(ISERROR(HLOOKUP($B12,'Base facturation'!$C$4:$ALN$59,H$4,0)),"",HLOOKUP($B12,'Base facturation'!$C$4:$ALN$59,H$4,0)))</f>
        <v/>
      </c>
      <c r="I12" s="287" t="str">
        <f t="shared" si="0"/>
        <v/>
      </c>
      <c r="J12" s="299"/>
      <c r="K12" s="294"/>
      <c r="L12" s="294"/>
      <c r="M12" s="295"/>
    </row>
    <row r="13" spans="1:13" ht="19.600000000000001" customHeight="1" x14ac:dyDescent="0.25">
      <c r="B13" s="282" t="s">
        <v>2820</v>
      </c>
      <c r="C13" s="283" t="str">
        <f>IF(IF(ISERROR(HLOOKUP($B13,'Base facturation'!$C$4:$ALN$59,C$4,0)),"",HLOOKUP($B13,'Base facturation'!$C$4:$ALN$59,C$4,0))=0,"",IF(ISERROR(HLOOKUP($B13,'Base facturation'!$C$4:$ALN$59,C$4,0)),"",HLOOKUP($B13,'Base facturation'!$C$4:$ALN$59,C$4,0)))</f>
        <v/>
      </c>
      <c r="D13" s="283" t="str">
        <f>IF(IF(ISERROR(HLOOKUP($B13,'Base facturation'!$C$4:$ALN$59,D$4,0)),"",HLOOKUP($B13,'Base facturation'!$C$4:$ALN$59,D$4,0))=0,"",IF(ISERROR(HLOOKUP($B13,'Base facturation'!$C$4:$ALN$59,D$4,0)),"",HLOOKUP($B13,'Base facturation'!$C$4:$ALN$59,D$4,0)))</f>
        <v/>
      </c>
      <c r="E13" s="283" t="str">
        <f>IF(IF(ISERROR(HLOOKUP($B13,'Base facturation'!$C$4:$ALN$59,E$4,0)),"",HLOOKUP($B13,'Base facturation'!$C$4:$ALN$59,E$4,0))=0,"",IF(ISERROR(HLOOKUP($B13,'Base facturation'!$C$4:$ALN$59,E$4,0)),"",HLOOKUP($B13,'Base facturation'!$C$4:$ALN$59,E$4,0)))</f>
        <v/>
      </c>
      <c r="F13" s="287" t="str">
        <f>IF(IF(ISERROR(HLOOKUP($B13,'Base facturation'!$C$4:$ALN$59,F$4,0)),"",HLOOKUP($B13,'Base facturation'!$C$4:$ALN$59,F$4,0))=0,"",IF(ISERROR(HLOOKUP($B13,'Base facturation'!$C$4:$ALN$59,F$4,0)),"",HLOOKUP($B13,'Base facturation'!$C$4:$ALN$59,F$4,0)))</f>
        <v/>
      </c>
      <c r="G13" s="309" t="str">
        <f>IF(IF(ISERROR(HLOOKUP($B13,'Base facturation'!$C$4:$ALN$59,G$4,0)),"",HLOOKUP($B13,'Base facturation'!$C$4:$ALN$59,G$4,0))=0,"",IF(ISERROR(HLOOKUP($B13,'Base facturation'!$C$4:$ALN$59,G$4,0)),"",HLOOKUP($B13,'Base facturation'!$C$4:$ALN$59,G$4,0)))</f>
        <v/>
      </c>
      <c r="H13" s="309" t="str">
        <f>IF(IF(ISERROR(HLOOKUP($B13,'Base facturation'!$C$4:$ALN$59,H$4,0)),"",HLOOKUP($B13,'Base facturation'!$C$4:$ALN$59,H$4,0))=0,"",IF(ISERROR(HLOOKUP($B13,'Base facturation'!$C$4:$ALN$59,H$4,0)),"",HLOOKUP($B13,'Base facturation'!$C$4:$ALN$59,H$4,0)))</f>
        <v/>
      </c>
      <c r="I13" s="287" t="str">
        <f t="shared" si="0"/>
        <v/>
      </c>
      <c r="J13" s="299"/>
      <c r="K13" s="294"/>
      <c r="L13" s="294"/>
      <c r="M13" s="295"/>
    </row>
    <row r="14" spans="1:13" ht="19.600000000000001" customHeight="1" x14ac:dyDescent="0.25">
      <c r="B14" s="282" t="s">
        <v>2821</v>
      </c>
      <c r="C14" s="283" t="str">
        <f>IF(IF(ISERROR(HLOOKUP($B14,'Base facturation'!$C$4:$ALN$59,C$4,0)),"",HLOOKUP($B14,'Base facturation'!$C$4:$ALN$59,C$4,0))=0,"",IF(ISERROR(HLOOKUP($B14,'Base facturation'!$C$4:$ALN$59,C$4,0)),"",HLOOKUP($B14,'Base facturation'!$C$4:$ALN$59,C$4,0)))</f>
        <v/>
      </c>
      <c r="D14" s="283" t="str">
        <f>IF(IF(ISERROR(HLOOKUP($B14,'Base facturation'!$C$4:$ALN$59,D$4,0)),"",HLOOKUP($B14,'Base facturation'!$C$4:$ALN$59,D$4,0))=0,"",IF(ISERROR(HLOOKUP($B14,'Base facturation'!$C$4:$ALN$59,D$4,0)),"",HLOOKUP($B14,'Base facturation'!$C$4:$ALN$59,D$4,0)))</f>
        <v/>
      </c>
      <c r="E14" s="283" t="str">
        <f>IF(IF(ISERROR(HLOOKUP($B14,'Base facturation'!$C$4:$ALN$59,E$4,0)),"",HLOOKUP($B14,'Base facturation'!$C$4:$ALN$59,E$4,0))=0,"",IF(ISERROR(HLOOKUP($B14,'Base facturation'!$C$4:$ALN$59,E$4,0)),"",HLOOKUP($B14,'Base facturation'!$C$4:$ALN$59,E$4,0)))</f>
        <v/>
      </c>
      <c r="F14" s="287" t="str">
        <f>IF(IF(ISERROR(HLOOKUP($B14,'Base facturation'!$C$4:$ALN$59,F$4,0)),"",HLOOKUP($B14,'Base facturation'!$C$4:$ALN$59,F$4,0))=0,"",IF(ISERROR(HLOOKUP($B14,'Base facturation'!$C$4:$ALN$59,F$4,0)),"",HLOOKUP($B14,'Base facturation'!$C$4:$ALN$59,F$4,0)))</f>
        <v/>
      </c>
      <c r="G14" s="309" t="str">
        <f>IF(IF(ISERROR(HLOOKUP($B14,'Base facturation'!$C$4:$ALN$59,G$4,0)),"",HLOOKUP($B14,'Base facturation'!$C$4:$ALN$59,G$4,0))=0,"",IF(ISERROR(HLOOKUP($B14,'Base facturation'!$C$4:$ALN$59,G$4,0)),"",HLOOKUP($B14,'Base facturation'!$C$4:$ALN$59,G$4,0)))</f>
        <v/>
      </c>
      <c r="H14" s="309" t="str">
        <f>IF(IF(ISERROR(HLOOKUP($B14,'Base facturation'!$C$4:$ALN$59,H$4,0)),"",HLOOKUP($B14,'Base facturation'!$C$4:$ALN$59,H$4,0))=0,"",IF(ISERROR(HLOOKUP($B14,'Base facturation'!$C$4:$ALN$59,H$4,0)),"",HLOOKUP($B14,'Base facturation'!$C$4:$ALN$59,H$4,0)))</f>
        <v/>
      </c>
      <c r="I14" s="287" t="str">
        <f t="shared" si="0"/>
        <v/>
      </c>
      <c r="J14" s="299"/>
      <c r="K14" s="294"/>
      <c r="L14" s="294"/>
      <c r="M14" s="295"/>
    </row>
    <row r="15" spans="1:13" ht="19.600000000000001" customHeight="1" x14ac:dyDescent="0.25">
      <c r="B15" s="282" t="s">
        <v>2822</v>
      </c>
      <c r="C15" s="283" t="str">
        <f>IF(IF(ISERROR(HLOOKUP($B15,'Base facturation'!$C$4:$ALN$59,C$4,0)),"",HLOOKUP($B15,'Base facturation'!$C$4:$ALN$59,C$4,0))=0,"",IF(ISERROR(HLOOKUP($B15,'Base facturation'!$C$4:$ALN$59,C$4,0)),"",HLOOKUP($B15,'Base facturation'!$C$4:$ALN$59,C$4,0)))</f>
        <v/>
      </c>
      <c r="D15" s="283" t="str">
        <f>IF(IF(ISERROR(HLOOKUP($B15,'Base facturation'!$C$4:$ALN$59,D$4,0)),"",HLOOKUP($B15,'Base facturation'!$C$4:$ALN$59,D$4,0))=0,"",IF(ISERROR(HLOOKUP($B15,'Base facturation'!$C$4:$ALN$59,D$4,0)),"",HLOOKUP($B15,'Base facturation'!$C$4:$ALN$59,D$4,0)))</f>
        <v/>
      </c>
      <c r="E15" s="283" t="str">
        <f>IF(IF(ISERROR(HLOOKUP($B15,'Base facturation'!$C$4:$ALN$59,E$4,0)),"",HLOOKUP($B15,'Base facturation'!$C$4:$ALN$59,E$4,0))=0,"",IF(ISERROR(HLOOKUP($B15,'Base facturation'!$C$4:$ALN$59,E$4,0)),"",HLOOKUP($B15,'Base facturation'!$C$4:$ALN$59,E$4,0)))</f>
        <v/>
      </c>
      <c r="F15" s="287" t="str">
        <f>IF(IF(ISERROR(HLOOKUP($B15,'Base facturation'!$C$4:$ALN$59,F$4,0)),"",HLOOKUP($B15,'Base facturation'!$C$4:$ALN$59,F$4,0))=0,"",IF(ISERROR(HLOOKUP($B15,'Base facturation'!$C$4:$ALN$59,F$4,0)),"",HLOOKUP($B15,'Base facturation'!$C$4:$ALN$59,F$4,0)))</f>
        <v/>
      </c>
      <c r="G15" s="309" t="str">
        <f>IF(IF(ISERROR(HLOOKUP($B15,'Base facturation'!$C$4:$ALN$59,G$4,0)),"",HLOOKUP($B15,'Base facturation'!$C$4:$ALN$59,G$4,0))=0,"",IF(ISERROR(HLOOKUP($B15,'Base facturation'!$C$4:$ALN$59,G$4,0)),"",HLOOKUP($B15,'Base facturation'!$C$4:$ALN$59,G$4,0)))</f>
        <v/>
      </c>
      <c r="H15" s="309" t="str">
        <f>IF(IF(ISERROR(HLOOKUP($B15,'Base facturation'!$C$4:$ALN$59,H$4,0)),"",HLOOKUP($B15,'Base facturation'!$C$4:$ALN$59,H$4,0))=0,"",IF(ISERROR(HLOOKUP($B15,'Base facturation'!$C$4:$ALN$59,H$4,0)),"",HLOOKUP($B15,'Base facturation'!$C$4:$ALN$59,H$4,0)))</f>
        <v/>
      </c>
      <c r="I15" s="287" t="str">
        <f t="shared" si="0"/>
        <v/>
      </c>
      <c r="J15" s="299"/>
      <c r="K15" s="294"/>
      <c r="L15" s="294"/>
      <c r="M15" s="295"/>
    </row>
    <row r="16" spans="1:13" ht="19.600000000000001" customHeight="1" x14ac:dyDescent="0.25">
      <c r="B16" s="282" t="s">
        <v>2823</v>
      </c>
      <c r="C16" s="283" t="str">
        <f>IF(IF(ISERROR(HLOOKUP($B16,'Base facturation'!$C$4:$ALN$59,C$4,0)),"",HLOOKUP($B16,'Base facturation'!$C$4:$ALN$59,C$4,0))=0,"",IF(ISERROR(HLOOKUP($B16,'Base facturation'!$C$4:$ALN$59,C$4,0)),"",HLOOKUP($B16,'Base facturation'!$C$4:$ALN$59,C$4,0)))</f>
        <v/>
      </c>
      <c r="D16" s="283" t="str">
        <f>IF(IF(ISERROR(HLOOKUP($B16,'Base facturation'!$C$4:$ALN$59,D$4,0)),"",HLOOKUP($B16,'Base facturation'!$C$4:$ALN$59,D$4,0))=0,"",IF(ISERROR(HLOOKUP($B16,'Base facturation'!$C$4:$ALN$59,D$4,0)),"",HLOOKUP($B16,'Base facturation'!$C$4:$ALN$59,D$4,0)))</f>
        <v/>
      </c>
      <c r="E16" s="283" t="str">
        <f>IF(IF(ISERROR(HLOOKUP($B16,'Base facturation'!$C$4:$ALN$59,E$4,0)),"",HLOOKUP($B16,'Base facturation'!$C$4:$ALN$59,E$4,0))=0,"",IF(ISERROR(HLOOKUP($B16,'Base facturation'!$C$4:$ALN$59,E$4,0)),"",HLOOKUP($B16,'Base facturation'!$C$4:$ALN$59,E$4,0)))</f>
        <v/>
      </c>
      <c r="F16" s="287" t="str">
        <f>IF(IF(ISERROR(HLOOKUP($B16,'Base facturation'!$C$4:$ALN$59,F$4,0)),"",HLOOKUP($B16,'Base facturation'!$C$4:$ALN$59,F$4,0))=0,"",IF(ISERROR(HLOOKUP($B16,'Base facturation'!$C$4:$ALN$59,F$4,0)),"",HLOOKUP($B16,'Base facturation'!$C$4:$ALN$59,F$4,0)))</f>
        <v/>
      </c>
      <c r="G16" s="309" t="str">
        <f>IF(IF(ISERROR(HLOOKUP($B16,'Base facturation'!$C$4:$ALN$59,G$4,0)),"",HLOOKUP($B16,'Base facturation'!$C$4:$ALN$59,G$4,0))=0,"",IF(ISERROR(HLOOKUP($B16,'Base facturation'!$C$4:$ALN$59,G$4,0)),"",HLOOKUP($B16,'Base facturation'!$C$4:$ALN$59,G$4,0)))</f>
        <v/>
      </c>
      <c r="H16" s="309" t="str">
        <f>IF(IF(ISERROR(HLOOKUP($B16,'Base facturation'!$C$4:$ALN$59,H$4,0)),"",HLOOKUP($B16,'Base facturation'!$C$4:$ALN$59,H$4,0))=0,"",IF(ISERROR(HLOOKUP($B16,'Base facturation'!$C$4:$ALN$59,H$4,0)),"",HLOOKUP($B16,'Base facturation'!$C$4:$ALN$59,H$4,0)))</f>
        <v/>
      </c>
      <c r="I16" s="287" t="str">
        <f t="shared" si="0"/>
        <v/>
      </c>
      <c r="J16" s="299"/>
      <c r="K16" s="294"/>
      <c r="L16" s="294"/>
      <c r="M16" s="295"/>
    </row>
    <row r="17" spans="2:13" ht="19.600000000000001" customHeight="1" x14ac:dyDescent="0.25">
      <c r="B17" s="282" t="s">
        <v>2824</v>
      </c>
      <c r="C17" s="283" t="str">
        <f>IF(IF(ISERROR(HLOOKUP($B17,'Base facturation'!$C$4:$ALN$59,C$4,0)),"",HLOOKUP($B17,'Base facturation'!$C$4:$ALN$59,C$4,0))=0,"",IF(ISERROR(HLOOKUP($B17,'Base facturation'!$C$4:$ALN$59,C$4,0)),"",HLOOKUP($B17,'Base facturation'!$C$4:$ALN$59,C$4,0)))</f>
        <v/>
      </c>
      <c r="D17" s="283" t="str">
        <f>IF(IF(ISERROR(HLOOKUP($B17,'Base facturation'!$C$4:$ALN$59,D$4,0)),"",HLOOKUP($B17,'Base facturation'!$C$4:$ALN$59,D$4,0))=0,"",IF(ISERROR(HLOOKUP($B17,'Base facturation'!$C$4:$ALN$59,D$4,0)),"",HLOOKUP($B17,'Base facturation'!$C$4:$ALN$59,D$4,0)))</f>
        <v/>
      </c>
      <c r="E17" s="283" t="str">
        <f>IF(IF(ISERROR(HLOOKUP($B17,'Base facturation'!$C$4:$ALN$59,E$4,0)),"",HLOOKUP($B17,'Base facturation'!$C$4:$ALN$59,E$4,0))=0,"",IF(ISERROR(HLOOKUP($B17,'Base facturation'!$C$4:$ALN$59,E$4,0)),"",HLOOKUP($B17,'Base facturation'!$C$4:$ALN$59,E$4,0)))</f>
        <v/>
      </c>
      <c r="F17" s="287" t="str">
        <f>IF(IF(ISERROR(HLOOKUP($B17,'Base facturation'!$C$4:$ALN$59,F$4,0)),"",HLOOKUP($B17,'Base facturation'!$C$4:$ALN$59,F$4,0))=0,"",IF(ISERROR(HLOOKUP($B17,'Base facturation'!$C$4:$ALN$59,F$4,0)),"",HLOOKUP($B17,'Base facturation'!$C$4:$ALN$59,F$4,0)))</f>
        <v/>
      </c>
      <c r="G17" s="309" t="str">
        <f>IF(IF(ISERROR(HLOOKUP($B17,'Base facturation'!$C$4:$ALN$59,G$4,0)),"",HLOOKUP($B17,'Base facturation'!$C$4:$ALN$59,G$4,0))=0,"",IF(ISERROR(HLOOKUP($B17,'Base facturation'!$C$4:$ALN$59,G$4,0)),"",HLOOKUP($B17,'Base facturation'!$C$4:$ALN$59,G$4,0)))</f>
        <v/>
      </c>
      <c r="H17" s="309" t="str">
        <f>IF(IF(ISERROR(HLOOKUP($B17,'Base facturation'!$C$4:$ALN$59,H$4,0)),"",HLOOKUP($B17,'Base facturation'!$C$4:$ALN$59,H$4,0))=0,"",IF(ISERROR(HLOOKUP($B17,'Base facturation'!$C$4:$ALN$59,H$4,0)),"",HLOOKUP($B17,'Base facturation'!$C$4:$ALN$59,H$4,0)))</f>
        <v/>
      </c>
      <c r="I17" s="287" t="str">
        <f t="shared" si="0"/>
        <v/>
      </c>
      <c r="J17" s="299"/>
      <c r="K17" s="294"/>
      <c r="L17" s="294"/>
      <c r="M17" s="295"/>
    </row>
    <row r="18" spans="2:13" ht="19.600000000000001" customHeight="1" x14ac:dyDescent="0.25">
      <c r="B18" s="282" t="s">
        <v>2825</v>
      </c>
      <c r="C18" s="283" t="str">
        <f>IF(IF(ISERROR(HLOOKUP($B18,'Base facturation'!$C$4:$ALN$59,C$4,0)),"",HLOOKUP($B18,'Base facturation'!$C$4:$ALN$59,C$4,0))=0,"",IF(ISERROR(HLOOKUP($B18,'Base facturation'!$C$4:$ALN$59,C$4,0)),"",HLOOKUP($B18,'Base facturation'!$C$4:$ALN$59,C$4,0)))</f>
        <v/>
      </c>
      <c r="D18" s="283" t="str">
        <f>IF(IF(ISERROR(HLOOKUP($B18,'Base facturation'!$C$4:$ALN$59,D$4,0)),"",HLOOKUP($B18,'Base facturation'!$C$4:$ALN$59,D$4,0))=0,"",IF(ISERROR(HLOOKUP($B18,'Base facturation'!$C$4:$ALN$59,D$4,0)),"",HLOOKUP($B18,'Base facturation'!$C$4:$ALN$59,D$4,0)))</f>
        <v/>
      </c>
      <c r="E18" s="283" t="str">
        <f>IF(IF(ISERROR(HLOOKUP($B18,'Base facturation'!$C$4:$ALN$59,E$4,0)),"",HLOOKUP($B18,'Base facturation'!$C$4:$ALN$59,E$4,0))=0,"",IF(ISERROR(HLOOKUP($B18,'Base facturation'!$C$4:$ALN$59,E$4,0)),"",HLOOKUP($B18,'Base facturation'!$C$4:$ALN$59,E$4,0)))</f>
        <v/>
      </c>
      <c r="F18" s="287" t="str">
        <f>IF(IF(ISERROR(HLOOKUP($B18,'Base facturation'!$C$4:$ALN$59,F$4,0)),"",HLOOKUP($B18,'Base facturation'!$C$4:$ALN$59,F$4,0))=0,"",IF(ISERROR(HLOOKUP($B18,'Base facturation'!$C$4:$ALN$59,F$4,0)),"",HLOOKUP($B18,'Base facturation'!$C$4:$ALN$59,F$4,0)))</f>
        <v/>
      </c>
      <c r="G18" s="309" t="str">
        <f>IF(IF(ISERROR(HLOOKUP($B18,'Base facturation'!$C$4:$ALN$59,G$4,0)),"",HLOOKUP($B18,'Base facturation'!$C$4:$ALN$59,G$4,0))=0,"",IF(ISERROR(HLOOKUP($B18,'Base facturation'!$C$4:$ALN$59,G$4,0)),"",HLOOKUP($B18,'Base facturation'!$C$4:$ALN$59,G$4,0)))</f>
        <v/>
      </c>
      <c r="H18" s="309" t="str">
        <f>IF(IF(ISERROR(HLOOKUP($B18,'Base facturation'!$C$4:$ALN$59,H$4,0)),"",HLOOKUP($B18,'Base facturation'!$C$4:$ALN$59,H$4,0))=0,"",IF(ISERROR(HLOOKUP($B18,'Base facturation'!$C$4:$ALN$59,H$4,0)),"",HLOOKUP($B18,'Base facturation'!$C$4:$ALN$59,H$4,0)))</f>
        <v/>
      </c>
      <c r="I18" s="287" t="str">
        <f t="shared" si="0"/>
        <v/>
      </c>
      <c r="J18" s="299"/>
      <c r="K18" s="294"/>
      <c r="L18" s="294"/>
      <c r="M18" s="295"/>
    </row>
    <row r="19" spans="2:13" ht="19.600000000000001" customHeight="1" x14ac:dyDescent="0.25">
      <c r="B19" s="282" t="s">
        <v>2826</v>
      </c>
      <c r="C19" s="283" t="str">
        <f>IF(IF(ISERROR(HLOOKUP($B19,'Base facturation'!$C$4:$ALN$59,C$4,0)),"",HLOOKUP($B19,'Base facturation'!$C$4:$ALN$59,C$4,0))=0,"",IF(ISERROR(HLOOKUP($B19,'Base facturation'!$C$4:$ALN$59,C$4,0)),"",HLOOKUP($B19,'Base facturation'!$C$4:$ALN$59,C$4,0)))</f>
        <v/>
      </c>
      <c r="D19" s="283" t="str">
        <f>IF(IF(ISERROR(HLOOKUP($B19,'Base facturation'!$C$4:$ALN$59,D$4,0)),"",HLOOKUP($B19,'Base facturation'!$C$4:$ALN$59,D$4,0))=0,"",IF(ISERROR(HLOOKUP($B19,'Base facturation'!$C$4:$ALN$59,D$4,0)),"",HLOOKUP($B19,'Base facturation'!$C$4:$ALN$59,D$4,0)))</f>
        <v/>
      </c>
      <c r="E19" s="283" t="str">
        <f>IF(IF(ISERROR(HLOOKUP($B19,'Base facturation'!$C$4:$ALN$59,E$4,0)),"",HLOOKUP($B19,'Base facturation'!$C$4:$ALN$59,E$4,0))=0,"",IF(ISERROR(HLOOKUP($B19,'Base facturation'!$C$4:$ALN$59,E$4,0)),"",HLOOKUP($B19,'Base facturation'!$C$4:$ALN$59,E$4,0)))</f>
        <v/>
      </c>
      <c r="F19" s="287" t="str">
        <f>IF(IF(ISERROR(HLOOKUP($B19,'Base facturation'!$C$4:$ALN$59,F$4,0)),"",HLOOKUP($B19,'Base facturation'!$C$4:$ALN$59,F$4,0))=0,"",IF(ISERROR(HLOOKUP($B19,'Base facturation'!$C$4:$ALN$59,F$4,0)),"",HLOOKUP($B19,'Base facturation'!$C$4:$ALN$59,F$4,0)))</f>
        <v/>
      </c>
      <c r="G19" s="309" t="str">
        <f>IF(IF(ISERROR(HLOOKUP($B19,'Base facturation'!$C$4:$ALN$59,G$4,0)),"",HLOOKUP($B19,'Base facturation'!$C$4:$ALN$59,G$4,0))=0,"",IF(ISERROR(HLOOKUP($B19,'Base facturation'!$C$4:$ALN$59,G$4,0)),"",HLOOKUP($B19,'Base facturation'!$C$4:$ALN$59,G$4,0)))</f>
        <v/>
      </c>
      <c r="H19" s="309" t="str">
        <f>IF(IF(ISERROR(HLOOKUP($B19,'Base facturation'!$C$4:$ALN$59,H$4,0)),"",HLOOKUP($B19,'Base facturation'!$C$4:$ALN$59,H$4,0))=0,"",IF(ISERROR(HLOOKUP($B19,'Base facturation'!$C$4:$ALN$59,H$4,0)),"",HLOOKUP($B19,'Base facturation'!$C$4:$ALN$59,H$4,0)))</f>
        <v/>
      </c>
      <c r="I19" s="287" t="str">
        <f t="shared" si="0"/>
        <v/>
      </c>
      <c r="J19" s="299"/>
      <c r="K19" s="294"/>
      <c r="L19" s="294"/>
      <c r="M19" s="295"/>
    </row>
    <row r="20" spans="2:13" ht="19.600000000000001" customHeight="1" x14ac:dyDescent="0.25">
      <c r="B20" s="282" t="s">
        <v>2827</v>
      </c>
      <c r="C20" s="283" t="str">
        <f>IF(IF(ISERROR(HLOOKUP($B20,'Base facturation'!$C$4:$ALN$59,C$4,0)),"",HLOOKUP($B20,'Base facturation'!$C$4:$ALN$59,C$4,0))=0,"",IF(ISERROR(HLOOKUP($B20,'Base facturation'!$C$4:$ALN$59,C$4,0)),"",HLOOKUP($B20,'Base facturation'!$C$4:$ALN$59,C$4,0)))</f>
        <v/>
      </c>
      <c r="D20" s="283" t="str">
        <f>IF(IF(ISERROR(HLOOKUP($B20,'Base facturation'!$C$4:$ALN$59,D$4,0)),"",HLOOKUP($B20,'Base facturation'!$C$4:$ALN$59,D$4,0))=0,"",IF(ISERROR(HLOOKUP($B20,'Base facturation'!$C$4:$ALN$59,D$4,0)),"",HLOOKUP($B20,'Base facturation'!$C$4:$ALN$59,D$4,0)))</f>
        <v/>
      </c>
      <c r="E20" s="283" t="str">
        <f>IF(IF(ISERROR(HLOOKUP($B20,'Base facturation'!$C$4:$ALN$59,E$4,0)),"",HLOOKUP($B20,'Base facturation'!$C$4:$ALN$59,E$4,0))=0,"",IF(ISERROR(HLOOKUP($B20,'Base facturation'!$C$4:$ALN$59,E$4,0)),"",HLOOKUP($B20,'Base facturation'!$C$4:$ALN$59,E$4,0)))</f>
        <v/>
      </c>
      <c r="F20" s="287" t="str">
        <f>IF(IF(ISERROR(HLOOKUP($B20,'Base facturation'!$C$4:$ALN$59,F$4,0)),"",HLOOKUP($B20,'Base facturation'!$C$4:$ALN$59,F$4,0))=0,"",IF(ISERROR(HLOOKUP($B20,'Base facturation'!$C$4:$ALN$59,F$4,0)),"",HLOOKUP($B20,'Base facturation'!$C$4:$ALN$59,F$4,0)))</f>
        <v/>
      </c>
      <c r="G20" s="309" t="str">
        <f>IF(IF(ISERROR(HLOOKUP($B20,'Base facturation'!$C$4:$ALN$59,G$4,0)),"",HLOOKUP($B20,'Base facturation'!$C$4:$ALN$59,G$4,0))=0,"",IF(ISERROR(HLOOKUP($B20,'Base facturation'!$C$4:$ALN$59,G$4,0)),"",HLOOKUP($B20,'Base facturation'!$C$4:$ALN$59,G$4,0)))</f>
        <v/>
      </c>
      <c r="H20" s="309" t="str">
        <f>IF(IF(ISERROR(HLOOKUP($B20,'Base facturation'!$C$4:$ALN$59,H$4,0)),"",HLOOKUP($B20,'Base facturation'!$C$4:$ALN$59,H$4,0))=0,"",IF(ISERROR(HLOOKUP($B20,'Base facturation'!$C$4:$ALN$59,H$4,0)),"",HLOOKUP($B20,'Base facturation'!$C$4:$ALN$59,H$4,0)))</f>
        <v/>
      </c>
      <c r="I20" s="287" t="str">
        <f t="shared" si="0"/>
        <v/>
      </c>
      <c r="J20" s="299"/>
      <c r="K20" s="294"/>
      <c r="L20" s="294"/>
      <c r="M20" s="295"/>
    </row>
    <row r="21" spans="2:13" ht="19.600000000000001" customHeight="1" x14ac:dyDescent="0.25">
      <c r="B21" s="282" t="s">
        <v>2828</v>
      </c>
      <c r="C21" s="283" t="str">
        <f>IF(IF(ISERROR(HLOOKUP($B21,'Base facturation'!$C$4:$ALN$59,C$4,0)),"",HLOOKUP($B21,'Base facturation'!$C$4:$ALN$59,C$4,0))=0,"",IF(ISERROR(HLOOKUP($B21,'Base facturation'!$C$4:$ALN$59,C$4,0)),"",HLOOKUP($B21,'Base facturation'!$C$4:$ALN$59,C$4,0)))</f>
        <v/>
      </c>
      <c r="D21" s="283" t="str">
        <f>IF(IF(ISERROR(HLOOKUP($B21,'Base facturation'!$C$4:$ALN$59,D$4,0)),"",HLOOKUP($B21,'Base facturation'!$C$4:$ALN$59,D$4,0))=0,"",IF(ISERROR(HLOOKUP($B21,'Base facturation'!$C$4:$ALN$59,D$4,0)),"",HLOOKUP($B21,'Base facturation'!$C$4:$ALN$59,D$4,0)))</f>
        <v/>
      </c>
      <c r="E21" s="283" t="str">
        <f>IF(IF(ISERROR(HLOOKUP($B21,'Base facturation'!$C$4:$ALN$59,E$4,0)),"",HLOOKUP($B21,'Base facturation'!$C$4:$ALN$59,E$4,0))=0,"",IF(ISERROR(HLOOKUP($B21,'Base facturation'!$C$4:$ALN$59,E$4,0)),"",HLOOKUP($B21,'Base facturation'!$C$4:$ALN$59,E$4,0)))</f>
        <v/>
      </c>
      <c r="F21" s="287" t="str">
        <f>IF(IF(ISERROR(HLOOKUP($B21,'Base facturation'!$C$4:$ALN$59,F$4,0)),"",HLOOKUP($B21,'Base facturation'!$C$4:$ALN$59,F$4,0))=0,"",IF(ISERROR(HLOOKUP($B21,'Base facturation'!$C$4:$ALN$59,F$4,0)),"",HLOOKUP($B21,'Base facturation'!$C$4:$ALN$59,F$4,0)))</f>
        <v/>
      </c>
      <c r="G21" s="309" t="str">
        <f>IF(IF(ISERROR(HLOOKUP($B21,'Base facturation'!$C$4:$ALN$59,G$4,0)),"",HLOOKUP($B21,'Base facturation'!$C$4:$ALN$59,G$4,0))=0,"",IF(ISERROR(HLOOKUP($B21,'Base facturation'!$C$4:$ALN$59,G$4,0)),"",HLOOKUP($B21,'Base facturation'!$C$4:$ALN$59,G$4,0)))</f>
        <v/>
      </c>
      <c r="H21" s="309" t="str">
        <f>IF(IF(ISERROR(HLOOKUP($B21,'Base facturation'!$C$4:$ALN$59,H$4,0)),"",HLOOKUP($B21,'Base facturation'!$C$4:$ALN$59,H$4,0))=0,"",IF(ISERROR(HLOOKUP($B21,'Base facturation'!$C$4:$ALN$59,H$4,0)),"",HLOOKUP($B21,'Base facturation'!$C$4:$ALN$59,H$4,0)))</f>
        <v/>
      </c>
      <c r="I21" s="287" t="str">
        <f t="shared" si="0"/>
        <v/>
      </c>
      <c r="J21" s="299"/>
      <c r="K21" s="294"/>
      <c r="L21" s="294"/>
      <c r="M21" s="295"/>
    </row>
    <row r="22" spans="2:13" ht="19.600000000000001" customHeight="1" x14ac:dyDescent="0.25">
      <c r="B22" s="282" t="s">
        <v>2829</v>
      </c>
      <c r="C22" s="283" t="str">
        <f>IF(IF(ISERROR(HLOOKUP($B22,'Base facturation'!$C$4:$ALN$59,C$4,0)),"",HLOOKUP($B22,'Base facturation'!$C$4:$ALN$59,C$4,0))=0,"",IF(ISERROR(HLOOKUP($B22,'Base facturation'!$C$4:$ALN$59,C$4,0)),"",HLOOKUP($B22,'Base facturation'!$C$4:$ALN$59,C$4,0)))</f>
        <v/>
      </c>
      <c r="D22" s="283" t="str">
        <f>IF(IF(ISERROR(HLOOKUP($B22,'Base facturation'!$C$4:$ALN$59,D$4,0)),"",HLOOKUP($B22,'Base facturation'!$C$4:$ALN$59,D$4,0))=0,"",IF(ISERROR(HLOOKUP($B22,'Base facturation'!$C$4:$ALN$59,D$4,0)),"",HLOOKUP($B22,'Base facturation'!$C$4:$ALN$59,D$4,0)))</f>
        <v/>
      </c>
      <c r="E22" s="283" t="str">
        <f>IF(IF(ISERROR(HLOOKUP($B22,'Base facturation'!$C$4:$ALN$59,E$4,0)),"",HLOOKUP($B22,'Base facturation'!$C$4:$ALN$59,E$4,0))=0,"",IF(ISERROR(HLOOKUP($B22,'Base facturation'!$C$4:$ALN$59,E$4,0)),"",HLOOKUP($B22,'Base facturation'!$C$4:$ALN$59,E$4,0)))</f>
        <v/>
      </c>
      <c r="F22" s="287" t="str">
        <f>IF(IF(ISERROR(HLOOKUP($B22,'Base facturation'!$C$4:$ALN$59,F$4,0)),"",HLOOKUP($B22,'Base facturation'!$C$4:$ALN$59,F$4,0))=0,"",IF(ISERROR(HLOOKUP($B22,'Base facturation'!$C$4:$ALN$59,F$4,0)),"",HLOOKUP($B22,'Base facturation'!$C$4:$ALN$59,F$4,0)))</f>
        <v/>
      </c>
      <c r="G22" s="309" t="str">
        <f>IF(IF(ISERROR(HLOOKUP($B22,'Base facturation'!$C$4:$ALN$59,G$4,0)),"",HLOOKUP($B22,'Base facturation'!$C$4:$ALN$59,G$4,0))=0,"",IF(ISERROR(HLOOKUP($B22,'Base facturation'!$C$4:$ALN$59,G$4,0)),"",HLOOKUP($B22,'Base facturation'!$C$4:$ALN$59,G$4,0)))</f>
        <v/>
      </c>
      <c r="H22" s="309" t="str">
        <f>IF(IF(ISERROR(HLOOKUP($B22,'Base facturation'!$C$4:$ALN$59,H$4,0)),"",HLOOKUP($B22,'Base facturation'!$C$4:$ALN$59,H$4,0))=0,"",IF(ISERROR(HLOOKUP($B22,'Base facturation'!$C$4:$ALN$59,H$4,0)),"",HLOOKUP($B22,'Base facturation'!$C$4:$ALN$59,H$4,0)))</f>
        <v/>
      </c>
      <c r="I22" s="287" t="str">
        <f t="shared" si="0"/>
        <v/>
      </c>
      <c r="J22" s="299"/>
      <c r="K22" s="294"/>
      <c r="L22" s="294"/>
      <c r="M22" s="295"/>
    </row>
    <row r="23" spans="2:13" ht="19.600000000000001" customHeight="1" x14ac:dyDescent="0.25">
      <c r="B23" s="282" t="s">
        <v>2830</v>
      </c>
      <c r="C23" s="283" t="str">
        <f>IF(IF(ISERROR(HLOOKUP($B23,'Base facturation'!$C$4:$ALN$59,C$4,0)),"",HLOOKUP($B23,'Base facturation'!$C$4:$ALN$59,C$4,0))=0,"",IF(ISERROR(HLOOKUP($B23,'Base facturation'!$C$4:$ALN$59,C$4,0)),"",HLOOKUP($B23,'Base facturation'!$C$4:$ALN$59,C$4,0)))</f>
        <v/>
      </c>
      <c r="D23" s="283" t="str">
        <f>IF(IF(ISERROR(HLOOKUP($B23,'Base facturation'!$C$4:$ALN$59,D$4,0)),"",HLOOKUP($B23,'Base facturation'!$C$4:$ALN$59,D$4,0))=0,"",IF(ISERROR(HLOOKUP($B23,'Base facturation'!$C$4:$ALN$59,D$4,0)),"",HLOOKUP($B23,'Base facturation'!$C$4:$ALN$59,D$4,0)))</f>
        <v/>
      </c>
      <c r="E23" s="283" t="str">
        <f>IF(IF(ISERROR(HLOOKUP($B23,'Base facturation'!$C$4:$ALN$59,E$4,0)),"",HLOOKUP($B23,'Base facturation'!$C$4:$ALN$59,E$4,0))=0,"",IF(ISERROR(HLOOKUP($B23,'Base facturation'!$C$4:$ALN$59,E$4,0)),"",HLOOKUP($B23,'Base facturation'!$C$4:$ALN$59,E$4,0)))</f>
        <v/>
      </c>
      <c r="F23" s="287" t="str">
        <f>IF(IF(ISERROR(HLOOKUP($B23,'Base facturation'!$C$4:$ALN$59,F$4,0)),"",HLOOKUP($B23,'Base facturation'!$C$4:$ALN$59,F$4,0))=0,"",IF(ISERROR(HLOOKUP($B23,'Base facturation'!$C$4:$ALN$59,F$4,0)),"",HLOOKUP($B23,'Base facturation'!$C$4:$ALN$59,F$4,0)))</f>
        <v/>
      </c>
      <c r="G23" s="309" t="str">
        <f>IF(IF(ISERROR(HLOOKUP($B23,'Base facturation'!$C$4:$ALN$59,G$4,0)),"",HLOOKUP($B23,'Base facturation'!$C$4:$ALN$59,G$4,0))=0,"",IF(ISERROR(HLOOKUP($B23,'Base facturation'!$C$4:$ALN$59,G$4,0)),"",HLOOKUP($B23,'Base facturation'!$C$4:$ALN$59,G$4,0)))</f>
        <v/>
      </c>
      <c r="H23" s="309" t="str">
        <f>IF(IF(ISERROR(HLOOKUP($B23,'Base facturation'!$C$4:$ALN$59,H$4,0)),"",HLOOKUP($B23,'Base facturation'!$C$4:$ALN$59,H$4,0))=0,"",IF(ISERROR(HLOOKUP($B23,'Base facturation'!$C$4:$ALN$59,H$4,0)),"",HLOOKUP($B23,'Base facturation'!$C$4:$ALN$59,H$4,0)))</f>
        <v/>
      </c>
      <c r="I23" s="287" t="str">
        <f t="shared" si="0"/>
        <v/>
      </c>
      <c r="J23" s="299"/>
      <c r="K23" s="294"/>
      <c r="L23" s="294"/>
      <c r="M23" s="295"/>
    </row>
    <row r="24" spans="2:13" ht="19.600000000000001" customHeight="1" x14ac:dyDescent="0.25">
      <c r="B24" s="282" t="s">
        <v>2831</v>
      </c>
      <c r="C24" s="283" t="str">
        <f>IF(IF(ISERROR(HLOOKUP($B24,'Base facturation'!$C$4:$ALN$59,C$4,0)),"",HLOOKUP($B24,'Base facturation'!$C$4:$ALN$59,C$4,0))=0,"",IF(ISERROR(HLOOKUP($B24,'Base facturation'!$C$4:$ALN$59,C$4,0)),"",HLOOKUP($B24,'Base facturation'!$C$4:$ALN$59,C$4,0)))</f>
        <v/>
      </c>
      <c r="D24" s="283" t="str">
        <f>IF(IF(ISERROR(HLOOKUP($B24,'Base facturation'!$C$4:$ALN$59,D$4,0)),"",HLOOKUP($B24,'Base facturation'!$C$4:$ALN$59,D$4,0))=0,"",IF(ISERROR(HLOOKUP($B24,'Base facturation'!$C$4:$ALN$59,D$4,0)),"",HLOOKUP($B24,'Base facturation'!$C$4:$ALN$59,D$4,0)))</f>
        <v/>
      </c>
      <c r="E24" s="283" t="str">
        <f>IF(IF(ISERROR(HLOOKUP($B24,'Base facturation'!$C$4:$ALN$59,E$4,0)),"",HLOOKUP($B24,'Base facturation'!$C$4:$ALN$59,E$4,0))=0,"",IF(ISERROR(HLOOKUP($B24,'Base facturation'!$C$4:$ALN$59,E$4,0)),"",HLOOKUP($B24,'Base facturation'!$C$4:$ALN$59,E$4,0)))</f>
        <v/>
      </c>
      <c r="F24" s="287" t="str">
        <f>IF(IF(ISERROR(HLOOKUP($B24,'Base facturation'!$C$4:$ALN$59,F$4,0)),"",HLOOKUP($B24,'Base facturation'!$C$4:$ALN$59,F$4,0))=0,"",IF(ISERROR(HLOOKUP($B24,'Base facturation'!$C$4:$ALN$59,F$4,0)),"",HLOOKUP($B24,'Base facturation'!$C$4:$ALN$59,F$4,0)))</f>
        <v/>
      </c>
      <c r="G24" s="309" t="str">
        <f>IF(IF(ISERROR(HLOOKUP($B24,'Base facturation'!$C$4:$ALN$59,G$4,0)),"",HLOOKUP($B24,'Base facturation'!$C$4:$ALN$59,G$4,0))=0,"",IF(ISERROR(HLOOKUP($B24,'Base facturation'!$C$4:$ALN$59,G$4,0)),"",HLOOKUP($B24,'Base facturation'!$C$4:$ALN$59,G$4,0)))</f>
        <v/>
      </c>
      <c r="H24" s="309" t="str">
        <f>IF(IF(ISERROR(HLOOKUP($B24,'Base facturation'!$C$4:$ALN$59,H$4,0)),"",HLOOKUP($B24,'Base facturation'!$C$4:$ALN$59,H$4,0))=0,"",IF(ISERROR(HLOOKUP($B24,'Base facturation'!$C$4:$ALN$59,H$4,0)),"",HLOOKUP($B24,'Base facturation'!$C$4:$ALN$59,H$4,0)))</f>
        <v/>
      </c>
      <c r="I24" s="287" t="str">
        <f t="shared" si="0"/>
        <v/>
      </c>
      <c r="J24" s="299"/>
      <c r="K24" s="294"/>
      <c r="L24" s="294"/>
      <c r="M24" s="295"/>
    </row>
    <row r="25" spans="2:13" ht="19.600000000000001" customHeight="1" x14ac:dyDescent="0.25">
      <c r="B25" s="282" t="s">
        <v>2832</v>
      </c>
      <c r="C25" s="283" t="str">
        <f>IF(IF(ISERROR(HLOOKUP($B25,'Base facturation'!$C$4:$ALN$59,C$4,0)),"",HLOOKUP($B25,'Base facturation'!$C$4:$ALN$59,C$4,0))=0,"",IF(ISERROR(HLOOKUP($B25,'Base facturation'!$C$4:$ALN$59,C$4,0)),"",HLOOKUP($B25,'Base facturation'!$C$4:$ALN$59,C$4,0)))</f>
        <v/>
      </c>
      <c r="D25" s="283" t="str">
        <f>IF(IF(ISERROR(HLOOKUP($B25,'Base facturation'!$C$4:$ALN$59,D$4,0)),"",HLOOKUP($B25,'Base facturation'!$C$4:$ALN$59,D$4,0))=0,"",IF(ISERROR(HLOOKUP($B25,'Base facturation'!$C$4:$ALN$59,D$4,0)),"",HLOOKUP($B25,'Base facturation'!$C$4:$ALN$59,D$4,0)))</f>
        <v/>
      </c>
      <c r="E25" s="283" t="str">
        <f>IF(IF(ISERROR(HLOOKUP($B25,'Base facturation'!$C$4:$ALN$59,E$4,0)),"",HLOOKUP($B25,'Base facturation'!$C$4:$ALN$59,E$4,0))=0,"",IF(ISERROR(HLOOKUP($B25,'Base facturation'!$C$4:$ALN$59,E$4,0)),"",HLOOKUP($B25,'Base facturation'!$C$4:$ALN$59,E$4,0)))</f>
        <v/>
      </c>
      <c r="F25" s="287" t="str">
        <f>IF(IF(ISERROR(HLOOKUP($B25,'Base facturation'!$C$4:$ALN$59,F$4,0)),"",HLOOKUP($B25,'Base facturation'!$C$4:$ALN$59,F$4,0))=0,"",IF(ISERROR(HLOOKUP($B25,'Base facturation'!$C$4:$ALN$59,F$4,0)),"",HLOOKUP($B25,'Base facturation'!$C$4:$ALN$59,F$4,0)))</f>
        <v/>
      </c>
      <c r="G25" s="309" t="str">
        <f>IF(IF(ISERROR(HLOOKUP($B25,'Base facturation'!$C$4:$ALN$59,G$4,0)),"",HLOOKUP($B25,'Base facturation'!$C$4:$ALN$59,G$4,0))=0,"",IF(ISERROR(HLOOKUP($B25,'Base facturation'!$C$4:$ALN$59,G$4,0)),"",HLOOKUP($B25,'Base facturation'!$C$4:$ALN$59,G$4,0)))</f>
        <v/>
      </c>
      <c r="H25" s="309" t="str">
        <f>IF(IF(ISERROR(HLOOKUP($B25,'Base facturation'!$C$4:$ALN$59,H$4,0)),"",HLOOKUP($B25,'Base facturation'!$C$4:$ALN$59,H$4,0))=0,"",IF(ISERROR(HLOOKUP($B25,'Base facturation'!$C$4:$ALN$59,H$4,0)),"",HLOOKUP($B25,'Base facturation'!$C$4:$ALN$59,H$4,0)))</f>
        <v/>
      </c>
      <c r="I25" s="287" t="str">
        <f t="shared" si="0"/>
        <v/>
      </c>
      <c r="J25" s="299"/>
      <c r="K25" s="294"/>
      <c r="L25" s="294"/>
      <c r="M25" s="295"/>
    </row>
    <row r="26" spans="2:13" ht="19.600000000000001" customHeight="1" x14ac:dyDescent="0.25">
      <c r="B26" s="282" t="s">
        <v>2833</v>
      </c>
      <c r="C26" s="283" t="str">
        <f>IF(IF(ISERROR(HLOOKUP($B26,'Base facturation'!$C$4:$ALN$59,C$4,0)),"",HLOOKUP($B26,'Base facturation'!$C$4:$ALN$59,C$4,0))=0,"",IF(ISERROR(HLOOKUP($B26,'Base facturation'!$C$4:$ALN$59,C$4,0)),"",HLOOKUP($B26,'Base facturation'!$C$4:$ALN$59,C$4,0)))</f>
        <v/>
      </c>
      <c r="D26" s="283" t="str">
        <f>IF(IF(ISERROR(HLOOKUP($B26,'Base facturation'!$C$4:$ALN$59,D$4,0)),"",HLOOKUP($B26,'Base facturation'!$C$4:$ALN$59,D$4,0))=0,"",IF(ISERROR(HLOOKUP($B26,'Base facturation'!$C$4:$ALN$59,D$4,0)),"",HLOOKUP($B26,'Base facturation'!$C$4:$ALN$59,D$4,0)))</f>
        <v/>
      </c>
      <c r="E26" s="283" t="str">
        <f>IF(IF(ISERROR(HLOOKUP($B26,'Base facturation'!$C$4:$ALN$59,E$4,0)),"",HLOOKUP($B26,'Base facturation'!$C$4:$ALN$59,E$4,0))=0,"",IF(ISERROR(HLOOKUP($B26,'Base facturation'!$C$4:$ALN$59,E$4,0)),"",HLOOKUP($B26,'Base facturation'!$C$4:$ALN$59,E$4,0)))</f>
        <v/>
      </c>
      <c r="F26" s="287" t="str">
        <f>IF(IF(ISERROR(HLOOKUP($B26,'Base facturation'!$C$4:$ALN$59,F$4,0)),"",HLOOKUP($B26,'Base facturation'!$C$4:$ALN$59,F$4,0))=0,"",IF(ISERROR(HLOOKUP($B26,'Base facturation'!$C$4:$ALN$59,F$4,0)),"",HLOOKUP($B26,'Base facturation'!$C$4:$ALN$59,F$4,0)))</f>
        <v/>
      </c>
      <c r="G26" s="309" t="str">
        <f>IF(IF(ISERROR(HLOOKUP($B26,'Base facturation'!$C$4:$ALN$59,G$4,0)),"",HLOOKUP($B26,'Base facturation'!$C$4:$ALN$59,G$4,0))=0,"",IF(ISERROR(HLOOKUP($B26,'Base facturation'!$C$4:$ALN$59,G$4,0)),"",HLOOKUP($B26,'Base facturation'!$C$4:$ALN$59,G$4,0)))</f>
        <v/>
      </c>
      <c r="H26" s="309" t="str">
        <f>IF(IF(ISERROR(HLOOKUP($B26,'Base facturation'!$C$4:$ALN$59,H$4,0)),"",HLOOKUP($B26,'Base facturation'!$C$4:$ALN$59,H$4,0))=0,"",IF(ISERROR(HLOOKUP($B26,'Base facturation'!$C$4:$ALN$59,H$4,0)),"",HLOOKUP($B26,'Base facturation'!$C$4:$ALN$59,H$4,0)))</f>
        <v/>
      </c>
      <c r="I26" s="287" t="str">
        <f t="shared" si="0"/>
        <v/>
      </c>
      <c r="J26" s="299"/>
      <c r="K26" s="294"/>
      <c r="L26" s="294"/>
      <c r="M26" s="295"/>
    </row>
    <row r="27" spans="2:13" ht="19.600000000000001" customHeight="1" x14ac:dyDescent="0.25">
      <c r="B27" s="282" t="s">
        <v>2834</v>
      </c>
      <c r="C27" s="283" t="str">
        <f>IF(IF(ISERROR(HLOOKUP($B27,'Base facturation'!$C$4:$ALN$59,C$4,0)),"",HLOOKUP($B27,'Base facturation'!$C$4:$ALN$59,C$4,0))=0,"",IF(ISERROR(HLOOKUP($B27,'Base facturation'!$C$4:$ALN$59,C$4,0)),"",HLOOKUP($B27,'Base facturation'!$C$4:$ALN$59,C$4,0)))</f>
        <v/>
      </c>
      <c r="D27" s="283" t="str">
        <f>IF(IF(ISERROR(HLOOKUP($B27,'Base facturation'!$C$4:$ALN$59,D$4,0)),"",HLOOKUP($B27,'Base facturation'!$C$4:$ALN$59,D$4,0))=0,"",IF(ISERROR(HLOOKUP($B27,'Base facturation'!$C$4:$ALN$59,D$4,0)),"",HLOOKUP($B27,'Base facturation'!$C$4:$ALN$59,D$4,0)))</f>
        <v/>
      </c>
      <c r="E27" s="283" t="str">
        <f>IF(IF(ISERROR(HLOOKUP($B27,'Base facturation'!$C$4:$ALN$59,E$4,0)),"",HLOOKUP($B27,'Base facturation'!$C$4:$ALN$59,E$4,0))=0,"",IF(ISERROR(HLOOKUP($B27,'Base facturation'!$C$4:$ALN$59,E$4,0)),"",HLOOKUP($B27,'Base facturation'!$C$4:$ALN$59,E$4,0)))</f>
        <v/>
      </c>
      <c r="F27" s="287" t="str">
        <f>IF(IF(ISERROR(HLOOKUP($B27,'Base facturation'!$C$4:$ALN$59,F$4,0)),"",HLOOKUP($B27,'Base facturation'!$C$4:$ALN$59,F$4,0))=0,"",IF(ISERROR(HLOOKUP($B27,'Base facturation'!$C$4:$ALN$59,F$4,0)),"",HLOOKUP($B27,'Base facturation'!$C$4:$ALN$59,F$4,0)))</f>
        <v/>
      </c>
      <c r="G27" s="309" t="str">
        <f>IF(IF(ISERROR(HLOOKUP($B27,'Base facturation'!$C$4:$ALN$59,G$4,0)),"",HLOOKUP($B27,'Base facturation'!$C$4:$ALN$59,G$4,0))=0,"",IF(ISERROR(HLOOKUP($B27,'Base facturation'!$C$4:$ALN$59,G$4,0)),"",HLOOKUP($B27,'Base facturation'!$C$4:$ALN$59,G$4,0)))</f>
        <v/>
      </c>
      <c r="H27" s="309" t="str">
        <f>IF(IF(ISERROR(HLOOKUP($B27,'Base facturation'!$C$4:$ALN$59,H$4,0)),"",HLOOKUP($B27,'Base facturation'!$C$4:$ALN$59,H$4,0))=0,"",IF(ISERROR(HLOOKUP($B27,'Base facturation'!$C$4:$ALN$59,H$4,0)),"",HLOOKUP($B27,'Base facturation'!$C$4:$ALN$59,H$4,0)))</f>
        <v/>
      </c>
      <c r="I27" s="287" t="str">
        <f t="shared" si="0"/>
        <v/>
      </c>
      <c r="J27" s="299"/>
      <c r="K27" s="294"/>
      <c r="L27" s="294"/>
      <c r="M27" s="295"/>
    </row>
    <row r="28" spans="2:13" ht="19.600000000000001" customHeight="1" x14ac:dyDescent="0.25">
      <c r="B28" s="282" t="s">
        <v>2835</v>
      </c>
      <c r="C28" s="283" t="str">
        <f>IF(IF(ISERROR(HLOOKUP($B28,'Base facturation'!$C$4:$ALN$59,C$4,0)),"",HLOOKUP($B28,'Base facturation'!$C$4:$ALN$59,C$4,0))=0,"",IF(ISERROR(HLOOKUP($B28,'Base facturation'!$C$4:$ALN$59,C$4,0)),"",HLOOKUP($B28,'Base facturation'!$C$4:$ALN$59,C$4,0)))</f>
        <v/>
      </c>
      <c r="D28" s="283" t="str">
        <f>IF(IF(ISERROR(HLOOKUP($B28,'Base facturation'!$C$4:$ALN$59,D$4,0)),"",HLOOKUP($B28,'Base facturation'!$C$4:$ALN$59,D$4,0))=0,"",IF(ISERROR(HLOOKUP($B28,'Base facturation'!$C$4:$ALN$59,D$4,0)),"",HLOOKUP($B28,'Base facturation'!$C$4:$ALN$59,D$4,0)))</f>
        <v/>
      </c>
      <c r="E28" s="283" t="str">
        <f>IF(IF(ISERROR(HLOOKUP($B28,'Base facturation'!$C$4:$ALN$59,E$4,0)),"",HLOOKUP($B28,'Base facturation'!$C$4:$ALN$59,E$4,0))=0,"",IF(ISERROR(HLOOKUP($B28,'Base facturation'!$C$4:$ALN$59,E$4,0)),"",HLOOKUP($B28,'Base facturation'!$C$4:$ALN$59,E$4,0)))</f>
        <v/>
      </c>
      <c r="F28" s="287" t="str">
        <f>IF(IF(ISERROR(HLOOKUP($B28,'Base facturation'!$C$4:$ALN$59,F$4,0)),"",HLOOKUP($B28,'Base facturation'!$C$4:$ALN$59,F$4,0))=0,"",IF(ISERROR(HLOOKUP($B28,'Base facturation'!$C$4:$ALN$59,F$4,0)),"",HLOOKUP($B28,'Base facturation'!$C$4:$ALN$59,F$4,0)))</f>
        <v/>
      </c>
      <c r="G28" s="309" t="str">
        <f>IF(IF(ISERROR(HLOOKUP($B28,'Base facturation'!$C$4:$ALN$59,G$4,0)),"",HLOOKUP($B28,'Base facturation'!$C$4:$ALN$59,G$4,0))=0,"",IF(ISERROR(HLOOKUP($B28,'Base facturation'!$C$4:$ALN$59,G$4,0)),"",HLOOKUP($B28,'Base facturation'!$C$4:$ALN$59,G$4,0)))</f>
        <v/>
      </c>
      <c r="H28" s="309" t="str">
        <f>IF(IF(ISERROR(HLOOKUP($B28,'Base facturation'!$C$4:$ALN$59,H$4,0)),"",HLOOKUP($B28,'Base facturation'!$C$4:$ALN$59,H$4,0))=0,"",IF(ISERROR(HLOOKUP($B28,'Base facturation'!$C$4:$ALN$59,H$4,0)),"",HLOOKUP($B28,'Base facturation'!$C$4:$ALN$59,H$4,0)))</f>
        <v/>
      </c>
      <c r="I28" s="287" t="str">
        <f t="shared" si="0"/>
        <v/>
      </c>
      <c r="J28" s="299"/>
      <c r="K28" s="294"/>
      <c r="L28" s="294"/>
      <c r="M28" s="295"/>
    </row>
    <row r="29" spans="2:13" ht="19.600000000000001" customHeight="1" x14ac:dyDescent="0.25">
      <c r="B29" s="282" t="s">
        <v>2836</v>
      </c>
      <c r="C29" s="283" t="str">
        <f>IF(IF(ISERROR(HLOOKUP($B29,'Base facturation'!$C$4:$ALN$59,C$4,0)),"",HLOOKUP($B29,'Base facturation'!$C$4:$ALN$59,C$4,0))=0,"",IF(ISERROR(HLOOKUP($B29,'Base facturation'!$C$4:$ALN$59,C$4,0)),"",HLOOKUP($B29,'Base facturation'!$C$4:$ALN$59,C$4,0)))</f>
        <v/>
      </c>
      <c r="D29" s="283" t="str">
        <f>IF(IF(ISERROR(HLOOKUP($B29,'Base facturation'!$C$4:$ALN$59,D$4,0)),"",HLOOKUP($B29,'Base facturation'!$C$4:$ALN$59,D$4,0))=0,"",IF(ISERROR(HLOOKUP($B29,'Base facturation'!$C$4:$ALN$59,D$4,0)),"",HLOOKUP($B29,'Base facturation'!$C$4:$ALN$59,D$4,0)))</f>
        <v/>
      </c>
      <c r="E29" s="283" t="str">
        <f>IF(IF(ISERROR(HLOOKUP($B29,'Base facturation'!$C$4:$ALN$59,E$4,0)),"",HLOOKUP($B29,'Base facturation'!$C$4:$ALN$59,E$4,0))=0,"",IF(ISERROR(HLOOKUP($B29,'Base facturation'!$C$4:$ALN$59,E$4,0)),"",HLOOKUP($B29,'Base facturation'!$C$4:$ALN$59,E$4,0)))</f>
        <v/>
      </c>
      <c r="F29" s="287" t="str">
        <f>IF(IF(ISERROR(HLOOKUP($B29,'Base facturation'!$C$4:$ALN$59,F$4,0)),"",HLOOKUP($B29,'Base facturation'!$C$4:$ALN$59,F$4,0))=0,"",IF(ISERROR(HLOOKUP($B29,'Base facturation'!$C$4:$ALN$59,F$4,0)),"",HLOOKUP($B29,'Base facturation'!$C$4:$ALN$59,F$4,0)))</f>
        <v/>
      </c>
      <c r="G29" s="309" t="str">
        <f>IF(IF(ISERROR(HLOOKUP($B29,'Base facturation'!$C$4:$ALN$59,G$4,0)),"",HLOOKUP($B29,'Base facturation'!$C$4:$ALN$59,G$4,0))=0,"",IF(ISERROR(HLOOKUP($B29,'Base facturation'!$C$4:$ALN$59,G$4,0)),"",HLOOKUP($B29,'Base facturation'!$C$4:$ALN$59,G$4,0)))</f>
        <v/>
      </c>
      <c r="H29" s="309" t="str">
        <f>IF(IF(ISERROR(HLOOKUP($B29,'Base facturation'!$C$4:$ALN$59,H$4,0)),"",HLOOKUP($B29,'Base facturation'!$C$4:$ALN$59,H$4,0))=0,"",IF(ISERROR(HLOOKUP($B29,'Base facturation'!$C$4:$ALN$59,H$4,0)),"",HLOOKUP($B29,'Base facturation'!$C$4:$ALN$59,H$4,0)))</f>
        <v/>
      </c>
      <c r="I29" s="287" t="str">
        <f t="shared" si="0"/>
        <v/>
      </c>
      <c r="J29" s="299"/>
      <c r="K29" s="294"/>
      <c r="L29" s="294"/>
      <c r="M29" s="295"/>
    </row>
    <row r="30" spans="2:13" ht="19.600000000000001" customHeight="1" x14ac:dyDescent="0.25">
      <c r="B30" s="282" t="s">
        <v>2837</v>
      </c>
      <c r="C30" s="283" t="str">
        <f>IF(IF(ISERROR(HLOOKUP($B30,'Base facturation'!$C$4:$ALN$59,C$4,0)),"",HLOOKUP($B30,'Base facturation'!$C$4:$ALN$59,C$4,0))=0,"",IF(ISERROR(HLOOKUP($B30,'Base facturation'!$C$4:$ALN$59,C$4,0)),"",HLOOKUP($B30,'Base facturation'!$C$4:$ALN$59,C$4,0)))</f>
        <v/>
      </c>
      <c r="D30" s="283" t="str">
        <f>IF(IF(ISERROR(HLOOKUP($B30,'Base facturation'!$C$4:$ALN$59,D$4,0)),"",HLOOKUP($B30,'Base facturation'!$C$4:$ALN$59,D$4,0))=0,"",IF(ISERROR(HLOOKUP($B30,'Base facturation'!$C$4:$ALN$59,D$4,0)),"",HLOOKUP($B30,'Base facturation'!$C$4:$ALN$59,D$4,0)))</f>
        <v/>
      </c>
      <c r="E30" s="283" t="str">
        <f>IF(IF(ISERROR(HLOOKUP($B30,'Base facturation'!$C$4:$ALN$59,E$4,0)),"",HLOOKUP($B30,'Base facturation'!$C$4:$ALN$59,E$4,0))=0,"",IF(ISERROR(HLOOKUP($B30,'Base facturation'!$C$4:$ALN$59,E$4,0)),"",HLOOKUP($B30,'Base facturation'!$C$4:$ALN$59,E$4,0)))</f>
        <v/>
      </c>
      <c r="F30" s="287" t="str">
        <f>IF(IF(ISERROR(HLOOKUP($B30,'Base facturation'!$C$4:$ALN$59,F$4,0)),"",HLOOKUP($B30,'Base facturation'!$C$4:$ALN$59,F$4,0))=0,"",IF(ISERROR(HLOOKUP($B30,'Base facturation'!$C$4:$ALN$59,F$4,0)),"",HLOOKUP($B30,'Base facturation'!$C$4:$ALN$59,F$4,0)))</f>
        <v/>
      </c>
      <c r="G30" s="309" t="str">
        <f>IF(IF(ISERROR(HLOOKUP($B30,'Base facturation'!$C$4:$ALN$59,G$4,0)),"",HLOOKUP($B30,'Base facturation'!$C$4:$ALN$59,G$4,0))=0,"",IF(ISERROR(HLOOKUP($B30,'Base facturation'!$C$4:$ALN$59,G$4,0)),"",HLOOKUP($B30,'Base facturation'!$C$4:$ALN$59,G$4,0)))</f>
        <v/>
      </c>
      <c r="H30" s="309" t="str">
        <f>IF(IF(ISERROR(HLOOKUP($B30,'Base facturation'!$C$4:$ALN$59,H$4,0)),"",HLOOKUP($B30,'Base facturation'!$C$4:$ALN$59,H$4,0))=0,"",IF(ISERROR(HLOOKUP($B30,'Base facturation'!$C$4:$ALN$59,H$4,0)),"",HLOOKUP($B30,'Base facturation'!$C$4:$ALN$59,H$4,0)))</f>
        <v/>
      </c>
      <c r="I30" s="287" t="str">
        <f t="shared" si="0"/>
        <v/>
      </c>
      <c r="J30" s="299"/>
      <c r="K30" s="294"/>
      <c r="L30" s="294"/>
      <c r="M30" s="295"/>
    </row>
    <row r="31" spans="2:13" ht="19.600000000000001" customHeight="1" x14ac:dyDescent="0.25">
      <c r="B31" s="282" t="s">
        <v>2838</v>
      </c>
      <c r="C31" s="283" t="str">
        <f>IF(IF(ISERROR(HLOOKUP($B31,'Base facturation'!$C$4:$ALN$59,C$4,0)),"",HLOOKUP($B31,'Base facturation'!$C$4:$ALN$59,C$4,0))=0,"",IF(ISERROR(HLOOKUP($B31,'Base facturation'!$C$4:$ALN$59,C$4,0)),"",HLOOKUP($B31,'Base facturation'!$C$4:$ALN$59,C$4,0)))</f>
        <v/>
      </c>
      <c r="D31" s="283" t="str">
        <f>IF(IF(ISERROR(HLOOKUP($B31,'Base facturation'!$C$4:$ALN$59,D$4,0)),"",HLOOKUP($B31,'Base facturation'!$C$4:$ALN$59,D$4,0))=0,"",IF(ISERROR(HLOOKUP($B31,'Base facturation'!$C$4:$ALN$59,D$4,0)),"",HLOOKUP($B31,'Base facturation'!$C$4:$ALN$59,D$4,0)))</f>
        <v/>
      </c>
      <c r="E31" s="283" t="str">
        <f>IF(IF(ISERROR(HLOOKUP($B31,'Base facturation'!$C$4:$ALN$59,E$4,0)),"",HLOOKUP($B31,'Base facturation'!$C$4:$ALN$59,E$4,0))=0,"",IF(ISERROR(HLOOKUP($B31,'Base facturation'!$C$4:$ALN$59,E$4,0)),"",HLOOKUP($B31,'Base facturation'!$C$4:$ALN$59,E$4,0)))</f>
        <v/>
      </c>
      <c r="F31" s="287" t="str">
        <f>IF(IF(ISERROR(HLOOKUP($B31,'Base facturation'!$C$4:$ALN$59,F$4,0)),"",HLOOKUP($B31,'Base facturation'!$C$4:$ALN$59,F$4,0))=0,"",IF(ISERROR(HLOOKUP($B31,'Base facturation'!$C$4:$ALN$59,F$4,0)),"",HLOOKUP($B31,'Base facturation'!$C$4:$ALN$59,F$4,0)))</f>
        <v/>
      </c>
      <c r="G31" s="309" t="str">
        <f>IF(IF(ISERROR(HLOOKUP($B31,'Base facturation'!$C$4:$ALN$59,G$4,0)),"",HLOOKUP($B31,'Base facturation'!$C$4:$ALN$59,G$4,0))=0,"",IF(ISERROR(HLOOKUP($B31,'Base facturation'!$C$4:$ALN$59,G$4,0)),"",HLOOKUP($B31,'Base facturation'!$C$4:$ALN$59,G$4,0)))</f>
        <v/>
      </c>
      <c r="H31" s="309" t="str">
        <f>IF(IF(ISERROR(HLOOKUP($B31,'Base facturation'!$C$4:$ALN$59,H$4,0)),"",HLOOKUP($B31,'Base facturation'!$C$4:$ALN$59,H$4,0))=0,"",IF(ISERROR(HLOOKUP($B31,'Base facturation'!$C$4:$ALN$59,H$4,0)),"",HLOOKUP($B31,'Base facturation'!$C$4:$ALN$59,H$4,0)))</f>
        <v/>
      </c>
      <c r="I31" s="287" t="str">
        <f t="shared" si="0"/>
        <v/>
      </c>
      <c r="J31" s="299"/>
      <c r="K31" s="294"/>
      <c r="L31" s="294"/>
      <c r="M31" s="295"/>
    </row>
    <row r="32" spans="2:13" ht="19.600000000000001" customHeight="1" x14ac:dyDescent="0.25">
      <c r="B32" s="282" t="s">
        <v>2839</v>
      </c>
      <c r="C32" s="283" t="str">
        <f>IF(IF(ISERROR(HLOOKUP($B32,'Base facturation'!$C$4:$ALN$59,C$4,0)),"",HLOOKUP($B32,'Base facturation'!$C$4:$ALN$59,C$4,0))=0,"",IF(ISERROR(HLOOKUP($B32,'Base facturation'!$C$4:$ALN$59,C$4,0)),"",HLOOKUP($B32,'Base facturation'!$C$4:$ALN$59,C$4,0)))</f>
        <v/>
      </c>
      <c r="D32" s="283" t="str">
        <f>IF(IF(ISERROR(HLOOKUP($B32,'Base facturation'!$C$4:$ALN$59,D$4,0)),"",HLOOKUP($B32,'Base facturation'!$C$4:$ALN$59,D$4,0))=0,"",IF(ISERROR(HLOOKUP($B32,'Base facturation'!$C$4:$ALN$59,D$4,0)),"",HLOOKUP($B32,'Base facturation'!$C$4:$ALN$59,D$4,0)))</f>
        <v/>
      </c>
      <c r="E32" s="283" t="str">
        <f>IF(IF(ISERROR(HLOOKUP($B32,'Base facturation'!$C$4:$ALN$59,E$4,0)),"",HLOOKUP($B32,'Base facturation'!$C$4:$ALN$59,E$4,0))=0,"",IF(ISERROR(HLOOKUP($B32,'Base facturation'!$C$4:$ALN$59,E$4,0)),"",HLOOKUP($B32,'Base facturation'!$C$4:$ALN$59,E$4,0)))</f>
        <v/>
      </c>
      <c r="F32" s="287" t="str">
        <f>IF(IF(ISERROR(HLOOKUP($B32,'Base facturation'!$C$4:$ALN$59,F$4,0)),"",HLOOKUP($B32,'Base facturation'!$C$4:$ALN$59,F$4,0))=0,"",IF(ISERROR(HLOOKUP($B32,'Base facturation'!$C$4:$ALN$59,F$4,0)),"",HLOOKUP($B32,'Base facturation'!$C$4:$ALN$59,F$4,0)))</f>
        <v/>
      </c>
      <c r="G32" s="309" t="str">
        <f>IF(IF(ISERROR(HLOOKUP($B32,'Base facturation'!$C$4:$ALN$59,G$4,0)),"",HLOOKUP($B32,'Base facturation'!$C$4:$ALN$59,G$4,0))=0,"",IF(ISERROR(HLOOKUP($B32,'Base facturation'!$C$4:$ALN$59,G$4,0)),"",HLOOKUP($B32,'Base facturation'!$C$4:$ALN$59,G$4,0)))</f>
        <v/>
      </c>
      <c r="H32" s="309" t="str">
        <f>IF(IF(ISERROR(HLOOKUP($B32,'Base facturation'!$C$4:$ALN$59,H$4,0)),"",HLOOKUP($B32,'Base facturation'!$C$4:$ALN$59,H$4,0))=0,"",IF(ISERROR(HLOOKUP($B32,'Base facturation'!$C$4:$ALN$59,H$4,0)),"",HLOOKUP($B32,'Base facturation'!$C$4:$ALN$59,H$4,0)))</f>
        <v/>
      </c>
      <c r="I32" s="287" t="str">
        <f t="shared" si="0"/>
        <v/>
      </c>
      <c r="J32" s="299"/>
      <c r="K32" s="294"/>
      <c r="L32" s="294"/>
      <c r="M32" s="295"/>
    </row>
    <row r="33" spans="2:13" ht="19.600000000000001" customHeight="1" x14ac:dyDescent="0.25">
      <c r="B33" s="282" t="s">
        <v>2840</v>
      </c>
      <c r="C33" s="283" t="str">
        <f>IF(IF(ISERROR(HLOOKUP($B33,'Base facturation'!$C$4:$ALN$59,C$4,0)),"",HLOOKUP($B33,'Base facturation'!$C$4:$ALN$59,C$4,0))=0,"",IF(ISERROR(HLOOKUP($B33,'Base facturation'!$C$4:$ALN$59,C$4,0)),"",HLOOKUP($B33,'Base facturation'!$C$4:$ALN$59,C$4,0)))</f>
        <v/>
      </c>
      <c r="D33" s="283" t="str">
        <f>IF(IF(ISERROR(HLOOKUP($B33,'Base facturation'!$C$4:$ALN$59,D$4,0)),"",HLOOKUP($B33,'Base facturation'!$C$4:$ALN$59,D$4,0))=0,"",IF(ISERROR(HLOOKUP($B33,'Base facturation'!$C$4:$ALN$59,D$4,0)),"",HLOOKUP($B33,'Base facturation'!$C$4:$ALN$59,D$4,0)))</f>
        <v/>
      </c>
      <c r="E33" s="283" t="str">
        <f>IF(IF(ISERROR(HLOOKUP($B33,'Base facturation'!$C$4:$ALN$59,E$4,0)),"",HLOOKUP($B33,'Base facturation'!$C$4:$ALN$59,E$4,0))=0,"",IF(ISERROR(HLOOKUP($B33,'Base facturation'!$C$4:$ALN$59,E$4,0)),"",HLOOKUP($B33,'Base facturation'!$C$4:$ALN$59,E$4,0)))</f>
        <v/>
      </c>
      <c r="F33" s="287" t="str">
        <f>IF(IF(ISERROR(HLOOKUP($B33,'Base facturation'!$C$4:$ALN$59,F$4,0)),"",HLOOKUP($B33,'Base facturation'!$C$4:$ALN$59,F$4,0))=0,"",IF(ISERROR(HLOOKUP($B33,'Base facturation'!$C$4:$ALN$59,F$4,0)),"",HLOOKUP($B33,'Base facturation'!$C$4:$ALN$59,F$4,0)))</f>
        <v/>
      </c>
      <c r="G33" s="309" t="str">
        <f>IF(IF(ISERROR(HLOOKUP($B33,'Base facturation'!$C$4:$ALN$59,G$4,0)),"",HLOOKUP($B33,'Base facturation'!$C$4:$ALN$59,G$4,0))=0,"",IF(ISERROR(HLOOKUP($B33,'Base facturation'!$C$4:$ALN$59,G$4,0)),"",HLOOKUP($B33,'Base facturation'!$C$4:$ALN$59,G$4,0)))</f>
        <v/>
      </c>
      <c r="H33" s="309" t="str">
        <f>IF(IF(ISERROR(HLOOKUP($B33,'Base facturation'!$C$4:$ALN$59,H$4,0)),"",HLOOKUP($B33,'Base facturation'!$C$4:$ALN$59,H$4,0))=0,"",IF(ISERROR(HLOOKUP($B33,'Base facturation'!$C$4:$ALN$59,H$4,0)),"",HLOOKUP($B33,'Base facturation'!$C$4:$ALN$59,H$4,0)))</f>
        <v/>
      </c>
      <c r="I33" s="287" t="str">
        <f t="shared" si="0"/>
        <v/>
      </c>
      <c r="J33" s="299"/>
      <c r="K33" s="294"/>
      <c r="L33" s="294"/>
      <c r="M33" s="295"/>
    </row>
    <row r="34" spans="2:13" ht="19.600000000000001" customHeight="1" x14ac:dyDescent="0.25">
      <c r="B34" s="282" t="s">
        <v>2841</v>
      </c>
      <c r="C34" s="283" t="str">
        <f>IF(IF(ISERROR(HLOOKUP($B34,'Base facturation'!$C$4:$ALN$59,C$4,0)),"",HLOOKUP($B34,'Base facturation'!$C$4:$ALN$59,C$4,0))=0,"",IF(ISERROR(HLOOKUP($B34,'Base facturation'!$C$4:$ALN$59,C$4,0)),"",HLOOKUP($B34,'Base facturation'!$C$4:$ALN$59,C$4,0)))</f>
        <v/>
      </c>
      <c r="D34" s="283" t="str">
        <f>IF(IF(ISERROR(HLOOKUP($B34,'Base facturation'!$C$4:$ALN$59,D$4,0)),"",HLOOKUP($B34,'Base facturation'!$C$4:$ALN$59,D$4,0))=0,"",IF(ISERROR(HLOOKUP($B34,'Base facturation'!$C$4:$ALN$59,D$4,0)),"",HLOOKUP($B34,'Base facturation'!$C$4:$ALN$59,D$4,0)))</f>
        <v/>
      </c>
      <c r="E34" s="283" t="str">
        <f>IF(IF(ISERROR(HLOOKUP($B34,'Base facturation'!$C$4:$ALN$59,E$4,0)),"",HLOOKUP($B34,'Base facturation'!$C$4:$ALN$59,E$4,0))=0,"",IF(ISERROR(HLOOKUP($B34,'Base facturation'!$C$4:$ALN$59,E$4,0)),"",HLOOKUP($B34,'Base facturation'!$C$4:$ALN$59,E$4,0)))</f>
        <v/>
      </c>
      <c r="F34" s="287" t="str">
        <f>IF(IF(ISERROR(HLOOKUP($B34,'Base facturation'!$C$4:$ALN$59,F$4,0)),"",HLOOKUP($B34,'Base facturation'!$C$4:$ALN$59,F$4,0))=0,"",IF(ISERROR(HLOOKUP($B34,'Base facturation'!$C$4:$ALN$59,F$4,0)),"",HLOOKUP($B34,'Base facturation'!$C$4:$ALN$59,F$4,0)))</f>
        <v/>
      </c>
      <c r="G34" s="309" t="str">
        <f>IF(IF(ISERROR(HLOOKUP($B34,'Base facturation'!$C$4:$ALN$59,G$4,0)),"",HLOOKUP($B34,'Base facturation'!$C$4:$ALN$59,G$4,0))=0,"",IF(ISERROR(HLOOKUP($B34,'Base facturation'!$C$4:$ALN$59,G$4,0)),"",HLOOKUP($B34,'Base facturation'!$C$4:$ALN$59,G$4,0)))</f>
        <v/>
      </c>
      <c r="H34" s="309" t="str">
        <f>IF(IF(ISERROR(HLOOKUP($B34,'Base facturation'!$C$4:$ALN$59,H$4,0)),"",HLOOKUP($B34,'Base facturation'!$C$4:$ALN$59,H$4,0))=0,"",IF(ISERROR(HLOOKUP($B34,'Base facturation'!$C$4:$ALN$59,H$4,0)),"",HLOOKUP($B34,'Base facturation'!$C$4:$ALN$59,H$4,0)))</f>
        <v/>
      </c>
      <c r="I34" s="287" t="str">
        <f t="shared" si="0"/>
        <v/>
      </c>
      <c r="J34" s="299"/>
      <c r="K34" s="294"/>
      <c r="L34" s="294"/>
      <c r="M34" s="295"/>
    </row>
    <row r="35" spans="2:13" ht="19.600000000000001" customHeight="1" x14ac:dyDescent="0.25">
      <c r="B35" s="282" t="s">
        <v>2842</v>
      </c>
      <c r="C35" s="283" t="str">
        <f>IF(IF(ISERROR(HLOOKUP($B35,'Base facturation'!$C$4:$ALN$59,C$4,0)),"",HLOOKUP($B35,'Base facturation'!$C$4:$ALN$59,C$4,0))=0,"",IF(ISERROR(HLOOKUP($B35,'Base facturation'!$C$4:$ALN$59,C$4,0)),"",HLOOKUP($B35,'Base facturation'!$C$4:$ALN$59,C$4,0)))</f>
        <v/>
      </c>
      <c r="D35" s="283" t="str">
        <f>IF(IF(ISERROR(HLOOKUP($B35,'Base facturation'!$C$4:$ALN$59,D$4,0)),"",HLOOKUP($B35,'Base facturation'!$C$4:$ALN$59,D$4,0))=0,"",IF(ISERROR(HLOOKUP($B35,'Base facturation'!$C$4:$ALN$59,D$4,0)),"",HLOOKUP($B35,'Base facturation'!$C$4:$ALN$59,D$4,0)))</f>
        <v/>
      </c>
      <c r="E35" s="283" t="str">
        <f>IF(IF(ISERROR(HLOOKUP($B35,'Base facturation'!$C$4:$ALN$59,E$4,0)),"",HLOOKUP($B35,'Base facturation'!$C$4:$ALN$59,E$4,0))=0,"",IF(ISERROR(HLOOKUP($B35,'Base facturation'!$C$4:$ALN$59,E$4,0)),"",HLOOKUP($B35,'Base facturation'!$C$4:$ALN$59,E$4,0)))</f>
        <v/>
      </c>
      <c r="F35" s="287" t="str">
        <f>IF(IF(ISERROR(HLOOKUP($B35,'Base facturation'!$C$4:$ALN$59,F$4,0)),"",HLOOKUP($B35,'Base facturation'!$C$4:$ALN$59,F$4,0))=0,"",IF(ISERROR(HLOOKUP($B35,'Base facturation'!$C$4:$ALN$59,F$4,0)),"",HLOOKUP($B35,'Base facturation'!$C$4:$ALN$59,F$4,0)))</f>
        <v/>
      </c>
      <c r="G35" s="309" t="str">
        <f>IF(IF(ISERROR(HLOOKUP($B35,'Base facturation'!$C$4:$ALN$59,G$4,0)),"",HLOOKUP($B35,'Base facturation'!$C$4:$ALN$59,G$4,0))=0,"",IF(ISERROR(HLOOKUP($B35,'Base facturation'!$C$4:$ALN$59,G$4,0)),"",HLOOKUP($B35,'Base facturation'!$C$4:$ALN$59,G$4,0)))</f>
        <v/>
      </c>
      <c r="H35" s="309" t="str">
        <f>IF(IF(ISERROR(HLOOKUP($B35,'Base facturation'!$C$4:$ALN$59,H$4,0)),"",HLOOKUP($B35,'Base facturation'!$C$4:$ALN$59,H$4,0))=0,"",IF(ISERROR(HLOOKUP($B35,'Base facturation'!$C$4:$ALN$59,H$4,0)),"",HLOOKUP($B35,'Base facturation'!$C$4:$ALN$59,H$4,0)))</f>
        <v/>
      </c>
      <c r="I35" s="287" t="str">
        <f t="shared" si="0"/>
        <v/>
      </c>
      <c r="J35" s="299"/>
      <c r="K35" s="294"/>
      <c r="L35" s="294"/>
      <c r="M35" s="295"/>
    </row>
    <row r="36" spans="2:13" ht="19.600000000000001" customHeight="1" x14ac:dyDescent="0.25">
      <c r="B36" s="282" t="s">
        <v>2843</v>
      </c>
      <c r="C36" s="283" t="str">
        <f>IF(IF(ISERROR(HLOOKUP($B36,'Base facturation'!$C$4:$ALN$59,C$4,0)),"",HLOOKUP($B36,'Base facturation'!$C$4:$ALN$59,C$4,0))=0,"",IF(ISERROR(HLOOKUP($B36,'Base facturation'!$C$4:$ALN$59,C$4,0)),"",HLOOKUP($B36,'Base facturation'!$C$4:$ALN$59,C$4,0)))</f>
        <v/>
      </c>
      <c r="D36" s="283" t="str">
        <f>IF(IF(ISERROR(HLOOKUP($B36,'Base facturation'!$C$4:$ALN$59,D$4,0)),"",HLOOKUP($B36,'Base facturation'!$C$4:$ALN$59,D$4,0))=0,"",IF(ISERROR(HLOOKUP($B36,'Base facturation'!$C$4:$ALN$59,D$4,0)),"",HLOOKUP($B36,'Base facturation'!$C$4:$ALN$59,D$4,0)))</f>
        <v/>
      </c>
      <c r="E36" s="283" t="str">
        <f>IF(IF(ISERROR(HLOOKUP($B36,'Base facturation'!$C$4:$ALN$59,E$4,0)),"",HLOOKUP($B36,'Base facturation'!$C$4:$ALN$59,E$4,0))=0,"",IF(ISERROR(HLOOKUP($B36,'Base facturation'!$C$4:$ALN$59,E$4,0)),"",HLOOKUP($B36,'Base facturation'!$C$4:$ALN$59,E$4,0)))</f>
        <v/>
      </c>
      <c r="F36" s="287" t="str">
        <f>IF(IF(ISERROR(HLOOKUP($B36,'Base facturation'!$C$4:$ALN$59,F$4,0)),"",HLOOKUP($B36,'Base facturation'!$C$4:$ALN$59,F$4,0))=0,"",IF(ISERROR(HLOOKUP($B36,'Base facturation'!$C$4:$ALN$59,F$4,0)),"",HLOOKUP($B36,'Base facturation'!$C$4:$ALN$59,F$4,0)))</f>
        <v/>
      </c>
      <c r="G36" s="309" t="str">
        <f>IF(IF(ISERROR(HLOOKUP($B36,'Base facturation'!$C$4:$ALN$59,G$4,0)),"",HLOOKUP($B36,'Base facturation'!$C$4:$ALN$59,G$4,0))=0,"",IF(ISERROR(HLOOKUP($B36,'Base facturation'!$C$4:$ALN$59,G$4,0)),"",HLOOKUP($B36,'Base facturation'!$C$4:$ALN$59,G$4,0)))</f>
        <v/>
      </c>
      <c r="H36" s="309" t="str">
        <f>IF(IF(ISERROR(HLOOKUP($B36,'Base facturation'!$C$4:$ALN$59,H$4,0)),"",HLOOKUP($B36,'Base facturation'!$C$4:$ALN$59,H$4,0))=0,"",IF(ISERROR(HLOOKUP($B36,'Base facturation'!$C$4:$ALN$59,H$4,0)),"",HLOOKUP($B36,'Base facturation'!$C$4:$ALN$59,H$4,0)))</f>
        <v/>
      </c>
      <c r="I36" s="287" t="str">
        <f t="shared" si="0"/>
        <v/>
      </c>
      <c r="J36" s="299"/>
      <c r="K36" s="294"/>
      <c r="L36" s="294"/>
      <c r="M36" s="295"/>
    </row>
    <row r="37" spans="2:13" ht="19.600000000000001" customHeight="1" x14ac:dyDescent="0.25">
      <c r="B37" s="282" t="s">
        <v>2844</v>
      </c>
      <c r="C37" s="283" t="str">
        <f>IF(IF(ISERROR(HLOOKUP($B37,'Base facturation'!$C$4:$ALN$59,C$4,0)),"",HLOOKUP($B37,'Base facturation'!$C$4:$ALN$59,C$4,0))=0,"",IF(ISERROR(HLOOKUP($B37,'Base facturation'!$C$4:$ALN$59,C$4,0)),"",HLOOKUP($B37,'Base facturation'!$C$4:$ALN$59,C$4,0)))</f>
        <v/>
      </c>
      <c r="D37" s="283" t="str">
        <f>IF(IF(ISERROR(HLOOKUP($B37,'Base facturation'!$C$4:$ALN$59,D$4,0)),"",HLOOKUP($B37,'Base facturation'!$C$4:$ALN$59,D$4,0))=0,"",IF(ISERROR(HLOOKUP($B37,'Base facturation'!$C$4:$ALN$59,D$4,0)),"",HLOOKUP($B37,'Base facturation'!$C$4:$ALN$59,D$4,0)))</f>
        <v/>
      </c>
      <c r="E37" s="283" t="str">
        <f>IF(IF(ISERROR(HLOOKUP($B37,'Base facturation'!$C$4:$ALN$59,E$4,0)),"",HLOOKUP($B37,'Base facturation'!$C$4:$ALN$59,E$4,0))=0,"",IF(ISERROR(HLOOKUP($B37,'Base facturation'!$C$4:$ALN$59,E$4,0)),"",HLOOKUP($B37,'Base facturation'!$C$4:$ALN$59,E$4,0)))</f>
        <v/>
      </c>
      <c r="F37" s="287" t="str">
        <f>IF(IF(ISERROR(HLOOKUP($B37,'Base facturation'!$C$4:$ALN$59,F$4,0)),"",HLOOKUP($B37,'Base facturation'!$C$4:$ALN$59,F$4,0))=0,"",IF(ISERROR(HLOOKUP($B37,'Base facturation'!$C$4:$ALN$59,F$4,0)),"",HLOOKUP($B37,'Base facturation'!$C$4:$ALN$59,F$4,0)))</f>
        <v/>
      </c>
      <c r="G37" s="309" t="str">
        <f>IF(IF(ISERROR(HLOOKUP($B37,'Base facturation'!$C$4:$ALN$59,G$4,0)),"",HLOOKUP($B37,'Base facturation'!$C$4:$ALN$59,G$4,0))=0,"",IF(ISERROR(HLOOKUP($B37,'Base facturation'!$C$4:$ALN$59,G$4,0)),"",HLOOKUP($B37,'Base facturation'!$C$4:$ALN$59,G$4,0)))</f>
        <v/>
      </c>
      <c r="H37" s="309" t="str">
        <f>IF(IF(ISERROR(HLOOKUP($B37,'Base facturation'!$C$4:$ALN$59,H$4,0)),"",HLOOKUP($B37,'Base facturation'!$C$4:$ALN$59,H$4,0))=0,"",IF(ISERROR(HLOOKUP($B37,'Base facturation'!$C$4:$ALN$59,H$4,0)),"",HLOOKUP($B37,'Base facturation'!$C$4:$ALN$59,H$4,0)))</f>
        <v/>
      </c>
      <c r="I37" s="287" t="str">
        <f t="shared" si="0"/>
        <v/>
      </c>
      <c r="J37" s="299"/>
      <c r="K37" s="294"/>
      <c r="L37" s="294"/>
      <c r="M37" s="295"/>
    </row>
    <row r="38" spans="2:13" ht="19.600000000000001" customHeight="1" x14ac:dyDescent="0.25">
      <c r="B38" s="282" t="s">
        <v>2845</v>
      </c>
      <c r="C38" s="283" t="str">
        <f>IF(IF(ISERROR(HLOOKUP($B38,'Base facturation'!$C$4:$ALN$59,C$4,0)),"",HLOOKUP($B38,'Base facturation'!$C$4:$ALN$59,C$4,0))=0,"",IF(ISERROR(HLOOKUP($B38,'Base facturation'!$C$4:$ALN$59,C$4,0)),"",HLOOKUP($B38,'Base facturation'!$C$4:$ALN$59,C$4,0)))</f>
        <v/>
      </c>
      <c r="D38" s="283" t="str">
        <f>IF(IF(ISERROR(HLOOKUP($B38,'Base facturation'!$C$4:$ALN$59,D$4,0)),"",HLOOKUP($B38,'Base facturation'!$C$4:$ALN$59,D$4,0))=0,"",IF(ISERROR(HLOOKUP($B38,'Base facturation'!$C$4:$ALN$59,D$4,0)),"",HLOOKUP($B38,'Base facturation'!$C$4:$ALN$59,D$4,0)))</f>
        <v/>
      </c>
      <c r="E38" s="283" t="str">
        <f>IF(IF(ISERROR(HLOOKUP($B38,'Base facturation'!$C$4:$ALN$59,E$4,0)),"",HLOOKUP($B38,'Base facturation'!$C$4:$ALN$59,E$4,0))=0,"",IF(ISERROR(HLOOKUP($B38,'Base facturation'!$C$4:$ALN$59,E$4,0)),"",HLOOKUP($B38,'Base facturation'!$C$4:$ALN$59,E$4,0)))</f>
        <v/>
      </c>
      <c r="F38" s="287" t="str">
        <f>IF(IF(ISERROR(HLOOKUP($B38,'Base facturation'!$C$4:$ALN$59,F$4,0)),"",HLOOKUP($B38,'Base facturation'!$C$4:$ALN$59,F$4,0))=0,"",IF(ISERROR(HLOOKUP($B38,'Base facturation'!$C$4:$ALN$59,F$4,0)),"",HLOOKUP($B38,'Base facturation'!$C$4:$ALN$59,F$4,0)))</f>
        <v/>
      </c>
      <c r="G38" s="309" t="str">
        <f>IF(IF(ISERROR(HLOOKUP($B38,'Base facturation'!$C$4:$ALN$59,G$4,0)),"",HLOOKUP($B38,'Base facturation'!$C$4:$ALN$59,G$4,0))=0,"",IF(ISERROR(HLOOKUP($B38,'Base facturation'!$C$4:$ALN$59,G$4,0)),"",HLOOKUP($B38,'Base facturation'!$C$4:$ALN$59,G$4,0)))</f>
        <v/>
      </c>
      <c r="H38" s="309" t="str">
        <f>IF(IF(ISERROR(HLOOKUP($B38,'Base facturation'!$C$4:$ALN$59,H$4,0)),"",HLOOKUP($B38,'Base facturation'!$C$4:$ALN$59,H$4,0))=0,"",IF(ISERROR(HLOOKUP($B38,'Base facturation'!$C$4:$ALN$59,H$4,0)),"",HLOOKUP($B38,'Base facturation'!$C$4:$ALN$59,H$4,0)))</f>
        <v/>
      </c>
      <c r="I38" s="287" t="str">
        <f t="shared" si="0"/>
        <v/>
      </c>
      <c r="J38" s="299"/>
      <c r="K38" s="294"/>
      <c r="L38" s="294"/>
      <c r="M38" s="295"/>
    </row>
    <row r="39" spans="2:13" ht="19.600000000000001" customHeight="1" x14ac:dyDescent="0.25">
      <c r="B39" s="282" t="s">
        <v>2846</v>
      </c>
      <c r="C39" s="283" t="str">
        <f>IF(IF(ISERROR(HLOOKUP($B39,'Base facturation'!$C$4:$ALN$59,C$4,0)),"",HLOOKUP($B39,'Base facturation'!$C$4:$ALN$59,C$4,0))=0,"",IF(ISERROR(HLOOKUP($B39,'Base facturation'!$C$4:$ALN$59,C$4,0)),"",HLOOKUP($B39,'Base facturation'!$C$4:$ALN$59,C$4,0)))</f>
        <v/>
      </c>
      <c r="D39" s="283" t="str">
        <f>IF(IF(ISERROR(HLOOKUP($B39,'Base facturation'!$C$4:$ALN$59,D$4,0)),"",HLOOKUP($B39,'Base facturation'!$C$4:$ALN$59,D$4,0))=0,"",IF(ISERROR(HLOOKUP($B39,'Base facturation'!$C$4:$ALN$59,D$4,0)),"",HLOOKUP($B39,'Base facturation'!$C$4:$ALN$59,D$4,0)))</f>
        <v/>
      </c>
      <c r="E39" s="283" t="str">
        <f>IF(IF(ISERROR(HLOOKUP($B39,'Base facturation'!$C$4:$ALN$59,E$4,0)),"",HLOOKUP($B39,'Base facturation'!$C$4:$ALN$59,E$4,0))=0,"",IF(ISERROR(HLOOKUP($B39,'Base facturation'!$C$4:$ALN$59,E$4,0)),"",HLOOKUP($B39,'Base facturation'!$C$4:$ALN$59,E$4,0)))</f>
        <v/>
      </c>
      <c r="F39" s="287" t="str">
        <f>IF(IF(ISERROR(HLOOKUP($B39,'Base facturation'!$C$4:$ALN$59,F$4,0)),"",HLOOKUP($B39,'Base facturation'!$C$4:$ALN$59,F$4,0))=0,"",IF(ISERROR(HLOOKUP($B39,'Base facturation'!$C$4:$ALN$59,F$4,0)),"",HLOOKUP($B39,'Base facturation'!$C$4:$ALN$59,F$4,0)))</f>
        <v/>
      </c>
      <c r="G39" s="309" t="str">
        <f>IF(IF(ISERROR(HLOOKUP($B39,'Base facturation'!$C$4:$ALN$59,G$4,0)),"",HLOOKUP($B39,'Base facturation'!$C$4:$ALN$59,G$4,0))=0,"",IF(ISERROR(HLOOKUP($B39,'Base facturation'!$C$4:$ALN$59,G$4,0)),"",HLOOKUP($B39,'Base facturation'!$C$4:$ALN$59,G$4,0)))</f>
        <v/>
      </c>
      <c r="H39" s="309" t="str">
        <f>IF(IF(ISERROR(HLOOKUP($B39,'Base facturation'!$C$4:$ALN$59,H$4,0)),"",HLOOKUP($B39,'Base facturation'!$C$4:$ALN$59,H$4,0))=0,"",IF(ISERROR(HLOOKUP($B39,'Base facturation'!$C$4:$ALN$59,H$4,0)),"",HLOOKUP($B39,'Base facturation'!$C$4:$ALN$59,H$4,0)))</f>
        <v/>
      </c>
      <c r="I39" s="287" t="str">
        <f t="shared" si="0"/>
        <v/>
      </c>
      <c r="J39" s="299"/>
      <c r="K39" s="294"/>
      <c r="L39" s="294"/>
      <c r="M39" s="295"/>
    </row>
    <row r="40" spans="2:13" ht="19.600000000000001" customHeight="1" x14ac:dyDescent="0.25">
      <c r="B40" s="282" t="s">
        <v>2847</v>
      </c>
      <c r="C40" s="283" t="str">
        <f>IF(IF(ISERROR(HLOOKUP($B40,'Base facturation'!$C$4:$ALN$59,C$4,0)),"",HLOOKUP($B40,'Base facturation'!$C$4:$ALN$59,C$4,0))=0,"",IF(ISERROR(HLOOKUP($B40,'Base facturation'!$C$4:$ALN$59,C$4,0)),"",HLOOKUP($B40,'Base facturation'!$C$4:$ALN$59,C$4,0)))</f>
        <v/>
      </c>
      <c r="D40" s="283" t="str">
        <f>IF(IF(ISERROR(HLOOKUP($B40,'Base facturation'!$C$4:$ALN$59,D$4,0)),"",HLOOKUP($B40,'Base facturation'!$C$4:$ALN$59,D$4,0))=0,"",IF(ISERROR(HLOOKUP($B40,'Base facturation'!$C$4:$ALN$59,D$4,0)),"",HLOOKUP($B40,'Base facturation'!$C$4:$ALN$59,D$4,0)))</f>
        <v/>
      </c>
      <c r="E40" s="283" t="str">
        <f>IF(IF(ISERROR(HLOOKUP($B40,'Base facturation'!$C$4:$ALN$59,E$4,0)),"",HLOOKUP($B40,'Base facturation'!$C$4:$ALN$59,E$4,0))=0,"",IF(ISERROR(HLOOKUP($B40,'Base facturation'!$C$4:$ALN$59,E$4,0)),"",HLOOKUP($B40,'Base facturation'!$C$4:$ALN$59,E$4,0)))</f>
        <v/>
      </c>
      <c r="F40" s="287" t="str">
        <f>IF(IF(ISERROR(HLOOKUP($B40,'Base facturation'!$C$4:$ALN$59,F$4,0)),"",HLOOKUP($B40,'Base facturation'!$C$4:$ALN$59,F$4,0))=0,"",IF(ISERROR(HLOOKUP($B40,'Base facturation'!$C$4:$ALN$59,F$4,0)),"",HLOOKUP($B40,'Base facturation'!$C$4:$ALN$59,F$4,0)))</f>
        <v/>
      </c>
      <c r="G40" s="309" t="str">
        <f>IF(IF(ISERROR(HLOOKUP($B40,'Base facturation'!$C$4:$ALN$59,G$4,0)),"",HLOOKUP($B40,'Base facturation'!$C$4:$ALN$59,G$4,0))=0,"",IF(ISERROR(HLOOKUP($B40,'Base facturation'!$C$4:$ALN$59,G$4,0)),"",HLOOKUP($B40,'Base facturation'!$C$4:$ALN$59,G$4,0)))</f>
        <v/>
      </c>
      <c r="H40" s="309" t="str">
        <f>IF(IF(ISERROR(HLOOKUP($B40,'Base facturation'!$C$4:$ALN$59,H$4,0)),"",HLOOKUP($B40,'Base facturation'!$C$4:$ALN$59,H$4,0))=0,"",IF(ISERROR(HLOOKUP($B40,'Base facturation'!$C$4:$ALN$59,H$4,0)),"",HLOOKUP($B40,'Base facturation'!$C$4:$ALN$59,H$4,0)))</f>
        <v/>
      </c>
      <c r="I40" s="287" t="str">
        <f t="shared" si="0"/>
        <v/>
      </c>
      <c r="J40" s="299"/>
      <c r="K40" s="294"/>
      <c r="L40" s="294"/>
      <c r="M40" s="295"/>
    </row>
    <row r="41" spans="2:13" ht="19.600000000000001" customHeight="1" x14ac:dyDescent="0.25">
      <c r="B41" s="282" t="s">
        <v>2848</v>
      </c>
      <c r="C41" s="283" t="str">
        <f>IF(IF(ISERROR(HLOOKUP($B41,'Base facturation'!$C$4:$ALN$59,C$4,0)),"",HLOOKUP($B41,'Base facturation'!$C$4:$ALN$59,C$4,0))=0,"",IF(ISERROR(HLOOKUP($B41,'Base facturation'!$C$4:$ALN$59,C$4,0)),"",HLOOKUP($B41,'Base facturation'!$C$4:$ALN$59,C$4,0)))</f>
        <v/>
      </c>
      <c r="D41" s="283" t="str">
        <f>IF(IF(ISERROR(HLOOKUP($B41,'Base facturation'!$C$4:$ALN$59,D$4,0)),"",HLOOKUP($B41,'Base facturation'!$C$4:$ALN$59,D$4,0))=0,"",IF(ISERROR(HLOOKUP($B41,'Base facturation'!$C$4:$ALN$59,D$4,0)),"",HLOOKUP($B41,'Base facturation'!$C$4:$ALN$59,D$4,0)))</f>
        <v/>
      </c>
      <c r="E41" s="283" t="str">
        <f>IF(IF(ISERROR(HLOOKUP($B41,'Base facturation'!$C$4:$ALN$59,E$4,0)),"",HLOOKUP($B41,'Base facturation'!$C$4:$ALN$59,E$4,0))=0,"",IF(ISERROR(HLOOKUP($B41,'Base facturation'!$C$4:$ALN$59,E$4,0)),"",HLOOKUP($B41,'Base facturation'!$C$4:$ALN$59,E$4,0)))</f>
        <v/>
      </c>
      <c r="F41" s="287" t="str">
        <f>IF(IF(ISERROR(HLOOKUP($B41,'Base facturation'!$C$4:$ALN$59,F$4,0)),"",HLOOKUP($B41,'Base facturation'!$C$4:$ALN$59,F$4,0))=0,"",IF(ISERROR(HLOOKUP($B41,'Base facturation'!$C$4:$ALN$59,F$4,0)),"",HLOOKUP($B41,'Base facturation'!$C$4:$ALN$59,F$4,0)))</f>
        <v/>
      </c>
      <c r="G41" s="309" t="str">
        <f>IF(IF(ISERROR(HLOOKUP($B41,'Base facturation'!$C$4:$ALN$59,G$4,0)),"",HLOOKUP($B41,'Base facturation'!$C$4:$ALN$59,G$4,0))=0,"",IF(ISERROR(HLOOKUP($B41,'Base facturation'!$C$4:$ALN$59,G$4,0)),"",HLOOKUP($B41,'Base facturation'!$C$4:$ALN$59,G$4,0)))</f>
        <v/>
      </c>
      <c r="H41" s="309" t="str">
        <f>IF(IF(ISERROR(HLOOKUP($B41,'Base facturation'!$C$4:$ALN$59,H$4,0)),"",HLOOKUP($B41,'Base facturation'!$C$4:$ALN$59,H$4,0))=0,"",IF(ISERROR(HLOOKUP($B41,'Base facturation'!$C$4:$ALN$59,H$4,0)),"",HLOOKUP($B41,'Base facturation'!$C$4:$ALN$59,H$4,0)))</f>
        <v/>
      </c>
      <c r="I41" s="287" t="str">
        <f t="shared" si="0"/>
        <v/>
      </c>
      <c r="J41" s="299"/>
      <c r="K41" s="294"/>
      <c r="L41" s="294"/>
      <c r="M41" s="295"/>
    </row>
    <row r="42" spans="2:13" ht="19.600000000000001" customHeight="1" x14ac:dyDescent="0.25">
      <c r="B42" s="282" t="s">
        <v>2849</v>
      </c>
      <c r="C42" s="283" t="str">
        <f>IF(IF(ISERROR(HLOOKUP($B42,'Base facturation'!$C$4:$ALN$59,C$4,0)),"",HLOOKUP($B42,'Base facturation'!$C$4:$ALN$59,C$4,0))=0,"",IF(ISERROR(HLOOKUP($B42,'Base facturation'!$C$4:$ALN$59,C$4,0)),"",HLOOKUP($B42,'Base facturation'!$C$4:$ALN$59,C$4,0)))</f>
        <v/>
      </c>
      <c r="D42" s="283" t="str">
        <f>IF(IF(ISERROR(HLOOKUP($B42,'Base facturation'!$C$4:$ALN$59,D$4,0)),"",HLOOKUP($B42,'Base facturation'!$C$4:$ALN$59,D$4,0))=0,"",IF(ISERROR(HLOOKUP($B42,'Base facturation'!$C$4:$ALN$59,D$4,0)),"",HLOOKUP($B42,'Base facturation'!$C$4:$ALN$59,D$4,0)))</f>
        <v/>
      </c>
      <c r="E42" s="283" t="str">
        <f>IF(IF(ISERROR(HLOOKUP($B42,'Base facturation'!$C$4:$ALN$59,E$4,0)),"",HLOOKUP($B42,'Base facturation'!$C$4:$ALN$59,E$4,0))=0,"",IF(ISERROR(HLOOKUP($B42,'Base facturation'!$C$4:$ALN$59,E$4,0)),"",HLOOKUP($B42,'Base facturation'!$C$4:$ALN$59,E$4,0)))</f>
        <v/>
      </c>
      <c r="F42" s="287" t="str">
        <f>IF(IF(ISERROR(HLOOKUP($B42,'Base facturation'!$C$4:$ALN$59,F$4,0)),"",HLOOKUP($B42,'Base facturation'!$C$4:$ALN$59,F$4,0))=0,"",IF(ISERROR(HLOOKUP($B42,'Base facturation'!$C$4:$ALN$59,F$4,0)),"",HLOOKUP($B42,'Base facturation'!$C$4:$ALN$59,F$4,0)))</f>
        <v/>
      </c>
      <c r="G42" s="309" t="str">
        <f>IF(IF(ISERROR(HLOOKUP($B42,'Base facturation'!$C$4:$ALN$59,G$4,0)),"",HLOOKUP($B42,'Base facturation'!$C$4:$ALN$59,G$4,0))=0,"",IF(ISERROR(HLOOKUP($B42,'Base facturation'!$C$4:$ALN$59,G$4,0)),"",HLOOKUP($B42,'Base facturation'!$C$4:$ALN$59,G$4,0)))</f>
        <v/>
      </c>
      <c r="H42" s="309" t="str">
        <f>IF(IF(ISERROR(HLOOKUP($B42,'Base facturation'!$C$4:$ALN$59,H$4,0)),"",HLOOKUP($B42,'Base facturation'!$C$4:$ALN$59,H$4,0))=0,"",IF(ISERROR(HLOOKUP($B42,'Base facturation'!$C$4:$ALN$59,H$4,0)),"",HLOOKUP($B42,'Base facturation'!$C$4:$ALN$59,H$4,0)))</f>
        <v/>
      </c>
      <c r="I42" s="287" t="str">
        <f t="shared" si="0"/>
        <v/>
      </c>
      <c r="J42" s="299"/>
      <c r="K42" s="294"/>
      <c r="L42" s="294"/>
      <c r="M42" s="295"/>
    </row>
    <row r="43" spans="2:13" ht="19.600000000000001" customHeight="1" x14ac:dyDescent="0.25">
      <c r="B43" s="282" t="s">
        <v>2850</v>
      </c>
      <c r="C43" s="283" t="str">
        <f>IF(IF(ISERROR(HLOOKUP($B43,'Base facturation'!$C$4:$ALN$59,C$4,0)),"",HLOOKUP($B43,'Base facturation'!$C$4:$ALN$59,C$4,0))=0,"",IF(ISERROR(HLOOKUP($B43,'Base facturation'!$C$4:$ALN$59,C$4,0)),"",HLOOKUP($B43,'Base facturation'!$C$4:$ALN$59,C$4,0)))</f>
        <v/>
      </c>
      <c r="D43" s="283" t="str">
        <f>IF(IF(ISERROR(HLOOKUP($B43,'Base facturation'!$C$4:$ALN$59,D$4,0)),"",HLOOKUP($B43,'Base facturation'!$C$4:$ALN$59,D$4,0))=0,"",IF(ISERROR(HLOOKUP($B43,'Base facturation'!$C$4:$ALN$59,D$4,0)),"",HLOOKUP($B43,'Base facturation'!$C$4:$ALN$59,D$4,0)))</f>
        <v/>
      </c>
      <c r="E43" s="283" t="str">
        <f>IF(IF(ISERROR(HLOOKUP($B43,'Base facturation'!$C$4:$ALN$59,E$4,0)),"",HLOOKUP($B43,'Base facturation'!$C$4:$ALN$59,E$4,0))=0,"",IF(ISERROR(HLOOKUP($B43,'Base facturation'!$C$4:$ALN$59,E$4,0)),"",HLOOKUP($B43,'Base facturation'!$C$4:$ALN$59,E$4,0)))</f>
        <v/>
      </c>
      <c r="F43" s="287" t="str">
        <f>IF(IF(ISERROR(HLOOKUP($B43,'Base facturation'!$C$4:$ALN$59,F$4,0)),"",HLOOKUP($B43,'Base facturation'!$C$4:$ALN$59,F$4,0))=0,"",IF(ISERROR(HLOOKUP($B43,'Base facturation'!$C$4:$ALN$59,F$4,0)),"",HLOOKUP($B43,'Base facturation'!$C$4:$ALN$59,F$4,0)))</f>
        <v/>
      </c>
      <c r="G43" s="309" t="str">
        <f>IF(IF(ISERROR(HLOOKUP($B43,'Base facturation'!$C$4:$ALN$59,G$4,0)),"",HLOOKUP($B43,'Base facturation'!$C$4:$ALN$59,G$4,0))=0,"",IF(ISERROR(HLOOKUP($B43,'Base facturation'!$C$4:$ALN$59,G$4,0)),"",HLOOKUP($B43,'Base facturation'!$C$4:$ALN$59,G$4,0)))</f>
        <v/>
      </c>
      <c r="H43" s="309" t="str">
        <f>IF(IF(ISERROR(HLOOKUP($B43,'Base facturation'!$C$4:$ALN$59,H$4,0)),"",HLOOKUP($B43,'Base facturation'!$C$4:$ALN$59,H$4,0))=0,"",IF(ISERROR(HLOOKUP($B43,'Base facturation'!$C$4:$ALN$59,H$4,0)),"",HLOOKUP($B43,'Base facturation'!$C$4:$ALN$59,H$4,0)))</f>
        <v/>
      </c>
      <c r="I43" s="287" t="str">
        <f t="shared" si="0"/>
        <v/>
      </c>
      <c r="J43" s="299"/>
      <c r="K43" s="294"/>
      <c r="L43" s="294"/>
      <c r="M43" s="295"/>
    </row>
    <row r="44" spans="2:13" ht="19.600000000000001" customHeight="1" x14ac:dyDescent="0.25">
      <c r="B44" s="282" t="s">
        <v>2851</v>
      </c>
      <c r="C44" s="283" t="str">
        <f>IF(IF(ISERROR(HLOOKUP($B44,'Base facturation'!$C$4:$ALN$59,C$4,0)),"",HLOOKUP($B44,'Base facturation'!$C$4:$ALN$59,C$4,0))=0,"",IF(ISERROR(HLOOKUP($B44,'Base facturation'!$C$4:$ALN$59,C$4,0)),"",HLOOKUP($B44,'Base facturation'!$C$4:$ALN$59,C$4,0)))</f>
        <v/>
      </c>
      <c r="D44" s="283" t="str">
        <f>IF(IF(ISERROR(HLOOKUP($B44,'Base facturation'!$C$4:$ALN$59,D$4,0)),"",HLOOKUP($B44,'Base facturation'!$C$4:$ALN$59,D$4,0))=0,"",IF(ISERROR(HLOOKUP($B44,'Base facturation'!$C$4:$ALN$59,D$4,0)),"",HLOOKUP($B44,'Base facturation'!$C$4:$ALN$59,D$4,0)))</f>
        <v/>
      </c>
      <c r="E44" s="283" t="str">
        <f>IF(IF(ISERROR(HLOOKUP($B44,'Base facturation'!$C$4:$ALN$59,E$4,0)),"",HLOOKUP($B44,'Base facturation'!$C$4:$ALN$59,E$4,0))=0,"",IF(ISERROR(HLOOKUP($B44,'Base facturation'!$C$4:$ALN$59,E$4,0)),"",HLOOKUP($B44,'Base facturation'!$C$4:$ALN$59,E$4,0)))</f>
        <v/>
      </c>
      <c r="F44" s="287" t="str">
        <f>IF(IF(ISERROR(HLOOKUP($B44,'Base facturation'!$C$4:$ALN$59,F$4,0)),"",HLOOKUP($B44,'Base facturation'!$C$4:$ALN$59,F$4,0))=0,"",IF(ISERROR(HLOOKUP($B44,'Base facturation'!$C$4:$ALN$59,F$4,0)),"",HLOOKUP($B44,'Base facturation'!$C$4:$ALN$59,F$4,0)))</f>
        <v/>
      </c>
      <c r="G44" s="309" t="str">
        <f>IF(IF(ISERROR(HLOOKUP($B44,'Base facturation'!$C$4:$ALN$59,G$4,0)),"",HLOOKUP($B44,'Base facturation'!$C$4:$ALN$59,G$4,0))=0,"",IF(ISERROR(HLOOKUP($B44,'Base facturation'!$C$4:$ALN$59,G$4,0)),"",HLOOKUP($B44,'Base facturation'!$C$4:$ALN$59,G$4,0)))</f>
        <v/>
      </c>
      <c r="H44" s="309" t="str">
        <f>IF(IF(ISERROR(HLOOKUP($B44,'Base facturation'!$C$4:$ALN$59,H$4,0)),"",HLOOKUP($B44,'Base facturation'!$C$4:$ALN$59,H$4,0))=0,"",IF(ISERROR(HLOOKUP($B44,'Base facturation'!$C$4:$ALN$59,H$4,0)),"",HLOOKUP($B44,'Base facturation'!$C$4:$ALN$59,H$4,0)))</f>
        <v/>
      </c>
      <c r="I44" s="287" t="str">
        <f t="shared" si="0"/>
        <v/>
      </c>
      <c r="J44" s="299"/>
      <c r="K44" s="294"/>
      <c r="L44" s="294"/>
      <c r="M44" s="295"/>
    </row>
    <row r="45" spans="2:13" ht="19.600000000000001" customHeight="1" x14ac:dyDescent="0.25">
      <c r="B45" s="282" t="s">
        <v>2852</v>
      </c>
      <c r="C45" s="283" t="str">
        <f>IF(IF(ISERROR(HLOOKUP($B45,'Base facturation'!$C$4:$ALN$59,C$4,0)),"",HLOOKUP($B45,'Base facturation'!$C$4:$ALN$59,C$4,0))=0,"",IF(ISERROR(HLOOKUP($B45,'Base facturation'!$C$4:$ALN$59,C$4,0)),"",HLOOKUP($B45,'Base facturation'!$C$4:$ALN$59,C$4,0)))</f>
        <v/>
      </c>
      <c r="D45" s="283" t="str">
        <f>IF(IF(ISERROR(HLOOKUP($B45,'Base facturation'!$C$4:$ALN$59,D$4,0)),"",HLOOKUP($B45,'Base facturation'!$C$4:$ALN$59,D$4,0))=0,"",IF(ISERROR(HLOOKUP($B45,'Base facturation'!$C$4:$ALN$59,D$4,0)),"",HLOOKUP($B45,'Base facturation'!$C$4:$ALN$59,D$4,0)))</f>
        <v/>
      </c>
      <c r="E45" s="283" t="str">
        <f>IF(IF(ISERROR(HLOOKUP($B45,'Base facturation'!$C$4:$ALN$59,E$4,0)),"",HLOOKUP($B45,'Base facturation'!$C$4:$ALN$59,E$4,0))=0,"",IF(ISERROR(HLOOKUP($B45,'Base facturation'!$C$4:$ALN$59,E$4,0)),"",HLOOKUP($B45,'Base facturation'!$C$4:$ALN$59,E$4,0)))</f>
        <v/>
      </c>
      <c r="F45" s="287" t="str">
        <f>IF(IF(ISERROR(HLOOKUP($B45,'Base facturation'!$C$4:$ALN$59,F$4,0)),"",HLOOKUP($B45,'Base facturation'!$C$4:$ALN$59,F$4,0))=0,"",IF(ISERROR(HLOOKUP($B45,'Base facturation'!$C$4:$ALN$59,F$4,0)),"",HLOOKUP($B45,'Base facturation'!$C$4:$ALN$59,F$4,0)))</f>
        <v/>
      </c>
      <c r="G45" s="309" t="str">
        <f>IF(IF(ISERROR(HLOOKUP($B45,'Base facturation'!$C$4:$ALN$59,G$4,0)),"",HLOOKUP($B45,'Base facturation'!$C$4:$ALN$59,G$4,0))=0,"",IF(ISERROR(HLOOKUP($B45,'Base facturation'!$C$4:$ALN$59,G$4,0)),"",HLOOKUP($B45,'Base facturation'!$C$4:$ALN$59,G$4,0)))</f>
        <v/>
      </c>
      <c r="H45" s="309" t="str">
        <f>IF(IF(ISERROR(HLOOKUP($B45,'Base facturation'!$C$4:$ALN$59,H$4,0)),"",HLOOKUP($B45,'Base facturation'!$C$4:$ALN$59,H$4,0))=0,"",IF(ISERROR(HLOOKUP($B45,'Base facturation'!$C$4:$ALN$59,H$4,0)),"",HLOOKUP($B45,'Base facturation'!$C$4:$ALN$59,H$4,0)))</f>
        <v/>
      </c>
      <c r="I45" s="287" t="str">
        <f t="shared" si="0"/>
        <v/>
      </c>
      <c r="J45" s="299"/>
      <c r="K45" s="294"/>
      <c r="L45" s="294"/>
      <c r="M45" s="295"/>
    </row>
    <row r="46" spans="2:13" ht="19.600000000000001" customHeight="1" x14ac:dyDescent="0.25">
      <c r="B46" s="282" t="s">
        <v>2853</v>
      </c>
      <c r="C46" s="283" t="str">
        <f>IF(IF(ISERROR(HLOOKUP($B46,'Base facturation'!$C$4:$ALN$59,C$4,0)),"",HLOOKUP($B46,'Base facturation'!$C$4:$ALN$59,C$4,0))=0,"",IF(ISERROR(HLOOKUP($B46,'Base facturation'!$C$4:$ALN$59,C$4,0)),"",HLOOKUP($B46,'Base facturation'!$C$4:$ALN$59,C$4,0)))</f>
        <v/>
      </c>
      <c r="D46" s="283" t="str">
        <f>IF(IF(ISERROR(HLOOKUP($B46,'Base facturation'!$C$4:$ALN$59,D$4,0)),"",HLOOKUP($B46,'Base facturation'!$C$4:$ALN$59,D$4,0))=0,"",IF(ISERROR(HLOOKUP($B46,'Base facturation'!$C$4:$ALN$59,D$4,0)),"",HLOOKUP($B46,'Base facturation'!$C$4:$ALN$59,D$4,0)))</f>
        <v/>
      </c>
      <c r="E46" s="283" t="str">
        <f>IF(IF(ISERROR(HLOOKUP($B46,'Base facturation'!$C$4:$ALN$59,E$4,0)),"",HLOOKUP($B46,'Base facturation'!$C$4:$ALN$59,E$4,0))=0,"",IF(ISERROR(HLOOKUP($B46,'Base facturation'!$C$4:$ALN$59,E$4,0)),"",HLOOKUP($B46,'Base facturation'!$C$4:$ALN$59,E$4,0)))</f>
        <v/>
      </c>
      <c r="F46" s="287" t="str">
        <f>IF(IF(ISERROR(HLOOKUP($B46,'Base facturation'!$C$4:$ALN$59,F$4,0)),"",HLOOKUP($B46,'Base facturation'!$C$4:$ALN$59,F$4,0))=0,"",IF(ISERROR(HLOOKUP($B46,'Base facturation'!$C$4:$ALN$59,F$4,0)),"",HLOOKUP($B46,'Base facturation'!$C$4:$ALN$59,F$4,0)))</f>
        <v/>
      </c>
      <c r="G46" s="309" t="str">
        <f>IF(IF(ISERROR(HLOOKUP($B46,'Base facturation'!$C$4:$ALN$59,G$4,0)),"",HLOOKUP($B46,'Base facturation'!$C$4:$ALN$59,G$4,0))=0,"",IF(ISERROR(HLOOKUP($B46,'Base facturation'!$C$4:$ALN$59,G$4,0)),"",HLOOKUP($B46,'Base facturation'!$C$4:$ALN$59,G$4,0)))</f>
        <v/>
      </c>
      <c r="H46" s="309" t="str">
        <f>IF(IF(ISERROR(HLOOKUP($B46,'Base facturation'!$C$4:$ALN$59,H$4,0)),"",HLOOKUP($B46,'Base facturation'!$C$4:$ALN$59,H$4,0))=0,"",IF(ISERROR(HLOOKUP($B46,'Base facturation'!$C$4:$ALN$59,H$4,0)),"",HLOOKUP($B46,'Base facturation'!$C$4:$ALN$59,H$4,0)))</f>
        <v/>
      </c>
      <c r="I46" s="287" t="str">
        <f t="shared" si="0"/>
        <v/>
      </c>
      <c r="J46" s="299"/>
      <c r="K46" s="294"/>
      <c r="L46" s="294"/>
      <c r="M46" s="295"/>
    </row>
    <row r="47" spans="2:13" ht="19.600000000000001" customHeight="1" x14ac:dyDescent="0.25">
      <c r="B47" s="282" t="s">
        <v>2854</v>
      </c>
      <c r="C47" s="283" t="str">
        <f>IF(IF(ISERROR(HLOOKUP($B47,'Base facturation'!$C$4:$ALN$59,C$4,0)),"",HLOOKUP($B47,'Base facturation'!$C$4:$ALN$59,C$4,0))=0,"",IF(ISERROR(HLOOKUP($B47,'Base facturation'!$C$4:$ALN$59,C$4,0)),"",HLOOKUP($B47,'Base facturation'!$C$4:$ALN$59,C$4,0)))</f>
        <v/>
      </c>
      <c r="D47" s="283" t="str">
        <f>IF(IF(ISERROR(HLOOKUP($B47,'Base facturation'!$C$4:$ALN$59,D$4,0)),"",HLOOKUP($B47,'Base facturation'!$C$4:$ALN$59,D$4,0))=0,"",IF(ISERROR(HLOOKUP($B47,'Base facturation'!$C$4:$ALN$59,D$4,0)),"",HLOOKUP($B47,'Base facturation'!$C$4:$ALN$59,D$4,0)))</f>
        <v/>
      </c>
      <c r="E47" s="283" t="str">
        <f>IF(IF(ISERROR(HLOOKUP($B47,'Base facturation'!$C$4:$ALN$59,E$4,0)),"",HLOOKUP($B47,'Base facturation'!$C$4:$ALN$59,E$4,0))=0,"",IF(ISERROR(HLOOKUP($B47,'Base facturation'!$C$4:$ALN$59,E$4,0)),"",HLOOKUP($B47,'Base facturation'!$C$4:$ALN$59,E$4,0)))</f>
        <v/>
      </c>
      <c r="F47" s="287" t="str">
        <f>IF(IF(ISERROR(HLOOKUP($B47,'Base facturation'!$C$4:$ALN$59,F$4,0)),"",HLOOKUP($B47,'Base facturation'!$C$4:$ALN$59,F$4,0))=0,"",IF(ISERROR(HLOOKUP($B47,'Base facturation'!$C$4:$ALN$59,F$4,0)),"",HLOOKUP($B47,'Base facturation'!$C$4:$ALN$59,F$4,0)))</f>
        <v/>
      </c>
      <c r="G47" s="309" t="str">
        <f>IF(IF(ISERROR(HLOOKUP($B47,'Base facturation'!$C$4:$ALN$59,G$4,0)),"",HLOOKUP($B47,'Base facturation'!$C$4:$ALN$59,G$4,0))=0,"",IF(ISERROR(HLOOKUP($B47,'Base facturation'!$C$4:$ALN$59,G$4,0)),"",HLOOKUP($B47,'Base facturation'!$C$4:$ALN$59,G$4,0)))</f>
        <v/>
      </c>
      <c r="H47" s="309" t="str">
        <f>IF(IF(ISERROR(HLOOKUP($B47,'Base facturation'!$C$4:$ALN$59,H$4,0)),"",HLOOKUP($B47,'Base facturation'!$C$4:$ALN$59,H$4,0))=0,"",IF(ISERROR(HLOOKUP($B47,'Base facturation'!$C$4:$ALN$59,H$4,0)),"",HLOOKUP($B47,'Base facturation'!$C$4:$ALN$59,H$4,0)))</f>
        <v/>
      </c>
      <c r="I47" s="287" t="str">
        <f t="shared" si="0"/>
        <v/>
      </c>
      <c r="J47" s="299"/>
      <c r="K47" s="294"/>
      <c r="L47" s="294"/>
      <c r="M47" s="295"/>
    </row>
    <row r="48" spans="2:13" ht="19.600000000000001" customHeight="1" x14ac:dyDescent="0.25">
      <c r="B48" s="282" t="s">
        <v>2855</v>
      </c>
      <c r="C48" s="283" t="str">
        <f>IF(IF(ISERROR(HLOOKUP($B48,'Base facturation'!$C$4:$ALN$59,C$4,0)),"",HLOOKUP($B48,'Base facturation'!$C$4:$ALN$59,C$4,0))=0,"",IF(ISERROR(HLOOKUP($B48,'Base facturation'!$C$4:$ALN$59,C$4,0)),"",HLOOKUP($B48,'Base facturation'!$C$4:$ALN$59,C$4,0)))</f>
        <v/>
      </c>
      <c r="D48" s="283" t="str">
        <f>IF(IF(ISERROR(HLOOKUP($B48,'Base facturation'!$C$4:$ALN$59,D$4,0)),"",HLOOKUP($B48,'Base facturation'!$C$4:$ALN$59,D$4,0))=0,"",IF(ISERROR(HLOOKUP($B48,'Base facturation'!$C$4:$ALN$59,D$4,0)),"",HLOOKUP($B48,'Base facturation'!$C$4:$ALN$59,D$4,0)))</f>
        <v/>
      </c>
      <c r="E48" s="283" t="str">
        <f>IF(IF(ISERROR(HLOOKUP($B48,'Base facturation'!$C$4:$ALN$59,E$4,0)),"",HLOOKUP($B48,'Base facturation'!$C$4:$ALN$59,E$4,0))=0,"",IF(ISERROR(HLOOKUP($B48,'Base facturation'!$C$4:$ALN$59,E$4,0)),"",HLOOKUP($B48,'Base facturation'!$C$4:$ALN$59,E$4,0)))</f>
        <v/>
      </c>
      <c r="F48" s="287" t="str">
        <f>IF(IF(ISERROR(HLOOKUP($B48,'Base facturation'!$C$4:$ALN$59,F$4,0)),"",HLOOKUP($B48,'Base facturation'!$C$4:$ALN$59,F$4,0))=0,"",IF(ISERROR(HLOOKUP($B48,'Base facturation'!$C$4:$ALN$59,F$4,0)),"",HLOOKUP($B48,'Base facturation'!$C$4:$ALN$59,F$4,0)))</f>
        <v/>
      </c>
      <c r="G48" s="309" t="str">
        <f>IF(IF(ISERROR(HLOOKUP($B48,'Base facturation'!$C$4:$ALN$59,G$4,0)),"",HLOOKUP($B48,'Base facturation'!$C$4:$ALN$59,G$4,0))=0,"",IF(ISERROR(HLOOKUP($B48,'Base facturation'!$C$4:$ALN$59,G$4,0)),"",HLOOKUP($B48,'Base facturation'!$C$4:$ALN$59,G$4,0)))</f>
        <v/>
      </c>
      <c r="H48" s="309" t="str">
        <f>IF(IF(ISERROR(HLOOKUP($B48,'Base facturation'!$C$4:$ALN$59,H$4,0)),"",HLOOKUP($B48,'Base facturation'!$C$4:$ALN$59,H$4,0))=0,"",IF(ISERROR(HLOOKUP($B48,'Base facturation'!$C$4:$ALN$59,H$4,0)),"",HLOOKUP($B48,'Base facturation'!$C$4:$ALN$59,H$4,0)))</f>
        <v/>
      </c>
      <c r="I48" s="287" t="str">
        <f t="shared" si="0"/>
        <v/>
      </c>
      <c r="J48" s="299"/>
      <c r="K48" s="294"/>
      <c r="L48" s="294"/>
      <c r="M48" s="295"/>
    </row>
    <row r="49" spans="2:13" ht="19.600000000000001" customHeight="1" x14ac:dyDescent="0.25">
      <c r="B49" s="282" t="s">
        <v>2856</v>
      </c>
      <c r="C49" s="283" t="str">
        <f>IF(IF(ISERROR(HLOOKUP($B49,'Base facturation'!$C$4:$ALN$59,C$4,0)),"",HLOOKUP($B49,'Base facturation'!$C$4:$ALN$59,C$4,0))=0,"",IF(ISERROR(HLOOKUP($B49,'Base facturation'!$C$4:$ALN$59,C$4,0)),"",HLOOKUP($B49,'Base facturation'!$C$4:$ALN$59,C$4,0)))</f>
        <v/>
      </c>
      <c r="D49" s="283" t="str">
        <f>IF(IF(ISERROR(HLOOKUP($B49,'Base facturation'!$C$4:$ALN$59,D$4,0)),"",HLOOKUP($B49,'Base facturation'!$C$4:$ALN$59,D$4,0))=0,"",IF(ISERROR(HLOOKUP($B49,'Base facturation'!$C$4:$ALN$59,D$4,0)),"",HLOOKUP($B49,'Base facturation'!$C$4:$ALN$59,D$4,0)))</f>
        <v/>
      </c>
      <c r="E49" s="283" t="str">
        <f>IF(IF(ISERROR(HLOOKUP($B49,'Base facturation'!$C$4:$ALN$59,E$4,0)),"",HLOOKUP($B49,'Base facturation'!$C$4:$ALN$59,E$4,0))=0,"",IF(ISERROR(HLOOKUP($B49,'Base facturation'!$C$4:$ALN$59,E$4,0)),"",HLOOKUP($B49,'Base facturation'!$C$4:$ALN$59,E$4,0)))</f>
        <v/>
      </c>
      <c r="F49" s="287" t="str">
        <f>IF(IF(ISERROR(HLOOKUP($B49,'Base facturation'!$C$4:$ALN$59,F$4,0)),"",HLOOKUP($B49,'Base facturation'!$C$4:$ALN$59,F$4,0))=0,"",IF(ISERROR(HLOOKUP($B49,'Base facturation'!$C$4:$ALN$59,F$4,0)),"",HLOOKUP($B49,'Base facturation'!$C$4:$ALN$59,F$4,0)))</f>
        <v/>
      </c>
      <c r="G49" s="309" t="str">
        <f>IF(IF(ISERROR(HLOOKUP($B49,'Base facturation'!$C$4:$ALN$59,G$4,0)),"",HLOOKUP($B49,'Base facturation'!$C$4:$ALN$59,G$4,0))=0,"",IF(ISERROR(HLOOKUP($B49,'Base facturation'!$C$4:$ALN$59,G$4,0)),"",HLOOKUP($B49,'Base facturation'!$C$4:$ALN$59,G$4,0)))</f>
        <v/>
      </c>
      <c r="H49" s="309" t="str">
        <f>IF(IF(ISERROR(HLOOKUP($B49,'Base facturation'!$C$4:$ALN$59,H$4,0)),"",HLOOKUP($B49,'Base facturation'!$C$4:$ALN$59,H$4,0))=0,"",IF(ISERROR(HLOOKUP($B49,'Base facturation'!$C$4:$ALN$59,H$4,0)),"",HLOOKUP($B49,'Base facturation'!$C$4:$ALN$59,H$4,0)))</f>
        <v/>
      </c>
      <c r="I49" s="287" t="str">
        <f t="shared" si="0"/>
        <v/>
      </c>
      <c r="J49" s="299"/>
      <c r="K49" s="294"/>
      <c r="L49" s="294"/>
      <c r="M49" s="295"/>
    </row>
    <row r="50" spans="2:13" ht="19.600000000000001" customHeight="1" x14ac:dyDescent="0.25">
      <c r="B50" s="282" t="s">
        <v>2857</v>
      </c>
      <c r="C50" s="283" t="str">
        <f>IF(IF(ISERROR(HLOOKUP($B50,'Base facturation'!$C$4:$ALN$59,C$4,0)),"",HLOOKUP($B50,'Base facturation'!$C$4:$ALN$59,C$4,0))=0,"",IF(ISERROR(HLOOKUP($B50,'Base facturation'!$C$4:$ALN$59,C$4,0)),"",HLOOKUP($B50,'Base facturation'!$C$4:$ALN$59,C$4,0)))</f>
        <v/>
      </c>
      <c r="D50" s="283" t="str">
        <f>IF(IF(ISERROR(HLOOKUP($B50,'Base facturation'!$C$4:$ALN$59,D$4,0)),"",HLOOKUP($B50,'Base facturation'!$C$4:$ALN$59,D$4,0))=0,"",IF(ISERROR(HLOOKUP($B50,'Base facturation'!$C$4:$ALN$59,D$4,0)),"",HLOOKUP($B50,'Base facturation'!$C$4:$ALN$59,D$4,0)))</f>
        <v/>
      </c>
      <c r="E50" s="283" t="str">
        <f>IF(IF(ISERROR(HLOOKUP($B50,'Base facturation'!$C$4:$ALN$59,E$4,0)),"",HLOOKUP($B50,'Base facturation'!$C$4:$ALN$59,E$4,0))=0,"",IF(ISERROR(HLOOKUP($B50,'Base facturation'!$C$4:$ALN$59,E$4,0)),"",HLOOKUP($B50,'Base facturation'!$C$4:$ALN$59,E$4,0)))</f>
        <v/>
      </c>
      <c r="F50" s="287" t="str">
        <f>IF(IF(ISERROR(HLOOKUP($B50,'Base facturation'!$C$4:$ALN$59,F$4,0)),"",HLOOKUP($B50,'Base facturation'!$C$4:$ALN$59,F$4,0))=0,"",IF(ISERROR(HLOOKUP($B50,'Base facturation'!$C$4:$ALN$59,F$4,0)),"",HLOOKUP($B50,'Base facturation'!$C$4:$ALN$59,F$4,0)))</f>
        <v/>
      </c>
      <c r="G50" s="309" t="str">
        <f>IF(IF(ISERROR(HLOOKUP($B50,'Base facturation'!$C$4:$ALN$59,G$4,0)),"",HLOOKUP($B50,'Base facturation'!$C$4:$ALN$59,G$4,0))=0,"",IF(ISERROR(HLOOKUP($B50,'Base facturation'!$C$4:$ALN$59,G$4,0)),"",HLOOKUP($B50,'Base facturation'!$C$4:$ALN$59,G$4,0)))</f>
        <v/>
      </c>
      <c r="H50" s="309" t="str">
        <f>IF(IF(ISERROR(HLOOKUP($B50,'Base facturation'!$C$4:$ALN$59,H$4,0)),"",HLOOKUP($B50,'Base facturation'!$C$4:$ALN$59,H$4,0))=0,"",IF(ISERROR(HLOOKUP($B50,'Base facturation'!$C$4:$ALN$59,H$4,0)),"",HLOOKUP($B50,'Base facturation'!$C$4:$ALN$59,H$4,0)))</f>
        <v/>
      </c>
      <c r="I50" s="287" t="str">
        <f t="shared" si="0"/>
        <v/>
      </c>
      <c r="J50" s="299"/>
      <c r="K50" s="294"/>
      <c r="L50" s="294"/>
      <c r="M50" s="295"/>
    </row>
    <row r="51" spans="2:13" ht="19.600000000000001" customHeight="1" x14ac:dyDescent="0.25">
      <c r="B51" s="282" t="s">
        <v>2858</v>
      </c>
      <c r="C51" s="283" t="str">
        <f>IF(IF(ISERROR(HLOOKUP($B51,'Base facturation'!$C$4:$ALN$59,C$4,0)),"",HLOOKUP($B51,'Base facturation'!$C$4:$ALN$59,C$4,0))=0,"",IF(ISERROR(HLOOKUP($B51,'Base facturation'!$C$4:$ALN$59,C$4,0)),"",HLOOKUP($B51,'Base facturation'!$C$4:$ALN$59,C$4,0)))</f>
        <v/>
      </c>
      <c r="D51" s="283" t="str">
        <f>IF(IF(ISERROR(HLOOKUP($B51,'Base facturation'!$C$4:$ALN$59,D$4,0)),"",HLOOKUP($B51,'Base facturation'!$C$4:$ALN$59,D$4,0))=0,"",IF(ISERROR(HLOOKUP($B51,'Base facturation'!$C$4:$ALN$59,D$4,0)),"",HLOOKUP($B51,'Base facturation'!$C$4:$ALN$59,D$4,0)))</f>
        <v/>
      </c>
      <c r="E51" s="283" t="str">
        <f>IF(IF(ISERROR(HLOOKUP($B51,'Base facturation'!$C$4:$ALN$59,E$4,0)),"",HLOOKUP($B51,'Base facturation'!$C$4:$ALN$59,E$4,0))=0,"",IF(ISERROR(HLOOKUP($B51,'Base facturation'!$C$4:$ALN$59,E$4,0)),"",HLOOKUP($B51,'Base facturation'!$C$4:$ALN$59,E$4,0)))</f>
        <v/>
      </c>
      <c r="F51" s="287" t="str">
        <f>IF(IF(ISERROR(HLOOKUP($B51,'Base facturation'!$C$4:$ALN$59,F$4,0)),"",HLOOKUP($B51,'Base facturation'!$C$4:$ALN$59,F$4,0))=0,"",IF(ISERROR(HLOOKUP($B51,'Base facturation'!$C$4:$ALN$59,F$4,0)),"",HLOOKUP($B51,'Base facturation'!$C$4:$ALN$59,F$4,0)))</f>
        <v/>
      </c>
      <c r="G51" s="309" t="str">
        <f>IF(IF(ISERROR(HLOOKUP($B51,'Base facturation'!$C$4:$ALN$59,G$4,0)),"",HLOOKUP($B51,'Base facturation'!$C$4:$ALN$59,G$4,0))=0,"",IF(ISERROR(HLOOKUP($B51,'Base facturation'!$C$4:$ALN$59,G$4,0)),"",HLOOKUP($B51,'Base facturation'!$C$4:$ALN$59,G$4,0)))</f>
        <v/>
      </c>
      <c r="H51" s="309" t="str">
        <f>IF(IF(ISERROR(HLOOKUP($B51,'Base facturation'!$C$4:$ALN$59,H$4,0)),"",HLOOKUP($B51,'Base facturation'!$C$4:$ALN$59,H$4,0))=0,"",IF(ISERROR(HLOOKUP($B51,'Base facturation'!$C$4:$ALN$59,H$4,0)),"",HLOOKUP($B51,'Base facturation'!$C$4:$ALN$59,H$4,0)))</f>
        <v/>
      </c>
      <c r="I51" s="287" t="str">
        <f t="shared" si="0"/>
        <v/>
      </c>
      <c r="J51" s="299"/>
      <c r="K51" s="294"/>
      <c r="L51" s="294"/>
      <c r="M51" s="295"/>
    </row>
    <row r="52" spans="2:13" ht="19.600000000000001" customHeight="1" x14ac:dyDescent="0.25">
      <c r="B52" s="282" t="s">
        <v>2859</v>
      </c>
      <c r="C52" s="283" t="str">
        <f>IF(IF(ISERROR(HLOOKUP($B52,'Base facturation'!$C$4:$ALN$59,C$4,0)),"",HLOOKUP($B52,'Base facturation'!$C$4:$ALN$59,C$4,0))=0,"",IF(ISERROR(HLOOKUP($B52,'Base facturation'!$C$4:$ALN$59,C$4,0)),"",HLOOKUP($B52,'Base facturation'!$C$4:$ALN$59,C$4,0)))</f>
        <v/>
      </c>
      <c r="D52" s="283" t="str">
        <f>IF(IF(ISERROR(HLOOKUP($B52,'Base facturation'!$C$4:$ALN$59,D$4,0)),"",HLOOKUP($B52,'Base facturation'!$C$4:$ALN$59,D$4,0))=0,"",IF(ISERROR(HLOOKUP($B52,'Base facturation'!$C$4:$ALN$59,D$4,0)),"",HLOOKUP($B52,'Base facturation'!$C$4:$ALN$59,D$4,0)))</f>
        <v/>
      </c>
      <c r="E52" s="283" t="str">
        <f>IF(IF(ISERROR(HLOOKUP($B52,'Base facturation'!$C$4:$ALN$59,E$4,0)),"",HLOOKUP($B52,'Base facturation'!$C$4:$ALN$59,E$4,0))=0,"",IF(ISERROR(HLOOKUP($B52,'Base facturation'!$C$4:$ALN$59,E$4,0)),"",HLOOKUP($B52,'Base facturation'!$C$4:$ALN$59,E$4,0)))</f>
        <v/>
      </c>
      <c r="F52" s="287" t="str">
        <f>IF(IF(ISERROR(HLOOKUP($B52,'Base facturation'!$C$4:$ALN$59,F$4,0)),"",HLOOKUP($B52,'Base facturation'!$C$4:$ALN$59,F$4,0))=0,"",IF(ISERROR(HLOOKUP($B52,'Base facturation'!$C$4:$ALN$59,F$4,0)),"",HLOOKUP($B52,'Base facturation'!$C$4:$ALN$59,F$4,0)))</f>
        <v/>
      </c>
      <c r="G52" s="309" t="str">
        <f>IF(IF(ISERROR(HLOOKUP($B52,'Base facturation'!$C$4:$ALN$59,G$4,0)),"",HLOOKUP($B52,'Base facturation'!$C$4:$ALN$59,G$4,0))=0,"",IF(ISERROR(HLOOKUP($B52,'Base facturation'!$C$4:$ALN$59,G$4,0)),"",HLOOKUP($B52,'Base facturation'!$C$4:$ALN$59,G$4,0)))</f>
        <v/>
      </c>
      <c r="H52" s="309" t="str">
        <f>IF(IF(ISERROR(HLOOKUP($B52,'Base facturation'!$C$4:$ALN$59,H$4,0)),"",HLOOKUP($B52,'Base facturation'!$C$4:$ALN$59,H$4,0))=0,"",IF(ISERROR(HLOOKUP($B52,'Base facturation'!$C$4:$ALN$59,H$4,0)),"",HLOOKUP($B52,'Base facturation'!$C$4:$ALN$59,H$4,0)))</f>
        <v/>
      </c>
      <c r="I52" s="287" t="str">
        <f t="shared" si="0"/>
        <v/>
      </c>
      <c r="J52" s="299"/>
      <c r="K52" s="294"/>
      <c r="L52" s="294"/>
      <c r="M52" s="295"/>
    </row>
    <row r="53" spans="2:13" ht="19.600000000000001" customHeight="1" x14ac:dyDescent="0.25">
      <c r="B53" s="282" t="s">
        <v>2860</v>
      </c>
      <c r="C53" s="283" t="str">
        <f>IF(IF(ISERROR(HLOOKUP($B53,'Base facturation'!$C$4:$ALN$59,C$4,0)),"",HLOOKUP($B53,'Base facturation'!$C$4:$ALN$59,C$4,0))=0,"",IF(ISERROR(HLOOKUP($B53,'Base facturation'!$C$4:$ALN$59,C$4,0)),"",HLOOKUP($B53,'Base facturation'!$C$4:$ALN$59,C$4,0)))</f>
        <v/>
      </c>
      <c r="D53" s="283" t="str">
        <f>IF(IF(ISERROR(HLOOKUP($B53,'Base facturation'!$C$4:$ALN$59,D$4,0)),"",HLOOKUP($B53,'Base facturation'!$C$4:$ALN$59,D$4,0))=0,"",IF(ISERROR(HLOOKUP($B53,'Base facturation'!$C$4:$ALN$59,D$4,0)),"",HLOOKUP($B53,'Base facturation'!$C$4:$ALN$59,D$4,0)))</f>
        <v/>
      </c>
      <c r="E53" s="283" t="str">
        <f>IF(IF(ISERROR(HLOOKUP($B53,'Base facturation'!$C$4:$ALN$59,E$4,0)),"",HLOOKUP($B53,'Base facturation'!$C$4:$ALN$59,E$4,0))=0,"",IF(ISERROR(HLOOKUP($B53,'Base facturation'!$C$4:$ALN$59,E$4,0)),"",HLOOKUP($B53,'Base facturation'!$C$4:$ALN$59,E$4,0)))</f>
        <v/>
      </c>
      <c r="F53" s="287" t="str">
        <f>IF(IF(ISERROR(HLOOKUP($B53,'Base facturation'!$C$4:$ALN$59,F$4,0)),"",HLOOKUP($B53,'Base facturation'!$C$4:$ALN$59,F$4,0))=0,"",IF(ISERROR(HLOOKUP($B53,'Base facturation'!$C$4:$ALN$59,F$4,0)),"",HLOOKUP($B53,'Base facturation'!$C$4:$ALN$59,F$4,0)))</f>
        <v/>
      </c>
      <c r="G53" s="309" t="str">
        <f>IF(IF(ISERROR(HLOOKUP($B53,'Base facturation'!$C$4:$ALN$59,G$4,0)),"",HLOOKUP($B53,'Base facturation'!$C$4:$ALN$59,G$4,0))=0,"",IF(ISERROR(HLOOKUP($B53,'Base facturation'!$C$4:$ALN$59,G$4,0)),"",HLOOKUP($B53,'Base facturation'!$C$4:$ALN$59,G$4,0)))</f>
        <v/>
      </c>
      <c r="H53" s="309" t="str">
        <f>IF(IF(ISERROR(HLOOKUP($B53,'Base facturation'!$C$4:$ALN$59,H$4,0)),"",HLOOKUP($B53,'Base facturation'!$C$4:$ALN$59,H$4,0))=0,"",IF(ISERROR(HLOOKUP($B53,'Base facturation'!$C$4:$ALN$59,H$4,0)),"",HLOOKUP($B53,'Base facturation'!$C$4:$ALN$59,H$4,0)))</f>
        <v/>
      </c>
      <c r="I53" s="287" t="str">
        <f t="shared" si="0"/>
        <v/>
      </c>
      <c r="J53" s="299"/>
      <c r="K53" s="294"/>
      <c r="L53" s="294"/>
      <c r="M53" s="295"/>
    </row>
    <row r="54" spans="2:13" ht="19.600000000000001" customHeight="1" x14ac:dyDescent="0.25">
      <c r="B54" s="282" t="s">
        <v>2861</v>
      </c>
      <c r="C54" s="283" t="str">
        <f>IF(IF(ISERROR(HLOOKUP($B54,'Base facturation'!$C$4:$ALN$59,C$4,0)),"",HLOOKUP($B54,'Base facturation'!$C$4:$ALN$59,C$4,0))=0,"",IF(ISERROR(HLOOKUP($B54,'Base facturation'!$C$4:$ALN$59,C$4,0)),"",HLOOKUP($B54,'Base facturation'!$C$4:$ALN$59,C$4,0)))</f>
        <v/>
      </c>
      <c r="D54" s="283" t="str">
        <f>IF(IF(ISERROR(HLOOKUP($B54,'Base facturation'!$C$4:$ALN$59,D$4,0)),"",HLOOKUP($B54,'Base facturation'!$C$4:$ALN$59,D$4,0))=0,"",IF(ISERROR(HLOOKUP($B54,'Base facturation'!$C$4:$ALN$59,D$4,0)),"",HLOOKUP($B54,'Base facturation'!$C$4:$ALN$59,D$4,0)))</f>
        <v/>
      </c>
      <c r="E54" s="283" t="str">
        <f>IF(IF(ISERROR(HLOOKUP($B54,'Base facturation'!$C$4:$ALN$59,E$4,0)),"",HLOOKUP($B54,'Base facturation'!$C$4:$ALN$59,E$4,0))=0,"",IF(ISERROR(HLOOKUP($B54,'Base facturation'!$C$4:$ALN$59,E$4,0)),"",HLOOKUP($B54,'Base facturation'!$C$4:$ALN$59,E$4,0)))</f>
        <v/>
      </c>
      <c r="F54" s="287" t="str">
        <f>IF(IF(ISERROR(HLOOKUP($B54,'Base facturation'!$C$4:$ALN$59,F$4,0)),"",HLOOKUP($B54,'Base facturation'!$C$4:$ALN$59,F$4,0))=0,"",IF(ISERROR(HLOOKUP($B54,'Base facturation'!$C$4:$ALN$59,F$4,0)),"",HLOOKUP($B54,'Base facturation'!$C$4:$ALN$59,F$4,0)))</f>
        <v/>
      </c>
      <c r="G54" s="309" t="str">
        <f>IF(IF(ISERROR(HLOOKUP($B54,'Base facturation'!$C$4:$ALN$59,G$4,0)),"",HLOOKUP($B54,'Base facturation'!$C$4:$ALN$59,G$4,0))=0,"",IF(ISERROR(HLOOKUP($B54,'Base facturation'!$C$4:$ALN$59,G$4,0)),"",HLOOKUP($B54,'Base facturation'!$C$4:$ALN$59,G$4,0)))</f>
        <v/>
      </c>
      <c r="H54" s="309" t="str">
        <f>IF(IF(ISERROR(HLOOKUP($B54,'Base facturation'!$C$4:$ALN$59,H$4,0)),"",HLOOKUP($B54,'Base facturation'!$C$4:$ALN$59,H$4,0))=0,"",IF(ISERROR(HLOOKUP($B54,'Base facturation'!$C$4:$ALN$59,H$4,0)),"",HLOOKUP($B54,'Base facturation'!$C$4:$ALN$59,H$4,0)))</f>
        <v/>
      </c>
      <c r="I54" s="287" t="str">
        <f t="shared" si="0"/>
        <v/>
      </c>
      <c r="J54" s="299"/>
      <c r="K54" s="294"/>
      <c r="L54" s="294"/>
      <c r="M54" s="295"/>
    </row>
    <row r="55" spans="2:13" ht="19.600000000000001" customHeight="1" x14ac:dyDescent="0.25">
      <c r="B55" s="282" t="s">
        <v>2862</v>
      </c>
      <c r="C55" s="283" t="str">
        <f>IF(IF(ISERROR(HLOOKUP($B55,'Base facturation'!$C$4:$ALN$59,C$4,0)),"",HLOOKUP($B55,'Base facturation'!$C$4:$ALN$59,C$4,0))=0,"",IF(ISERROR(HLOOKUP($B55,'Base facturation'!$C$4:$ALN$59,C$4,0)),"",HLOOKUP($B55,'Base facturation'!$C$4:$ALN$59,C$4,0)))</f>
        <v/>
      </c>
      <c r="D55" s="283" t="str">
        <f>IF(IF(ISERROR(HLOOKUP($B55,'Base facturation'!$C$4:$ALN$59,D$4,0)),"",HLOOKUP($B55,'Base facturation'!$C$4:$ALN$59,D$4,0))=0,"",IF(ISERROR(HLOOKUP($B55,'Base facturation'!$C$4:$ALN$59,D$4,0)),"",HLOOKUP($B55,'Base facturation'!$C$4:$ALN$59,D$4,0)))</f>
        <v/>
      </c>
      <c r="E55" s="283" t="str">
        <f>IF(IF(ISERROR(HLOOKUP($B55,'Base facturation'!$C$4:$ALN$59,E$4,0)),"",HLOOKUP($B55,'Base facturation'!$C$4:$ALN$59,E$4,0))=0,"",IF(ISERROR(HLOOKUP($B55,'Base facturation'!$C$4:$ALN$59,E$4,0)),"",HLOOKUP($B55,'Base facturation'!$C$4:$ALN$59,E$4,0)))</f>
        <v/>
      </c>
      <c r="F55" s="287" t="str">
        <f>IF(IF(ISERROR(HLOOKUP($B55,'Base facturation'!$C$4:$ALN$59,F$4,0)),"",HLOOKUP($B55,'Base facturation'!$C$4:$ALN$59,F$4,0))=0,"",IF(ISERROR(HLOOKUP($B55,'Base facturation'!$C$4:$ALN$59,F$4,0)),"",HLOOKUP($B55,'Base facturation'!$C$4:$ALN$59,F$4,0)))</f>
        <v/>
      </c>
      <c r="G55" s="309" t="str">
        <f>IF(IF(ISERROR(HLOOKUP($B55,'Base facturation'!$C$4:$ALN$59,G$4,0)),"",HLOOKUP($B55,'Base facturation'!$C$4:$ALN$59,G$4,0))=0,"",IF(ISERROR(HLOOKUP($B55,'Base facturation'!$C$4:$ALN$59,G$4,0)),"",HLOOKUP($B55,'Base facturation'!$C$4:$ALN$59,G$4,0)))</f>
        <v/>
      </c>
      <c r="H55" s="309" t="str">
        <f>IF(IF(ISERROR(HLOOKUP($B55,'Base facturation'!$C$4:$ALN$59,H$4,0)),"",HLOOKUP($B55,'Base facturation'!$C$4:$ALN$59,H$4,0))=0,"",IF(ISERROR(HLOOKUP($B55,'Base facturation'!$C$4:$ALN$59,H$4,0)),"",HLOOKUP($B55,'Base facturation'!$C$4:$ALN$59,H$4,0)))</f>
        <v/>
      </c>
      <c r="I55" s="287" t="str">
        <f t="shared" si="0"/>
        <v/>
      </c>
      <c r="J55" s="299"/>
      <c r="K55" s="294"/>
      <c r="L55" s="294"/>
      <c r="M55" s="295"/>
    </row>
    <row r="56" spans="2:13" ht="19.600000000000001" customHeight="1" x14ac:dyDescent="0.25">
      <c r="B56" s="282" t="s">
        <v>2863</v>
      </c>
      <c r="C56" s="283" t="str">
        <f>IF(IF(ISERROR(HLOOKUP($B56,'Base facturation'!$C$4:$ALN$59,C$4,0)),"",HLOOKUP($B56,'Base facturation'!$C$4:$ALN$59,C$4,0))=0,"",IF(ISERROR(HLOOKUP($B56,'Base facturation'!$C$4:$ALN$59,C$4,0)),"",HLOOKUP($B56,'Base facturation'!$C$4:$ALN$59,C$4,0)))</f>
        <v/>
      </c>
      <c r="D56" s="283" t="str">
        <f>IF(IF(ISERROR(HLOOKUP($B56,'Base facturation'!$C$4:$ALN$59,D$4,0)),"",HLOOKUP($B56,'Base facturation'!$C$4:$ALN$59,D$4,0))=0,"",IF(ISERROR(HLOOKUP($B56,'Base facturation'!$C$4:$ALN$59,D$4,0)),"",HLOOKUP($B56,'Base facturation'!$C$4:$ALN$59,D$4,0)))</f>
        <v/>
      </c>
      <c r="E56" s="283" t="str">
        <f>IF(IF(ISERROR(HLOOKUP($B56,'Base facturation'!$C$4:$ALN$59,E$4,0)),"",HLOOKUP($B56,'Base facturation'!$C$4:$ALN$59,E$4,0))=0,"",IF(ISERROR(HLOOKUP($B56,'Base facturation'!$C$4:$ALN$59,E$4,0)),"",HLOOKUP($B56,'Base facturation'!$C$4:$ALN$59,E$4,0)))</f>
        <v/>
      </c>
      <c r="F56" s="287" t="str">
        <f>IF(IF(ISERROR(HLOOKUP($B56,'Base facturation'!$C$4:$ALN$59,F$4,0)),"",HLOOKUP($B56,'Base facturation'!$C$4:$ALN$59,F$4,0))=0,"",IF(ISERROR(HLOOKUP($B56,'Base facturation'!$C$4:$ALN$59,F$4,0)),"",HLOOKUP($B56,'Base facturation'!$C$4:$ALN$59,F$4,0)))</f>
        <v/>
      </c>
      <c r="G56" s="309" t="str">
        <f>IF(IF(ISERROR(HLOOKUP($B56,'Base facturation'!$C$4:$ALN$59,G$4,0)),"",HLOOKUP($B56,'Base facturation'!$C$4:$ALN$59,G$4,0))=0,"",IF(ISERROR(HLOOKUP($B56,'Base facturation'!$C$4:$ALN$59,G$4,0)),"",HLOOKUP($B56,'Base facturation'!$C$4:$ALN$59,G$4,0)))</f>
        <v/>
      </c>
      <c r="H56" s="309" t="str">
        <f>IF(IF(ISERROR(HLOOKUP($B56,'Base facturation'!$C$4:$ALN$59,H$4,0)),"",HLOOKUP($B56,'Base facturation'!$C$4:$ALN$59,H$4,0))=0,"",IF(ISERROR(HLOOKUP($B56,'Base facturation'!$C$4:$ALN$59,H$4,0)),"",HLOOKUP($B56,'Base facturation'!$C$4:$ALN$59,H$4,0)))</f>
        <v/>
      </c>
      <c r="I56" s="287" t="str">
        <f t="shared" si="0"/>
        <v/>
      </c>
      <c r="J56" s="299"/>
      <c r="K56" s="294"/>
      <c r="L56" s="294"/>
      <c r="M56" s="295"/>
    </row>
    <row r="57" spans="2:13" ht="19.600000000000001" customHeight="1" x14ac:dyDescent="0.25">
      <c r="B57" s="282" t="s">
        <v>2864</v>
      </c>
      <c r="C57" s="283" t="str">
        <f>IF(IF(ISERROR(HLOOKUP($B57,'Base facturation'!$C$4:$ALN$59,C$4,0)),"",HLOOKUP($B57,'Base facturation'!$C$4:$ALN$59,C$4,0))=0,"",IF(ISERROR(HLOOKUP($B57,'Base facturation'!$C$4:$ALN$59,C$4,0)),"",HLOOKUP($B57,'Base facturation'!$C$4:$ALN$59,C$4,0)))</f>
        <v/>
      </c>
      <c r="D57" s="283" t="str">
        <f>IF(IF(ISERROR(HLOOKUP($B57,'Base facturation'!$C$4:$ALN$59,D$4,0)),"",HLOOKUP($B57,'Base facturation'!$C$4:$ALN$59,D$4,0))=0,"",IF(ISERROR(HLOOKUP($B57,'Base facturation'!$C$4:$ALN$59,D$4,0)),"",HLOOKUP($B57,'Base facturation'!$C$4:$ALN$59,D$4,0)))</f>
        <v/>
      </c>
      <c r="E57" s="283" t="str">
        <f>IF(IF(ISERROR(HLOOKUP($B57,'Base facturation'!$C$4:$ALN$59,E$4,0)),"",HLOOKUP($B57,'Base facturation'!$C$4:$ALN$59,E$4,0))=0,"",IF(ISERROR(HLOOKUP($B57,'Base facturation'!$C$4:$ALN$59,E$4,0)),"",HLOOKUP($B57,'Base facturation'!$C$4:$ALN$59,E$4,0)))</f>
        <v/>
      </c>
      <c r="F57" s="287" t="str">
        <f>IF(IF(ISERROR(HLOOKUP($B57,'Base facturation'!$C$4:$ALN$59,F$4,0)),"",HLOOKUP($B57,'Base facturation'!$C$4:$ALN$59,F$4,0))=0,"",IF(ISERROR(HLOOKUP($B57,'Base facturation'!$C$4:$ALN$59,F$4,0)),"",HLOOKUP($B57,'Base facturation'!$C$4:$ALN$59,F$4,0)))</f>
        <v/>
      </c>
      <c r="G57" s="309" t="str">
        <f>IF(IF(ISERROR(HLOOKUP($B57,'Base facturation'!$C$4:$ALN$59,G$4,0)),"",HLOOKUP($B57,'Base facturation'!$C$4:$ALN$59,G$4,0))=0,"",IF(ISERROR(HLOOKUP($B57,'Base facturation'!$C$4:$ALN$59,G$4,0)),"",HLOOKUP($B57,'Base facturation'!$C$4:$ALN$59,G$4,0)))</f>
        <v/>
      </c>
      <c r="H57" s="309" t="str">
        <f>IF(IF(ISERROR(HLOOKUP($B57,'Base facturation'!$C$4:$ALN$59,H$4,0)),"",HLOOKUP($B57,'Base facturation'!$C$4:$ALN$59,H$4,0))=0,"",IF(ISERROR(HLOOKUP($B57,'Base facturation'!$C$4:$ALN$59,H$4,0)),"",HLOOKUP($B57,'Base facturation'!$C$4:$ALN$59,H$4,0)))</f>
        <v/>
      </c>
      <c r="I57" s="287" t="str">
        <f t="shared" si="0"/>
        <v/>
      </c>
      <c r="J57" s="299"/>
      <c r="K57" s="294"/>
      <c r="L57" s="294"/>
      <c r="M57" s="295"/>
    </row>
    <row r="58" spans="2:13" ht="19.600000000000001" customHeight="1" x14ac:dyDescent="0.25">
      <c r="B58" s="282" t="s">
        <v>2865</v>
      </c>
      <c r="C58" s="283" t="str">
        <f>IF(IF(ISERROR(HLOOKUP($B58,'Base facturation'!$C$4:$ALN$59,C$4,0)),"",HLOOKUP($B58,'Base facturation'!$C$4:$ALN$59,C$4,0))=0,"",IF(ISERROR(HLOOKUP($B58,'Base facturation'!$C$4:$ALN$59,C$4,0)),"",HLOOKUP($B58,'Base facturation'!$C$4:$ALN$59,C$4,0)))</f>
        <v/>
      </c>
      <c r="D58" s="283" t="str">
        <f>IF(IF(ISERROR(HLOOKUP($B58,'Base facturation'!$C$4:$ALN$59,D$4,0)),"",HLOOKUP($B58,'Base facturation'!$C$4:$ALN$59,D$4,0))=0,"",IF(ISERROR(HLOOKUP($B58,'Base facturation'!$C$4:$ALN$59,D$4,0)),"",HLOOKUP($B58,'Base facturation'!$C$4:$ALN$59,D$4,0)))</f>
        <v/>
      </c>
      <c r="E58" s="283" t="str">
        <f>IF(IF(ISERROR(HLOOKUP($B58,'Base facturation'!$C$4:$ALN$59,E$4,0)),"",HLOOKUP($B58,'Base facturation'!$C$4:$ALN$59,E$4,0))=0,"",IF(ISERROR(HLOOKUP($B58,'Base facturation'!$C$4:$ALN$59,E$4,0)),"",HLOOKUP($B58,'Base facturation'!$C$4:$ALN$59,E$4,0)))</f>
        <v/>
      </c>
      <c r="F58" s="287" t="str">
        <f>IF(IF(ISERROR(HLOOKUP($B58,'Base facturation'!$C$4:$ALN$59,F$4,0)),"",HLOOKUP($B58,'Base facturation'!$C$4:$ALN$59,F$4,0))=0,"",IF(ISERROR(HLOOKUP($B58,'Base facturation'!$C$4:$ALN$59,F$4,0)),"",HLOOKUP($B58,'Base facturation'!$C$4:$ALN$59,F$4,0)))</f>
        <v/>
      </c>
      <c r="G58" s="309" t="str">
        <f>IF(IF(ISERROR(HLOOKUP($B58,'Base facturation'!$C$4:$ALN$59,G$4,0)),"",HLOOKUP($B58,'Base facturation'!$C$4:$ALN$59,G$4,0))=0,"",IF(ISERROR(HLOOKUP($B58,'Base facturation'!$C$4:$ALN$59,G$4,0)),"",HLOOKUP($B58,'Base facturation'!$C$4:$ALN$59,G$4,0)))</f>
        <v/>
      </c>
      <c r="H58" s="309" t="str">
        <f>IF(IF(ISERROR(HLOOKUP($B58,'Base facturation'!$C$4:$ALN$59,H$4,0)),"",HLOOKUP($B58,'Base facturation'!$C$4:$ALN$59,H$4,0))=0,"",IF(ISERROR(HLOOKUP($B58,'Base facturation'!$C$4:$ALN$59,H$4,0)),"",HLOOKUP($B58,'Base facturation'!$C$4:$ALN$59,H$4,0)))</f>
        <v/>
      </c>
      <c r="I58" s="287" t="str">
        <f t="shared" si="0"/>
        <v/>
      </c>
      <c r="J58" s="299"/>
      <c r="K58" s="294"/>
      <c r="L58" s="294"/>
      <c r="M58" s="295"/>
    </row>
    <row r="59" spans="2:13" ht="19.600000000000001" customHeight="1" x14ac:dyDescent="0.25">
      <c r="B59" s="282" t="s">
        <v>2866</v>
      </c>
      <c r="C59" s="283" t="str">
        <f>IF(IF(ISERROR(HLOOKUP($B59,'Base facturation'!$C$4:$ALN$59,C$4,0)),"",HLOOKUP($B59,'Base facturation'!$C$4:$ALN$59,C$4,0))=0,"",IF(ISERROR(HLOOKUP($B59,'Base facturation'!$C$4:$ALN$59,C$4,0)),"",HLOOKUP($B59,'Base facturation'!$C$4:$ALN$59,C$4,0)))</f>
        <v/>
      </c>
      <c r="D59" s="283" t="str">
        <f>IF(IF(ISERROR(HLOOKUP($B59,'Base facturation'!$C$4:$ALN$59,D$4,0)),"",HLOOKUP($B59,'Base facturation'!$C$4:$ALN$59,D$4,0))=0,"",IF(ISERROR(HLOOKUP($B59,'Base facturation'!$C$4:$ALN$59,D$4,0)),"",HLOOKUP($B59,'Base facturation'!$C$4:$ALN$59,D$4,0)))</f>
        <v/>
      </c>
      <c r="E59" s="283" t="str">
        <f>IF(IF(ISERROR(HLOOKUP($B59,'Base facturation'!$C$4:$ALN$59,E$4,0)),"",HLOOKUP($B59,'Base facturation'!$C$4:$ALN$59,E$4,0))=0,"",IF(ISERROR(HLOOKUP($B59,'Base facturation'!$C$4:$ALN$59,E$4,0)),"",HLOOKUP($B59,'Base facturation'!$C$4:$ALN$59,E$4,0)))</f>
        <v/>
      </c>
      <c r="F59" s="287" t="str">
        <f>IF(IF(ISERROR(HLOOKUP($B59,'Base facturation'!$C$4:$ALN$59,F$4,0)),"",HLOOKUP($B59,'Base facturation'!$C$4:$ALN$59,F$4,0))=0,"",IF(ISERROR(HLOOKUP($B59,'Base facturation'!$C$4:$ALN$59,F$4,0)),"",HLOOKUP($B59,'Base facturation'!$C$4:$ALN$59,F$4,0)))</f>
        <v/>
      </c>
      <c r="G59" s="309" t="str">
        <f>IF(IF(ISERROR(HLOOKUP($B59,'Base facturation'!$C$4:$ALN$59,G$4,0)),"",HLOOKUP($B59,'Base facturation'!$C$4:$ALN$59,G$4,0))=0,"",IF(ISERROR(HLOOKUP($B59,'Base facturation'!$C$4:$ALN$59,G$4,0)),"",HLOOKUP($B59,'Base facturation'!$C$4:$ALN$59,G$4,0)))</f>
        <v/>
      </c>
      <c r="H59" s="309" t="str">
        <f>IF(IF(ISERROR(HLOOKUP($B59,'Base facturation'!$C$4:$ALN$59,H$4,0)),"",HLOOKUP($B59,'Base facturation'!$C$4:$ALN$59,H$4,0))=0,"",IF(ISERROR(HLOOKUP($B59,'Base facturation'!$C$4:$ALN$59,H$4,0)),"",HLOOKUP($B59,'Base facturation'!$C$4:$ALN$59,H$4,0)))</f>
        <v/>
      </c>
      <c r="I59" s="287" t="str">
        <f t="shared" si="0"/>
        <v/>
      </c>
      <c r="J59" s="299"/>
      <c r="K59" s="294"/>
      <c r="L59" s="294"/>
      <c r="M59" s="295"/>
    </row>
    <row r="60" spans="2:13" ht="19.600000000000001" customHeight="1" x14ac:dyDescent="0.25">
      <c r="B60" s="282" t="s">
        <v>2867</v>
      </c>
      <c r="C60" s="283" t="str">
        <f>IF(IF(ISERROR(HLOOKUP($B60,'Base facturation'!$C$4:$ALN$59,C$4,0)),"",HLOOKUP($B60,'Base facturation'!$C$4:$ALN$59,C$4,0))=0,"",IF(ISERROR(HLOOKUP($B60,'Base facturation'!$C$4:$ALN$59,C$4,0)),"",HLOOKUP($B60,'Base facturation'!$C$4:$ALN$59,C$4,0)))</f>
        <v/>
      </c>
      <c r="D60" s="283" t="str">
        <f>IF(IF(ISERROR(HLOOKUP($B60,'Base facturation'!$C$4:$ALN$59,D$4,0)),"",HLOOKUP($B60,'Base facturation'!$C$4:$ALN$59,D$4,0))=0,"",IF(ISERROR(HLOOKUP($B60,'Base facturation'!$C$4:$ALN$59,D$4,0)),"",HLOOKUP($B60,'Base facturation'!$C$4:$ALN$59,D$4,0)))</f>
        <v/>
      </c>
      <c r="E60" s="283" t="str">
        <f>IF(IF(ISERROR(HLOOKUP($B60,'Base facturation'!$C$4:$ALN$59,E$4,0)),"",HLOOKUP($B60,'Base facturation'!$C$4:$ALN$59,E$4,0))=0,"",IF(ISERROR(HLOOKUP($B60,'Base facturation'!$C$4:$ALN$59,E$4,0)),"",HLOOKUP($B60,'Base facturation'!$C$4:$ALN$59,E$4,0)))</f>
        <v/>
      </c>
      <c r="F60" s="287" t="str">
        <f>IF(IF(ISERROR(HLOOKUP($B60,'Base facturation'!$C$4:$ALN$59,F$4,0)),"",HLOOKUP($B60,'Base facturation'!$C$4:$ALN$59,F$4,0))=0,"",IF(ISERROR(HLOOKUP($B60,'Base facturation'!$C$4:$ALN$59,F$4,0)),"",HLOOKUP($B60,'Base facturation'!$C$4:$ALN$59,F$4,0)))</f>
        <v/>
      </c>
      <c r="G60" s="309" t="str">
        <f>IF(IF(ISERROR(HLOOKUP($B60,'Base facturation'!$C$4:$ALN$59,G$4,0)),"",HLOOKUP($B60,'Base facturation'!$C$4:$ALN$59,G$4,0))=0,"",IF(ISERROR(HLOOKUP($B60,'Base facturation'!$C$4:$ALN$59,G$4,0)),"",HLOOKUP($B60,'Base facturation'!$C$4:$ALN$59,G$4,0)))</f>
        <v/>
      </c>
      <c r="H60" s="309" t="str">
        <f>IF(IF(ISERROR(HLOOKUP($B60,'Base facturation'!$C$4:$ALN$59,H$4,0)),"",HLOOKUP($B60,'Base facturation'!$C$4:$ALN$59,H$4,0))=0,"",IF(ISERROR(HLOOKUP($B60,'Base facturation'!$C$4:$ALN$59,H$4,0)),"",HLOOKUP($B60,'Base facturation'!$C$4:$ALN$59,H$4,0)))</f>
        <v/>
      </c>
      <c r="I60" s="287" t="str">
        <f t="shared" si="0"/>
        <v/>
      </c>
      <c r="J60" s="299"/>
      <c r="K60" s="294"/>
      <c r="L60" s="294"/>
      <c r="M60" s="295"/>
    </row>
    <row r="61" spans="2:13" ht="19.600000000000001" customHeight="1" x14ac:dyDescent="0.25">
      <c r="B61" s="282" t="s">
        <v>2868</v>
      </c>
      <c r="C61" s="283" t="str">
        <f>IF(IF(ISERROR(HLOOKUP($B61,'Base facturation'!$C$4:$ALN$59,C$4,0)),"",HLOOKUP($B61,'Base facturation'!$C$4:$ALN$59,C$4,0))=0,"",IF(ISERROR(HLOOKUP($B61,'Base facturation'!$C$4:$ALN$59,C$4,0)),"",HLOOKUP($B61,'Base facturation'!$C$4:$ALN$59,C$4,0)))</f>
        <v/>
      </c>
      <c r="D61" s="283" t="str">
        <f>IF(IF(ISERROR(HLOOKUP($B61,'Base facturation'!$C$4:$ALN$59,D$4,0)),"",HLOOKUP($B61,'Base facturation'!$C$4:$ALN$59,D$4,0))=0,"",IF(ISERROR(HLOOKUP($B61,'Base facturation'!$C$4:$ALN$59,D$4,0)),"",HLOOKUP($B61,'Base facturation'!$C$4:$ALN$59,D$4,0)))</f>
        <v/>
      </c>
      <c r="E61" s="283" t="str">
        <f>IF(IF(ISERROR(HLOOKUP($B61,'Base facturation'!$C$4:$ALN$59,E$4,0)),"",HLOOKUP($B61,'Base facturation'!$C$4:$ALN$59,E$4,0))=0,"",IF(ISERROR(HLOOKUP($B61,'Base facturation'!$C$4:$ALN$59,E$4,0)),"",HLOOKUP($B61,'Base facturation'!$C$4:$ALN$59,E$4,0)))</f>
        <v/>
      </c>
      <c r="F61" s="287" t="str">
        <f>IF(IF(ISERROR(HLOOKUP($B61,'Base facturation'!$C$4:$ALN$59,F$4,0)),"",HLOOKUP($B61,'Base facturation'!$C$4:$ALN$59,F$4,0))=0,"",IF(ISERROR(HLOOKUP($B61,'Base facturation'!$C$4:$ALN$59,F$4,0)),"",HLOOKUP($B61,'Base facturation'!$C$4:$ALN$59,F$4,0)))</f>
        <v/>
      </c>
      <c r="G61" s="309" t="str">
        <f>IF(IF(ISERROR(HLOOKUP($B61,'Base facturation'!$C$4:$ALN$59,G$4,0)),"",HLOOKUP($B61,'Base facturation'!$C$4:$ALN$59,G$4,0))=0,"",IF(ISERROR(HLOOKUP($B61,'Base facturation'!$C$4:$ALN$59,G$4,0)),"",HLOOKUP($B61,'Base facturation'!$C$4:$ALN$59,G$4,0)))</f>
        <v/>
      </c>
      <c r="H61" s="309" t="str">
        <f>IF(IF(ISERROR(HLOOKUP($B61,'Base facturation'!$C$4:$ALN$59,H$4,0)),"",HLOOKUP($B61,'Base facturation'!$C$4:$ALN$59,H$4,0))=0,"",IF(ISERROR(HLOOKUP($B61,'Base facturation'!$C$4:$ALN$59,H$4,0)),"",HLOOKUP($B61,'Base facturation'!$C$4:$ALN$59,H$4,0)))</f>
        <v/>
      </c>
      <c r="I61" s="287" t="str">
        <f t="shared" si="0"/>
        <v/>
      </c>
      <c r="J61" s="299"/>
      <c r="K61" s="294"/>
      <c r="L61" s="294"/>
      <c r="M61" s="295"/>
    </row>
    <row r="62" spans="2:13" ht="19.600000000000001" customHeight="1" x14ac:dyDescent="0.25">
      <c r="B62" s="282" t="s">
        <v>2869</v>
      </c>
      <c r="C62" s="283" t="str">
        <f>IF(IF(ISERROR(HLOOKUP($B62,'Base facturation'!$C$4:$ALN$59,C$4,0)),"",HLOOKUP($B62,'Base facturation'!$C$4:$ALN$59,C$4,0))=0,"",IF(ISERROR(HLOOKUP($B62,'Base facturation'!$C$4:$ALN$59,C$4,0)),"",HLOOKUP($B62,'Base facturation'!$C$4:$ALN$59,C$4,0)))</f>
        <v/>
      </c>
      <c r="D62" s="283" t="str">
        <f>IF(IF(ISERROR(HLOOKUP($B62,'Base facturation'!$C$4:$ALN$59,D$4,0)),"",HLOOKUP($B62,'Base facturation'!$C$4:$ALN$59,D$4,0))=0,"",IF(ISERROR(HLOOKUP($B62,'Base facturation'!$C$4:$ALN$59,D$4,0)),"",HLOOKUP($B62,'Base facturation'!$C$4:$ALN$59,D$4,0)))</f>
        <v/>
      </c>
      <c r="E62" s="283" t="str">
        <f>IF(IF(ISERROR(HLOOKUP($B62,'Base facturation'!$C$4:$ALN$59,E$4,0)),"",HLOOKUP($B62,'Base facturation'!$C$4:$ALN$59,E$4,0))=0,"",IF(ISERROR(HLOOKUP($B62,'Base facturation'!$C$4:$ALN$59,E$4,0)),"",HLOOKUP($B62,'Base facturation'!$C$4:$ALN$59,E$4,0)))</f>
        <v/>
      </c>
      <c r="F62" s="287" t="str">
        <f>IF(IF(ISERROR(HLOOKUP($B62,'Base facturation'!$C$4:$ALN$59,F$4,0)),"",HLOOKUP($B62,'Base facturation'!$C$4:$ALN$59,F$4,0))=0,"",IF(ISERROR(HLOOKUP($B62,'Base facturation'!$C$4:$ALN$59,F$4,0)),"",HLOOKUP($B62,'Base facturation'!$C$4:$ALN$59,F$4,0)))</f>
        <v/>
      </c>
      <c r="G62" s="309" t="str">
        <f>IF(IF(ISERROR(HLOOKUP($B62,'Base facturation'!$C$4:$ALN$59,G$4,0)),"",HLOOKUP($B62,'Base facturation'!$C$4:$ALN$59,G$4,0))=0,"",IF(ISERROR(HLOOKUP($B62,'Base facturation'!$C$4:$ALN$59,G$4,0)),"",HLOOKUP($B62,'Base facturation'!$C$4:$ALN$59,G$4,0)))</f>
        <v/>
      </c>
      <c r="H62" s="309" t="str">
        <f>IF(IF(ISERROR(HLOOKUP($B62,'Base facturation'!$C$4:$ALN$59,H$4,0)),"",HLOOKUP($B62,'Base facturation'!$C$4:$ALN$59,H$4,0))=0,"",IF(ISERROR(HLOOKUP($B62,'Base facturation'!$C$4:$ALN$59,H$4,0)),"",HLOOKUP($B62,'Base facturation'!$C$4:$ALN$59,H$4,0)))</f>
        <v/>
      </c>
      <c r="I62" s="287" t="str">
        <f t="shared" si="0"/>
        <v/>
      </c>
      <c r="J62" s="299"/>
      <c r="K62" s="294"/>
      <c r="L62" s="294"/>
      <c r="M62" s="295"/>
    </row>
    <row r="63" spans="2:13" ht="19.600000000000001" customHeight="1" x14ac:dyDescent="0.25">
      <c r="B63" s="282" t="s">
        <v>2870</v>
      </c>
      <c r="C63" s="283" t="str">
        <f>IF(IF(ISERROR(HLOOKUP($B63,'Base facturation'!$C$4:$ALN$59,C$4,0)),"",HLOOKUP($B63,'Base facturation'!$C$4:$ALN$59,C$4,0))=0,"",IF(ISERROR(HLOOKUP($B63,'Base facturation'!$C$4:$ALN$59,C$4,0)),"",HLOOKUP($B63,'Base facturation'!$C$4:$ALN$59,C$4,0)))</f>
        <v/>
      </c>
      <c r="D63" s="283" t="str">
        <f>IF(IF(ISERROR(HLOOKUP($B63,'Base facturation'!$C$4:$ALN$59,D$4,0)),"",HLOOKUP($B63,'Base facturation'!$C$4:$ALN$59,D$4,0))=0,"",IF(ISERROR(HLOOKUP($B63,'Base facturation'!$C$4:$ALN$59,D$4,0)),"",HLOOKUP($B63,'Base facturation'!$C$4:$ALN$59,D$4,0)))</f>
        <v/>
      </c>
      <c r="E63" s="283" t="str">
        <f>IF(IF(ISERROR(HLOOKUP($B63,'Base facturation'!$C$4:$ALN$59,E$4,0)),"",HLOOKUP($B63,'Base facturation'!$C$4:$ALN$59,E$4,0))=0,"",IF(ISERROR(HLOOKUP($B63,'Base facturation'!$C$4:$ALN$59,E$4,0)),"",HLOOKUP($B63,'Base facturation'!$C$4:$ALN$59,E$4,0)))</f>
        <v/>
      </c>
      <c r="F63" s="287" t="str">
        <f>IF(IF(ISERROR(HLOOKUP($B63,'Base facturation'!$C$4:$ALN$59,F$4,0)),"",HLOOKUP($B63,'Base facturation'!$C$4:$ALN$59,F$4,0))=0,"",IF(ISERROR(HLOOKUP($B63,'Base facturation'!$C$4:$ALN$59,F$4,0)),"",HLOOKUP($B63,'Base facturation'!$C$4:$ALN$59,F$4,0)))</f>
        <v/>
      </c>
      <c r="G63" s="309" t="str">
        <f>IF(IF(ISERROR(HLOOKUP($B63,'Base facturation'!$C$4:$ALN$59,G$4,0)),"",HLOOKUP($B63,'Base facturation'!$C$4:$ALN$59,G$4,0))=0,"",IF(ISERROR(HLOOKUP($B63,'Base facturation'!$C$4:$ALN$59,G$4,0)),"",HLOOKUP($B63,'Base facturation'!$C$4:$ALN$59,G$4,0)))</f>
        <v/>
      </c>
      <c r="H63" s="309" t="str">
        <f>IF(IF(ISERROR(HLOOKUP($B63,'Base facturation'!$C$4:$ALN$59,H$4,0)),"",HLOOKUP($B63,'Base facturation'!$C$4:$ALN$59,H$4,0))=0,"",IF(ISERROR(HLOOKUP($B63,'Base facturation'!$C$4:$ALN$59,H$4,0)),"",HLOOKUP($B63,'Base facturation'!$C$4:$ALN$59,H$4,0)))</f>
        <v/>
      </c>
      <c r="I63" s="287" t="str">
        <f t="shared" si="0"/>
        <v/>
      </c>
      <c r="J63" s="299"/>
      <c r="K63" s="294"/>
      <c r="L63" s="294"/>
      <c r="M63" s="295"/>
    </row>
    <row r="64" spans="2:13" ht="19.600000000000001" customHeight="1" x14ac:dyDescent="0.25">
      <c r="B64" s="282" t="s">
        <v>2871</v>
      </c>
      <c r="C64" s="283" t="str">
        <f>IF(IF(ISERROR(HLOOKUP($B64,'Base facturation'!$C$4:$ALN$59,C$4,0)),"",HLOOKUP($B64,'Base facturation'!$C$4:$ALN$59,C$4,0))=0,"",IF(ISERROR(HLOOKUP($B64,'Base facturation'!$C$4:$ALN$59,C$4,0)),"",HLOOKUP($B64,'Base facturation'!$C$4:$ALN$59,C$4,0)))</f>
        <v/>
      </c>
      <c r="D64" s="283" t="str">
        <f>IF(IF(ISERROR(HLOOKUP($B64,'Base facturation'!$C$4:$ALN$59,D$4,0)),"",HLOOKUP($B64,'Base facturation'!$C$4:$ALN$59,D$4,0))=0,"",IF(ISERROR(HLOOKUP($B64,'Base facturation'!$C$4:$ALN$59,D$4,0)),"",HLOOKUP($B64,'Base facturation'!$C$4:$ALN$59,D$4,0)))</f>
        <v/>
      </c>
      <c r="E64" s="283" t="str">
        <f>IF(IF(ISERROR(HLOOKUP($B64,'Base facturation'!$C$4:$ALN$59,E$4,0)),"",HLOOKUP($B64,'Base facturation'!$C$4:$ALN$59,E$4,0))=0,"",IF(ISERROR(HLOOKUP($B64,'Base facturation'!$C$4:$ALN$59,E$4,0)),"",HLOOKUP($B64,'Base facturation'!$C$4:$ALN$59,E$4,0)))</f>
        <v/>
      </c>
      <c r="F64" s="287" t="str">
        <f>IF(IF(ISERROR(HLOOKUP($B64,'Base facturation'!$C$4:$ALN$59,F$4,0)),"",HLOOKUP($B64,'Base facturation'!$C$4:$ALN$59,F$4,0))=0,"",IF(ISERROR(HLOOKUP($B64,'Base facturation'!$C$4:$ALN$59,F$4,0)),"",HLOOKUP($B64,'Base facturation'!$C$4:$ALN$59,F$4,0)))</f>
        <v/>
      </c>
      <c r="G64" s="309" t="str">
        <f>IF(IF(ISERROR(HLOOKUP($B64,'Base facturation'!$C$4:$ALN$59,G$4,0)),"",HLOOKUP($B64,'Base facturation'!$C$4:$ALN$59,G$4,0))=0,"",IF(ISERROR(HLOOKUP($B64,'Base facturation'!$C$4:$ALN$59,G$4,0)),"",HLOOKUP($B64,'Base facturation'!$C$4:$ALN$59,G$4,0)))</f>
        <v/>
      </c>
      <c r="H64" s="309" t="str">
        <f>IF(IF(ISERROR(HLOOKUP($B64,'Base facturation'!$C$4:$ALN$59,H$4,0)),"",HLOOKUP($B64,'Base facturation'!$C$4:$ALN$59,H$4,0))=0,"",IF(ISERROR(HLOOKUP($B64,'Base facturation'!$C$4:$ALN$59,H$4,0)),"",HLOOKUP($B64,'Base facturation'!$C$4:$ALN$59,H$4,0)))</f>
        <v/>
      </c>
      <c r="I64" s="287" t="str">
        <f t="shared" si="0"/>
        <v/>
      </c>
      <c r="J64" s="299"/>
      <c r="K64" s="294"/>
      <c r="L64" s="294"/>
      <c r="M64" s="295"/>
    </row>
    <row r="65" spans="2:13" ht="19.600000000000001" customHeight="1" x14ac:dyDescent="0.25">
      <c r="B65" s="282" t="s">
        <v>2872</v>
      </c>
      <c r="C65" s="283" t="str">
        <f>IF(IF(ISERROR(HLOOKUP($B65,'Base facturation'!$C$4:$ALN$59,C$4,0)),"",HLOOKUP($B65,'Base facturation'!$C$4:$ALN$59,C$4,0))=0,"",IF(ISERROR(HLOOKUP($B65,'Base facturation'!$C$4:$ALN$59,C$4,0)),"",HLOOKUP($B65,'Base facturation'!$C$4:$ALN$59,C$4,0)))</f>
        <v/>
      </c>
      <c r="D65" s="283" t="str">
        <f>IF(IF(ISERROR(HLOOKUP($B65,'Base facturation'!$C$4:$ALN$59,D$4,0)),"",HLOOKUP($B65,'Base facturation'!$C$4:$ALN$59,D$4,0))=0,"",IF(ISERROR(HLOOKUP($B65,'Base facturation'!$C$4:$ALN$59,D$4,0)),"",HLOOKUP($B65,'Base facturation'!$C$4:$ALN$59,D$4,0)))</f>
        <v/>
      </c>
      <c r="E65" s="283" t="str">
        <f>IF(IF(ISERROR(HLOOKUP($B65,'Base facturation'!$C$4:$ALN$59,E$4,0)),"",HLOOKUP($B65,'Base facturation'!$C$4:$ALN$59,E$4,0))=0,"",IF(ISERROR(HLOOKUP($B65,'Base facturation'!$C$4:$ALN$59,E$4,0)),"",HLOOKUP($B65,'Base facturation'!$C$4:$ALN$59,E$4,0)))</f>
        <v/>
      </c>
      <c r="F65" s="287" t="str">
        <f>IF(IF(ISERROR(HLOOKUP($B65,'Base facturation'!$C$4:$ALN$59,F$4,0)),"",HLOOKUP($B65,'Base facturation'!$C$4:$ALN$59,F$4,0))=0,"",IF(ISERROR(HLOOKUP($B65,'Base facturation'!$C$4:$ALN$59,F$4,0)),"",HLOOKUP($B65,'Base facturation'!$C$4:$ALN$59,F$4,0)))</f>
        <v/>
      </c>
      <c r="G65" s="309" t="str">
        <f>IF(IF(ISERROR(HLOOKUP($B65,'Base facturation'!$C$4:$ALN$59,G$4,0)),"",HLOOKUP($B65,'Base facturation'!$C$4:$ALN$59,G$4,0))=0,"",IF(ISERROR(HLOOKUP($B65,'Base facturation'!$C$4:$ALN$59,G$4,0)),"",HLOOKUP($B65,'Base facturation'!$C$4:$ALN$59,G$4,0)))</f>
        <v/>
      </c>
      <c r="H65" s="309" t="str">
        <f>IF(IF(ISERROR(HLOOKUP($B65,'Base facturation'!$C$4:$ALN$59,H$4,0)),"",HLOOKUP($B65,'Base facturation'!$C$4:$ALN$59,H$4,0))=0,"",IF(ISERROR(HLOOKUP($B65,'Base facturation'!$C$4:$ALN$59,H$4,0)),"",HLOOKUP($B65,'Base facturation'!$C$4:$ALN$59,H$4,0)))</f>
        <v/>
      </c>
      <c r="I65" s="287" t="str">
        <f t="shared" si="0"/>
        <v/>
      </c>
      <c r="J65" s="299"/>
      <c r="K65" s="294"/>
      <c r="L65" s="294"/>
      <c r="M65" s="295"/>
    </row>
    <row r="66" spans="2:13" ht="19.600000000000001" customHeight="1" x14ac:dyDescent="0.25">
      <c r="B66" s="282" t="s">
        <v>2873</v>
      </c>
      <c r="C66" s="283" t="str">
        <f>IF(IF(ISERROR(HLOOKUP($B66,'Base facturation'!$C$4:$ALN$59,C$4,0)),"",HLOOKUP($B66,'Base facturation'!$C$4:$ALN$59,C$4,0))=0,"",IF(ISERROR(HLOOKUP($B66,'Base facturation'!$C$4:$ALN$59,C$4,0)),"",HLOOKUP($B66,'Base facturation'!$C$4:$ALN$59,C$4,0)))</f>
        <v/>
      </c>
      <c r="D66" s="283" t="str">
        <f>IF(IF(ISERROR(HLOOKUP($B66,'Base facturation'!$C$4:$ALN$59,D$4,0)),"",HLOOKUP($B66,'Base facturation'!$C$4:$ALN$59,D$4,0))=0,"",IF(ISERROR(HLOOKUP($B66,'Base facturation'!$C$4:$ALN$59,D$4,0)),"",HLOOKUP($B66,'Base facturation'!$C$4:$ALN$59,D$4,0)))</f>
        <v/>
      </c>
      <c r="E66" s="283" t="str">
        <f>IF(IF(ISERROR(HLOOKUP($B66,'Base facturation'!$C$4:$ALN$59,E$4,0)),"",HLOOKUP($B66,'Base facturation'!$C$4:$ALN$59,E$4,0))=0,"",IF(ISERROR(HLOOKUP($B66,'Base facturation'!$C$4:$ALN$59,E$4,0)),"",HLOOKUP($B66,'Base facturation'!$C$4:$ALN$59,E$4,0)))</f>
        <v/>
      </c>
      <c r="F66" s="287" t="str">
        <f>IF(IF(ISERROR(HLOOKUP($B66,'Base facturation'!$C$4:$ALN$59,F$4,0)),"",HLOOKUP($B66,'Base facturation'!$C$4:$ALN$59,F$4,0))=0,"",IF(ISERROR(HLOOKUP($B66,'Base facturation'!$C$4:$ALN$59,F$4,0)),"",HLOOKUP($B66,'Base facturation'!$C$4:$ALN$59,F$4,0)))</f>
        <v/>
      </c>
      <c r="G66" s="309" t="str">
        <f>IF(IF(ISERROR(HLOOKUP($B66,'Base facturation'!$C$4:$ALN$59,G$4,0)),"",HLOOKUP($B66,'Base facturation'!$C$4:$ALN$59,G$4,0))=0,"",IF(ISERROR(HLOOKUP($B66,'Base facturation'!$C$4:$ALN$59,G$4,0)),"",HLOOKUP($B66,'Base facturation'!$C$4:$ALN$59,G$4,0)))</f>
        <v/>
      </c>
      <c r="H66" s="309" t="str">
        <f>IF(IF(ISERROR(HLOOKUP($B66,'Base facturation'!$C$4:$ALN$59,H$4,0)),"",HLOOKUP($B66,'Base facturation'!$C$4:$ALN$59,H$4,0))=0,"",IF(ISERROR(HLOOKUP($B66,'Base facturation'!$C$4:$ALN$59,H$4,0)),"",HLOOKUP($B66,'Base facturation'!$C$4:$ALN$59,H$4,0)))</f>
        <v/>
      </c>
      <c r="I66" s="287" t="str">
        <f t="shared" si="0"/>
        <v/>
      </c>
      <c r="J66" s="299"/>
      <c r="K66" s="294"/>
      <c r="L66" s="294"/>
      <c r="M66" s="295"/>
    </row>
    <row r="67" spans="2:13" ht="19.600000000000001" customHeight="1" x14ac:dyDescent="0.25">
      <c r="B67" s="282" t="s">
        <v>2874</v>
      </c>
      <c r="C67" s="283" t="str">
        <f>IF(IF(ISERROR(HLOOKUP($B67,'Base facturation'!$C$4:$ALN$59,C$4,0)),"",HLOOKUP($B67,'Base facturation'!$C$4:$ALN$59,C$4,0))=0,"",IF(ISERROR(HLOOKUP($B67,'Base facturation'!$C$4:$ALN$59,C$4,0)),"",HLOOKUP($B67,'Base facturation'!$C$4:$ALN$59,C$4,0)))</f>
        <v/>
      </c>
      <c r="D67" s="283" t="str">
        <f>IF(IF(ISERROR(HLOOKUP($B67,'Base facturation'!$C$4:$ALN$59,D$4,0)),"",HLOOKUP($B67,'Base facturation'!$C$4:$ALN$59,D$4,0))=0,"",IF(ISERROR(HLOOKUP($B67,'Base facturation'!$C$4:$ALN$59,D$4,0)),"",HLOOKUP($B67,'Base facturation'!$C$4:$ALN$59,D$4,0)))</f>
        <v/>
      </c>
      <c r="E67" s="283" t="str">
        <f>IF(IF(ISERROR(HLOOKUP($B67,'Base facturation'!$C$4:$ALN$59,E$4,0)),"",HLOOKUP($B67,'Base facturation'!$C$4:$ALN$59,E$4,0))=0,"",IF(ISERROR(HLOOKUP($B67,'Base facturation'!$C$4:$ALN$59,E$4,0)),"",HLOOKUP($B67,'Base facturation'!$C$4:$ALN$59,E$4,0)))</f>
        <v/>
      </c>
      <c r="F67" s="287" t="str">
        <f>IF(IF(ISERROR(HLOOKUP($B67,'Base facturation'!$C$4:$ALN$59,F$4,0)),"",HLOOKUP($B67,'Base facturation'!$C$4:$ALN$59,F$4,0))=0,"",IF(ISERROR(HLOOKUP($B67,'Base facturation'!$C$4:$ALN$59,F$4,0)),"",HLOOKUP($B67,'Base facturation'!$C$4:$ALN$59,F$4,0)))</f>
        <v/>
      </c>
      <c r="G67" s="309" t="str">
        <f>IF(IF(ISERROR(HLOOKUP($B67,'Base facturation'!$C$4:$ALN$59,G$4,0)),"",HLOOKUP($B67,'Base facturation'!$C$4:$ALN$59,G$4,0))=0,"",IF(ISERROR(HLOOKUP($B67,'Base facturation'!$C$4:$ALN$59,G$4,0)),"",HLOOKUP($B67,'Base facturation'!$C$4:$ALN$59,G$4,0)))</f>
        <v/>
      </c>
      <c r="H67" s="309" t="str">
        <f>IF(IF(ISERROR(HLOOKUP($B67,'Base facturation'!$C$4:$ALN$59,H$4,0)),"",HLOOKUP($B67,'Base facturation'!$C$4:$ALN$59,H$4,0))=0,"",IF(ISERROR(HLOOKUP($B67,'Base facturation'!$C$4:$ALN$59,H$4,0)),"",HLOOKUP($B67,'Base facturation'!$C$4:$ALN$59,H$4,0)))</f>
        <v/>
      </c>
      <c r="I67" s="287" t="str">
        <f t="shared" si="0"/>
        <v/>
      </c>
      <c r="J67" s="299"/>
      <c r="K67" s="294"/>
      <c r="L67" s="294"/>
      <c r="M67" s="295"/>
    </row>
    <row r="68" spans="2:13" ht="19.600000000000001" customHeight="1" x14ac:dyDescent="0.25">
      <c r="B68" s="282" t="s">
        <v>2875</v>
      </c>
      <c r="C68" s="283" t="str">
        <f>IF(IF(ISERROR(HLOOKUP($B68,'Base facturation'!$C$4:$ALN$59,C$4,0)),"",HLOOKUP($B68,'Base facturation'!$C$4:$ALN$59,C$4,0))=0,"",IF(ISERROR(HLOOKUP($B68,'Base facturation'!$C$4:$ALN$59,C$4,0)),"",HLOOKUP($B68,'Base facturation'!$C$4:$ALN$59,C$4,0)))</f>
        <v/>
      </c>
      <c r="D68" s="283" t="str">
        <f>IF(IF(ISERROR(HLOOKUP($B68,'Base facturation'!$C$4:$ALN$59,D$4,0)),"",HLOOKUP($B68,'Base facturation'!$C$4:$ALN$59,D$4,0))=0,"",IF(ISERROR(HLOOKUP($B68,'Base facturation'!$C$4:$ALN$59,D$4,0)),"",HLOOKUP($B68,'Base facturation'!$C$4:$ALN$59,D$4,0)))</f>
        <v/>
      </c>
      <c r="E68" s="283" t="str">
        <f>IF(IF(ISERROR(HLOOKUP($B68,'Base facturation'!$C$4:$ALN$59,E$4,0)),"",HLOOKUP($B68,'Base facturation'!$C$4:$ALN$59,E$4,0))=0,"",IF(ISERROR(HLOOKUP($B68,'Base facturation'!$C$4:$ALN$59,E$4,0)),"",HLOOKUP($B68,'Base facturation'!$C$4:$ALN$59,E$4,0)))</f>
        <v/>
      </c>
      <c r="F68" s="287" t="str">
        <f>IF(IF(ISERROR(HLOOKUP($B68,'Base facturation'!$C$4:$ALN$59,F$4,0)),"",HLOOKUP($B68,'Base facturation'!$C$4:$ALN$59,F$4,0))=0,"",IF(ISERROR(HLOOKUP($B68,'Base facturation'!$C$4:$ALN$59,F$4,0)),"",HLOOKUP($B68,'Base facturation'!$C$4:$ALN$59,F$4,0)))</f>
        <v/>
      </c>
      <c r="G68" s="309" t="str">
        <f>IF(IF(ISERROR(HLOOKUP($B68,'Base facturation'!$C$4:$ALN$59,G$4,0)),"",HLOOKUP($B68,'Base facturation'!$C$4:$ALN$59,G$4,0))=0,"",IF(ISERROR(HLOOKUP($B68,'Base facturation'!$C$4:$ALN$59,G$4,0)),"",HLOOKUP($B68,'Base facturation'!$C$4:$ALN$59,G$4,0)))</f>
        <v/>
      </c>
      <c r="H68" s="309" t="str">
        <f>IF(IF(ISERROR(HLOOKUP($B68,'Base facturation'!$C$4:$ALN$59,H$4,0)),"",HLOOKUP($B68,'Base facturation'!$C$4:$ALN$59,H$4,0))=0,"",IF(ISERROR(HLOOKUP($B68,'Base facturation'!$C$4:$ALN$59,H$4,0)),"",HLOOKUP($B68,'Base facturation'!$C$4:$ALN$59,H$4,0)))</f>
        <v/>
      </c>
      <c r="I68" s="287" t="str">
        <f t="shared" si="0"/>
        <v/>
      </c>
      <c r="J68" s="299"/>
      <c r="K68" s="294"/>
      <c r="L68" s="294"/>
      <c r="M68" s="295"/>
    </row>
    <row r="69" spans="2:13" ht="19.600000000000001" customHeight="1" x14ac:dyDescent="0.25">
      <c r="B69" s="282" t="s">
        <v>2876</v>
      </c>
      <c r="C69" s="283" t="str">
        <f>IF(IF(ISERROR(HLOOKUP($B69,'Base facturation'!$C$4:$ALN$59,C$4,0)),"",HLOOKUP($B69,'Base facturation'!$C$4:$ALN$59,C$4,0))=0,"",IF(ISERROR(HLOOKUP($B69,'Base facturation'!$C$4:$ALN$59,C$4,0)),"",HLOOKUP($B69,'Base facturation'!$C$4:$ALN$59,C$4,0)))</f>
        <v/>
      </c>
      <c r="D69" s="283" t="str">
        <f>IF(IF(ISERROR(HLOOKUP($B69,'Base facturation'!$C$4:$ALN$59,D$4,0)),"",HLOOKUP($B69,'Base facturation'!$C$4:$ALN$59,D$4,0))=0,"",IF(ISERROR(HLOOKUP($B69,'Base facturation'!$C$4:$ALN$59,D$4,0)),"",HLOOKUP($B69,'Base facturation'!$C$4:$ALN$59,D$4,0)))</f>
        <v/>
      </c>
      <c r="E69" s="283" t="str">
        <f>IF(IF(ISERROR(HLOOKUP($B69,'Base facturation'!$C$4:$ALN$59,E$4,0)),"",HLOOKUP($B69,'Base facturation'!$C$4:$ALN$59,E$4,0))=0,"",IF(ISERROR(HLOOKUP($B69,'Base facturation'!$C$4:$ALN$59,E$4,0)),"",HLOOKUP($B69,'Base facturation'!$C$4:$ALN$59,E$4,0)))</f>
        <v/>
      </c>
      <c r="F69" s="287" t="str">
        <f>IF(IF(ISERROR(HLOOKUP($B69,'Base facturation'!$C$4:$ALN$59,F$4,0)),"",HLOOKUP($B69,'Base facturation'!$C$4:$ALN$59,F$4,0))=0,"",IF(ISERROR(HLOOKUP($B69,'Base facturation'!$C$4:$ALN$59,F$4,0)),"",HLOOKUP($B69,'Base facturation'!$C$4:$ALN$59,F$4,0)))</f>
        <v/>
      </c>
      <c r="G69" s="309" t="str">
        <f>IF(IF(ISERROR(HLOOKUP($B69,'Base facturation'!$C$4:$ALN$59,G$4,0)),"",HLOOKUP($B69,'Base facturation'!$C$4:$ALN$59,G$4,0))=0,"",IF(ISERROR(HLOOKUP($B69,'Base facturation'!$C$4:$ALN$59,G$4,0)),"",HLOOKUP($B69,'Base facturation'!$C$4:$ALN$59,G$4,0)))</f>
        <v/>
      </c>
      <c r="H69" s="309" t="str">
        <f>IF(IF(ISERROR(HLOOKUP($B69,'Base facturation'!$C$4:$ALN$59,H$4,0)),"",HLOOKUP($B69,'Base facturation'!$C$4:$ALN$59,H$4,0))=0,"",IF(ISERROR(HLOOKUP($B69,'Base facturation'!$C$4:$ALN$59,H$4,0)),"",HLOOKUP($B69,'Base facturation'!$C$4:$ALN$59,H$4,0)))</f>
        <v/>
      </c>
      <c r="I69" s="287" t="str">
        <f t="shared" si="0"/>
        <v/>
      </c>
      <c r="J69" s="299"/>
      <c r="K69" s="294"/>
      <c r="L69" s="294"/>
      <c r="M69" s="295"/>
    </row>
    <row r="70" spans="2:13" ht="19.600000000000001" customHeight="1" x14ac:dyDescent="0.25">
      <c r="B70" s="282" t="s">
        <v>2877</v>
      </c>
      <c r="C70" s="283" t="str">
        <f>IF(IF(ISERROR(HLOOKUP($B70,'Base facturation'!$C$4:$ALN$59,C$4,0)),"",HLOOKUP($B70,'Base facturation'!$C$4:$ALN$59,C$4,0))=0,"",IF(ISERROR(HLOOKUP($B70,'Base facturation'!$C$4:$ALN$59,C$4,0)),"",HLOOKUP($B70,'Base facturation'!$C$4:$ALN$59,C$4,0)))</f>
        <v/>
      </c>
      <c r="D70" s="283" t="str">
        <f>IF(IF(ISERROR(HLOOKUP($B70,'Base facturation'!$C$4:$ALN$59,D$4,0)),"",HLOOKUP($B70,'Base facturation'!$C$4:$ALN$59,D$4,0))=0,"",IF(ISERROR(HLOOKUP($B70,'Base facturation'!$C$4:$ALN$59,D$4,0)),"",HLOOKUP($B70,'Base facturation'!$C$4:$ALN$59,D$4,0)))</f>
        <v/>
      </c>
      <c r="E70" s="283" t="str">
        <f>IF(IF(ISERROR(HLOOKUP($B70,'Base facturation'!$C$4:$ALN$59,E$4,0)),"",HLOOKUP($B70,'Base facturation'!$C$4:$ALN$59,E$4,0))=0,"",IF(ISERROR(HLOOKUP($B70,'Base facturation'!$C$4:$ALN$59,E$4,0)),"",HLOOKUP($B70,'Base facturation'!$C$4:$ALN$59,E$4,0)))</f>
        <v/>
      </c>
      <c r="F70" s="287" t="str">
        <f>IF(IF(ISERROR(HLOOKUP($B70,'Base facturation'!$C$4:$ALN$59,F$4,0)),"",HLOOKUP($B70,'Base facturation'!$C$4:$ALN$59,F$4,0))=0,"",IF(ISERROR(HLOOKUP($B70,'Base facturation'!$C$4:$ALN$59,F$4,0)),"",HLOOKUP($B70,'Base facturation'!$C$4:$ALN$59,F$4,0)))</f>
        <v/>
      </c>
      <c r="G70" s="309" t="str">
        <f>IF(IF(ISERROR(HLOOKUP($B70,'Base facturation'!$C$4:$ALN$59,G$4,0)),"",HLOOKUP($B70,'Base facturation'!$C$4:$ALN$59,G$4,0))=0,"",IF(ISERROR(HLOOKUP($B70,'Base facturation'!$C$4:$ALN$59,G$4,0)),"",HLOOKUP($B70,'Base facturation'!$C$4:$ALN$59,G$4,0)))</f>
        <v/>
      </c>
      <c r="H70" s="309" t="str">
        <f>IF(IF(ISERROR(HLOOKUP($B70,'Base facturation'!$C$4:$ALN$59,H$4,0)),"",HLOOKUP($B70,'Base facturation'!$C$4:$ALN$59,H$4,0))=0,"",IF(ISERROR(HLOOKUP($B70,'Base facturation'!$C$4:$ALN$59,H$4,0)),"",HLOOKUP($B70,'Base facturation'!$C$4:$ALN$59,H$4,0)))</f>
        <v/>
      </c>
      <c r="I70" s="287" t="str">
        <f t="shared" si="0"/>
        <v/>
      </c>
      <c r="J70" s="299"/>
      <c r="K70" s="294"/>
      <c r="L70" s="294"/>
      <c r="M70" s="295"/>
    </row>
    <row r="71" spans="2:13" ht="19.600000000000001" customHeight="1" x14ac:dyDescent="0.25">
      <c r="B71" s="282" t="s">
        <v>2878</v>
      </c>
      <c r="C71" s="283" t="str">
        <f>IF(IF(ISERROR(HLOOKUP($B71,'Base facturation'!$C$4:$ALN$59,C$4,0)),"",HLOOKUP($B71,'Base facturation'!$C$4:$ALN$59,C$4,0))=0,"",IF(ISERROR(HLOOKUP($B71,'Base facturation'!$C$4:$ALN$59,C$4,0)),"",HLOOKUP($B71,'Base facturation'!$C$4:$ALN$59,C$4,0)))</f>
        <v/>
      </c>
      <c r="D71" s="283" t="str">
        <f>IF(IF(ISERROR(HLOOKUP($B71,'Base facturation'!$C$4:$ALN$59,D$4,0)),"",HLOOKUP($B71,'Base facturation'!$C$4:$ALN$59,D$4,0))=0,"",IF(ISERROR(HLOOKUP($B71,'Base facturation'!$C$4:$ALN$59,D$4,0)),"",HLOOKUP($B71,'Base facturation'!$C$4:$ALN$59,D$4,0)))</f>
        <v/>
      </c>
      <c r="E71" s="283" t="str">
        <f>IF(IF(ISERROR(HLOOKUP($B71,'Base facturation'!$C$4:$ALN$59,E$4,0)),"",HLOOKUP($B71,'Base facturation'!$C$4:$ALN$59,E$4,0))=0,"",IF(ISERROR(HLOOKUP($B71,'Base facturation'!$C$4:$ALN$59,E$4,0)),"",HLOOKUP($B71,'Base facturation'!$C$4:$ALN$59,E$4,0)))</f>
        <v/>
      </c>
      <c r="F71" s="287" t="str">
        <f>IF(IF(ISERROR(HLOOKUP($B71,'Base facturation'!$C$4:$ALN$59,F$4,0)),"",HLOOKUP($B71,'Base facturation'!$C$4:$ALN$59,F$4,0))=0,"",IF(ISERROR(HLOOKUP($B71,'Base facturation'!$C$4:$ALN$59,F$4,0)),"",HLOOKUP($B71,'Base facturation'!$C$4:$ALN$59,F$4,0)))</f>
        <v/>
      </c>
      <c r="G71" s="309" t="str">
        <f>IF(IF(ISERROR(HLOOKUP($B71,'Base facturation'!$C$4:$ALN$59,G$4,0)),"",HLOOKUP($B71,'Base facturation'!$C$4:$ALN$59,G$4,0))=0,"",IF(ISERROR(HLOOKUP($B71,'Base facturation'!$C$4:$ALN$59,G$4,0)),"",HLOOKUP($B71,'Base facturation'!$C$4:$ALN$59,G$4,0)))</f>
        <v/>
      </c>
      <c r="H71" s="309" t="str">
        <f>IF(IF(ISERROR(HLOOKUP($B71,'Base facturation'!$C$4:$ALN$59,H$4,0)),"",HLOOKUP($B71,'Base facturation'!$C$4:$ALN$59,H$4,0))=0,"",IF(ISERROR(HLOOKUP($B71,'Base facturation'!$C$4:$ALN$59,H$4,0)),"",HLOOKUP($B71,'Base facturation'!$C$4:$ALN$59,H$4,0)))</f>
        <v/>
      </c>
      <c r="I71" s="287" t="str">
        <f t="shared" ref="I71:I134" si="1">IF(H71="","",IF($B$4&gt;H71,"OUI","non"))</f>
        <v/>
      </c>
      <c r="J71" s="299"/>
      <c r="K71" s="294"/>
      <c r="L71" s="294"/>
      <c r="M71" s="295"/>
    </row>
    <row r="72" spans="2:13" ht="19.600000000000001" customHeight="1" x14ac:dyDescent="0.25">
      <c r="B72" s="282" t="s">
        <v>2879</v>
      </c>
      <c r="C72" s="283" t="str">
        <f>IF(IF(ISERROR(HLOOKUP($B72,'Base facturation'!$C$4:$ALN$59,C$4,0)),"",HLOOKUP($B72,'Base facturation'!$C$4:$ALN$59,C$4,0))=0,"",IF(ISERROR(HLOOKUP($B72,'Base facturation'!$C$4:$ALN$59,C$4,0)),"",HLOOKUP($B72,'Base facturation'!$C$4:$ALN$59,C$4,0)))</f>
        <v/>
      </c>
      <c r="D72" s="283" t="str">
        <f>IF(IF(ISERROR(HLOOKUP($B72,'Base facturation'!$C$4:$ALN$59,D$4,0)),"",HLOOKUP($B72,'Base facturation'!$C$4:$ALN$59,D$4,0))=0,"",IF(ISERROR(HLOOKUP($B72,'Base facturation'!$C$4:$ALN$59,D$4,0)),"",HLOOKUP($B72,'Base facturation'!$C$4:$ALN$59,D$4,0)))</f>
        <v/>
      </c>
      <c r="E72" s="283" t="str">
        <f>IF(IF(ISERROR(HLOOKUP($B72,'Base facturation'!$C$4:$ALN$59,E$4,0)),"",HLOOKUP($B72,'Base facturation'!$C$4:$ALN$59,E$4,0))=0,"",IF(ISERROR(HLOOKUP($B72,'Base facturation'!$C$4:$ALN$59,E$4,0)),"",HLOOKUP($B72,'Base facturation'!$C$4:$ALN$59,E$4,0)))</f>
        <v/>
      </c>
      <c r="F72" s="287" t="str">
        <f>IF(IF(ISERROR(HLOOKUP($B72,'Base facturation'!$C$4:$ALN$59,F$4,0)),"",HLOOKUP($B72,'Base facturation'!$C$4:$ALN$59,F$4,0))=0,"",IF(ISERROR(HLOOKUP($B72,'Base facturation'!$C$4:$ALN$59,F$4,0)),"",HLOOKUP($B72,'Base facturation'!$C$4:$ALN$59,F$4,0)))</f>
        <v/>
      </c>
      <c r="G72" s="309" t="str">
        <f>IF(IF(ISERROR(HLOOKUP($B72,'Base facturation'!$C$4:$ALN$59,G$4,0)),"",HLOOKUP($B72,'Base facturation'!$C$4:$ALN$59,G$4,0))=0,"",IF(ISERROR(HLOOKUP($B72,'Base facturation'!$C$4:$ALN$59,G$4,0)),"",HLOOKUP($B72,'Base facturation'!$C$4:$ALN$59,G$4,0)))</f>
        <v/>
      </c>
      <c r="H72" s="309" t="str">
        <f>IF(IF(ISERROR(HLOOKUP($B72,'Base facturation'!$C$4:$ALN$59,H$4,0)),"",HLOOKUP($B72,'Base facturation'!$C$4:$ALN$59,H$4,0))=0,"",IF(ISERROR(HLOOKUP($B72,'Base facturation'!$C$4:$ALN$59,H$4,0)),"",HLOOKUP($B72,'Base facturation'!$C$4:$ALN$59,H$4,0)))</f>
        <v/>
      </c>
      <c r="I72" s="287" t="str">
        <f t="shared" si="1"/>
        <v/>
      </c>
      <c r="J72" s="299"/>
      <c r="K72" s="294"/>
      <c r="L72" s="294"/>
      <c r="M72" s="295"/>
    </row>
    <row r="73" spans="2:13" ht="19.600000000000001" customHeight="1" x14ac:dyDescent="0.25">
      <c r="B73" s="282" t="s">
        <v>2880</v>
      </c>
      <c r="C73" s="283" t="str">
        <f>IF(IF(ISERROR(HLOOKUP($B73,'Base facturation'!$C$4:$ALN$59,C$4,0)),"",HLOOKUP($B73,'Base facturation'!$C$4:$ALN$59,C$4,0))=0,"",IF(ISERROR(HLOOKUP($B73,'Base facturation'!$C$4:$ALN$59,C$4,0)),"",HLOOKUP($B73,'Base facturation'!$C$4:$ALN$59,C$4,0)))</f>
        <v/>
      </c>
      <c r="D73" s="283" t="str">
        <f>IF(IF(ISERROR(HLOOKUP($B73,'Base facturation'!$C$4:$ALN$59,D$4,0)),"",HLOOKUP($B73,'Base facturation'!$C$4:$ALN$59,D$4,0))=0,"",IF(ISERROR(HLOOKUP($B73,'Base facturation'!$C$4:$ALN$59,D$4,0)),"",HLOOKUP($B73,'Base facturation'!$C$4:$ALN$59,D$4,0)))</f>
        <v/>
      </c>
      <c r="E73" s="283" t="str">
        <f>IF(IF(ISERROR(HLOOKUP($B73,'Base facturation'!$C$4:$ALN$59,E$4,0)),"",HLOOKUP($B73,'Base facturation'!$C$4:$ALN$59,E$4,0))=0,"",IF(ISERROR(HLOOKUP($B73,'Base facturation'!$C$4:$ALN$59,E$4,0)),"",HLOOKUP($B73,'Base facturation'!$C$4:$ALN$59,E$4,0)))</f>
        <v/>
      </c>
      <c r="F73" s="287" t="str">
        <f>IF(IF(ISERROR(HLOOKUP($B73,'Base facturation'!$C$4:$ALN$59,F$4,0)),"",HLOOKUP($B73,'Base facturation'!$C$4:$ALN$59,F$4,0))=0,"",IF(ISERROR(HLOOKUP($B73,'Base facturation'!$C$4:$ALN$59,F$4,0)),"",HLOOKUP($B73,'Base facturation'!$C$4:$ALN$59,F$4,0)))</f>
        <v/>
      </c>
      <c r="G73" s="309" t="str">
        <f>IF(IF(ISERROR(HLOOKUP($B73,'Base facturation'!$C$4:$ALN$59,G$4,0)),"",HLOOKUP($B73,'Base facturation'!$C$4:$ALN$59,G$4,0))=0,"",IF(ISERROR(HLOOKUP($B73,'Base facturation'!$C$4:$ALN$59,G$4,0)),"",HLOOKUP($B73,'Base facturation'!$C$4:$ALN$59,G$4,0)))</f>
        <v/>
      </c>
      <c r="H73" s="309" t="str">
        <f>IF(IF(ISERROR(HLOOKUP($B73,'Base facturation'!$C$4:$ALN$59,H$4,0)),"",HLOOKUP($B73,'Base facturation'!$C$4:$ALN$59,H$4,0))=0,"",IF(ISERROR(HLOOKUP($B73,'Base facturation'!$C$4:$ALN$59,H$4,0)),"",HLOOKUP($B73,'Base facturation'!$C$4:$ALN$59,H$4,0)))</f>
        <v/>
      </c>
      <c r="I73" s="287" t="str">
        <f t="shared" si="1"/>
        <v/>
      </c>
      <c r="J73" s="299"/>
      <c r="K73" s="294"/>
      <c r="L73" s="294"/>
      <c r="M73" s="295"/>
    </row>
    <row r="74" spans="2:13" ht="19.600000000000001" customHeight="1" x14ac:dyDescent="0.25">
      <c r="B74" s="282" t="s">
        <v>2881</v>
      </c>
      <c r="C74" s="283" t="str">
        <f>IF(IF(ISERROR(HLOOKUP($B74,'Base facturation'!$C$4:$ALN$59,C$4,0)),"",HLOOKUP($B74,'Base facturation'!$C$4:$ALN$59,C$4,0))=0,"",IF(ISERROR(HLOOKUP($B74,'Base facturation'!$C$4:$ALN$59,C$4,0)),"",HLOOKUP($B74,'Base facturation'!$C$4:$ALN$59,C$4,0)))</f>
        <v/>
      </c>
      <c r="D74" s="283" t="str">
        <f>IF(IF(ISERROR(HLOOKUP($B74,'Base facturation'!$C$4:$ALN$59,D$4,0)),"",HLOOKUP($B74,'Base facturation'!$C$4:$ALN$59,D$4,0))=0,"",IF(ISERROR(HLOOKUP($B74,'Base facturation'!$C$4:$ALN$59,D$4,0)),"",HLOOKUP($B74,'Base facturation'!$C$4:$ALN$59,D$4,0)))</f>
        <v/>
      </c>
      <c r="E74" s="283" t="str">
        <f>IF(IF(ISERROR(HLOOKUP($B74,'Base facturation'!$C$4:$ALN$59,E$4,0)),"",HLOOKUP($B74,'Base facturation'!$C$4:$ALN$59,E$4,0))=0,"",IF(ISERROR(HLOOKUP($B74,'Base facturation'!$C$4:$ALN$59,E$4,0)),"",HLOOKUP($B74,'Base facturation'!$C$4:$ALN$59,E$4,0)))</f>
        <v/>
      </c>
      <c r="F74" s="287" t="str">
        <f>IF(IF(ISERROR(HLOOKUP($B74,'Base facturation'!$C$4:$ALN$59,F$4,0)),"",HLOOKUP($B74,'Base facturation'!$C$4:$ALN$59,F$4,0))=0,"",IF(ISERROR(HLOOKUP($B74,'Base facturation'!$C$4:$ALN$59,F$4,0)),"",HLOOKUP($B74,'Base facturation'!$C$4:$ALN$59,F$4,0)))</f>
        <v/>
      </c>
      <c r="G74" s="309" t="str">
        <f>IF(IF(ISERROR(HLOOKUP($B74,'Base facturation'!$C$4:$ALN$59,G$4,0)),"",HLOOKUP($B74,'Base facturation'!$C$4:$ALN$59,G$4,0))=0,"",IF(ISERROR(HLOOKUP($B74,'Base facturation'!$C$4:$ALN$59,G$4,0)),"",HLOOKUP($B74,'Base facturation'!$C$4:$ALN$59,G$4,0)))</f>
        <v/>
      </c>
      <c r="H74" s="309" t="str">
        <f>IF(IF(ISERROR(HLOOKUP($B74,'Base facturation'!$C$4:$ALN$59,H$4,0)),"",HLOOKUP($B74,'Base facturation'!$C$4:$ALN$59,H$4,0))=0,"",IF(ISERROR(HLOOKUP($B74,'Base facturation'!$C$4:$ALN$59,H$4,0)),"",HLOOKUP($B74,'Base facturation'!$C$4:$ALN$59,H$4,0)))</f>
        <v/>
      </c>
      <c r="I74" s="287" t="str">
        <f t="shared" si="1"/>
        <v/>
      </c>
      <c r="J74" s="299"/>
      <c r="K74" s="294"/>
      <c r="L74" s="294"/>
      <c r="M74" s="295"/>
    </row>
    <row r="75" spans="2:13" ht="19.600000000000001" customHeight="1" x14ac:dyDescent="0.25">
      <c r="B75" s="282" t="s">
        <v>2882</v>
      </c>
      <c r="C75" s="283" t="str">
        <f>IF(IF(ISERROR(HLOOKUP($B75,'Base facturation'!$C$4:$ALN$59,C$4,0)),"",HLOOKUP($B75,'Base facturation'!$C$4:$ALN$59,C$4,0))=0,"",IF(ISERROR(HLOOKUP($B75,'Base facturation'!$C$4:$ALN$59,C$4,0)),"",HLOOKUP($B75,'Base facturation'!$C$4:$ALN$59,C$4,0)))</f>
        <v/>
      </c>
      <c r="D75" s="283" t="str">
        <f>IF(IF(ISERROR(HLOOKUP($B75,'Base facturation'!$C$4:$ALN$59,D$4,0)),"",HLOOKUP($B75,'Base facturation'!$C$4:$ALN$59,D$4,0))=0,"",IF(ISERROR(HLOOKUP($B75,'Base facturation'!$C$4:$ALN$59,D$4,0)),"",HLOOKUP($B75,'Base facturation'!$C$4:$ALN$59,D$4,0)))</f>
        <v/>
      </c>
      <c r="E75" s="283" t="str">
        <f>IF(IF(ISERROR(HLOOKUP($B75,'Base facturation'!$C$4:$ALN$59,E$4,0)),"",HLOOKUP($B75,'Base facturation'!$C$4:$ALN$59,E$4,0))=0,"",IF(ISERROR(HLOOKUP($B75,'Base facturation'!$C$4:$ALN$59,E$4,0)),"",HLOOKUP($B75,'Base facturation'!$C$4:$ALN$59,E$4,0)))</f>
        <v/>
      </c>
      <c r="F75" s="287" t="str">
        <f>IF(IF(ISERROR(HLOOKUP($B75,'Base facturation'!$C$4:$ALN$59,F$4,0)),"",HLOOKUP($B75,'Base facturation'!$C$4:$ALN$59,F$4,0))=0,"",IF(ISERROR(HLOOKUP($B75,'Base facturation'!$C$4:$ALN$59,F$4,0)),"",HLOOKUP($B75,'Base facturation'!$C$4:$ALN$59,F$4,0)))</f>
        <v/>
      </c>
      <c r="G75" s="309" t="str">
        <f>IF(IF(ISERROR(HLOOKUP($B75,'Base facturation'!$C$4:$ALN$59,G$4,0)),"",HLOOKUP($B75,'Base facturation'!$C$4:$ALN$59,G$4,0))=0,"",IF(ISERROR(HLOOKUP($B75,'Base facturation'!$C$4:$ALN$59,G$4,0)),"",HLOOKUP($B75,'Base facturation'!$C$4:$ALN$59,G$4,0)))</f>
        <v/>
      </c>
      <c r="H75" s="309" t="str">
        <f>IF(IF(ISERROR(HLOOKUP($B75,'Base facturation'!$C$4:$ALN$59,H$4,0)),"",HLOOKUP($B75,'Base facturation'!$C$4:$ALN$59,H$4,0))=0,"",IF(ISERROR(HLOOKUP($B75,'Base facturation'!$C$4:$ALN$59,H$4,0)),"",HLOOKUP($B75,'Base facturation'!$C$4:$ALN$59,H$4,0)))</f>
        <v/>
      </c>
      <c r="I75" s="287" t="str">
        <f t="shared" si="1"/>
        <v/>
      </c>
      <c r="J75" s="299"/>
      <c r="K75" s="294"/>
      <c r="L75" s="294"/>
      <c r="M75" s="295"/>
    </row>
    <row r="76" spans="2:13" ht="19.600000000000001" customHeight="1" x14ac:dyDescent="0.25">
      <c r="B76" s="282" t="s">
        <v>2883</v>
      </c>
      <c r="C76" s="283" t="str">
        <f>IF(IF(ISERROR(HLOOKUP($B76,'Base facturation'!$C$4:$ALN$59,C$4,0)),"",HLOOKUP($B76,'Base facturation'!$C$4:$ALN$59,C$4,0))=0,"",IF(ISERROR(HLOOKUP($B76,'Base facturation'!$C$4:$ALN$59,C$4,0)),"",HLOOKUP($B76,'Base facturation'!$C$4:$ALN$59,C$4,0)))</f>
        <v/>
      </c>
      <c r="D76" s="283" t="str">
        <f>IF(IF(ISERROR(HLOOKUP($B76,'Base facturation'!$C$4:$ALN$59,D$4,0)),"",HLOOKUP($B76,'Base facturation'!$C$4:$ALN$59,D$4,0))=0,"",IF(ISERROR(HLOOKUP($B76,'Base facturation'!$C$4:$ALN$59,D$4,0)),"",HLOOKUP($B76,'Base facturation'!$C$4:$ALN$59,D$4,0)))</f>
        <v/>
      </c>
      <c r="E76" s="283" t="str">
        <f>IF(IF(ISERROR(HLOOKUP($B76,'Base facturation'!$C$4:$ALN$59,E$4,0)),"",HLOOKUP($B76,'Base facturation'!$C$4:$ALN$59,E$4,0))=0,"",IF(ISERROR(HLOOKUP($B76,'Base facturation'!$C$4:$ALN$59,E$4,0)),"",HLOOKUP($B76,'Base facturation'!$C$4:$ALN$59,E$4,0)))</f>
        <v/>
      </c>
      <c r="F76" s="287" t="str">
        <f>IF(IF(ISERROR(HLOOKUP($B76,'Base facturation'!$C$4:$ALN$59,F$4,0)),"",HLOOKUP($B76,'Base facturation'!$C$4:$ALN$59,F$4,0))=0,"",IF(ISERROR(HLOOKUP($B76,'Base facturation'!$C$4:$ALN$59,F$4,0)),"",HLOOKUP($B76,'Base facturation'!$C$4:$ALN$59,F$4,0)))</f>
        <v/>
      </c>
      <c r="G76" s="309" t="str">
        <f>IF(IF(ISERROR(HLOOKUP($B76,'Base facturation'!$C$4:$ALN$59,G$4,0)),"",HLOOKUP($B76,'Base facturation'!$C$4:$ALN$59,G$4,0))=0,"",IF(ISERROR(HLOOKUP($B76,'Base facturation'!$C$4:$ALN$59,G$4,0)),"",HLOOKUP($B76,'Base facturation'!$C$4:$ALN$59,G$4,0)))</f>
        <v/>
      </c>
      <c r="H76" s="309" t="str">
        <f>IF(IF(ISERROR(HLOOKUP($B76,'Base facturation'!$C$4:$ALN$59,H$4,0)),"",HLOOKUP($B76,'Base facturation'!$C$4:$ALN$59,H$4,0))=0,"",IF(ISERROR(HLOOKUP($B76,'Base facturation'!$C$4:$ALN$59,H$4,0)),"",HLOOKUP($B76,'Base facturation'!$C$4:$ALN$59,H$4,0)))</f>
        <v/>
      </c>
      <c r="I76" s="287" t="str">
        <f t="shared" si="1"/>
        <v/>
      </c>
      <c r="J76" s="299"/>
      <c r="K76" s="294"/>
      <c r="L76" s="294"/>
      <c r="M76" s="295"/>
    </row>
    <row r="77" spans="2:13" ht="19.600000000000001" customHeight="1" x14ac:dyDescent="0.25">
      <c r="B77" s="282" t="s">
        <v>2884</v>
      </c>
      <c r="C77" s="283" t="str">
        <f>IF(IF(ISERROR(HLOOKUP($B77,'Base facturation'!$C$4:$ALN$59,C$4,0)),"",HLOOKUP($B77,'Base facturation'!$C$4:$ALN$59,C$4,0))=0,"",IF(ISERROR(HLOOKUP($B77,'Base facturation'!$C$4:$ALN$59,C$4,0)),"",HLOOKUP($B77,'Base facturation'!$C$4:$ALN$59,C$4,0)))</f>
        <v/>
      </c>
      <c r="D77" s="283" t="str">
        <f>IF(IF(ISERROR(HLOOKUP($B77,'Base facturation'!$C$4:$ALN$59,D$4,0)),"",HLOOKUP($B77,'Base facturation'!$C$4:$ALN$59,D$4,0))=0,"",IF(ISERROR(HLOOKUP($B77,'Base facturation'!$C$4:$ALN$59,D$4,0)),"",HLOOKUP($B77,'Base facturation'!$C$4:$ALN$59,D$4,0)))</f>
        <v/>
      </c>
      <c r="E77" s="283" t="str">
        <f>IF(IF(ISERROR(HLOOKUP($B77,'Base facturation'!$C$4:$ALN$59,E$4,0)),"",HLOOKUP($B77,'Base facturation'!$C$4:$ALN$59,E$4,0))=0,"",IF(ISERROR(HLOOKUP($B77,'Base facturation'!$C$4:$ALN$59,E$4,0)),"",HLOOKUP($B77,'Base facturation'!$C$4:$ALN$59,E$4,0)))</f>
        <v/>
      </c>
      <c r="F77" s="287" t="str">
        <f>IF(IF(ISERROR(HLOOKUP($B77,'Base facturation'!$C$4:$ALN$59,F$4,0)),"",HLOOKUP($B77,'Base facturation'!$C$4:$ALN$59,F$4,0))=0,"",IF(ISERROR(HLOOKUP($B77,'Base facturation'!$C$4:$ALN$59,F$4,0)),"",HLOOKUP($B77,'Base facturation'!$C$4:$ALN$59,F$4,0)))</f>
        <v/>
      </c>
      <c r="G77" s="309" t="str">
        <f>IF(IF(ISERROR(HLOOKUP($B77,'Base facturation'!$C$4:$ALN$59,G$4,0)),"",HLOOKUP($B77,'Base facturation'!$C$4:$ALN$59,G$4,0))=0,"",IF(ISERROR(HLOOKUP($B77,'Base facturation'!$C$4:$ALN$59,G$4,0)),"",HLOOKUP($B77,'Base facturation'!$C$4:$ALN$59,G$4,0)))</f>
        <v/>
      </c>
      <c r="H77" s="309" t="str">
        <f>IF(IF(ISERROR(HLOOKUP($B77,'Base facturation'!$C$4:$ALN$59,H$4,0)),"",HLOOKUP($B77,'Base facturation'!$C$4:$ALN$59,H$4,0))=0,"",IF(ISERROR(HLOOKUP($B77,'Base facturation'!$C$4:$ALN$59,H$4,0)),"",HLOOKUP($B77,'Base facturation'!$C$4:$ALN$59,H$4,0)))</f>
        <v/>
      </c>
      <c r="I77" s="287" t="str">
        <f t="shared" si="1"/>
        <v/>
      </c>
      <c r="J77" s="299"/>
      <c r="K77" s="294"/>
      <c r="L77" s="294"/>
      <c r="M77" s="295"/>
    </row>
    <row r="78" spans="2:13" ht="19.600000000000001" customHeight="1" x14ac:dyDescent="0.25">
      <c r="B78" s="282" t="s">
        <v>2885</v>
      </c>
      <c r="C78" s="283" t="str">
        <f>IF(IF(ISERROR(HLOOKUP($B78,'Base facturation'!$C$4:$ALN$59,C$4,0)),"",HLOOKUP($B78,'Base facturation'!$C$4:$ALN$59,C$4,0))=0,"",IF(ISERROR(HLOOKUP($B78,'Base facturation'!$C$4:$ALN$59,C$4,0)),"",HLOOKUP($B78,'Base facturation'!$C$4:$ALN$59,C$4,0)))</f>
        <v/>
      </c>
      <c r="D78" s="283" t="str">
        <f>IF(IF(ISERROR(HLOOKUP($B78,'Base facturation'!$C$4:$ALN$59,D$4,0)),"",HLOOKUP($B78,'Base facturation'!$C$4:$ALN$59,D$4,0))=0,"",IF(ISERROR(HLOOKUP($B78,'Base facturation'!$C$4:$ALN$59,D$4,0)),"",HLOOKUP($B78,'Base facturation'!$C$4:$ALN$59,D$4,0)))</f>
        <v/>
      </c>
      <c r="E78" s="283" t="str">
        <f>IF(IF(ISERROR(HLOOKUP($B78,'Base facturation'!$C$4:$ALN$59,E$4,0)),"",HLOOKUP($B78,'Base facturation'!$C$4:$ALN$59,E$4,0))=0,"",IF(ISERROR(HLOOKUP($B78,'Base facturation'!$C$4:$ALN$59,E$4,0)),"",HLOOKUP($B78,'Base facturation'!$C$4:$ALN$59,E$4,0)))</f>
        <v/>
      </c>
      <c r="F78" s="287" t="str">
        <f>IF(IF(ISERROR(HLOOKUP($B78,'Base facturation'!$C$4:$ALN$59,F$4,0)),"",HLOOKUP($B78,'Base facturation'!$C$4:$ALN$59,F$4,0))=0,"",IF(ISERROR(HLOOKUP($B78,'Base facturation'!$C$4:$ALN$59,F$4,0)),"",HLOOKUP($B78,'Base facturation'!$C$4:$ALN$59,F$4,0)))</f>
        <v/>
      </c>
      <c r="G78" s="309" t="str">
        <f>IF(IF(ISERROR(HLOOKUP($B78,'Base facturation'!$C$4:$ALN$59,G$4,0)),"",HLOOKUP($B78,'Base facturation'!$C$4:$ALN$59,G$4,0))=0,"",IF(ISERROR(HLOOKUP($B78,'Base facturation'!$C$4:$ALN$59,G$4,0)),"",HLOOKUP($B78,'Base facturation'!$C$4:$ALN$59,G$4,0)))</f>
        <v/>
      </c>
      <c r="H78" s="309" t="str">
        <f>IF(IF(ISERROR(HLOOKUP($B78,'Base facturation'!$C$4:$ALN$59,H$4,0)),"",HLOOKUP($B78,'Base facturation'!$C$4:$ALN$59,H$4,0))=0,"",IF(ISERROR(HLOOKUP($B78,'Base facturation'!$C$4:$ALN$59,H$4,0)),"",HLOOKUP($B78,'Base facturation'!$C$4:$ALN$59,H$4,0)))</f>
        <v/>
      </c>
      <c r="I78" s="287" t="str">
        <f t="shared" si="1"/>
        <v/>
      </c>
      <c r="J78" s="299"/>
      <c r="K78" s="294"/>
      <c r="L78" s="294"/>
      <c r="M78" s="295"/>
    </row>
    <row r="79" spans="2:13" ht="19.600000000000001" customHeight="1" x14ac:dyDescent="0.25">
      <c r="B79" s="282" t="s">
        <v>2886</v>
      </c>
      <c r="C79" s="283" t="str">
        <f>IF(IF(ISERROR(HLOOKUP($B79,'Base facturation'!$C$4:$ALN$59,C$4,0)),"",HLOOKUP($B79,'Base facturation'!$C$4:$ALN$59,C$4,0))=0,"",IF(ISERROR(HLOOKUP($B79,'Base facturation'!$C$4:$ALN$59,C$4,0)),"",HLOOKUP($B79,'Base facturation'!$C$4:$ALN$59,C$4,0)))</f>
        <v/>
      </c>
      <c r="D79" s="283" t="str">
        <f>IF(IF(ISERROR(HLOOKUP($B79,'Base facturation'!$C$4:$ALN$59,D$4,0)),"",HLOOKUP($B79,'Base facturation'!$C$4:$ALN$59,D$4,0))=0,"",IF(ISERROR(HLOOKUP($B79,'Base facturation'!$C$4:$ALN$59,D$4,0)),"",HLOOKUP($B79,'Base facturation'!$C$4:$ALN$59,D$4,0)))</f>
        <v/>
      </c>
      <c r="E79" s="283" t="str">
        <f>IF(IF(ISERROR(HLOOKUP($B79,'Base facturation'!$C$4:$ALN$59,E$4,0)),"",HLOOKUP($B79,'Base facturation'!$C$4:$ALN$59,E$4,0))=0,"",IF(ISERROR(HLOOKUP($B79,'Base facturation'!$C$4:$ALN$59,E$4,0)),"",HLOOKUP($B79,'Base facturation'!$C$4:$ALN$59,E$4,0)))</f>
        <v/>
      </c>
      <c r="F79" s="287" t="str">
        <f>IF(IF(ISERROR(HLOOKUP($B79,'Base facturation'!$C$4:$ALN$59,F$4,0)),"",HLOOKUP($B79,'Base facturation'!$C$4:$ALN$59,F$4,0))=0,"",IF(ISERROR(HLOOKUP($B79,'Base facturation'!$C$4:$ALN$59,F$4,0)),"",HLOOKUP($B79,'Base facturation'!$C$4:$ALN$59,F$4,0)))</f>
        <v/>
      </c>
      <c r="G79" s="309" t="str">
        <f>IF(IF(ISERROR(HLOOKUP($B79,'Base facturation'!$C$4:$ALN$59,G$4,0)),"",HLOOKUP($B79,'Base facturation'!$C$4:$ALN$59,G$4,0))=0,"",IF(ISERROR(HLOOKUP($B79,'Base facturation'!$C$4:$ALN$59,G$4,0)),"",HLOOKUP($B79,'Base facturation'!$C$4:$ALN$59,G$4,0)))</f>
        <v/>
      </c>
      <c r="H79" s="309" t="str">
        <f>IF(IF(ISERROR(HLOOKUP($B79,'Base facturation'!$C$4:$ALN$59,H$4,0)),"",HLOOKUP($B79,'Base facturation'!$C$4:$ALN$59,H$4,0))=0,"",IF(ISERROR(HLOOKUP($B79,'Base facturation'!$C$4:$ALN$59,H$4,0)),"",HLOOKUP($B79,'Base facturation'!$C$4:$ALN$59,H$4,0)))</f>
        <v/>
      </c>
      <c r="I79" s="287" t="str">
        <f t="shared" si="1"/>
        <v/>
      </c>
      <c r="J79" s="299"/>
      <c r="K79" s="294"/>
      <c r="L79" s="294"/>
      <c r="M79" s="295"/>
    </row>
    <row r="80" spans="2:13" ht="19.600000000000001" customHeight="1" x14ac:dyDescent="0.25">
      <c r="B80" s="282" t="s">
        <v>2887</v>
      </c>
      <c r="C80" s="283" t="str">
        <f>IF(IF(ISERROR(HLOOKUP($B80,'Base facturation'!$C$4:$ALN$59,C$4,0)),"",HLOOKUP($B80,'Base facturation'!$C$4:$ALN$59,C$4,0))=0,"",IF(ISERROR(HLOOKUP($B80,'Base facturation'!$C$4:$ALN$59,C$4,0)),"",HLOOKUP($B80,'Base facturation'!$C$4:$ALN$59,C$4,0)))</f>
        <v/>
      </c>
      <c r="D80" s="283" t="str">
        <f>IF(IF(ISERROR(HLOOKUP($B80,'Base facturation'!$C$4:$ALN$59,D$4,0)),"",HLOOKUP($B80,'Base facturation'!$C$4:$ALN$59,D$4,0))=0,"",IF(ISERROR(HLOOKUP($B80,'Base facturation'!$C$4:$ALN$59,D$4,0)),"",HLOOKUP($B80,'Base facturation'!$C$4:$ALN$59,D$4,0)))</f>
        <v/>
      </c>
      <c r="E80" s="283" t="str">
        <f>IF(IF(ISERROR(HLOOKUP($B80,'Base facturation'!$C$4:$ALN$59,E$4,0)),"",HLOOKUP($B80,'Base facturation'!$C$4:$ALN$59,E$4,0))=0,"",IF(ISERROR(HLOOKUP($B80,'Base facturation'!$C$4:$ALN$59,E$4,0)),"",HLOOKUP($B80,'Base facturation'!$C$4:$ALN$59,E$4,0)))</f>
        <v/>
      </c>
      <c r="F80" s="287" t="str">
        <f>IF(IF(ISERROR(HLOOKUP($B80,'Base facturation'!$C$4:$ALN$59,F$4,0)),"",HLOOKUP($B80,'Base facturation'!$C$4:$ALN$59,F$4,0))=0,"",IF(ISERROR(HLOOKUP($B80,'Base facturation'!$C$4:$ALN$59,F$4,0)),"",HLOOKUP($B80,'Base facturation'!$C$4:$ALN$59,F$4,0)))</f>
        <v/>
      </c>
      <c r="G80" s="309" t="str">
        <f>IF(IF(ISERROR(HLOOKUP($B80,'Base facturation'!$C$4:$ALN$59,G$4,0)),"",HLOOKUP($B80,'Base facturation'!$C$4:$ALN$59,G$4,0))=0,"",IF(ISERROR(HLOOKUP($B80,'Base facturation'!$C$4:$ALN$59,G$4,0)),"",HLOOKUP($B80,'Base facturation'!$C$4:$ALN$59,G$4,0)))</f>
        <v/>
      </c>
      <c r="H80" s="309" t="str">
        <f>IF(IF(ISERROR(HLOOKUP($B80,'Base facturation'!$C$4:$ALN$59,H$4,0)),"",HLOOKUP($B80,'Base facturation'!$C$4:$ALN$59,H$4,0))=0,"",IF(ISERROR(HLOOKUP($B80,'Base facturation'!$C$4:$ALN$59,H$4,0)),"",HLOOKUP($B80,'Base facturation'!$C$4:$ALN$59,H$4,0)))</f>
        <v/>
      </c>
      <c r="I80" s="287" t="str">
        <f t="shared" si="1"/>
        <v/>
      </c>
      <c r="J80" s="299"/>
      <c r="K80" s="294"/>
      <c r="L80" s="294"/>
      <c r="M80" s="295"/>
    </row>
    <row r="81" spans="2:13" ht="19.600000000000001" customHeight="1" x14ac:dyDescent="0.25">
      <c r="B81" s="282" t="s">
        <v>2888</v>
      </c>
      <c r="C81" s="283" t="str">
        <f>IF(IF(ISERROR(HLOOKUP($B81,'Base facturation'!$C$4:$ALN$59,C$4,0)),"",HLOOKUP($B81,'Base facturation'!$C$4:$ALN$59,C$4,0))=0,"",IF(ISERROR(HLOOKUP($B81,'Base facturation'!$C$4:$ALN$59,C$4,0)),"",HLOOKUP($B81,'Base facturation'!$C$4:$ALN$59,C$4,0)))</f>
        <v/>
      </c>
      <c r="D81" s="283" t="str">
        <f>IF(IF(ISERROR(HLOOKUP($B81,'Base facturation'!$C$4:$ALN$59,D$4,0)),"",HLOOKUP($B81,'Base facturation'!$C$4:$ALN$59,D$4,0))=0,"",IF(ISERROR(HLOOKUP($B81,'Base facturation'!$C$4:$ALN$59,D$4,0)),"",HLOOKUP($B81,'Base facturation'!$C$4:$ALN$59,D$4,0)))</f>
        <v/>
      </c>
      <c r="E81" s="283" t="str">
        <f>IF(IF(ISERROR(HLOOKUP($B81,'Base facturation'!$C$4:$ALN$59,E$4,0)),"",HLOOKUP($B81,'Base facturation'!$C$4:$ALN$59,E$4,0))=0,"",IF(ISERROR(HLOOKUP($B81,'Base facturation'!$C$4:$ALN$59,E$4,0)),"",HLOOKUP($B81,'Base facturation'!$C$4:$ALN$59,E$4,0)))</f>
        <v/>
      </c>
      <c r="F81" s="287" t="str">
        <f>IF(IF(ISERROR(HLOOKUP($B81,'Base facturation'!$C$4:$ALN$59,F$4,0)),"",HLOOKUP($B81,'Base facturation'!$C$4:$ALN$59,F$4,0))=0,"",IF(ISERROR(HLOOKUP($B81,'Base facturation'!$C$4:$ALN$59,F$4,0)),"",HLOOKUP($B81,'Base facturation'!$C$4:$ALN$59,F$4,0)))</f>
        <v/>
      </c>
      <c r="G81" s="309" t="str">
        <f>IF(IF(ISERROR(HLOOKUP($B81,'Base facturation'!$C$4:$ALN$59,G$4,0)),"",HLOOKUP($B81,'Base facturation'!$C$4:$ALN$59,G$4,0))=0,"",IF(ISERROR(HLOOKUP($B81,'Base facturation'!$C$4:$ALN$59,G$4,0)),"",HLOOKUP($B81,'Base facturation'!$C$4:$ALN$59,G$4,0)))</f>
        <v/>
      </c>
      <c r="H81" s="309" t="str">
        <f>IF(IF(ISERROR(HLOOKUP($B81,'Base facturation'!$C$4:$ALN$59,H$4,0)),"",HLOOKUP($B81,'Base facturation'!$C$4:$ALN$59,H$4,0))=0,"",IF(ISERROR(HLOOKUP($B81,'Base facturation'!$C$4:$ALN$59,H$4,0)),"",HLOOKUP($B81,'Base facturation'!$C$4:$ALN$59,H$4,0)))</f>
        <v/>
      </c>
      <c r="I81" s="287" t="str">
        <f t="shared" si="1"/>
        <v/>
      </c>
      <c r="J81" s="299"/>
      <c r="K81" s="294"/>
      <c r="L81" s="294"/>
      <c r="M81" s="295"/>
    </row>
    <row r="82" spans="2:13" ht="19.600000000000001" customHeight="1" x14ac:dyDescent="0.25">
      <c r="B82" s="282" t="s">
        <v>2889</v>
      </c>
      <c r="C82" s="283" t="str">
        <f>IF(IF(ISERROR(HLOOKUP($B82,'Base facturation'!$C$4:$ALN$59,C$4,0)),"",HLOOKUP($B82,'Base facturation'!$C$4:$ALN$59,C$4,0))=0,"",IF(ISERROR(HLOOKUP($B82,'Base facturation'!$C$4:$ALN$59,C$4,0)),"",HLOOKUP($B82,'Base facturation'!$C$4:$ALN$59,C$4,0)))</f>
        <v/>
      </c>
      <c r="D82" s="283" t="str">
        <f>IF(IF(ISERROR(HLOOKUP($B82,'Base facturation'!$C$4:$ALN$59,D$4,0)),"",HLOOKUP($B82,'Base facturation'!$C$4:$ALN$59,D$4,0))=0,"",IF(ISERROR(HLOOKUP($B82,'Base facturation'!$C$4:$ALN$59,D$4,0)),"",HLOOKUP($B82,'Base facturation'!$C$4:$ALN$59,D$4,0)))</f>
        <v/>
      </c>
      <c r="E82" s="283" t="str">
        <f>IF(IF(ISERROR(HLOOKUP($B82,'Base facturation'!$C$4:$ALN$59,E$4,0)),"",HLOOKUP($B82,'Base facturation'!$C$4:$ALN$59,E$4,0))=0,"",IF(ISERROR(HLOOKUP($B82,'Base facturation'!$C$4:$ALN$59,E$4,0)),"",HLOOKUP($B82,'Base facturation'!$C$4:$ALN$59,E$4,0)))</f>
        <v/>
      </c>
      <c r="F82" s="287" t="str">
        <f>IF(IF(ISERROR(HLOOKUP($B82,'Base facturation'!$C$4:$ALN$59,F$4,0)),"",HLOOKUP($B82,'Base facturation'!$C$4:$ALN$59,F$4,0))=0,"",IF(ISERROR(HLOOKUP($B82,'Base facturation'!$C$4:$ALN$59,F$4,0)),"",HLOOKUP($B82,'Base facturation'!$C$4:$ALN$59,F$4,0)))</f>
        <v/>
      </c>
      <c r="G82" s="309" t="str">
        <f>IF(IF(ISERROR(HLOOKUP($B82,'Base facturation'!$C$4:$ALN$59,G$4,0)),"",HLOOKUP($B82,'Base facturation'!$C$4:$ALN$59,G$4,0))=0,"",IF(ISERROR(HLOOKUP($B82,'Base facturation'!$C$4:$ALN$59,G$4,0)),"",HLOOKUP($B82,'Base facturation'!$C$4:$ALN$59,G$4,0)))</f>
        <v/>
      </c>
      <c r="H82" s="309" t="str">
        <f>IF(IF(ISERROR(HLOOKUP($B82,'Base facturation'!$C$4:$ALN$59,H$4,0)),"",HLOOKUP($B82,'Base facturation'!$C$4:$ALN$59,H$4,0))=0,"",IF(ISERROR(HLOOKUP($B82,'Base facturation'!$C$4:$ALN$59,H$4,0)),"",HLOOKUP($B82,'Base facturation'!$C$4:$ALN$59,H$4,0)))</f>
        <v/>
      </c>
      <c r="I82" s="287" t="str">
        <f t="shared" si="1"/>
        <v/>
      </c>
      <c r="J82" s="299"/>
      <c r="K82" s="294"/>
      <c r="L82" s="294"/>
      <c r="M82" s="295"/>
    </row>
    <row r="83" spans="2:13" ht="19.600000000000001" customHeight="1" x14ac:dyDescent="0.25">
      <c r="B83" s="282" t="s">
        <v>2890</v>
      </c>
      <c r="C83" s="283" t="str">
        <f>IF(IF(ISERROR(HLOOKUP($B83,'Base facturation'!$C$4:$ALN$59,C$4,0)),"",HLOOKUP($B83,'Base facturation'!$C$4:$ALN$59,C$4,0))=0,"",IF(ISERROR(HLOOKUP($B83,'Base facturation'!$C$4:$ALN$59,C$4,0)),"",HLOOKUP($B83,'Base facturation'!$C$4:$ALN$59,C$4,0)))</f>
        <v/>
      </c>
      <c r="D83" s="283" t="str">
        <f>IF(IF(ISERROR(HLOOKUP($B83,'Base facturation'!$C$4:$ALN$59,D$4,0)),"",HLOOKUP($B83,'Base facturation'!$C$4:$ALN$59,D$4,0))=0,"",IF(ISERROR(HLOOKUP($B83,'Base facturation'!$C$4:$ALN$59,D$4,0)),"",HLOOKUP($B83,'Base facturation'!$C$4:$ALN$59,D$4,0)))</f>
        <v/>
      </c>
      <c r="E83" s="283" t="str">
        <f>IF(IF(ISERROR(HLOOKUP($B83,'Base facturation'!$C$4:$ALN$59,E$4,0)),"",HLOOKUP($B83,'Base facturation'!$C$4:$ALN$59,E$4,0))=0,"",IF(ISERROR(HLOOKUP($B83,'Base facturation'!$C$4:$ALN$59,E$4,0)),"",HLOOKUP($B83,'Base facturation'!$C$4:$ALN$59,E$4,0)))</f>
        <v/>
      </c>
      <c r="F83" s="287" t="str">
        <f>IF(IF(ISERROR(HLOOKUP($B83,'Base facturation'!$C$4:$ALN$59,F$4,0)),"",HLOOKUP($B83,'Base facturation'!$C$4:$ALN$59,F$4,0))=0,"",IF(ISERROR(HLOOKUP($B83,'Base facturation'!$C$4:$ALN$59,F$4,0)),"",HLOOKUP($B83,'Base facturation'!$C$4:$ALN$59,F$4,0)))</f>
        <v/>
      </c>
      <c r="G83" s="309" t="str">
        <f>IF(IF(ISERROR(HLOOKUP($B83,'Base facturation'!$C$4:$ALN$59,G$4,0)),"",HLOOKUP($B83,'Base facturation'!$C$4:$ALN$59,G$4,0))=0,"",IF(ISERROR(HLOOKUP($B83,'Base facturation'!$C$4:$ALN$59,G$4,0)),"",HLOOKUP($B83,'Base facturation'!$C$4:$ALN$59,G$4,0)))</f>
        <v/>
      </c>
      <c r="H83" s="309" t="str">
        <f>IF(IF(ISERROR(HLOOKUP($B83,'Base facturation'!$C$4:$ALN$59,H$4,0)),"",HLOOKUP($B83,'Base facturation'!$C$4:$ALN$59,H$4,0))=0,"",IF(ISERROR(HLOOKUP($B83,'Base facturation'!$C$4:$ALN$59,H$4,0)),"",HLOOKUP($B83,'Base facturation'!$C$4:$ALN$59,H$4,0)))</f>
        <v/>
      </c>
      <c r="I83" s="287" t="str">
        <f t="shared" si="1"/>
        <v/>
      </c>
      <c r="J83" s="299"/>
      <c r="K83" s="294"/>
      <c r="L83" s="294"/>
      <c r="M83" s="295"/>
    </row>
    <row r="84" spans="2:13" ht="19.600000000000001" customHeight="1" x14ac:dyDescent="0.25">
      <c r="B84" s="282" t="s">
        <v>2891</v>
      </c>
      <c r="C84" s="283" t="str">
        <f>IF(IF(ISERROR(HLOOKUP($B84,'Base facturation'!$C$4:$ALN$59,C$4,0)),"",HLOOKUP($B84,'Base facturation'!$C$4:$ALN$59,C$4,0))=0,"",IF(ISERROR(HLOOKUP($B84,'Base facturation'!$C$4:$ALN$59,C$4,0)),"",HLOOKUP($B84,'Base facturation'!$C$4:$ALN$59,C$4,0)))</f>
        <v/>
      </c>
      <c r="D84" s="283" t="str">
        <f>IF(IF(ISERROR(HLOOKUP($B84,'Base facturation'!$C$4:$ALN$59,D$4,0)),"",HLOOKUP($B84,'Base facturation'!$C$4:$ALN$59,D$4,0))=0,"",IF(ISERROR(HLOOKUP($B84,'Base facturation'!$C$4:$ALN$59,D$4,0)),"",HLOOKUP($B84,'Base facturation'!$C$4:$ALN$59,D$4,0)))</f>
        <v/>
      </c>
      <c r="E84" s="283" t="str">
        <f>IF(IF(ISERROR(HLOOKUP($B84,'Base facturation'!$C$4:$ALN$59,E$4,0)),"",HLOOKUP($B84,'Base facturation'!$C$4:$ALN$59,E$4,0))=0,"",IF(ISERROR(HLOOKUP($B84,'Base facturation'!$C$4:$ALN$59,E$4,0)),"",HLOOKUP($B84,'Base facturation'!$C$4:$ALN$59,E$4,0)))</f>
        <v/>
      </c>
      <c r="F84" s="287" t="str">
        <f>IF(IF(ISERROR(HLOOKUP($B84,'Base facturation'!$C$4:$ALN$59,F$4,0)),"",HLOOKUP($B84,'Base facturation'!$C$4:$ALN$59,F$4,0))=0,"",IF(ISERROR(HLOOKUP($B84,'Base facturation'!$C$4:$ALN$59,F$4,0)),"",HLOOKUP($B84,'Base facturation'!$C$4:$ALN$59,F$4,0)))</f>
        <v/>
      </c>
      <c r="G84" s="309" t="str">
        <f>IF(IF(ISERROR(HLOOKUP($B84,'Base facturation'!$C$4:$ALN$59,G$4,0)),"",HLOOKUP($B84,'Base facturation'!$C$4:$ALN$59,G$4,0))=0,"",IF(ISERROR(HLOOKUP($B84,'Base facturation'!$C$4:$ALN$59,G$4,0)),"",HLOOKUP($B84,'Base facturation'!$C$4:$ALN$59,G$4,0)))</f>
        <v/>
      </c>
      <c r="H84" s="309" t="str">
        <f>IF(IF(ISERROR(HLOOKUP($B84,'Base facturation'!$C$4:$ALN$59,H$4,0)),"",HLOOKUP($B84,'Base facturation'!$C$4:$ALN$59,H$4,0))=0,"",IF(ISERROR(HLOOKUP($B84,'Base facturation'!$C$4:$ALN$59,H$4,0)),"",HLOOKUP($B84,'Base facturation'!$C$4:$ALN$59,H$4,0)))</f>
        <v/>
      </c>
      <c r="I84" s="287" t="str">
        <f t="shared" si="1"/>
        <v/>
      </c>
      <c r="J84" s="299"/>
      <c r="K84" s="294"/>
      <c r="L84" s="294"/>
      <c r="M84" s="295"/>
    </row>
    <row r="85" spans="2:13" ht="19.600000000000001" customHeight="1" x14ac:dyDescent="0.25">
      <c r="B85" s="282" t="s">
        <v>2892</v>
      </c>
      <c r="C85" s="283" t="str">
        <f>IF(IF(ISERROR(HLOOKUP($B85,'Base facturation'!$C$4:$ALN$59,C$4,0)),"",HLOOKUP($B85,'Base facturation'!$C$4:$ALN$59,C$4,0))=0,"",IF(ISERROR(HLOOKUP($B85,'Base facturation'!$C$4:$ALN$59,C$4,0)),"",HLOOKUP($B85,'Base facturation'!$C$4:$ALN$59,C$4,0)))</f>
        <v/>
      </c>
      <c r="D85" s="283" t="str">
        <f>IF(IF(ISERROR(HLOOKUP($B85,'Base facturation'!$C$4:$ALN$59,D$4,0)),"",HLOOKUP($B85,'Base facturation'!$C$4:$ALN$59,D$4,0))=0,"",IF(ISERROR(HLOOKUP($B85,'Base facturation'!$C$4:$ALN$59,D$4,0)),"",HLOOKUP($B85,'Base facturation'!$C$4:$ALN$59,D$4,0)))</f>
        <v/>
      </c>
      <c r="E85" s="283" t="str">
        <f>IF(IF(ISERROR(HLOOKUP($B85,'Base facturation'!$C$4:$ALN$59,E$4,0)),"",HLOOKUP($B85,'Base facturation'!$C$4:$ALN$59,E$4,0))=0,"",IF(ISERROR(HLOOKUP($B85,'Base facturation'!$C$4:$ALN$59,E$4,0)),"",HLOOKUP($B85,'Base facturation'!$C$4:$ALN$59,E$4,0)))</f>
        <v/>
      </c>
      <c r="F85" s="287" t="str">
        <f>IF(IF(ISERROR(HLOOKUP($B85,'Base facturation'!$C$4:$ALN$59,F$4,0)),"",HLOOKUP($B85,'Base facturation'!$C$4:$ALN$59,F$4,0))=0,"",IF(ISERROR(HLOOKUP($B85,'Base facturation'!$C$4:$ALN$59,F$4,0)),"",HLOOKUP($B85,'Base facturation'!$C$4:$ALN$59,F$4,0)))</f>
        <v/>
      </c>
      <c r="G85" s="309" t="str">
        <f>IF(IF(ISERROR(HLOOKUP($B85,'Base facturation'!$C$4:$ALN$59,G$4,0)),"",HLOOKUP($B85,'Base facturation'!$C$4:$ALN$59,G$4,0))=0,"",IF(ISERROR(HLOOKUP($B85,'Base facturation'!$C$4:$ALN$59,G$4,0)),"",HLOOKUP($B85,'Base facturation'!$C$4:$ALN$59,G$4,0)))</f>
        <v/>
      </c>
      <c r="H85" s="309" t="str">
        <f>IF(IF(ISERROR(HLOOKUP($B85,'Base facturation'!$C$4:$ALN$59,H$4,0)),"",HLOOKUP($B85,'Base facturation'!$C$4:$ALN$59,H$4,0))=0,"",IF(ISERROR(HLOOKUP($B85,'Base facturation'!$C$4:$ALN$59,H$4,0)),"",HLOOKUP($B85,'Base facturation'!$C$4:$ALN$59,H$4,0)))</f>
        <v/>
      </c>
      <c r="I85" s="287" t="str">
        <f t="shared" si="1"/>
        <v/>
      </c>
      <c r="J85" s="299"/>
      <c r="K85" s="294"/>
      <c r="L85" s="294"/>
      <c r="M85" s="295"/>
    </row>
    <row r="86" spans="2:13" ht="19.600000000000001" customHeight="1" x14ac:dyDescent="0.25">
      <c r="B86" s="282" t="s">
        <v>2893</v>
      </c>
      <c r="C86" s="283" t="str">
        <f>IF(IF(ISERROR(HLOOKUP($B86,'Base facturation'!$C$4:$ALN$59,C$4,0)),"",HLOOKUP($B86,'Base facturation'!$C$4:$ALN$59,C$4,0))=0,"",IF(ISERROR(HLOOKUP($B86,'Base facturation'!$C$4:$ALN$59,C$4,0)),"",HLOOKUP($B86,'Base facturation'!$C$4:$ALN$59,C$4,0)))</f>
        <v/>
      </c>
      <c r="D86" s="283" t="str">
        <f>IF(IF(ISERROR(HLOOKUP($B86,'Base facturation'!$C$4:$ALN$59,D$4,0)),"",HLOOKUP($B86,'Base facturation'!$C$4:$ALN$59,D$4,0))=0,"",IF(ISERROR(HLOOKUP($B86,'Base facturation'!$C$4:$ALN$59,D$4,0)),"",HLOOKUP($B86,'Base facturation'!$C$4:$ALN$59,D$4,0)))</f>
        <v/>
      </c>
      <c r="E86" s="283" t="str">
        <f>IF(IF(ISERROR(HLOOKUP($B86,'Base facturation'!$C$4:$ALN$59,E$4,0)),"",HLOOKUP($B86,'Base facturation'!$C$4:$ALN$59,E$4,0))=0,"",IF(ISERROR(HLOOKUP($B86,'Base facturation'!$C$4:$ALN$59,E$4,0)),"",HLOOKUP($B86,'Base facturation'!$C$4:$ALN$59,E$4,0)))</f>
        <v/>
      </c>
      <c r="F86" s="287" t="str">
        <f>IF(IF(ISERROR(HLOOKUP($B86,'Base facturation'!$C$4:$ALN$59,F$4,0)),"",HLOOKUP($B86,'Base facturation'!$C$4:$ALN$59,F$4,0))=0,"",IF(ISERROR(HLOOKUP($B86,'Base facturation'!$C$4:$ALN$59,F$4,0)),"",HLOOKUP($B86,'Base facturation'!$C$4:$ALN$59,F$4,0)))</f>
        <v/>
      </c>
      <c r="G86" s="309" t="str">
        <f>IF(IF(ISERROR(HLOOKUP($B86,'Base facturation'!$C$4:$ALN$59,G$4,0)),"",HLOOKUP($B86,'Base facturation'!$C$4:$ALN$59,G$4,0))=0,"",IF(ISERROR(HLOOKUP($B86,'Base facturation'!$C$4:$ALN$59,G$4,0)),"",HLOOKUP($B86,'Base facturation'!$C$4:$ALN$59,G$4,0)))</f>
        <v/>
      </c>
      <c r="H86" s="309" t="str">
        <f>IF(IF(ISERROR(HLOOKUP($B86,'Base facturation'!$C$4:$ALN$59,H$4,0)),"",HLOOKUP($B86,'Base facturation'!$C$4:$ALN$59,H$4,0))=0,"",IF(ISERROR(HLOOKUP($B86,'Base facturation'!$C$4:$ALN$59,H$4,0)),"",HLOOKUP($B86,'Base facturation'!$C$4:$ALN$59,H$4,0)))</f>
        <v/>
      </c>
      <c r="I86" s="287" t="str">
        <f t="shared" si="1"/>
        <v/>
      </c>
      <c r="J86" s="299"/>
      <c r="K86" s="294"/>
      <c r="L86" s="294"/>
      <c r="M86" s="295"/>
    </row>
    <row r="87" spans="2:13" ht="19.600000000000001" customHeight="1" x14ac:dyDescent="0.25">
      <c r="B87" s="282" t="s">
        <v>2894</v>
      </c>
      <c r="C87" s="283" t="str">
        <f>IF(IF(ISERROR(HLOOKUP($B87,'Base facturation'!$C$4:$ALN$59,C$4,0)),"",HLOOKUP($B87,'Base facturation'!$C$4:$ALN$59,C$4,0))=0,"",IF(ISERROR(HLOOKUP($B87,'Base facturation'!$C$4:$ALN$59,C$4,0)),"",HLOOKUP($B87,'Base facturation'!$C$4:$ALN$59,C$4,0)))</f>
        <v/>
      </c>
      <c r="D87" s="283" t="str">
        <f>IF(IF(ISERROR(HLOOKUP($B87,'Base facturation'!$C$4:$ALN$59,D$4,0)),"",HLOOKUP($B87,'Base facturation'!$C$4:$ALN$59,D$4,0))=0,"",IF(ISERROR(HLOOKUP($B87,'Base facturation'!$C$4:$ALN$59,D$4,0)),"",HLOOKUP($B87,'Base facturation'!$C$4:$ALN$59,D$4,0)))</f>
        <v/>
      </c>
      <c r="E87" s="283" t="str">
        <f>IF(IF(ISERROR(HLOOKUP($B87,'Base facturation'!$C$4:$ALN$59,E$4,0)),"",HLOOKUP($B87,'Base facturation'!$C$4:$ALN$59,E$4,0))=0,"",IF(ISERROR(HLOOKUP($B87,'Base facturation'!$C$4:$ALN$59,E$4,0)),"",HLOOKUP($B87,'Base facturation'!$C$4:$ALN$59,E$4,0)))</f>
        <v/>
      </c>
      <c r="F87" s="287" t="str">
        <f>IF(IF(ISERROR(HLOOKUP($B87,'Base facturation'!$C$4:$ALN$59,F$4,0)),"",HLOOKUP($B87,'Base facturation'!$C$4:$ALN$59,F$4,0))=0,"",IF(ISERROR(HLOOKUP($B87,'Base facturation'!$C$4:$ALN$59,F$4,0)),"",HLOOKUP($B87,'Base facturation'!$C$4:$ALN$59,F$4,0)))</f>
        <v/>
      </c>
      <c r="G87" s="309" t="str">
        <f>IF(IF(ISERROR(HLOOKUP($B87,'Base facturation'!$C$4:$ALN$59,G$4,0)),"",HLOOKUP($B87,'Base facturation'!$C$4:$ALN$59,G$4,0))=0,"",IF(ISERROR(HLOOKUP($B87,'Base facturation'!$C$4:$ALN$59,G$4,0)),"",HLOOKUP($B87,'Base facturation'!$C$4:$ALN$59,G$4,0)))</f>
        <v/>
      </c>
      <c r="H87" s="309" t="str">
        <f>IF(IF(ISERROR(HLOOKUP($B87,'Base facturation'!$C$4:$ALN$59,H$4,0)),"",HLOOKUP($B87,'Base facturation'!$C$4:$ALN$59,H$4,0))=0,"",IF(ISERROR(HLOOKUP($B87,'Base facturation'!$C$4:$ALN$59,H$4,0)),"",HLOOKUP($B87,'Base facturation'!$C$4:$ALN$59,H$4,0)))</f>
        <v/>
      </c>
      <c r="I87" s="287" t="str">
        <f t="shared" si="1"/>
        <v/>
      </c>
      <c r="J87" s="299"/>
      <c r="K87" s="294"/>
      <c r="L87" s="294"/>
      <c r="M87" s="295"/>
    </row>
    <row r="88" spans="2:13" ht="19.600000000000001" customHeight="1" x14ac:dyDescent="0.25">
      <c r="B88" s="282" t="s">
        <v>2895</v>
      </c>
      <c r="C88" s="283" t="str">
        <f>IF(IF(ISERROR(HLOOKUP($B88,'Base facturation'!$C$4:$ALN$59,C$4,0)),"",HLOOKUP($B88,'Base facturation'!$C$4:$ALN$59,C$4,0))=0,"",IF(ISERROR(HLOOKUP($B88,'Base facturation'!$C$4:$ALN$59,C$4,0)),"",HLOOKUP($B88,'Base facturation'!$C$4:$ALN$59,C$4,0)))</f>
        <v/>
      </c>
      <c r="D88" s="283" t="str">
        <f>IF(IF(ISERROR(HLOOKUP($B88,'Base facturation'!$C$4:$ALN$59,D$4,0)),"",HLOOKUP($B88,'Base facturation'!$C$4:$ALN$59,D$4,0))=0,"",IF(ISERROR(HLOOKUP($B88,'Base facturation'!$C$4:$ALN$59,D$4,0)),"",HLOOKUP($B88,'Base facturation'!$C$4:$ALN$59,D$4,0)))</f>
        <v/>
      </c>
      <c r="E88" s="283" t="str">
        <f>IF(IF(ISERROR(HLOOKUP($B88,'Base facturation'!$C$4:$ALN$59,E$4,0)),"",HLOOKUP($B88,'Base facturation'!$C$4:$ALN$59,E$4,0))=0,"",IF(ISERROR(HLOOKUP($B88,'Base facturation'!$C$4:$ALN$59,E$4,0)),"",HLOOKUP($B88,'Base facturation'!$C$4:$ALN$59,E$4,0)))</f>
        <v/>
      </c>
      <c r="F88" s="287" t="str">
        <f>IF(IF(ISERROR(HLOOKUP($B88,'Base facturation'!$C$4:$ALN$59,F$4,0)),"",HLOOKUP($B88,'Base facturation'!$C$4:$ALN$59,F$4,0))=0,"",IF(ISERROR(HLOOKUP($B88,'Base facturation'!$C$4:$ALN$59,F$4,0)),"",HLOOKUP($B88,'Base facturation'!$C$4:$ALN$59,F$4,0)))</f>
        <v/>
      </c>
      <c r="G88" s="309" t="str">
        <f>IF(IF(ISERROR(HLOOKUP($B88,'Base facturation'!$C$4:$ALN$59,G$4,0)),"",HLOOKUP($B88,'Base facturation'!$C$4:$ALN$59,G$4,0))=0,"",IF(ISERROR(HLOOKUP($B88,'Base facturation'!$C$4:$ALN$59,G$4,0)),"",HLOOKUP($B88,'Base facturation'!$C$4:$ALN$59,G$4,0)))</f>
        <v/>
      </c>
      <c r="H88" s="309" t="str">
        <f>IF(IF(ISERROR(HLOOKUP($B88,'Base facturation'!$C$4:$ALN$59,H$4,0)),"",HLOOKUP($B88,'Base facturation'!$C$4:$ALN$59,H$4,0))=0,"",IF(ISERROR(HLOOKUP($B88,'Base facturation'!$C$4:$ALN$59,H$4,0)),"",HLOOKUP($B88,'Base facturation'!$C$4:$ALN$59,H$4,0)))</f>
        <v/>
      </c>
      <c r="I88" s="287" t="str">
        <f t="shared" si="1"/>
        <v/>
      </c>
      <c r="J88" s="299"/>
      <c r="K88" s="294"/>
      <c r="L88" s="294"/>
      <c r="M88" s="295"/>
    </row>
    <row r="89" spans="2:13" ht="19.600000000000001" customHeight="1" x14ac:dyDescent="0.25">
      <c r="B89" s="282" t="s">
        <v>2896</v>
      </c>
      <c r="C89" s="283" t="str">
        <f>IF(IF(ISERROR(HLOOKUP($B89,'Base facturation'!$C$4:$ALN$59,C$4,0)),"",HLOOKUP($B89,'Base facturation'!$C$4:$ALN$59,C$4,0))=0,"",IF(ISERROR(HLOOKUP($B89,'Base facturation'!$C$4:$ALN$59,C$4,0)),"",HLOOKUP($B89,'Base facturation'!$C$4:$ALN$59,C$4,0)))</f>
        <v/>
      </c>
      <c r="D89" s="283" t="str">
        <f>IF(IF(ISERROR(HLOOKUP($B89,'Base facturation'!$C$4:$ALN$59,D$4,0)),"",HLOOKUP($B89,'Base facturation'!$C$4:$ALN$59,D$4,0))=0,"",IF(ISERROR(HLOOKUP($B89,'Base facturation'!$C$4:$ALN$59,D$4,0)),"",HLOOKUP($B89,'Base facturation'!$C$4:$ALN$59,D$4,0)))</f>
        <v/>
      </c>
      <c r="E89" s="283" t="str">
        <f>IF(IF(ISERROR(HLOOKUP($B89,'Base facturation'!$C$4:$ALN$59,E$4,0)),"",HLOOKUP($B89,'Base facturation'!$C$4:$ALN$59,E$4,0))=0,"",IF(ISERROR(HLOOKUP($B89,'Base facturation'!$C$4:$ALN$59,E$4,0)),"",HLOOKUP($B89,'Base facturation'!$C$4:$ALN$59,E$4,0)))</f>
        <v/>
      </c>
      <c r="F89" s="287" t="str">
        <f>IF(IF(ISERROR(HLOOKUP($B89,'Base facturation'!$C$4:$ALN$59,F$4,0)),"",HLOOKUP($B89,'Base facturation'!$C$4:$ALN$59,F$4,0))=0,"",IF(ISERROR(HLOOKUP($B89,'Base facturation'!$C$4:$ALN$59,F$4,0)),"",HLOOKUP($B89,'Base facturation'!$C$4:$ALN$59,F$4,0)))</f>
        <v/>
      </c>
      <c r="G89" s="309" t="str">
        <f>IF(IF(ISERROR(HLOOKUP($B89,'Base facturation'!$C$4:$ALN$59,G$4,0)),"",HLOOKUP($B89,'Base facturation'!$C$4:$ALN$59,G$4,0))=0,"",IF(ISERROR(HLOOKUP($B89,'Base facturation'!$C$4:$ALN$59,G$4,0)),"",HLOOKUP($B89,'Base facturation'!$C$4:$ALN$59,G$4,0)))</f>
        <v/>
      </c>
      <c r="H89" s="309" t="str">
        <f>IF(IF(ISERROR(HLOOKUP($B89,'Base facturation'!$C$4:$ALN$59,H$4,0)),"",HLOOKUP($B89,'Base facturation'!$C$4:$ALN$59,H$4,0))=0,"",IF(ISERROR(HLOOKUP($B89,'Base facturation'!$C$4:$ALN$59,H$4,0)),"",HLOOKUP($B89,'Base facturation'!$C$4:$ALN$59,H$4,0)))</f>
        <v/>
      </c>
      <c r="I89" s="287" t="str">
        <f t="shared" si="1"/>
        <v/>
      </c>
      <c r="J89" s="299"/>
      <c r="K89" s="294"/>
      <c r="L89" s="294"/>
      <c r="M89" s="295"/>
    </row>
    <row r="90" spans="2:13" ht="19.600000000000001" customHeight="1" x14ac:dyDescent="0.25">
      <c r="B90" s="282" t="s">
        <v>2897</v>
      </c>
      <c r="C90" s="283" t="str">
        <f>IF(IF(ISERROR(HLOOKUP($B90,'Base facturation'!$C$4:$ALN$59,C$4,0)),"",HLOOKUP($B90,'Base facturation'!$C$4:$ALN$59,C$4,0))=0,"",IF(ISERROR(HLOOKUP($B90,'Base facturation'!$C$4:$ALN$59,C$4,0)),"",HLOOKUP($B90,'Base facturation'!$C$4:$ALN$59,C$4,0)))</f>
        <v/>
      </c>
      <c r="D90" s="283" t="str">
        <f>IF(IF(ISERROR(HLOOKUP($B90,'Base facturation'!$C$4:$ALN$59,D$4,0)),"",HLOOKUP($B90,'Base facturation'!$C$4:$ALN$59,D$4,0))=0,"",IF(ISERROR(HLOOKUP($B90,'Base facturation'!$C$4:$ALN$59,D$4,0)),"",HLOOKUP($B90,'Base facturation'!$C$4:$ALN$59,D$4,0)))</f>
        <v/>
      </c>
      <c r="E90" s="283" t="str">
        <f>IF(IF(ISERROR(HLOOKUP($B90,'Base facturation'!$C$4:$ALN$59,E$4,0)),"",HLOOKUP($B90,'Base facturation'!$C$4:$ALN$59,E$4,0))=0,"",IF(ISERROR(HLOOKUP($B90,'Base facturation'!$C$4:$ALN$59,E$4,0)),"",HLOOKUP($B90,'Base facturation'!$C$4:$ALN$59,E$4,0)))</f>
        <v/>
      </c>
      <c r="F90" s="287" t="str">
        <f>IF(IF(ISERROR(HLOOKUP($B90,'Base facturation'!$C$4:$ALN$59,F$4,0)),"",HLOOKUP($B90,'Base facturation'!$C$4:$ALN$59,F$4,0))=0,"",IF(ISERROR(HLOOKUP($B90,'Base facturation'!$C$4:$ALN$59,F$4,0)),"",HLOOKUP($B90,'Base facturation'!$C$4:$ALN$59,F$4,0)))</f>
        <v/>
      </c>
      <c r="G90" s="309" t="str">
        <f>IF(IF(ISERROR(HLOOKUP($B90,'Base facturation'!$C$4:$ALN$59,G$4,0)),"",HLOOKUP($B90,'Base facturation'!$C$4:$ALN$59,G$4,0))=0,"",IF(ISERROR(HLOOKUP($B90,'Base facturation'!$C$4:$ALN$59,G$4,0)),"",HLOOKUP($B90,'Base facturation'!$C$4:$ALN$59,G$4,0)))</f>
        <v/>
      </c>
      <c r="H90" s="309" t="str">
        <f>IF(IF(ISERROR(HLOOKUP($B90,'Base facturation'!$C$4:$ALN$59,H$4,0)),"",HLOOKUP($B90,'Base facturation'!$C$4:$ALN$59,H$4,0))=0,"",IF(ISERROR(HLOOKUP($B90,'Base facturation'!$C$4:$ALN$59,H$4,0)),"",HLOOKUP($B90,'Base facturation'!$C$4:$ALN$59,H$4,0)))</f>
        <v/>
      </c>
      <c r="I90" s="287" t="str">
        <f t="shared" si="1"/>
        <v/>
      </c>
      <c r="J90" s="299"/>
      <c r="K90" s="294"/>
      <c r="L90" s="294"/>
      <c r="M90" s="295"/>
    </row>
    <row r="91" spans="2:13" ht="19.600000000000001" customHeight="1" x14ac:dyDescent="0.25">
      <c r="B91" s="282" t="s">
        <v>2898</v>
      </c>
      <c r="C91" s="283" t="str">
        <f>IF(IF(ISERROR(HLOOKUP($B91,'Base facturation'!$C$4:$ALN$59,C$4,0)),"",HLOOKUP($B91,'Base facturation'!$C$4:$ALN$59,C$4,0))=0,"",IF(ISERROR(HLOOKUP($B91,'Base facturation'!$C$4:$ALN$59,C$4,0)),"",HLOOKUP($B91,'Base facturation'!$C$4:$ALN$59,C$4,0)))</f>
        <v/>
      </c>
      <c r="D91" s="283" t="str">
        <f>IF(IF(ISERROR(HLOOKUP($B91,'Base facturation'!$C$4:$ALN$59,D$4,0)),"",HLOOKUP($B91,'Base facturation'!$C$4:$ALN$59,D$4,0))=0,"",IF(ISERROR(HLOOKUP($B91,'Base facturation'!$C$4:$ALN$59,D$4,0)),"",HLOOKUP($B91,'Base facturation'!$C$4:$ALN$59,D$4,0)))</f>
        <v/>
      </c>
      <c r="E91" s="283" t="str">
        <f>IF(IF(ISERROR(HLOOKUP($B91,'Base facturation'!$C$4:$ALN$59,E$4,0)),"",HLOOKUP($B91,'Base facturation'!$C$4:$ALN$59,E$4,0))=0,"",IF(ISERROR(HLOOKUP($B91,'Base facturation'!$C$4:$ALN$59,E$4,0)),"",HLOOKUP($B91,'Base facturation'!$C$4:$ALN$59,E$4,0)))</f>
        <v/>
      </c>
      <c r="F91" s="287" t="str">
        <f>IF(IF(ISERROR(HLOOKUP($B91,'Base facturation'!$C$4:$ALN$59,F$4,0)),"",HLOOKUP($B91,'Base facturation'!$C$4:$ALN$59,F$4,0))=0,"",IF(ISERROR(HLOOKUP($B91,'Base facturation'!$C$4:$ALN$59,F$4,0)),"",HLOOKUP($B91,'Base facturation'!$C$4:$ALN$59,F$4,0)))</f>
        <v/>
      </c>
      <c r="G91" s="309" t="str">
        <f>IF(IF(ISERROR(HLOOKUP($B91,'Base facturation'!$C$4:$ALN$59,G$4,0)),"",HLOOKUP($B91,'Base facturation'!$C$4:$ALN$59,G$4,0))=0,"",IF(ISERROR(HLOOKUP($B91,'Base facturation'!$C$4:$ALN$59,G$4,0)),"",HLOOKUP($B91,'Base facturation'!$C$4:$ALN$59,G$4,0)))</f>
        <v/>
      </c>
      <c r="H91" s="309" t="str">
        <f>IF(IF(ISERROR(HLOOKUP($B91,'Base facturation'!$C$4:$ALN$59,H$4,0)),"",HLOOKUP($B91,'Base facturation'!$C$4:$ALN$59,H$4,0))=0,"",IF(ISERROR(HLOOKUP($B91,'Base facturation'!$C$4:$ALN$59,H$4,0)),"",HLOOKUP($B91,'Base facturation'!$C$4:$ALN$59,H$4,0)))</f>
        <v/>
      </c>
      <c r="I91" s="287" t="str">
        <f t="shared" si="1"/>
        <v/>
      </c>
      <c r="J91" s="299"/>
      <c r="K91" s="294"/>
      <c r="L91" s="294"/>
      <c r="M91" s="295"/>
    </row>
    <row r="92" spans="2:13" ht="19.600000000000001" customHeight="1" x14ac:dyDescent="0.25">
      <c r="B92" s="282" t="s">
        <v>2899</v>
      </c>
      <c r="C92" s="283" t="str">
        <f>IF(IF(ISERROR(HLOOKUP($B92,'Base facturation'!$C$4:$ALN$59,C$4,0)),"",HLOOKUP($B92,'Base facturation'!$C$4:$ALN$59,C$4,0))=0,"",IF(ISERROR(HLOOKUP($B92,'Base facturation'!$C$4:$ALN$59,C$4,0)),"",HLOOKUP($B92,'Base facturation'!$C$4:$ALN$59,C$4,0)))</f>
        <v/>
      </c>
      <c r="D92" s="283" t="str">
        <f>IF(IF(ISERROR(HLOOKUP($B92,'Base facturation'!$C$4:$ALN$59,D$4,0)),"",HLOOKUP($B92,'Base facturation'!$C$4:$ALN$59,D$4,0))=0,"",IF(ISERROR(HLOOKUP($B92,'Base facturation'!$C$4:$ALN$59,D$4,0)),"",HLOOKUP($B92,'Base facturation'!$C$4:$ALN$59,D$4,0)))</f>
        <v/>
      </c>
      <c r="E92" s="283" t="str">
        <f>IF(IF(ISERROR(HLOOKUP($B92,'Base facturation'!$C$4:$ALN$59,E$4,0)),"",HLOOKUP($B92,'Base facturation'!$C$4:$ALN$59,E$4,0))=0,"",IF(ISERROR(HLOOKUP($B92,'Base facturation'!$C$4:$ALN$59,E$4,0)),"",HLOOKUP($B92,'Base facturation'!$C$4:$ALN$59,E$4,0)))</f>
        <v/>
      </c>
      <c r="F92" s="287" t="str">
        <f>IF(IF(ISERROR(HLOOKUP($B92,'Base facturation'!$C$4:$ALN$59,F$4,0)),"",HLOOKUP($B92,'Base facturation'!$C$4:$ALN$59,F$4,0))=0,"",IF(ISERROR(HLOOKUP($B92,'Base facturation'!$C$4:$ALN$59,F$4,0)),"",HLOOKUP($B92,'Base facturation'!$C$4:$ALN$59,F$4,0)))</f>
        <v/>
      </c>
      <c r="G92" s="309" t="str">
        <f>IF(IF(ISERROR(HLOOKUP($B92,'Base facturation'!$C$4:$ALN$59,G$4,0)),"",HLOOKUP($B92,'Base facturation'!$C$4:$ALN$59,G$4,0))=0,"",IF(ISERROR(HLOOKUP($B92,'Base facturation'!$C$4:$ALN$59,G$4,0)),"",HLOOKUP($B92,'Base facturation'!$C$4:$ALN$59,G$4,0)))</f>
        <v/>
      </c>
      <c r="H92" s="309" t="str">
        <f>IF(IF(ISERROR(HLOOKUP($B92,'Base facturation'!$C$4:$ALN$59,H$4,0)),"",HLOOKUP($B92,'Base facturation'!$C$4:$ALN$59,H$4,0))=0,"",IF(ISERROR(HLOOKUP($B92,'Base facturation'!$C$4:$ALN$59,H$4,0)),"",HLOOKUP($B92,'Base facturation'!$C$4:$ALN$59,H$4,0)))</f>
        <v/>
      </c>
      <c r="I92" s="287" t="str">
        <f t="shared" si="1"/>
        <v/>
      </c>
      <c r="J92" s="299"/>
      <c r="K92" s="294"/>
      <c r="L92" s="294"/>
      <c r="M92" s="295"/>
    </row>
    <row r="93" spans="2:13" ht="19.600000000000001" customHeight="1" x14ac:dyDescent="0.25">
      <c r="B93" s="282" t="s">
        <v>2900</v>
      </c>
      <c r="C93" s="283" t="str">
        <f>IF(IF(ISERROR(HLOOKUP($B93,'Base facturation'!$C$4:$ALN$59,C$4,0)),"",HLOOKUP($B93,'Base facturation'!$C$4:$ALN$59,C$4,0))=0,"",IF(ISERROR(HLOOKUP($B93,'Base facturation'!$C$4:$ALN$59,C$4,0)),"",HLOOKUP($B93,'Base facturation'!$C$4:$ALN$59,C$4,0)))</f>
        <v/>
      </c>
      <c r="D93" s="283" t="str">
        <f>IF(IF(ISERROR(HLOOKUP($B93,'Base facturation'!$C$4:$ALN$59,D$4,0)),"",HLOOKUP($B93,'Base facturation'!$C$4:$ALN$59,D$4,0))=0,"",IF(ISERROR(HLOOKUP($B93,'Base facturation'!$C$4:$ALN$59,D$4,0)),"",HLOOKUP($B93,'Base facturation'!$C$4:$ALN$59,D$4,0)))</f>
        <v/>
      </c>
      <c r="E93" s="283" t="str">
        <f>IF(IF(ISERROR(HLOOKUP($B93,'Base facturation'!$C$4:$ALN$59,E$4,0)),"",HLOOKUP($B93,'Base facturation'!$C$4:$ALN$59,E$4,0))=0,"",IF(ISERROR(HLOOKUP($B93,'Base facturation'!$C$4:$ALN$59,E$4,0)),"",HLOOKUP($B93,'Base facturation'!$C$4:$ALN$59,E$4,0)))</f>
        <v/>
      </c>
      <c r="F93" s="287" t="str">
        <f>IF(IF(ISERROR(HLOOKUP($B93,'Base facturation'!$C$4:$ALN$59,F$4,0)),"",HLOOKUP($B93,'Base facturation'!$C$4:$ALN$59,F$4,0))=0,"",IF(ISERROR(HLOOKUP($B93,'Base facturation'!$C$4:$ALN$59,F$4,0)),"",HLOOKUP($B93,'Base facturation'!$C$4:$ALN$59,F$4,0)))</f>
        <v/>
      </c>
      <c r="G93" s="309" t="str">
        <f>IF(IF(ISERROR(HLOOKUP($B93,'Base facturation'!$C$4:$ALN$59,G$4,0)),"",HLOOKUP($B93,'Base facturation'!$C$4:$ALN$59,G$4,0))=0,"",IF(ISERROR(HLOOKUP($B93,'Base facturation'!$C$4:$ALN$59,G$4,0)),"",HLOOKUP($B93,'Base facturation'!$C$4:$ALN$59,G$4,0)))</f>
        <v/>
      </c>
      <c r="H93" s="309" t="str">
        <f>IF(IF(ISERROR(HLOOKUP($B93,'Base facturation'!$C$4:$ALN$59,H$4,0)),"",HLOOKUP($B93,'Base facturation'!$C$4:$ALN$59,H$4,0))=0,"",IF(ISERROR(HLOOKUP($B93,'Base facturation'!$C$4:$ALN$59,H$4,0)),"",HLOOKUP($B93,'Base facturation'!$C$4:$ALN$59,H$4,0)))</f>
        <v/>
      </c>
      <c r="I93" s="287" t="str">
        <f t="shared" si="1"/>
        <v/>
      </c>
      <c r="J93" s="299"/>
      <c r="K93" s="294"/>
      <c r="L93" s="294"/>
      <c r="M93" s="295"/>
    </row>
    <row r="94" spans="2:13" ht="19.600000000000001" customHeight="1" x14ac:dyDescent="0.25">
      <c r="B94" s="282" t="s">
        <v>2901</v>
      </c>
      <c r="C94" s="283" t="str">
        <f>IF(IF(ISERROR(HLOOKUP($B94,'Base facturation'!$C$4:$ALN$59,C$4,0)),"",HLOOKUP($B94,'Base facturation'!$C$4:$ALN$59,C$4,0))=0,"",IF(ISERROR(HLOOKUP($B94,'Base facturation'!$C$4:$ALN$59,C$4,0)),"",HLOOKUP($B94,'Base facturation'!$C$4:$ALN$59,C$4,0)))</f>
        <v/>
      </c>
      <c r="D94" s="283" t="str">
        <f>IF(IF(ISERROR(HLOOKUP($B94,'Base facturation'!$C$4:$ALN$59,D$4,0)),"",HLOOKUP($B94,'Base facturation'!$C$4:$ALN$59,D$4,0))=0,"",IF(ISERROR(HLOOKUP($B94,'Base facturation'!$C$4:$ALN$59,D$4,0)),"",HLOOKUP($B94,'Base facturation'!$C$4:$ALN$59,D$4,0)))</f>
        <v/>
      </c>
      <c r="E94" s="283" t="str">
        <f>IF(IF(ISERROR(HLOOKUP($B94,'Base facturation'!$C$4:$ALN$59,E$4,0)),"",HLOOKUP($B94,'Base facturation'!$C$4:$ALN$59,E$4,0))=0,"",IF(ISERROR(HLOOKUP($B94,'Base facturation'!$C$4:$ALN$59,E$4,0)),"",HLOOKUP($B94,'Base facturation'!$C$4:$ALN$59,E$4,0)))</f>
        <v/>
      </c>
      <c r="F94" s="287" t="str">
        <f>IF(IF(ISERROR(HLOOKUP($B94,'Base facturation'!$C$4:$ALN$59,F$4,0)),"",HLOOKUP($B94,'Base facturation'!$C$4:$ALN$59,F$4,0))=0,"",IF(ISERROR(HLOOKUP($B94,'Base facturation'!$C$4:$ALN$59,F$4,0)),"",HLOOKUP($B94,'Base facturation'!$C$4:$ALN$59,F$4,0)))</f>
        <v/>
      </c>
      <c r="G94" s="309" t="str">
        <f>IF(IF(ISERROR(HLOOKUP($B94,'Base facturation'!$C$4:$ALN$59,G$4,0)),"",HLOOKUP($B94,'Base facturation'!$C$4:$ALN$59,G$4,0))=0,"",IF(ISERROR(HLOOKUP($B94,'Base facturation'!$C$4:$ALN$59,G$4,0)),"",HLOOKUP($B94,'Base facturation'!$C$4:$ALN$59,G$4,0)))</f>
        <v/>
      </c>
      <c r="H94" s="309" t="str">
        <f>IF(IF(ISERROR(HLOOKUP($B94,'Base facturation'!$C$4:$ALN$59,H$4,0)),"",HLOOKUP($B94,'Base facturation'!$C$4:$ALN$59,H$4,0))=0,"",IF(ISERROR(HLOOKUP($B94,'Base facturation'!$C$4:$ALN$59,H$4,0)),"",HLOOKUP($B94,'Base facturation'!$C$4:$ALN$59,H$4,0)))</f>
        <v/>
      </c>
      <c r="I94" s="287" t="str">
        <f t="shared" si="1"/>
        <v/>
      </c>
      <c r="J94" s="299"/>
      <c r="K94" s="294"/>
      <c r="L94" s="294"/>
      <c r="M94" s="295"/>
    </row>
    <row r="95" spans="2:13" ht="19.600000000000001" customHeight="1" x14ac:dyDescent="0.25">
      <c r="B95" s="282" t="s">
        <v>2902</v>
      </c>
      <c r="C95" s="283" t="str">
        <f>IF(IF(ISERROR(HLOOKUP($B95,'Base facturation'!$C$4:$ALN$59,C$4,0)),"",HLOOKUP($B95,'Base facturation'!$C$4:$ALN$59,C$4,0))=0,"",IF(ISERROR(HLOOKUP($B95,'Base facturation'!$C$4:$ALN$59,C$4,0)),"",HLOOKUP($B95,'Base facturation'!$C$4:$ALN$59,C$4,0)))</f>
        <v/>
      </c>
      <c r="D95" s="283" t="str">
        <f>IF(IF(ISERROR(HLOOKUP($B95,'Base facturation'!$C$4:$ALN$59,D$4,0)),"",HLOOKUP($B95,'Base facturation'!$C$4:$ALN$59,D$4,0))=0,"",IF(ISERROR(HLOOKUP($B95,'Base facturation'!$C$4:$ALN$59,D$4,0)),"",HLOOKUP($B95,'Base facturation'!$C$4:$ALN$59,D$4,0)))</f>
        <v/>
      </c>
      <c r="E95" s="283" t="str">
        <f>IF(IF(ISERROR(HLOOKUP($B95,'Base facturation'!$C$4:$ALN$59,E$4,0)),"",HLOOKUP($B95,'Base facturation'!$C$4:$ALN$59,E$4,0))=0,"",IF(ISERROR(HLOOKUP($B95,'Base facturation'!$C$4:$ALN$59,E$4,0)),"",HLOOKUP($B95,'Base facturation'!$C$4:$ALN$59,E$4,0)))</f>
        <v/>
      </c>
      <c r="F95" s="287" t="str">
        <f>IF(IF(ISERROR(HLOOKUP($B95,'Base facturation'!$C$4:$ALN$59,F$4,0)),"",HLOOKUP($B95,'Base facturation'!$C$4:$ALN$59,F$4,0))=0,"",IF(ISERROR(HLOOKUP($B95,'Base facturation'!$C$4:$ALN$59,F$4,0)),"",HLOOKUP($B95,'Base facturation'!$C$4:$ALN$59,F$4,0)))</f>
        <v/>
      </c>
      <c r="G95" s="309" t="str">
        <f>IF(IF(ISERROR(HLOOKUP($B95,'Base facturation'!$C$4:$ALN$59,G$4,0)),"",HLOOKUP($B95,'Base facturation'!$C$4:$ALN$59,G$4,0))=0,"",IF(ISERROR(HLOOKUP($B95,'Base facturation'!$C$4:$ALN$59,G$4,0)),"",HLOOKUP($B95,'Base facturation'!$C$4:$ALN$59,G$4,0)))</f>
        <v/>
      </c>
      <c r="H95" s="309" t="str">
        <f>IF(IF(ISERROR(HLOOKUP($B95,'Base facturation'!$C$4:$ALN$59,H$4,0)),"",HLOOKUP($B95,'Base facturation'!$C$4:$ALN$59,H$4,0))=0,"",IF(ISERROR(HLOOKUP($B95,'Base facturation'!$C$4:$ALN$59,H$4,0)),"",HLOOKUP($B95,'Base facturation'!$C$4:$ALN$59,H$4,0)))</f>
        <v/>
      </c>
      <c r="I95" s="287" t="str">
        <f t="shared" si="1"/>
        <v/>
      </c>
      <c r="J95" s="299"/>
      <c r="K95" s="294"/>
      <c r="L95" s="294"/>
      <c r="M95" s="295"/>
    </row>
    <row r="96" spans="2:13" ht="19.600000000000001" customHeight="1" x14ac:dyDescent="0.25">
      <c r="B96" s="282" t="s">
        <v>2903</v>
      </c>
      <c r="C96" s="283" t="str">
        <f>IF(IF(ISERROR(HLOOKUP($B96,'Base facturation'!$C$4:$ALN$59,C$4,0)),"",HLOOKUP($B96,'Base facturation'!$C$4:$ALN$59,C$4,0))=0,"",IF(ISERROR(HLOOKUP($B96,'Base facturation'!$C$4:$ALN$59,C$4,0)),"",HLOOKUP($B96,'Base facturation'!$C$4:$ALN$59,C$4,0)))</f>
        <v/>
      </c>
      <c r="D96" s="283" t="str">
        <f>IF(IF(ISERROR(HLOOKUP($B96,'Base facturation'!$C$4:$ALN$59,D$4,0)),"",HLOOKUP($B96,'Base facturation'!$C$4:$ALN$59,D$4,0))=0,"",IF(ISERROR(HLOOKUP($B96,'Base facturation'!$C$4:$ALN$59,D$4,0)),"",HLOOKUP($B96,'Base facturation'!$C$4:$ALN$59,D$4,0)))</f>
        <v/>
      </c>
      <c r="E96" s="283" t="str">
        <f>IF(IF(ISERROR(HLOOKUP($B96,'Base facturation'!$C$4:$ALN$59,E$4,0)),"",HLOOKUP($B96,'Base facturation'!$C$4:$ALN$59,E$4,0))=0,"",IF(ISERROR(HLOOKUP($B96,'Base facturation'!$C$4:$ALN$59,E$4,0)),"",HLOOKUP($B96,'Base facturation'!$C$4:$ALN$59,E$4,0)))</f>
        <v/>
      </c>
      <c r="F96" s="287" t="str">
        <f>IF(IF(ISERROR(HLOOKUP($B96,'Base facturation'!$C$4:$ALN$59,F$4,0)),"",HLOOKUP($B96,'Base facturation'!$C$4:$ALN$59,F$4,0))=0,"",IF(ISERROR(HLOOKUP($B96,'Base facturation'!$C$4:$ALN$59,F$4,0)),"",HLOOKUP($B96,'Base facturation'!$C$4:$ALN$59,F$4,0)))</f>
        <v/>
      </c>
      <c r="G96" s="309" t="str">
        <f>IF(IF(ISERROR(HLOOKUP($B96,'Base facturation'!$C$4:$ALN$59,G$4,0)),"",HLOOKUP($B96,'Base facturation'!$C$4:$ALN$59,G$4,0))=0,"",IF(ISERROR(HLOOKUP($B96,'Base facturation'!$C$4:$ALN$59,G$4,0)),"",HLOOKUP($B96,'Base facturation'!$C$4:$ALN$59,G$4,0)))</f>
        <v/>
      </c>
      <c r="H96" s="309" t="str">
        <f>IF(IF(ISERROR(HLOOKUP($B96,'Base facturation'!$C$4:$ALN$59,H$4,0)),"",HLOOKUP($B96,'Base facturation'!$C$4:$ALN$59,H$4,0))=0,"",IF(ISERROR(HLOOKUP($B96,'Base facturation'!$C$4:$ALN$59,H$4,0)),"",HLOOKUP($B96,'Base facturation'!$C$4:$ALN$59,H$4,0)))</f>
        <v/>
      </c>
      <c r="I96" s="287" t="str">
        <f t="shared" si="1"/>
        <v/>
      </c>
      <c r="J96" s="299"/>
      <c r="K96" s="294"/>
      <c r="L96" s="294"/>
      <c r="M96" s="295"/>
    </row>
    <row r="97" spans="2:13" ht="19.600000000000001" customHeight="1" x14ac:dyDescent="0.25">
      <c r="B97" s="282" t="s">
        <v>2904</v>
      </c>
      <c r="C97" s="283" t="str">
        <f>IF(IF(ISERROR(HLOOKUP($B97,'Base facturation'!$C$4:$ALN$59,C$4,0)),"",HLOOKUP($B97,'Base facturation'!$C$4:$ALN$59,C$4,0))=0,"",IF(ISERROR(HLOOKUP($B97,'Base facturation'!$C$4:$ALN$59,C$4,0)),"",HLOOKUP($B97,'Base facturation'!$C$4:$ALN$59,C$4,0)))</f>
        <v/>
      </c>
      <c r="D97" s="283" t="str">
        <f>IF(IF(ISERROR(HLOOKUP($B97,'Base facturation'!$C$4:$ALN$59,D$4,0)),"",HLOOKUP($B97,'Base facturation'!$C$4:$ALN$59,D$4,0))=0,"",IF(ISERROR(HLOOKUP($B97,'Base facturation'!$C$4:$ALN$59,D$4,0)),"",HLOOKUP($B97,'Base facturation'!$C$4:$ALN$59,D$4,0)))</f>
        <v/>
      </c>
      <c r="E97" s="283" t="str">
        <f>IF(IF(ISERROR(HLOOKUP($B97,'Base facturation'!$C$4:$ALN$59,E$4,0)),"",HLOOKUP($B97,'Base facturation'!$C$4:$ALN$59,E$4,0))=0,"",IF(ISERROR(HLOOKUP($B97,'Base facturation'!$C$4:$ALN$59,E$4,0)),"",HLOOKUP($B97,'Base facturation'!$C$4:$ALN$59,E$4,0)))</f>
        <v/>
      </c>
      <c r="F97" s="287" t="str">
        <f>IF(IF(ISERROR(HLOOKUP($B97,'Base facturation'!$C$4:$ALN$59,F$4,0)),"",HLOOKUP($B97,'Base facturation'!$C$4:$ALN$59,F$4,0))=0,"",IF(ISERROR(HLOOKUP($B97,'Base facturation'!$C$4:$ALN$59,F$4,0)),"",HLOOKUP($B97,'Base facturation'!$C$4:$ALN$59,F$4,0)))</f>
        <v/>
      </c>
      <c r="G97" s="309" t="str">
        <f>IF(IF(ISERROR(HLOOKUP($B97,'Base facturation'!$C$4:$ALN$59,G$4,0)),"",HLOOKUP($B97,'Base facturation'!$C$4:$ALN$59,G$4,0))=0,"",IF(ISERROR(HLOOKUP($B97,'Base facturation'!$C$4:$ALN$59,G$4,0)),"",HLOOKUP($B97,'Base facturation'!$C$4:$ALN$59,G$4,0)))</f>
        <v/>
      </c>
      <c r="H97" s="309" t="str">
        <f>IF(IF(ISERROR(HLOOKUP($B97,'Base facturation'!$C$4:$ALN$59,H$4,0)),"",HLOOKUP($B97,'Base facturation'!$C$4:$ALN$59,H$4,0))=0,"",IF(ISERROR(HLOOKUP($B97,'Base facturation'!$C$4:$ALN$59,H$4,0)),"",HLOOKUP($B97,'Base facturation'!$C$4:$ALN$59,H$4,0)))</f>
        <v/>
      </c>
      <c r="I97" s="287" t="str">
        <f t="shared" si="1"/>
        <v/>
      </c>
      <c r="J97" s="299"/>
      <c r="K97" s="294"/>
      <c r="L97" s="294"/>
      <c r="M97" s="295"/>
    </row>
    <row r="98" spans="2:13" ht="19.600000000000001" customHeight="1" x14ac:dyDescent="0.25">
      <c r="B98" s="282" t="s">
        <v>2905</v>
      </c>
      <c r="C98" s="283" t="str">
        <f>IF(IF(ISERROR(HLOOKUP($B98,'Base facturation'!$C$4:$ALN$59,C$4,0)),"",HLOOKUP($B98,'Base facturation'!$C$4:$ALN$59,C$4,0))=0,"",IF(ISERROR(HLOOKUP($B98,'Base facturation'!$C$4:$ALN$59,C$4,0)),"",HLOOKUP($B98,'Base facturation'!$C$4:$ALN$59,C$4,0)))</f>
        <v/>
      </c>
      <c r="D98" s="283" t="str">
        <f>IF(IF(ISERROR(HLOOKUP($B98,'Base facturation'!$C$4:$ALN$59,D$4,0)),"",HLOOKUP($B98,'Base facturation'!$C$4:$ALN$59,D$4,0))=0,"",IF(ISERROR(HLOOKUP($B98,'Base facturation'!$C$4:$ALN$59,D$4,0)),"",HLOOKUP($B98,'Base facturation'!$C$4:$ALN$59,D$4,0)))</f>
        <v/>
      </c>
      <c r="E98" s="283" t="str">
        <f>IF(IF(ISERROR(HLOOKUP($B98,'Base facturation'!$C$4:$ALN$59,E$4,0)),"",HLOOKUP($B98,'Base facturation'!$C$4:$ALN$59,E$4,0))=0,"",IF(ISERROR(HLOOKUP($B98,'Base facturation'!$C$4:$ALN$59,E$4,0)),"",HLOOKUP($B98,'Base facturation'!$C$4:$ALN$59,E$4,0)))</f>
        <v/>
      </c>
      <c r="F98" s="287" t="str">
        <f>IF(IF(ISERROR(HLOOKUP($B98,'Base facturation'!$C$4:$ALN$59,F$4,0)),"",HLOOKUP($B98,'Base facturation'!$C$4:$ALN$59,F$4,0))=0,"",IF(ISERROR(HLOOKUP($B98,'Base facturation'!$C$4:$ALN$59,F$4,0)),"",HLOOKUP($B98,'Base facturation'!$C$4:$ALN$59,F$4,0)))</f>
        <v/>
      </c>
      <c r="G98" s="309" t="str">
        <f>IF(IF(ISERROR(HLOOKUP($B98,'Base facturation'!$C$4:$ALN$59,G$4,0)),"",HLOOKUP($B98,'Base facturation'!$C$4:$ALN$59,G$4,0))=0,"",IF(ISERROR(HLOOKUP($B98,'Base facturation'!$C$4:$ALN$59,G$4,0)),"",HLOOKUP($B98,'Base facturation'!$C$4:$ALN$59,G$4,0)))</f>
        <v/>
      </c>
      <c r="H98" s="309" t="str">
        <f>IF(IF(ISERROR(HLOOKUP($B98,'Base facturation'!$C$4:$ALN$59,H$4,0)),"",HLOOKUP($B98,'Base facturation'!$C$4:$ALN$59,H$4,0))=0,"",IF(ISERROR(HLOOKUP($B98,'Base facturation'!$C$4:$ALN$59,H$4,0)),"",HLOOKUP($B98,'Base facturation'!$C$4:$ALN$59,H$4,0)))</f>
        <v/>
      </c>
      <c r="I98" s="287" t="str">
        <f t="shared" si="1"/>
        <v/>
      </c>
      <c r="J98" s="299"/>
      <c r="K98" s="294"/>
      <c r="L98" s="294"/>
      <c r="M98" s="295"/>
    </row>
    <row r="99" spans="2:13" ht="19.600000000000001" customHeight="1" x14ac:dyDescent="0.25">
      <c r="B99" s="282" t="s">
        <v>2906</v>
      </c>
      <c r="C99" s="283" t="str">
        <f>IF(IF(ISERROR(HLOOKUP($B99,'Base facturation'!$C$4:$ALN$59,C$4,0)),"",HLOOKUP($B99,'Base facturation'!$C$4:$ALN$59,C$4,0))=0,"",IF(ISERROR(HLOOKUP($B99,'Base facturation'!$C$4:$ALN$59,C$4,0)),"",HLOOKUP($B99,'Base facturation'!$C$4:$ALN$59,C$4,0)))</f>
        <v/>
      </c>
      <c r="D99" s="283" t="str">
        <f>IF(IF(ISERROR(HLOOKUP($B99,'Base facturation'!$C$4:$ALN$59,D$4,0)),"",HLOOKUP($B99,'Base facturation'!$C$4:$ALN$59,D$4,0))=0,"",IF(ISERROR(HLOOKUP($B99,'Base facturation'!$C$4:$ALN$59,D$4,0)),"",HLOOKUP($B99,'Base facturation'!$C$4:$ALN$59,D$4,0)))</f>
        <v/>
      </c>
      <c r="E99" s="283" t="str">
        <f>IF(IF(ISERROR(HLOOKUP($B99,'Base facturation'!$C$4:$ALN$59,E$4,0)),"",HLOOKUP($B99,'Base facturation'!$C$4:$ALN$59,E$4,0))=0,"",IF(ISERROR(HLOOKUP($B99,'Base facturation'!$C$4:$ALN$59,E$4,0)),"",HLOOKUP($B99,'Base facturation'!$C$4:$ALN$59,E$4,0)))</f>
        <v/>
      </c>
      <c r="F99" s="287" t="str">
        <f>IF(IF(ISERROR(HLOOKUP($B99,'Base facturation'!$C$4:$ALN$59,F$4,0)),"",HLOOKUP($B99,'Base facturation'!$C$4:$ALN$59,F$4,0))=0,"",IF(ISERROR(HLOOKUP($B99,'Base facturation'!$C$4:$ALN$59,F$4,0)),"",HLOOKUP($B99,'Base facturation'!$C$4:$ALN$59,F$4,0)))</f>
        <v/>
      </c>
      <c r="G99" s="309" t="str">
        <f>IF(IF(ISERROR(HLOOKUP($B99,'Base facturation'!$C$4:$ALN$59,G$4,0)),"",HLOOKUP($B99,'Base facturation'!$C$4:$ALN$59,G$4,0))=0,"",IF(ISERROR(HLOOKUP($B99,'Base facturation'!$C$4:$ALN$59,G$4,0)),"",HLOOKUP($B99,'Base facturation'!$C$4:$ALN$59,G$4,0)))</f>
        <v/>
      </c>
      <c r="H99" s="309" t="str">
        <f>IF(IF(ISERROR(HLOOKUP($B99,'Base facturation'!$C$4:$ALN$59,H$4,0)),"",HLOOKUP($B99,'Base facturation'!$C$4:$ALN$59,H$4,0))=0,"",IF(ISERROR(HLOOKUP($B99,'Base facturation'!$C$4:$ALN$59,H$4,0)),"",HLOOKUP($B99,'Base facturation'!$C$4:$ALN$59,H$4,0)))</f>
        <v/>
      </c>
      <c r="I99" s="287" t="str">
        <f t="shared" si="1"/>
        <v/>
      </c>
      <c r="J99" s="299"/>
      <c r="K99" s="294"/>
      <c r="L99" s="294"/>
      <c r="M99" s="295"/>
    </row>
    <row r="100" spans="2:13" ht="19.600000000000001" customHeight="1" x14ac:dyDescent="0.25">
      <c r="B100" s="282" t="s">
        <v>2907</v>
      </c>
      <c r="C100" s="283" t="str">
        <f>IF(IF(ISERROR(HLOOKUP($B100,'Base facturation'!$C$4:$ALN$59,C$4,0)),"",HLOOKUP($B100,'Base facturation'!$C$4:$ALN$59,C$4,0))=0,"",IF(ISERROR(HLOOKUP($B100,'Base facturation'!$C$4:$ALN$59,C$4,0)),"",HLOOKUP($B100,'Base facturation'!$C$4:$ALN$59,C$4,0)))</f>
        <v/>
      </c>
      <c r="D100" s="283" t="str">
        <f>IF(IF(ISERROR(HLOOKUP($B100,'Base facturation'!$C$4:$ALN$59,D$4,0)),"",HLOOKUP($B100,'Base facturation'!$C$4:$ALN$59,D$4,0))=0,"",IF(ISERROR(HLOOKUP($B100,'Base facturation'!$C$4:$ALN$59,D$4,0)),"",HLOOKUP($B100,'Base facturation'!$C$4:$ALN$59,D$4,0)))</f>
        <v/>
      </c>
      <c r="E100" s="283" t="str">
        <f>IF(IF(ISERROR(HLOOKUP($B100,'Base facturation'!$C$4:$ALN$59,E$4,0)),"",HLOOKUP($B100,'Base facturation'!$C$4:$ALN$59,E$4,0))=0,"",IF(ISERROR(HLOOKUP($B100,'Base facturation'!$C$4:$ALN$59,E$4,0)),"",HLOOKUP($B100,'Base facturation'!$C$4:$ALN$59,E$4,0)))</f>
        <v/>
      </c>
      <c r="F100" s="287" t="str">
        <f>IF(IF(ISERROR(HLOOKUP($B100,'Base facturation'!$C$4:$ALN$59,F$4,0)),"",HLOOKUP($B100,'Base facturation'!$C$4:$ALN$59,F$4,0))=0,"",IF(ISERROR(HLOOKUP($B100,'Base facturation'!$C$4:$ALN$59,F$4,0)),"",HLOOKUP($B100,'Base facturation'!$C$4:$ALN$59,F$4,0)))</f>
        <v/>
      </c>
      <c r="G100" s="309" t="str">
        <f>IF(IF(ISERROR(HLOOKUP($B100,'Base facturation'!$C$4:$ALN$59,G$4,0)),"",HLOOKUP($B100,'Base facturation'!$C$4:$ALN$59,G$4,0))=0,"",IF(ISERROR(HLOOKUP($B100,'Base facturation'!$C$4:$ALN$59,G$4,0)),"",HLOOKUP($B100,'Base facturation'!$C$4:$ALN$59,G$4,0)))</f>
        <v/>
      </c>
      <c r="H100" s="309" t="str">
        <f>IF(IF(ISERROR(HLOOKUP($B100,'Base facturation'!$C$4:$ALN$59,H$4,0)),"",HLOOKUP($B100,'Base facturation'!$C$4:$ALN$59,H$4,0))=0,"",IF(ISERROR(HLOOKUP($B100,'Base facturation'!$C$4:$ALN$59,H$4,0)),"",HLOOKUP($B100,'Base facturation'!$C$4:$ALN$59,H$4,0)))</f>
        <v/>
      </c>
      <c r="I100" s="287" t="str">
        <f t="shared" si="1"/>
        <v/>
      </c>
      <c r="J100" s="299"/>
      <c r="K100" s="294"/>
      <c r="L100" s="294"/>
      <c r="M100" s="295"/>
    </row>
    <row r="101" spans="2:13" ht="19.600000000000001" customHeight="1" x14ac:dyDescent="0.25">
      <c r="B101" s="282" t="s">
        <v>2908</v>
      </c>
      <c r="C101" s="283" t="str">
        <f>IF(IF(ISERROR(HLOOKUP($B101,'Base facturation'!$C$4:$ALN$59,C$4,0)),"",HLOOKUP($B101,'Base facturation'!$C$4:$ALN$59,C$4,0))=0,"",IF(ISERROR(HLOOKUP($B101,'Base facturation'!$C$4:$ALN$59,C$4,0)),"",HLOOKUP($B101,'Base facturation'!$C$4:$ALN$59,C$4,0)))</f>
        <v/>
      </c>
      <c r="D101" s="283" t="str">
        <f>IF(IF(ISERROR(HLOOKUP($B101,'Base facturation'!$C$4:$ALN$59,D$4,0)),"",HLOOKUP($B101,'Base facturation'!$C$4:$ALN$59,D$4,0))=0,"",IF(ISERROR(HLOOKUP($B101,'Base facturation'!$C$4:$ALN$59,D$4,0)),"",HLOOKUP($B101,'Base facturation'!$C$4:$ALN$59,D$4,0)))</f>
        <v/>
      </c>
      <c r="E101" s="283" t="str">
        <f>IF(IF(ISERROR(HLOOKUP($B101,'Base facturation'!$C$4:$ALN$59,E$4,0)),"",HLOOKUP($B101,'Base facturation'!$C$4:$ALN$59,E$4,0))=0,"",IF(ISERROR(HLOOKUP($B101,'Base facturation'!$C$4:$ALN$59,E$4,0)),"",HLOOKUP($B101,'Base facturation'!$C$4:$ALN$59,E$4,0)))</f>
        <v/>
      </c>
      <c r="F101" s="287" t="str">
        <f>IF(IF(ISERROR(HLOOKUP($B101,'Base facturation'!$C$4:$ALN$59,F$4,0)),"",HLOOKUP($B101,'Base facturation'!$C$4:$ALN$59,F$4,0))=0,"",IF(ISERROR(HLOOKUP($B101,'Base facturation'!$C$4:$ALN$59,F$4,0)),"",HLOOKUP($B101,'Base facturation'!$C$4:$ALN$59,F$4,0)))</f>
        <v/>
      </c>
      <c r="G101" s="309" t="str">
        <f>IF(IF(ISERROR(HLOOKUP($B101,'Base facturation'!$C$4:$ALN$59,G$4,0)),"",HLOOKUP($B101,'Base facturation'!$C$4:$ALN$59,G$4,0))=0,"",IF(ISERROR(HLOOKUP($B101,'Base facturation'!$C$4:$ALN$59,G$4,0)),"",HLOOKUP($B101,'Base facturation'!$C$4:$ALN$59,G$4,0)))</f>
        <v/>
      </c>
      <c r="H101" s="309" t="str">
        <f>IF(IF(ISERROR(HLOOKUP($B101,'Base facturation'!$C$4:$ALN$59,H$4,0)),"",HLOOKUP($B101,'Base facturation'!$C$4:$ALN$59,H$4,0))=0,"",IF(ISERROR(HLOOKUP($B101,'Base facturation'!$C$4:$ALN$59,H$4,0)),"",HLOOKUP($B101,'Base facturation'!$C$4:$ALN$59,H$4,0)))</f>
        <v/>
      </c>
      <c r="I101" s="287" t="str">
        <f t="shared" si="1"/>
        <v/>
      </c>
      <c r="J101" s="299"/>
      <c r="K101" s="294"/>
      <c r="L101" s="294"/>
      <c r="M101" s="295"/>
    </row>
    <row r="102" spans="2:13" ht="19.600000000000001" customHeight="1" x14ac:dyDescent="0.25">
      <c r="B102" s="282" t="s">
        <v>2909</v>
      </c>
      <c r="C102" s="283" t="str">
        <f>IF(IF(ISERROR(HLOOKUP($B102,'Base facturation'!$C$4:$ALN$59,C$4,0)),"",HLOOKUP($B102,'Base facturation'!$C$4:$ALN$59,C$4,0))=0,"",IF(ISERROR(HLOOKUP($B102,'Base facturation'!$C$4:$ALN$59,C$4,0)),"",HLOOKUP($B102,'Base facturation'!$C$4:$ALN$59,C$4,0)))</f>
        <v/>
      </c>
      <c r="D102" s="283" t="str">
        <f>IF(IF(ISERROR(HLOOKUP($B102,'Base facturation'!$C$4:$ALN$59,D$4,0)),"",HLOOKUP($B102,'Base facturation'!$C$4:$ALN$59,D$4,0))=0,"",IF(ISERROR(HLOOKUP($B102,'Base facturation'!$C$4:$ALN$59,D$4,0)),"",HLOOKUP($B102,'Base facturation'!$C$4:$ALN$59,D$4,0)))</f>
        <v/>
      </c>
      <c r="E102" s="283" t="str">
        <f>IF(IF(ISERROR(HLOOKUP($B102,'Base facturation'!$C$4:$ALN$59,E$4,0)),"",HLOOKUP($B102,'Base facturation'!$C$4:$ALN$59,E$4,0))=0,"",IF(ISERROR(HLOOKUP($B102,'Base facturation'!$C$4:$ALN$59,E$4,0)),"",HLOOKUP($B102,'Base facturation'!$C$4:$ALN$59,E$4,0)))</f>
        <v/>
      </c>
      <c r="F102" s="287" t="str">
        <f>IF(IF(ISERROR(HLOOKUP($B102,'Base facturation'!$C$4:$ALN$59,F$4,0)),"",HLOOKUP($B102,'Base facturation'!$C$4:$ALN$59,F$4,0))=0,"",IF(ISERROR(HLOOKUP($B102,'Base facturation'!$C$4:$ALN$59,F$4,0)),"",HLOOKUP($B102,'Base facturation'!$C$4:$ALN$59,F$4,0)))</f>
        <v/>
      </c>
      <c r="G102" s="309" t="str">
        <f>IF(IF(ISERROR(HLOOKUP($B102,'Base facturation'!$C$4:$ALN$59,G$4,0)),"",HLOOKUP($B102,'Base facturation'!$C$4:$ALN$59,G$4,0))=0,"",IF(ISERROR(HLOOKUP($B102,'Base facturation'!$C$4:$ALN$59,G$4,0)),"",HLOOKUP($B102,'Base facturation'!$C$4:$ALN$59,G$4,0)))</f>
        <v/>
      </c>
      <c r="H102" s="309" t="str">
        <f>IF(IF(ISERROR(HLOOKUP($B102,'Base facturation'!$C$4:$ALN$59,H$4,0)),"",HLOOKUP($B102,'Base facturation'!$C$4:$ALN$59,H$4,0))=0,"",IF(ISERROR(HLOOKUP($B102,'Base facturation'!$C$4:$ALN$59,H$4,0)),"",HLOOKUP($B102,'Base facturation'!$C$4:$ALN$59,H$4,0)))</f>
        <v/>
      </c>
      <c r="I102" s="287" t="str">
        <f t="shared" si="1"/>
        <v/>
      </c>
      <c r="J102" s="299"/>
      <c r="K102" s="294"/>
      <c r="L102" s="294"/>
      <c r="M102" s="295"/>
    </row>
    <row r="103" spans="2:13" ht="19.600000000000001" customHeight="1" x14ac:dyDescent="0.25">
      <c r="B103" s="282" t="s">
        <v>2910</v>
      </c>
      <c r="C103" s="283" t="str">
        <f>IF(IF(ISERROR(HLOOKUP($B103,'Base facturation'!$C$4:$ALN$59,C$4,0)),"",HLOOKUP($B103,'Base facturation'!$C$4:$ALN$59,C$4,0))=0,"",IF(ISERROR(HLOOKUP($B103,'Base facturation'!$C$4:$ALN$59,C$4,0)),"",HLOOKUP($B103,'Base facturation'!$C$4:$ALN$59,C$4,0)))</f>
        <v/>
      </c>
      <c r="D103" s="283" t="str">
        <f>IF(IF(ISERROR(HLOOKUP($B103,'Base facturation'!$C$4:$ALN$59,D$4,0)),"",HLOOKUP($B103,'Base facturation'!$C$4:$ALN$59,D$4,0))=0,"",IF(ISERROR(HLOOKUP($B103,'Base facturation'!$C$4:$ALN$59,D$4,0)),"",HLOOKUP($B103,'Base facturation'!$C$4:$ALN$59,D$4,0)))</f>
        <v/>
      </c>
      <c r="E103" s="283" t="str">
        <f>IF(IF(ISERROR(HLOOKUP($B103,'Base facturation'!$C$4:$ALN$59,E$4,0)),"",HLOOKUP($B103,'Base facturation'!$C$4:$ALN$59,E$4,0))=0,"",IF(ISERROR(HLOOKUP($B103,'Base facturation'!$C$4:$ALN$59,E$4,0)),"",HLOOKUP($B103,'Base facturation'!$C$4:$ALN$59,E$4,0)))</f>
        <v/>
      </c>
      <c r="F103" s="287" t="str">
        <f>IF(IF(ISERROR(HLOOKUP($B103,'Base facturation'!$C$4:$ALN$59,F$4,0)),"",HLOOKUP($B103,'Base facturation'!$C$4:$ALN$59,F$4,0))=0,"",IF(ISERROR(HLOOKUP($B103,'Base facturation'!$C$4:$ALN$59,F$4,0)),"",HLOOKUP($B103,'Base facturation'!$C$4:$ALN$59,F$4,0)))</f>
        <v/>
      </c>
      <c r="G103" s="309" t="str">
        <f>IF(IF(ISERROR(HLOOKUP($B103,'Base facturation'!$C$4:$ALN$59,G$4,0)),"",HLOOKUP($B103,'Base facturation'!$C$4:$ALN$59,G$4,0))=0,"",IF(ISERROR(HLOOKUP($B103,'Base facturation'!$C$4:$ALN$59,G$4,0)),"",HLOOKUP($B103,'Base facturation'!$C$4:$ALN$59,G$4,0)))</f>
        <v/>
      </c>
      <c r="H103" s="309" t="str">
        <f>IF(IF(ISERROR(HLOOKUP($B103,'Base facturation'!$C$4:$ALN$59,H$4,0)),"",HLOOKUP($B103,'Base facturation'!$C$4:$ALN$59,H$4,0))=0,"",IF(ISERROR(HLOOKUP($B103,'Base facturation'!$C$4:$ALN$59,H$4,0)),"",HLOOKUP($B103,'Base facturation'!$C$4:$ALN$59,H$4,0)))</f>
        <v/>
      </c>
      <c r="I103" s="287" t="str">
        <f t="shared" si="1"/>
        <v/>
      </c>
      <c r="J103" s="299"/>
      <c r="K103" s="294"/>
      <c r="L103" s="294"/>
      <c r="M103" s="295"/>
    </row>
    <row r="104" spans="2:13" ht="19.600000000000001" customHeight="1" x14ac:dyDescent="0.25">
      <c r="B104" s="282" t="s">
        <v>2911</v>
      </c>
      <c r="C104" s="283" t="str">
        <f>IF(IF(ISERROR(HLOOKUP($B104,'Base facturation'!$C$4:$ALN$59,C$4,0)),"",HLOOKUP($B104,'Base facturation'!$C$4:$ALN$59,C$4,0))=0,"",IF(ISERROR(HLOOKUP($B104,'Base facturation'!$C$4:$ALN$59,C$4,0)),"",HLOOKUP($B104,'Base facturation'!$C$4:$ALN$59,C$4,0)))</f>
        <v/>
      </c>
      <c r="D104" s="283" t="str">
        <f>IF(IF(ISERROR(HLOOKUP($B104,'Base facturation'!$C$4:$ALN$59,D$4,0)),"",HLOOKUP($B104,'Base facturation'!$C$4:$ALN$59,D$4,0))=0,"",IF(ISERROR(HLOOKUP($B104,'Base facturation'!$C$4:$ALN$59,D$4,0)),"",HLOOKUP($B104,'Base facturation'!$C$4:$ALN$59,D$4,0)))</f>
        <v/>
      </c>
      <c r="E104" s="283" t="str">
        <f>IF(IF(ISERROR(HLOOKUP($B104,'Base facturation'!$C$4:$ALN$59,E$4,0)),"",HLOOKUP($B104,'Base facturation'!$C$4:$ALN$59,E$4,0))=0,"",IF(ISERROR(HLOOKUP($B104,'Base facturation'!$C$4:$ALN$59,E$4,0)),"",HLOOKUP($B104,'Base facturation'!$C$4:$ALN$59,E$4,0)))</f>
        <v/>
      </c>
      <c r="F104" s="287" t="str">
        <f>IF(IF(ISERROR(HLOOKUP($B104,'Base facturation'!$C$4:$ALN$59,F$4,0)),"",HLOOKUP($B104,'Base facturation'!$C$4:$ALN$59,F$4,0))=0,"",IF(ISERROR(HLOOKUP($B104,'Base facturation'!$C$4:$ALN$59,F$4,0)),"",HLOOKUP($B104,'Base facturation'!$C$4:$ALN$59,F$4,0)))</f>
        <v/>
      </c>
      <c r="G104" s="309" t="str">
        <f>IF(IF(ISERROR(HLOOKUP($B104,'Base facturation'!$C$4:$ALN$59,G$4,0)),"",HLOOKUP($B104,'Base facturation'!$C$4:$ALN$59,G$4,0))=0,"",IF(ISERROR(HLOOKUP($B104,'Base facturation'!$C$4:$ALN$59,G$4,0)),"",HLOOKUP($B104,'Base facturation'!$C$4:$ALN$59,G$4,0)))</f>
        <v/>
      </c>
      <c r="H104" s="309" t="str">
        <f>IF(IF(ISERROR(HLOOKUP($B104,'Base facturation'!$C$4:$ALN$59,H$4,0)),"",HLOOKUP($B104,'Base facturation'!$C$4:$ALN$59,H$4,0))=0,"",IF(ISERROR(HLOOKUP($B104,'Base facturation'!$C$4:$ALN$59,H$4,0)),"",HLOOKUP($B104,'Base facturation'!$C$4:$ALN$59,H$4,0)))</f>
        <v/>
      </c>
      <c r="I104" s="287" t="str">
        <f t="shared" si="1"/>
        <v/>
      </c>
      <c r="J104" s="299"/>
      <c r="K104" s="294"/>
      <c r="L104" s="294"/>
      <c r="M104" s="295"/>
    </row>
    <row r="105" spans="2:13" ht="19.600000000000001" customHeight="1" x14ac:dyDescent="0.25">
      <c r="B105" s="282" t="s">
        <v>2912</v>
      </c>
      <c r="C105" s="283" t="str">
        <f>IF(IF(ISERROR(HLOOKUP($B105,'Base facturation'!$C$4:$ALN$59,C$4,0)),"",HLOOKUP($B105,'Base facturation'!$C$4:$ALN$59,C$4,0))=0,"",IF(ISERROR(HLOOKUP($B105,'Base facturation'!$C$4:$ALN$59,C$4,0)),"",HLOOKUP($B105,'Base facturation'!$C$4:$ALN$59,C$4,0)))</f>
        <v/>
      </c>
      <c r="D105" s="283" t="str">
        <f>IF(IF(ISERROR(HLOOKUP($B105,'Base facturation'!$C$4:$ALN$59,D$4,0)),"",HLOOKUP($B105,'Base facturation'!$C$4:$ALN$59,D$4,0))=0,"",IF(ISERROR(HLOOKUP($B105,'Base facturation'!$C$4:$ALN$59,D$4,0)),"",HLOOKUP($B105,'Base facturation'!$C$4:$ALN$59,D$4,0)))</f>
        <v/>
      </c>
      <c r="E105" s="283" t="str">
        <f>IF(IF(ISERROR(HLOOKUP($B105,'Base facturation'!$C$4:$ALN$59,E$4,0)),"",HLOOKUP($B105,'Base facturation'!$C$4:$ALN$59,E$4,0))=0,"",IF(ISERROR(HLOOKUP($B105,'Base facturation'!$C$4:$ALN$59,E$4,0)),"",HLOOKUP($B105,'Base facturation'!$C$4:$ALN$59,E$4,0)))</f>
        <v/>
      </c>
      <c r="F105" s="287" t="str">
        <f>IF(IF(ISERROR(HLOOKUP($B105,'Base facturation'!$C$4:$ALN$59,F$4,0)),"",HLOOKUP($B105,'Base facturation'!$C$4:$ALN$59,F$4,0))=0,"",IF(ISERROR(HLOOKUP($B105,'Base facturation'!$C$4:$ALN$59,F$4,0)),"",HLOOKUP($B105,'Base facturation'!$C$4:$ALN$59,F$4,0)))</f>
        <v/>
      </c>
      <c r="G105" s="309" t="str">
        <f>IF(IF(ISERROR(HLOOKUP($B105,'Base facturation'!$C$4:$ALN$59,G$4,0)),"",HLOOKUP($B105,'Base facturation'!$C$4:$ALN$59,G$4,0))=0,"",IF(ISERROR(HLOOKUP($B105,'Base facturation'!$C$4:$ALN$59,G$4,0)),"",HLOOKUP($B105,'Base facturation'!$C$4:$ALN$59,G$4,0)))</f>
        <v/>
      </c>
      <c r="H105" s="309" t="str">
        <f>IF(IF(ISERROR(HLOOKUP($B105,'Base facturation'!$C$4:$ALN$59,H$4,0)),"",HLOOKUP($B105,'Base facturation'!$C$4:$ALN$59,H$4,0))=0,"",IF(ISERROR(HLOOKUP($B105,'Base facturation'!$C$4:$ALN$59,H$4,0)),"",HLOOKUP($B105,'Base facturation'!$C$4:$ALN$59,H$4,0)))</f>
        <v/>
      </c>
      <c r="I105" s="287" t="str">
        <f t="shared" si="1"/>
        <v/>
      </c>
      <c r="J105" s="299"/>
      <c r="K105" s="294"/>
      <c r="L105" s="294"/>
      <c r="M105" s="295"/>
    </row>
    <row r="106" spans="2:13" ht="19.600000000000001" customHeight="1" x14ac:dyDescent="0.25">
      <c r="B106" s="282" t="s">
        <v>2913</v>
      </c>
      <c r="C106" s="283" t="str">
        <f>IF(IF(ISERROR(HLOOKUP($B106,'Base facturation'!$C$4:$ALN$59,C$4,0)),"",HLOOKUP($B106,'Base facturation'!$C$4:$ALN$59,C$4,0))=0,"",IF(ISERROR(HLOOKUP($B106,'Base facturation'!$C$4:$ALN$59,C$4,0)),"",HLOOKUP($B106,'Base facturation'!$C$4:$ALN$59,C$4,0)))</f>
        <v/>
      </c>
      <c r="D106" s="283" t="str">
        <f>IF(IF(ISERROR(HLOOKUP($B106,'Base facturation'!$C$4:$ALN$59,D$4,0)),"",HLOOKUP($B106,'Base facturation'!$C$4:$ALN$59,D$4,0))=0,"",IF(ISERROR(HLOOKUP($B106,'Base facturation'!$C$4:$ALN$59,D$4,0)),"",HLOOKUP($B106,'Base facturation'!$C$4:$ALN$59,D$4,0)))</f>
        <v/>
      </c>
      <c r="E106" s="283" t="str">
        <f>IF(IF(ISERROR(HLOOKUP($B106,'Base facturation'!$C$4:$ALN$59,E$4,0)),"",HLOOKUP($B106,'Base facturation'!$C$4:$ALN$59,E$4,0))=0,"",IF(ISERROR(HLOOKUP($B106,'Base facturation'!$C$4:$ALN$59,E$4,0)),"",HLOOKUP($B106,'Base facturation'!$C$4:$ALN$59,E$4,0)))</f>
        <v/>
      </c>
      <c r="F106" s="287" t="str">
        <f>IF(IF(ISERROR(HLOOKUP($B106,'Base facturation'!$C$4:$ALN$59,F$4,0)),"",HLOOKUP($B106,'Base facturation'!$C$4:$ALN$59,F$4,0))=0,"",IF(ISERROR(HLOOKUP($B106,'Base facturation'!$C$4:$ALN$59,F$4,0)),"",HLOOKUP($B106,'Base facturation'!$C$4:$ALN$59,F$4,0)))</f>
        <v/>
      </c>
      <c r="G106" s="309" t="str">
        <f>IF(IF(ISERROR(HLOOKUP($B106,'Base facturation'!$C$4:$ALN$59,G$4,0)),"",HLOOKUP($B106,'Base facturation'!$C$4:$ALN$59,G$4,0))=0,"",IF(ISERROR(HLOOKUP($B106,'Base facturation'!$C$4:$ALN$59,G$4,0)),"",HLOOKUP($B106,'Base facturation'!$C$4:$ALN$59,G$4,0)))</f>
        <v/>
      </c>
      <c r="H106" s="309" t="str">
        <f>IF(IF(ISERROR(HLOOKUP($B106,'Base facturation'!$C$4:$ALN$59,H$4,0)),"",HLOOKUP($B106,'Base facturation'!$C$4:$ALN$59,H$4,0))=0,"",IF(ISERROR(HLOOKUP($B106,'Base facturation'!$C$4:$ALN$59,H$4,0)),"",HLOOKUP($B106,'Base facturation'!$C$4:$ALN$59,H$4,0)))</f>
        <v/>
      </c>
      <c r="I106" s="287" t="str">
        <f t="shared" si="1"/>
        <v/>
      </c>
      <c r="J106" s="299"/>
      <c r="K106" s="294"/>
      <c r="L106" s="294"/>
      <c r="M106" s="295"/>
    </row>
    <row r="107" spans="2:13" ht="19.600000000000001" customHeight="1" x14ac:dyDescent="0.25">
      <c r="B107" s="282" t="s">
        <v>2914</v>
      </c>
      <c r="C107" s="283" t="str">
        <f>IF(IF(ISERROR(HLOOKUP($B107,'Base facturation'!$C$4:$ALN$59,C$4,0)),"",HLOOKUP($B107,'Base facturation'!$C$4:$ALN$59,C$4,0))=0,"",IF(ISERROR(HLOOKUP($B107,'Base facturation'!$C$4:$ALN$59,C$4,0)),"",HLOOKUP($B107,'Base facturation'!$C$4:$ALN$59,C$4,0)))</f>
        <v/>
      </c>
      <c r="D107" s="283" t="str">
        <f>IF(IF(ISERROR(HLOOKUP($B107,'Base facturation'!$C$4:$ALN$59,D$4,0)),"",HLOOKUP($B107,'Base facturation'!$C$4:$ALN$59,D$4,0))=0,"",IF(ISERROR(HLOOKUP($B107,'Base facturation'!$C$4:$ALN$59,D$4,0)),"",HLOOKUP($B107,'Base facturation'!$C$4:$ALN$59,D$4,0)))</f>
        <v/>
      </c>
      <c r="E107" s="283" t="str">
        <f>IF(IF(ISERROR(HLOOKUP($B107,'Base facturation'!$C$4:$ALN$59,E$4,0)),"",HLOOKUP($B107,'Base facturation'!$C$4:$ALN$59,E$4,0))=0,"",IF(ISERROR(HLOOKUP($B107,'Base facturation'!$C$4:$ALN$59,E$4,0)),"",HLOOKUP($B107,'Base facturation'!$C$4:$ALN$59,E$4,0)))</f>
        <v/>
      </c>
      <c r="F107" s="287" t="str">
        <f>IF(IF(ISERROR(HLOOKUP($B107,'Base facturation'!$C$4:$ALN$59,F$4,0)),"",HLOOKUP($B107,'Base facturation'!$C$4:$ALN$59,F$4,0))=0,"",IF(ISERROR(HLOOKUP($B107,'Base facturation'!$C$4:$ALN$59,F$4,0)),"",HLOOKUP($B107,'Base facturation'!$C$4:$ALN$59,F$4,0)))</f>
        <v/>
      </c>
      <c r="G107" s="309" t="str">
        <f>IF(IF(ISERROR(HLOOKUP($B107,'Base facturation'!$C$4:$ALN$59,G$4,0)),"",HLOOKUP($B107,'Base facturation'!$C$4:$ALN$59,G$4,0))=0,"",IF(ISERROR(HLOOKUP($B107,'Base facturation'!$C$4:$ALN$59,G$4,0)),"",HLOOKUP($B107,'Base facturation'!$C$4:$ALN$59,G$4,0)))</f>
        <v/>
      </c>
      <c r="H107" s="309" t="str">
        <f>IF(IF(ISERROR(HLOOKUP($B107,'Base facturation'!$C$4:$ALN$59,H$4,0)),"",HLOOKUP($B107,'Base facturation'!$C$4:$ALN$59,H$4,0))=0,"",IF(ISERROR(HLOOKUP($B107,'Base facturation'!$C$4:$ALN$59,H$4,0)),"",HLOOKUP($B107,'Base facturation'!$C$4:$ALN$59,H$4,0)))</f>
        <v/>
      </c>
      <c r="I107" s="287" t="str">
        <f t="shared" si="1"/>
        <v/>
      </c>
      <c r="J107" s="299"/>
      <c r="K107" s="294"/>
      <c r="L107" s="294"/>
      <c r="M107" s="295"/>
    </row>
    <row r="108" spans="2:13" ht="19.600000000000001" customHeight="1" x14ac:dyDescent="0.25">
      <c r="B108" s="282" t="s">
        <v>2915</v>
      </c>
      <c r="C108" s="283" t="str">
        <f>IF(IF(ISERROR(HLOOKUP($B108,'Base facturation'!$C$4:$ALN$59,C$4,0)),"",HLOOKUP($B108,'Base facturation'!$C$4:$ALN$59,C$4,0))=0,"",IF(ISERROR(HLOOKUP($B108,'Base facturation'!$C$4:$ALN$59,C$4,0)),"",HLOOKUP($B108,'Base facturation'!$C$4:$ALN$59,C$4,0)))</f>
        <v/>
      </c>
      <c r="D108" s="283" t="str">
        <f>IF(IF(ISERROR(HLOOKUP($B108,'Base facturation'!$C$4:$ALN$59,D$4,0)),"",HLOOKUP($B108,'Base facturation'!$C$4:$ALN$59,D$4,0))=0,"",IF(ISERROR(HLOOKUP($B108,'Base facturation'!$C$4:$ALN$59,D$4,0)),"",HLOOKUP($B108,'Base facturation'!$C$4:$ALN$59,D$4,0)))</f>
        <v/>
      </c>
      <c r="E108" s="283" t="str">
        <f>IF(IF(ISERROR(HLOOKUP($B108,'Base facturation'!$C$4:$ALN$59,E$4,0)),"",HLOOKUP($B108,'Base facturation'!$C$4:$ALN$59,E$4,0))=0,"",IF(ISERROR(HLOOKUP($B108,'Base facturation'!$C$4:$ALN$59,E$4,0)),"",HLOOKUP($B108,'Base facturation'!$C$4:$ALN$59,E$4,0)))</f>
        <v/>
      </c>
      <c r="F108" s="287" t="str">
        <f>IF(IF(ISERROR(HLOOKUP($B108,'Base facturation'!$C$4:$ALN$59,F$4,0)),"",HLOOKUP($B108,'Base facturation'!$C$4:$ALN$59,F$4,0))=0,"",IF(ISERROR(HLOOKUP($B108,'Base facturation'!$C$4:$ALN$59,F$4,0)),"",HLOOKUP($B108,'Base facturation'!$C$4:$ALN$59,F$4,0)))</f>
        <v/>
      </c>
      <c r="G108" s="309" t="str">
        <f>IF(IF(ISERROR(HLOOKUP($B108,'Base facturation'!$C$4:$ALN$59,G$4,0)),"",HLOOKUP($B108,'Base facturation'!$C$4:$ALN$59,G$4,0))=0,"",IF(ISERROR(HLOOKUP($B108,'Base facturation'!$C$4:$ALN$59,G$4,0)),"",HLOOKUP($B108,'Base facturation'!$C$4:$ALN$59,G$4,0)))</f>
        <v/>
      </c>
      <c r="H108" s="309" t="str">
        <f>IF(IF(ISERROR(HLOOKUP($B108,'Base facturation'!$C$4:$ALN$59,H$4,0)),"",HLOOKUP($B108,'Base facturation'!$C$4:$ALN$59,H$4,0))=0,"",IF(ISERROR(HLOOKUP($B108,'Base facturation'!$C$4:$ALN$59,H$4,0)),"",HLOOKUP($B108,'Base facturation'!$C$4:$ALN$59,H$4,0)))</f>
        <v/>
      </c>
      <c r="I108" s="287" t="str">
        <f t="shared" si="1"/>
        <v/>
      </c>
      <c r="J108" s="299"/>
      <c r="K108" s="294"/>
      <c r="L108" s="294"/>
      <c r="M108" s="295"/>
    </row>
    <row r="109" spans="2:13" ht="19.600000000000001" customHeight="1" x14ac:dyDescent="0.25">
      <c r="B109" s="282" t="s">
        <v>2916</v>
      </c>
      <c r="C109" s="283" t="str">
        <f>IF(IF(ISERROR(HLOOKUP($B109,'Base facturation'!$C$4:$ALN$59,C$4,0)),"",HLOOKUP($B109,'Base facturation'!$C$4:$ALN$59,C$4,0))=0,"",IF(ISERROR(HLOOKUP($B109,'Base facturation'!$C$4:$ALN$59,C$4,0)),"",HLOOKUP($B109,'Base facturation'!$C$4:$ALN$59,C$4,0)))</f>
        <v/>
      </c>
      <c r="D109" s="283" t="str">
        <f>IF(IF(ISERROR(HLOOKUP($B109,'Base facturation'!$C$4:$ALN$59,D$4,0)),"",HLOOKUP($B109,'Base facturation'!$C$4:$ALN$59,D$4,0))=0,"",IF(ISERROR(HLOOKUP($B109,'Base facturation'!$C$4:$ALN$59,D$4,0)),"",HLOOKUP($B109,'Base facturation'!$C$4:$ALN$59,D$4,0)))</f>
        <v/>
      </c>
      <c r="E109" s="283" t="str">
        <f>IF(IF(ISERROR(HLOOKUP($B109,'Base facturation'!$C$4:$ALN$59,E$4,0)),"",HLOOKUP($B109,'Base facturation'!$C$4:$ALN$59,E$4,0))=0,"",IF(ISERROR(HLOOKUP($B109,'Base facturation'!$C$4:$ALN$59,E$4,0)),"",HLOOKUP($B109,'Base facturation'!$C$4:$ALN$59,E$4,0)))</f>
        <v/>
      </c>
      <c r="F109" s="287" t="str">
        <f>IF(IF(ISERROR(HLOOKUP($B109,'Base facturation'!$C$4:$ALN$59,F$4,0)),"",HLOOKUP($B109,'Base facturation'!$C$4:$ALN$59,F$4,0))=0,"",IF(ISERROR(HLOOKUP($B109,'Base facturation'!$C$4:$ALN$59,F$4,0)),"",HLOOKUP($B109,'Base facturation'!$C$4:$ALN$59,F$4,0)))</f>
        <v/>
      </c>
      <c r="G109" s="309" t="str">
        <f>IF(IF(ISERROR(HLOOKUP($B109,'Base facturation'!$C$4:$ALN$59,G$4,0)),"",HLOOKUP($B109,'Base facturation'!$C$4:$ALN$59,G$4,0))=0,"",IF(ISERROR(HLOOKUP($B109,'Base facturation'!$C$4:$ALN$59,G$4,0)),"",HLOOKUP($B109,'Base facturation'!$C$4:$ALN$59,G$4,0)))</f>
        <v/>
      </c>
      <c r="H109" s="309" t="str">
        <f>IF(IF(ISERROR(HLOOKUP($B109,'Base facturation'!$C$4:$ALN$59,H$4,0)),"",HLOOKUP($B109,'Base facturation'!$C$4:$ALN$59,H$4,0))=0,"",IF(ISERROR(HLOOKUP($B109,'Base facturation'!$C$4:$ALN$59,H$4,0)),"",HLOOKUP($B109,'Base facturation'!$C$4:$ALN$59,H$4,0)))</f>
        <v/>
      </c>
      <c r="I109" s="287" t="str">
        <f t="shared" si="1"/>
        <v/>
      </c>
      <c r="J109" s="299"/>
      <c r="K109" s="294"/>
      <c r="L109" s="294"/>
      <c r="M109" s="295"/>
    </row>
    <row r="110" spans="2:13" ht="19.600000000000001" customHeight="1" x14ac:dyDescent="0.25">
      <c r="B110" s="282" t="s">
        <v>2917</v>
      </c>
      <c r="C110" s="283" t="str">
        <f>IF(IF(ISERROR(HLOOKUP($B110,'Base facturation'!$C$4:$ALN$59,C$4,0)),"",HLOOKUP($B110,'Base facturation'!$C$4:$ALN$59,C$4,0))=0,"",IF(ISERROR(HLOOKUP($B110,'Base facturation'!$C$4:$ALN$59,C$4,0)),"",HLOOKUP($B110,'Base facturation'!$C$4:$ALN$59,C$4,0)))</f>
        <v/>
      </c>
      <c r="D110" s="283" t="str">
        <f>IF(IF(ISERROR(HLOOKUP($B110,'Base facturation'!$C$4:$ALN$59,D$4,0)),"",HLOOKUP($B110,'Base facturation'!$C$4:$ALN$59,D$4,0))=0,"",IF(ISERROR(HLOOKUP($B110,'Base facturation'!$C$4:$ALN$59,D$4,0)),"",HLOOKUP($B110,'Base facturation'!$C$4:$ALN$59,D$4,0)))</f>
        <v/>
      </c>
      <c r="E110" s="283" t="str">
        <f>IF(IF(ISERROR(HLOOKUP($B110,'Base facturation'!$C$4:$ALN$59,E$4,0)),"",HLOOKUP($B110,'Base facturation'!$C$4:$ALN$59,E$4,0))=0,"",IF(ISERROR(HLOOKUP($B110,'Base facturation'!$C$4:$ALN$59,E$4,0)),"",HLOOKUP($B110,'Base facturation'!$C$4:$ALN$59,E$4,0)))</f>
        <v/>
      </c>
      <c r="F110" s="287" t="str">
        <f>IF(IF(ISERROR(HLOOKUP($B110,'Base facturation'!$C$4:$ALN$59,F$4,0)),"",HLOOKUP($B110,'Base facturation'!$C$4:$ALN$59,F$4,0))=0,"",IF(ISERROR(HLOOKUP($B110,'Base facturation'!$C$4:$ALN$59,F$4,0)),"",HLOOKUP($B110,'Base facturation'!$C$4:$ALN$59,F$4,0)))</f>
        <v/>
      </c>
      <c r="G110" s="309" t="str">
        <f>IF(IF(ISERROR(HLOOKUP($B110,'Base facturation'!$C$4:$ALN$59,G$4,0)),"",HLOOKUP($B110,'Base facturation'!$C$4:$ALN$59,G$4,0))=0,"",IF(ISERROR(HLOOKUP($B110,'Base facturation'!$C$4:$ALN$59,G$4,0)),"",HLOOKUP($B110,'Base facturation'!$C$4:$ALN$59,G$4,0)))</f>
        <v/>
      </c>
      <c r="H110" s="309" t="str">
        <f>IF(IF(ISERROR(HLOOKUP($B110,'Base facturation'!$C$4:$ALN$59,H$4,0)),"",HLOOKUP($B110,'Base facturation'!$C$4:$ALN$59,H$4,0))=0,"",IF(ISERROR(HLOOKUP($B110,'Base facturation'!$C$4:$ALN$59,H$4,0)),"",HLOOKUP($B110,'Base facturation'!$C$4:$ALN$59,H$4,0)))</f>
        <v/>
      </c>
      <c r="I110" s="287" t="str">
        <f t="shared" si="1"/>
        <v/>
      </c>
      <c r="J110" s="299"/>
      <c r="K110" s="294"/>
      <c r="L110" s="294"/>
      <c r="M110" s="295"/>
    </row>
    <row r="111" spans="2:13" ht="19.600000000000001" customHeight="1" x14ac:dyDescent="0.25">
      <c r="B111" s="282" t="s">
        <v>2918</v>
      </c>
      <c r="C111" s="283" t="str">
        <f>IF(IF(ISERROR(HLOOKUP($B111,'Base facturation'!$C$4:$ALN$59,C$4,0)),"",HLOOKUP($B111,'Base facturation'!$C$4:$ALN$59,C$4,0))=0,"",IF(ISERROR(HLOOKUP($B111,'Base facturation'!$C$4:$ALN$59,C$4,0)),"",HLOOKUP($B111,'Base facturation'!$C$4:$ALN$59,C$4,0)))</f>
        <v/>
      </c>
      <c r="D111" s="283" t="str">
        <f>IF(IF(ISERROR(HLOOKUP($B111,'Base facturation'!$C$4:$ALN$59,D$4,0)),"",HLOOKUP($B111,'Base facturation'!$C$4:$ALN$59,D$4,0))=0,"",IF(ISERROR(HLOOKUP($B111,'Base facturation'!$C$4:$ALN$59,D$4,0)),"",HLOOKUP($B111,'Base facturation'!$C$4:$ALN$59,D$4,0)))</f>
        <v/>
      </c>
      <c r="E111" s="283" t="str">
        <f>IF(IF(ISERROR(HLOOKUP($B111,'Base facturation'!$C$4:$ALN$59,E$4,0)),"",HLOOKUP($B111,'Base facturation'!$C$4:$ALN$59,E$4,0))=0,"",IF(ISERROR(HLOOKUP($B111,'Base facturation'!$C$4:$ALN$59,E$4,0)),"",HLOOKUP($B111,'Base facturation'!$C$4:$ALN$59,E$4,0)))</f>
        <v/>
      </c>
      <c r="F111" s="287" t="str">
        <f>IF(IF(ISERROR(HLOOKUP($B111,'Base facturation'!$C$4:$ALN$59,F$4,0)),"",HLOOKUP($B111,'Base facturation'!$C$4:$ALN$59,F$4,0))=0,"",IF(ISERROR(HLOOKUP($B111,'Base facturation'!$C$4:$ALN$59,F$4,0)),"",HLOOKUP($B111,'Base facturation'!$C$4:$ALN$59,F$4,0)))</f>
        <v/>
      </c>
      <c r="G111" s="309" t="str">
        <f>IF(IF(ISERROR(HLOOKUP($B111,'Base facturation'!$C$4:$ALN$59,G$4,0)),"",HLOOKUP($B111,'Base facturation'!$C$4:$ALN$59,G$4,0))=0,"",IF(ISERROR(HLOOKUP($B111,'Base facturation'!$C$4:$ALN$59,G$4,0)),"",HLOOKUP($B111,'Base facturation'!$C$4:$ALN$59,G$4,0)))</f>
        <v/>
      </c>
      <c r="H111" s="309" t="str">
        <f>IF(IF(ISERROR(HLOOKUP($B111,'Base facturation'!$C$4:$ALN$59,H$4,0)),"",HLOOKUP($B111,'Base facturation'!$C$4:$ALN$59,H$4,0))=0,"",IF(ISERROR(HLOOKUP($B111,'Base facturation'!$C$4:$ALN$59,H$4,0)),"",HLOOKUP($B111,'Base facturation'!$C$4:$ALN$59,H$4,0)))</f>
        <v/>
      </c>
      <c r="I111" s="287" t="str">
        <f t="shared" si="1"/>
        <v/>
      </c>
      <c r="J111" s="299"/>
      <c r="K111" s="294"/>
      <c r="L111" s="294"/>
      <c r="M111" s="295"/>
    </row>
    <row r="112" spans="2:13" ht="19.600000000000001" customHeight="1" x14ac:dyDescent="0.25">
      <c r="B112" s="282" t="s">
        <v>2919</v>
      </c>
      <c r="C112" s="283" t="str">
        <f>IF(IF(ISERROR(HLOOKUP($B112,'Base facturation'!$C$4:$ALN$59,C$4,0)),"",HLOOKUP($B112,'Base facturation'!$C$4:$ALN$59,C$4,0))=0,"",IF(ISERROR(HLOOKUP($B112,'Base facturation'!$C$4:$ALN$59,C$4,0)),"",HLOOKUP($B112,'Base facturation'!$C$4:$ALN$59,C$4,0)))</f>
        <v/>
      </c>
      <c r="D112" s="283" t="str">
        <f>IF(IF(ISERROR(HLOOKUP($B112,'Base facturation'!$C$4:$ALN$59,D$4,0)),"",HLOOKUP($B112,'Base facturation'!$C$4:$ALN$59,D$4,0))=0,"",IF(ISERROR(HLOOKUP($B112,'Base facturation'!$C$4:$ALN$59,D$4,0)),"",HLOOKUP($B112,'Base facturation'!$C$4:$ALN$59,D$4,0)))</f>
        <v/>
      </c>
      <c r="E112" s="283" t="str">
        <f>IF(IF(ISERROR(HLOOKUP($B112,'Base facturation'!$C$4:$ALN$59,E$4,0)),"",HLOOKUP($B112,'Base facturation'!$C$4:$ALN$59,E$4,0))=0,"",IF(ISERROR(HLOOKUP($B112,'Base facturation'!$C$4:$ALN$59,E$4,0)),"",HLOOKUP($B112,'Base facturation'!$C$4:$ALN$59,E$4,0)))</f>
        <v/>
      </c>
      <c r="F112" s="287" t="str">
        <f>IF(IF(ISERROR(HLOOKUP($B112,'Base facturation'!$C$4:$ALN$59,F$4,0)),"",HLOOKUP($B112,'Base facturation'!$C$4:$ALN$59,F$4,0))=0,"",IF(ISERROR(HLOOKUP($B112,'Base facturation'!$C$4:$ALN$59,F$4,0)),"",HLOOKUP($B112,'Base facturation'!$C$4:$ALN$59,F$4,0)))</f>
        <v/>
      </c>
      <c r="G112" s="309" t="str">
        <f>IF(IF(ISERROR(HLOOKUP($B112,'Base facturation'!$C$4:$ALN$59,G$4,0)),"",HLOOKUP($B112,'Base facturation'!$C$4:$ALN$59,G$4,0))=0,"",IF(ISERROR(HLOOKUP($B112,'Base facturation'!$C$4:$ALN$59,G$4,0)),"",HLOOKUP($B112,'Base facturation'!$C$4:$ALN$59,G$4,0)))</f>
        <v/>
      </c>
      <c r="H112" s="309" t="str">
        <f>IF(IF(ISERROR(HLOOKUP($B112,'Base facturation'!$C$4:$ALN$59,H$4,0)),"",HLOOKUP($B112,'Base facturation'!$C$4:$ALN$59,H$4,0))=0,"",IF(ISERROR(HLOOKUP($B112,'Base facturation'!$C$4:$ALN$59,H$4,0)),"",HLOOKUP($B112,'Base facturation'!$C$4:$ALN$59,H$4,0)))</f>
        <v/>
      </c>
      <c r="I112" s="287" t="str">
        <f t="shared" si="1"/>
        <v/>
      </c>
      <c r="J112" s="299"/>
      <c r="K112" s="294"/>
      <c r="L112" s="294"/>
      <c r="M112" s="295"/>
    </row>
    <row r="113" spans="2:13" ht="19.600000000000001" customHeight="1" x14ac:dyDescent="0.25">
      <c r="B113" s="282" t="s">
        <v>2920</v>
      </c>
      <c r="C113" s="283" t="str">
        <f>IF(IF(ISERROR(HLOOKUP($B113,'Base facturation'!$C$4:$ALN$59,C$4,0)),"",HLOOKUP($B113,'Base facturation'!$C$4:$ALN$59,C$4,0))=0,"",IF(ISERROR(HLOOKUP($B113,'Base facturation'!$C$4:$ALN$59,C$4,0)),"",HLOOKUP($B113,'Base facturation'!$C$4:$ALN$59,C$4,0)))</f>
        <v/>
      </c>
      <c r="D113" s="283" t="str">
        <f>IF(IF(ISERROR(HLOOKUP($B113,'Base facturation'!$C$4:$ALN$59,D$4,0)),"",HLOOKUP($B113,'Base facturation'!$C$4:$ALN$59,D$4,0))=0,"",IF(ISERROR(HLOOKUP($B113,'Base facturation'!$C$4:$ALN$59,D$4,0)),"",HLOOKUP($B113,'Base facturation'!$C$4:$ALN$59,D$4,0)))</f>
        <v/>
      </c>
      <c r="E113" s="283" t="str">
        <f>IF(IF(ISERROR(HLOOKUP($B113,'Base facturation'!$C$4:$ALN$59,E$4,0)),"",HLOOKUP($B113,'Base facturation'!$C$4:$ALN$59,E$4,0))=0,"",IF(ISERROR(HLOOKUP($B113,'Base facturation'!$C$4:$ALN$59,E$4,0)),"",HLOOKUP($B113,'Base facturation'!$C$4:$ALN$59,E$4,0)))</f>
        <v/>
      </c>
      <c r="F113" s="287" t="str">
        <f>IF(IF(ISERROR(HLOOKUP($B113,'Base facturation'!$C$4:$ALN$59,F$4,0)),"",HLOOKUP($B113,'Base facturation'!$C$4:$ALN$59,F$4,0))=0,"",IF(ISERROR(HLOOKUP($B113,'Base facturation'!$C$4:$ALN$59,F$4,0)),"",HLOOKUP($B113,'Base facturation'!$C$4:$ALN$59,F$4,0)))</f>
        <v/>
      </c>
      <c r="G113" s="309" t="str">
        <f>IF(IF(ISERROR(HLOOKUP($B113,'Base facturation'!$C$4:$ALN$59,G$4,0)),"",HLOOKUP($B113,'Base facturation'!$C$4:$ALN$59,G$4,0))=0,"",IF(ISERROR(HLOOKUP($B113,'Base facturation'!$C$4:$ALN$59,G$4,0)),"",HLOOKUP($B113,'Base facturation'!$C$4:$ALN$59,G$4,0)))</f>
        <v/>
      </c>
      <c r="H113" s="309" t="str">
        <f>IF(IF(ISERROR(HLOOKUP($B113,'Base facturation'!$C$4:$ALN$59,H$4,0)),"",HLOOKUP($B113,'Base facturation'!$C$4:$ALN$59,H$4,0))=0,"",IF(ISERROR(HLOOKUP($B113,'Base facturation'!$C$4:$ALN$59,H$4,0)),"",HLOOKUP($B113,'Base facturation'!$C$4:$ALN$59,H$4,0)))</f>
        <v/>
      </c>
      <c r="I113" s="287" t="str">
        <f t="shared" si="1"/>
        <v/>
      </c>
      <c r="J113" s="299"/>
      <c r="K113" s="294"/>
      <c r="L113" s="294"/>
      <c r="M113" s="295"/>
    </row>
    <row r="114" spans="2:13" ht="19.600000000000001" customHeight="1" x14ac:dyDescent="0.25">
      <c r="B114" s="282" t="s">
        <v>2921</v>
      </c>
      <c r="C114" s="283" t="str">
        <f>IF(IF(ISERROR(HLOOKUP($B114,'Base facturation'!$C$4:$ALN$59,C$4,0)),"",HLOOKUP($B114,'Base facturation'!$C$4:$ALN$59,C$4,0))=0,"",IF(ISERROR(HLOOKUP($B114,'Base facturation'!$C$4:$ALN$59,C$4,0)),"",HLOOKUP($B114,'Base facturation'!$C$4:$ALN$59,C$4,0)))</f>
        <v/>
      </c>
      <c r="D114" s="283" t="str">
        <f>IF(IF(ISERROR(HLOOKUP($B114,'Base facturation'!$C$4:$ALN$59,D$4,0)),"",HLOOKUP($B114,'Base facturation'!$C$4:$ALN$59,D$4,0))=0,"",IF(ISERROR(HLOOKUP($B114,'Base facturation'!$C$4:$ALN$59,D$4,0)),"",HLOOKUP($B114,'Base facturation'!$C$4:$ALN$59,D$4,0)))</f>
        <v/>
      </c>
      <c r="E114" s="283" t="str">
        <f>IF(IF(ISERROR(HLOOKUP($B114,'Base facturation'!$C$4:$ALN$59,E$4,0)),"",HLOOKUP($B114,'Base facturation'!$C$4:$ALN$59,E$4,0))=0,"",IF(ISERROR(HLOOKUP($B114,'Base facturation'!$C$4:$ALN$59,E$4,0)),"",HLOOKUP($B114,'Base facturation'!$C$4:$ALN$59,E$4,0)))</f>
        <v/>
      </c>
      <c r="F114" s="287" t="str">
        <f>IF(IF(ISERROR(HLOOKUP($B114,'Base facturation'!$C$4:$ALN$59,F$4,0)),"",HLOOKUP($B114,'Base facturation'!$C$4:$ALN$59,F$4,0))=0,"",IF(ISERROR(HLOOKUP($B114,'Base facturation'!$C$4:$ALN$59,F$4,0)),"",HLOOKUP($B114,'Base facturation'!$C$4:$ALN$59,F$4,0)))</f>
        <v/>
      </c>
      <c r="G114" s="309" t="str">
        <f>IF(IF(ISERROR(HLOOKUP($B114,'Base facturation'!$C$4:$ALN$59,G$4,0)),"",HLOOKUP($B114,'Base facturation'!$C$4:$ALN$59,G$4,0))=0,"",IF(ISERROR(HLOOKUP($B114,'Base facturation'!$C$4:$ALN$59,G$4,0)),"",HLOOKUP($B114,'Base facturation'!$C$4:$ALN$59,G$4,0)))</f>
        <v/>
      </c>
      <c r="H114" s="309" t="str">
        <f>IF(IF(ISERROR(HLOOKUP($B114,'Base facturation'!$C$4:$ALN$59,H$4,0)),"",HLOOKUP($B114,'Base facturation'!$C$4:$ALN$59,H$4,0))=0,"",IF(ISERROR(HLOOKUP($B114,'Base facturation'!$C$4:$ALN$59,H$4,0)),"",HLOOKUP($B114,'Base facturation'!$C$4:$ALN$59,H$4,0)))</f>
        <v/>
      </c>
      <c r="I114" s="287" t="str">
        <f t="shared" si="1"/>
        <v/>
      </c>
      <c r="J114" s="299"/>
      <c r="K114" s="294"/>
      <c r="L114" s="294"/>
      <c r="M114" s="295"/>
    </row>
    <row r="115" spans="2:13" ht="19.600000000000001" customHeight="1" x14ac:dyDescent="0.25">
      <c r="B115" s="282" t="s">
        <v>2922</v>
      </c>
      <c r="C115" s="283" t="str">
        <f>IF(IF(ISERROR(HLOOKUP($B115,'Base facturation'!$C$4:$ALN$59,C$4,0)),"",HLOOKUP($B115,'Base facturation'!$C$4:$ALN$59,C$4,0))=0,"",IF(ISERROR(HLOOKUP($B115,'Base facturation'!$C$4:$ALN$59,C$4,0)),"",HLOOKUP($B115,'Base facturation'!$C$4:$ALN$59,C$4,0)))</f>
        <v/>
      </c>
      <c r="D115" s="283" t="str">
        <f>IF(IF(ISERROR(HLOOKUP($B115,'Base facturation'!$C$4:$ALN$59,D$4,0)),"",HLOOKUP($B115,'Base facturation'!$C$4:$ALN$59,D$4,0))=0,"",IF(ISERROR(HLOOKUP($B115,'Base facturation'!$C$4:$ALN$59,D$4,0)),"",HLOOKUP($B115,'Base facturation'!$C$4:$ALN$59,D$4,0)))</f>
        <v/>
      </c>
      <c r="E115" s="283" t="str">
        <f>IF(IF(ISERROR(HLOOKUP($B115,'Base facturation'!$C$4:$ALN$59,E$4,0)),"",HLOOKUP($B115,'Base facturation'!$C$4:$ALN$59,E$4,0))=0,"",IF(ISERROR(HLOOKUP($B115,'Base facturation'!$C$4:$ALN$59,E$4,0)),"",HLOOKUP($B115,'Base facturation'!$C$4:$ALN$59,E$4,0)))</f>
        <v/>
      </c>
      <c r="F115" s="287" t="str">
        <f>IF(IF(ISERROR(HLOOKUP($B115,'Base facturation'!$C$4:$ALN$59,F$4,0)),"",HLOOKUP($B115,'Base facturation'!$C$4:$ALN$59,F$4,0))=0,"",IF(ISERROR(HLOOKUP($B115,'Base facturation'!$C$4:$ALN$59,F$4,0)),"",HLOOKUP($B115,'Base facturation'!$C$4:$ALN$59,F$4,0)))</f>
        <v/>
      </c>
      <c r="G115" s="309" t="str">
        <f>IF(IF(ISERROR(HLOOKUP($B115,'Base facturation'!$C$4:$ALN$59,G$4,0)),"",HLOOKUP($B115,'Base facturation'!$C$4:$ALN$59,G$4,0))=0,"",IF(ISERROR(HLOOKUP($B115,'Base facturation'!$C$4:$ALN$59,G$4,0)),"",HLOOKUP($B115,'Base facturation'!$C$4:$ALN$59,G$4,0)))</f>
        <v/>
      </c>
      <c r="H115" s="309" t="str">
        <f>IF(IF(ISERROR(HLOOKUP($B115,'Base facturation'!$C$4:$ALN$59,H$4,0)),"",HLOOKUP($B115,'Base facturation'!$C$4:$ALN$59,H$4,0))=0,"",IF(ISERROR(HLOOKUP($B115,'Base facturation'!$C$4:$ALN$59,H$4,0)),"",HLOOKUP($B115,'Base facturation'!$C$4:$ALN$59,H$4,0)))</f>
        <v/>
      </c>
      <c r="I115" s="287" t="str">
        <f t="shared" si="1"/>
        <v/>
      </c>
      <c r="J115" s="299"/>
      <c r="K115" s="294"/>
      <c r="L115" s="294"/>
      <c r="M115" s="295"/>
    </row>
    <row r="116" spans="2:13" ht="19.600000000000001" customHeight="1" x14ac:dyDescent="0.25">
      <c r="B116" s="282" t="s">
        <v>2923</v>
      </c>
      <c r="C116" s="283" t="str">
        <f>IF(IF(ISERROR(HLOOKUP($B116,'Base facturation'!$C$4:$ALN$59,C$4,0)),"",HLOOKUP($B116,'Base facturation'!$C$4:$ALN$59,C$4,0))=0,"",IF(ISERROR(HLOOKUP($B116,'Base facturation'!$C$4:$ALN$59,C$4,0)),"",HLOOKUP($B116,'Base facturation'!$C$4:$ALN$59,C$4,0)))</f>
        <v/>
      </c>
      <c r="D116" s="283" t="str">
        <f>IF(IF(ISERROR(HLOOKUP($B116,'Base facturation'!$C$4:$ALN$59,D$4,0)),"",HLOOKUP($B116,'Base facturation'!$C$4:$ALN$59,D$4,0))=0,"",IF(ISERROR(HLOOKUP($B116,'Base facturation'!$C$4:$ALN$59,D$4,0)),"",HLOOKUP($B116,'Base facturation'!$C$4:$ALN$59,D$4,0)))</f>
        <v/>
      </c>
      <c r="E116" s="283" t="str">
        <f>IF(IF(ISERROR(HLOOKUP($B116,'Base facturation'!$C$4:$ALN$59,E$4,0)),"",HLOOKUP($B116,'Base facturation'!$C$4:$ALN$59,E$4,0))=0,"",IF(ISERROR(HLOOKUP($B116,'Base facturation'!$C$4:$ALN$59,E$4,0)),"",HLOOKUP($B116,'Base facturation'!$C$4:$ALN$59,E$4,0)))</f>
        <v/>
      </c>
      <c r="F116" s="287" t="str">
        <f>IF(IF(ISERROR(HLOOKUP($B116,'Base facturation'!$C$4:$ALN$59,F$4,0)),"",HLOOKUP($B116,'Base facturation'!$C$4:$ALN$59,F$4,0))=0,"",IF(ISERROR(HLOOKUP($B116,'Base facturation'!$C$4:$ALN$59,F$4,0)),"",HLOOKUP($B116,'Base facturation'!$C$4:$ALN$59,F$4,0)))</f>
        <v/>
      </c>
      <c r="G116" s="309" t="str">
        <f>IF(IF(ISERROR(HLOOKUP($B116,'Base facturation'!$C$4:$ALN$59,G$4,0)),"",HLOOKUP($B116,'Base facturation'!$C$4:$ALN$59,G$4,0))=0,"",IF(ISERROR(HLOOKUP($B116,'Base facturation'!$C$4:$ALN$59,G$4,0)),"",HLOOKUP($B116,'Base facturation'!$C$4:$ALN$59,G$4,0)))</f>
        <v/>
      </c>
      <c r="H116" s="309" t="str">
        <f>IF(IF(ISERROR(HLOOKUP($B116,'Base facturation'!$C$4:$ALN$59,H$4,0)),"",HLOOKUP($B116,'Base facturation'!$C$4:$ALN$59,H$4,0))=0,"",IF(ISERROR(HLOOKUP($B116,'Base facturation'!$C$4:$ALN$59,H$4,0)),"",HLOOKUP($B116,'Base facturation'!$C$4:$ALN$59,H$4,0)))</f>
        <v/>
      </c>
      <c r="I116" s="287" t="str">
        <f t="shared" si="1"/>
        <v/>
      </c>
      <c r="J116" s="299"/>
      <c r="K116" s="294"/>
      <c r="L116" s="294"/>
      <c r="M116" s="295"/>
    </row>
    <row r="117" spans="2:13" ht="19.600000000000001" customHeight="1" x14ac:dyDescent="0.25">
      <c r="B117" s="282" t="s">
        <v>2924</v>
      </c>
      <c r="C117" s="283" t="str">
        <f>IF(IF(ISERROR(HLOOKUP($B117,'Base facturation'!$C$4:$ALN$59,C$4,0)),"",HLOOKUP($B117,'Base facturation'!$C$4:$ALN$59,C$4,0))=0,"",IF(ISERROR(HLOOKUP($B117,'Base facturation'!$C$4:$ALN$59,C$4,0)),"",HLOOKUP($B117,'Base facturation'!$C$4:$ALN$59,C$4,0)))</f>
        <v/>
      </c>
      <c r="D117" s="283" t="str">
        <f>IF(IF(ISERROR(HLOOKUP($B117,'Base facturation'!$C$4:$ALN$59,D$4,0)),"",HLOOKUP($B117,'Base facturation'!$C$4:$ALN$59,D$4,0))=0,"",IF(ISERROR(HLOOKUP($B117,'Base facturation'!$C$4:$ALN$59,D$4,0)),"",HLOOKUP($B117,'Base facturation'!$C$4:$ALN$59,D$4,0)))</f>
        <v/>
      </c>
      <c r="E117" s="283" t="str">
        <f>IF(IF(ISERROR(HLOOKUP($B117,'Base facturation'!$C$4:$ALN$59,E$4,0)),"",HLOOKUP($B117,'Base facturation'!$C$4:$ALN$59,E$4,0))=0,"",IF(ISERROR(HLOOKUP($B117,'Base facturation'!$C$4:$ALN$59,E$4,0)),"",HLOOKUP($B117,'Base facturation'!$C$4:$ALN$59,E$4,0)))</f>
        <v/>
      </c>
      <c r="F117" s="287" t="str">
        <f>IF(IF(ISERROR(HLOOKUP($B117,'Base facturation'!$C$4:$ALN$59,F$4,0)),"",HLOOKUP($B117,'Base facturation'!$C$4:$ALN$59,F$4,0))=0,"",IF(ISERROR(HLOOKUP($B117,'Base facturation'!$C$4:$ALN$59,F$4,0)),"",HLOOKUP($B117,'Base facturation'!$C$4:$ALN$59,F$4,0)))</f>
        <v/>
      </c>
      <c r="G117" s="309" t="str">
        <f>IF(IF(ISERROR(HLOOKUP($B117,'Base facturation'!$C$4:$ALN$59,G$4,0)),"",HLOOKUP($B117,'Base facturation'!$C$4:$ALN$59,G$4,0))=0,"",IF(ISERROR(HLOOKUP($B117,'Base facturation'!$C$4:$ALN$59,G$4,0)),"",HLOOKUP($B117,'Base facturation'!$C$4:$ALN$59,G$4,0)))</f>
        <v/>
      </c>
      <c r="H117" s="309" t="str">
        <f>IF(IF(ISERROR(HLOOKUP($B117,'Base facturation'!$C$4:$ALN$59,H$4,0)),"",HLOOKUP($B117,'Base facturation'!$C$4:$ALN$59,H$4,0))=0,"",IF(ISERROR(HLOOKUP($B117,'Base facturation'!$C$4:$ALN$59,H$4,0)),"",HLOOKUP($B117,'Base facturation'!$C$4:$ALN$59,H$4,0)))</f>
        <v/>
      </c>
      <c r="I117" s="287" t="str">
        <f t="shared" si="1"/>
        <v/>
      </c>
      <c r="J117" s="299"/>
      <c r="K117" s="294"/>
      <c r="L117" s="294"/>
      <c r="M117" s="295"/>
    </row>
    <row r="118" spans="2:13" ht="19.600000000000001" customHeight="1" x14ac:dyDescent="0.25">
      <c r="B118" s="282" t="s">
        <v>2925</v>
      </c>
      <c r="C118" s="283" t="str">
        <f>IF(IF(ISERROR(HLOOKUP($B118,'Base facturation'!$C$4:$ALN$59,C$4,0)),"",HLOOKUP($B118,'Base facturation'!$C$4:$ALN$59,C$4,0))=0,"",IF(ISERROR(HLOOKUP($B118,'Base facturation'!$C$4:$ALN$59,C$4,0)),"",HLOOKUP($B118,'Base facturation'!$C$4:$ALN$59,C$4,0)))</f>
        <v/>
      </c>
      <c r="D118" s="283" t="str">
        <f>IF(IF(ISERROR(HLOOKUP($B118,'Base facturation'!$C$4:$ALN$59,D$4,0)),"",HLOOKUP($B118,'Base facturation'!$C$4:$ALN$59,D$4,0))=0,"",IF(ISERROR(HLOOKUP($B118,'Base facturation'!$C$4:$ALN$59,D$4,0)),"",HLOOKUP($B118,'Base facturation'!$C$4:$ALN$59,D$4,0)))</f>
        <v/>
      </c>
      <c r="E118" s="283" t="str">
        <f>IF(IF(ISERROR(HLOOKUP($B118,'Base facturation'!$C$4:$ALN$59,E$4,0)),"",HLOOKUP($B118,'Base facturation'!$C$4:$ALN$59,E$4,0))=0,"",IF(ISERROR(HLOOKUP($B118,'Base facturation'!$C$4:$ALN$59,E$4,0)),"",HLOOKUP($B118,'Base facturation'!$C$4:$ALN$59,E$4,0)))</f>
        <v/>
      </c>
      <c r="F118" s="287" t="str">
        <f>IF(IF(ISERROR(HLOOKUP($B118,'Base facturation'!$C$4:$ALN$59,F$4,0)),"",HLOOKUP($B118,'Base facturation'!$C$4:$ALN$59,F$4,0))=0,"",IF(ISERROR(HLOOKUP($B118,'Base facturation'!$C$4:$ALN$59,F$4,0)),"",HLOOKUP($B118,'Base facturation'!$C$4:$ALN$59,F$4,0)))</f>
        <v/>
      </c>
      <c r="G118" s="309" t="str">
        <f>IF(IF(ISERROR(HLOOKUP($B118,'Base facturation'!$C$4:$ALN$59,G$4,0)),"",HLOOKUP($B118,'Base facturation'!$C$4:$ALN$59,G$4,0))=0,"",IF(ISERROR(HLOOKUP($B118,'Base facturation'!$C$4:$ALN$59,G$4,0)),"",HLOOKUP($B118,'Base facturation'!$C$4:$ALN$59,G$4,0)))</f>
        <v/>
      </c>
      <c r="H118" s="309" t="str">
        <f>IF(IF(ISERROR(HLOOKUP($B118,'Base facturation'!$C$4:$ALN$59,H$4,0)),"",HLOOKUP($B118,'Base facturation'!$C$4:$ALN$59,H$4,0))=0,"",IF(ISERROR(HLOOKUP($B118,'Base facturation'!$C$4:$ALN$59,H$4,0)),"",HLOOKUP($B118,'Base facturation'!$C$4:$ALN$59,H$4,0)))</f>
        <v/>
      </c>
      <c r="I118" s="287" t="str">
        <f t="shared" si="1"/>
        <v/>
      </c>
      <c r="J118" s="299"/>
      <c r="K118" s="294"/>
      <c r="L118" s="294"/>
      <c r="M118" s="295"/>
    </row>
    <row r="119" spans="2:13" ht="19.600000000000001" customHeight="1" x14ac:dyDescent="0.25">
      <c r="B119" s="282" t="s">
        <v>2926</v>
      </c>
      <c r="C119" s="283" t="str">
        <f>IF(IF(ISERROR(HLOOKUP($B119,'Base facturation'!$C$4:$ALN$59,C$4,0)),"",HLOOKUP($B119,'Base facturation'!$C$4:$ALN$59,C$4,0))=0,"",IF(ISERROR(HLOOKUP($B119,'Base facturation'!$C$4:$ALN$59,C$4,0)),"",HLOOKUP($B119,'Base facturation'!$C$4:$ALN$59,C$4,0)))</f>
        <v/>
      </c>
      <c r="D119" s="283" t="str">
        <f>IF(IF(ISERROR(HLOOKUP($B119,'Base facturation'!$C$4:$ALN$59,D$4,0)),"",HLOOKUP($B119,'Base facturation'!$C$4:$ALN$59,D$4,0))=0,"",IF(ISERROR(HLOOKUP($B119,'Base facturation'!$C$4:$ALN$59,D$4,0)),"",HLOOKUP($B119,'Base facturation'!$C$4:$ALN$59,D$4,0)))</f>
        <v/>
      </c>
      <c r="E119" s="283" t="str">
        <f>IF(IF(ISERROR(HLOOKUP($B119,'Base facturation'!$C$4:$ALN$59,E$4,0)),"",HLOOKUP($B119,'Base facturation'!$C$4:$ALN$59,E$4,0))=0,"",IF(ISERROR(HLOOKUP($B119,'Base facturation'!$C$4:$ALN$59,E$4,0)),"",HLOOKUP($B119,'Base facturation'!$C$4:$ALN$59,E$4,0)))</f>
        <v/>
      </c>
      <c r="F119" s="287" t="str">
        <f>IF(IF(ISERROR(HLOOKUP($B119,'Base facturation'!$C$4:$ALN$59,F$4,0)),"",HLOOKUP($B119,'Base facturation'!$C$4:$ALN$59,F$4,0))=0,"",IF(ISERROR(HLOOKUP($B119,'Base facturation'!$C$4:$ALN$59,F$4,0)),"",HLOOKUP($B119,'Base facturation'!$C$4:$ALN$59,F$4,0)))</f>
        <v/>
      </c>
      <c r="G119" s="309" t="str">
        <f>IF(IF(ISERROR(HLOOKUP($B119,'Base facturation'!$C$4:$ALN$59,G$4,0)),"",HLOOKUP($B119,'Base facturation'!$C$4:$ALN$59,G$4,0))=0,"",IF(ISERROR(HLOOKUP($B119,'Base facturation'!$C$4:$ALN$59,G$4,0)),"",HLOOKUP($B119,'Base facturation'!$C$4:$ALN$59,G$4,0)))</f>
        <v/>
      </c>
      <c r="H119" s="309" t="str">
        <f>IF(IF(ISERROR(HLOOKUP($B119,'Base facturation'!$C$4:$ALN$59,H$4,0)),"",HLOOKUP($B119,'Base facturation'!$C$4:$ALN$59,H$4,0))=0,"",IF(ISERROR(HLOOKUP($B119,'Base facturation'!$C$4:$ALN$59,H$4,0)),"",HLOOKUP($B119,'Base facturation'!$C$4:$ALN$59,H$4,0)))</f>
        <v/>
      </c>
      <c r="I119" s="287" t="str">
        <f t="shared" si="1"/>
        <v/>
      </c>
      <c r="J119" s="299"/>
      <c r="K119" s="294"/>
      <c r="L119" s="294"/>
      <c r="M119" s="295"/>
    </row>
    <row r="120" spans="2:13" ht="19.600000000000001" customHeight="1" x14ac:dyDescent="0.25">
      <c r="B120" s="282" t="s">
        <v>2927</v>
      </c>
      <c r="C120" s="283" t="str">
        <f>IF(IF(ISERROR(HLOOKUP($B120,'Base facturation'!$C$4:$ALN$59,C$4,0)),"",HLOOKUP($B120,'Base facturation'!$C$4:$ALN$59,C$4,0))=0,"",IF(ISERROR(HLOOKUP($B120,'Base facturation'!$C$4:$ALN$59,C$4,0)),"",HLOOKUP($B120,'Base facturation'!$C$4:$ALN$59,C$4,0)))</f>
        <v/>
      </c>
      <c r="D120" s="283" t="str">
        <f>IF(IF(ISERROR(HLOOKUP($B120,'Base facturation'!$C$4:$ALN$59,D$4,0)),"",HLOOKUP($B120,'Base facturation'!$C$4:$ALN$59,D$4,0))=0,"",IF(ISERROR(HLOOKUP($B120,'Base facturation'!$C$4:$ALN$59,D$4,0)),"",HLOOKUP($B120,'Base facturation'!$C$4:$ALN$59,D$4,0)))</f>
        <v/>
      </c>
      <c r="E120" s="283" t="str">
        <f>IF(IF(ISERROR(HLOOKUP($B120,'Base facturation'!$C$4:$ALN$59,E$4,0)),"",HLOOKUP($B120,'Base facturation'!$C$4:$ALN$59,E$4,0))=0,"",IF(ISERROR(HLOOKUP($B120,'Base facturation'!$C$4:$ALN$59,E$4,0)),"",HLOOKUP($B120,'Base facturation'!$C$4:$ALN$59,E$4,0)))</f>
        <v/>
      </c>
      <c r="F120" s="287" t="str">
        <f>IF(IF(ISERROR(HLOOKUP($B120,'Base facturation'!$C$4:$ALN$59,F$4,0)),"",HLOOKUP($B120,'Base facturation'!$C$4:$ALN$59,F$4,0))=0,"",IF(ISERROR(HLOOKUP($B120,'Base facturation'!$C$4:$ALN$59,F$4,0)),"",HLOOKUP($B120,'Base facturation'!$C$4:$ALN$59,F$4,0)))</f>
        <v/>
      </c>
      <c r="G120" s="309" t="str">
        <f>IF(IF(ISERROR(HLOOKUP($B120,'Base facturation'!$C$4:$ALN$59,G$4,0)),"",HLOOKUP($B120,'Base facturation'!$C$4:$ALN$59,G$4,0))=0,"",IF(ISERROR(HLOOKUP($B120,'Base facturation'!$C$4:$ALN$59,G$4,0)),"",HLOOKUP($B120,'Base facturation'!$C$4:$ALN$59,G$4,0)))</f>
        <v/>
      </c>
      <c r="H120" s="309" t="str">
        <f>IF(IF(ISERROR(HLOOKUP($B120,'Base facturation'!$C$4:$ALN$59,H$4,0)),"",HLOOKUP($B120,'Base facturation'!$C$4:$ALN$59,H$4,0))=0,"",IF(ISERROR(HLOOKUP($B120,'Base facturation'!$C$4:$ALN$59,H$4,0)),"",HLOOKUP($B120,'Base facturation'!$C$4:$ALN$59,H$4,0)))</f>
        <v/>
      </c>
      <c r="I120" s="287" t="str">
        <f t="shared" si="1"/>
        <v/>
      </c>
      <c r="J120" s="299"/>
      <c r="K120" s="294"/>
      <c r="L120" s="294"/>
      <c r="M120" s="295"/>
    </row>
    <row r="121" spans="2:13" ht="19.600000000000001" customHeight="1" x14ac:dyDescent="0.25">
      <c r="B121" s="282" t="s">
        <v>2928</v>
      </c>
      <c r="C121" s="283" t="str">
        <f>IF(IF(ISERROR(HLOOKUP($B121,'Base facturation'!$C$4:$ALN$59,C$4,0)),"",HLOOKUP($B121,'Base facturation'!$C$4:$ALN$59,C$4,0))=0,"",IF(ISERROR(HLOOKUP($B121,'Base facturation'!$C$4:$ALN$59,C$4,0)),"",HLOOKUP($B121,'Base facturation'!$C$4:$ALN$59,C$4,0)))</f>
        <v/>
      </c>
      <c r="D121" s="283" t="str">
        <f>IF(IF(ISERROR(HLOOKUP($B121,'Base facturation'!$C$4:$ALN$59,D$4,0)),"",HLOOKUP($B121,'Base facturation'!$C$4:$ALN$59,D$4,0))=0,"",IF(ISERROR(HLOOKUP($B121,'Base facturation'!$C$4:$ALN$59,D$4,0)),"",HLOOKUP($B121,'Base facturation'!$C$4:$ALN$59,D$4,0)))</f>
        <v/>
      </c>
      <c r="E121" s="283" t="str">
        <f>IF(IF(ISERROR(HLOOKUP($B121,'Base facturation'!$C$4:$ALN$59,E$4,0)),"",HLOOKUP($B121,'Base facturation'!$C$4:$ALN$59,E$4,0))=0,"",IF(ISERROR(HLOOKUP($B121,'Base facturation'!$C$4:$ALN$59,E$4,0)),"",HLOOKUP($B121,'Base facturation'!$C$4:$ALN$59,E$4,0)))</f>
        <v/>
      </c>
      <c r="F121" s="287" t="str">
        <f>IF(IF(ISERROR(HLOOKUP($B121,'Base facturation'!$C$4:$ALN$59,F$4,0)),"",HLOOKUP($B121,'Base facturation'!$C$4:$ALN$59,F$4,0))=0,"",IF(ISERROR(HLOOKUP($B121,'Base facturation'!$C$4:$ALN$59,F$4,0)),"",HLOOKUP($B121,'Base facturation'!$C$4:$ALN$59,F$4,0)))</f>
        <v/>
      </c>
      <c r="G121" s="309" t="str">
        <f>IF(IF(ISERROR(HLOOKUP($B121,'Base facturation'!$C$4:$ALN$59,G$4,0)),"",HLOOKUP($B121,'Base facturation'!$C$4:$ALN$59,G$4,0))=0,"",IF(ISERROR(HLOOKUP($B121,'Base facturation'!$C$4:$ALN$59,G$4,0)),"",HLOOKUP($B121,'Base facturation'!$C$4:$ALN$59,G$4,0)))</f>
        <v/>
      </c>
      <c r="H121" s="309" t="str">
        <f>IF(IF(ISERROR(HLOOKUP($B121,'Base facturation'!$C$4:$ALN$59,H$4,0)),"",HLOOKUP($B121,'Base facturation'!$C$4:$ALN$59,H$4,0))=0,"",IF(ISERROR(HLOOKUP($B121,'Base facturation'!$C$4:$ALN$59,H$4,0)),"",HLOOKUP($B121,'Base facturation'!$C$4:$ALN$59,H$4,0)))</f>
        <v/>
      </c>
      <c r="I121" s="287" t="str">
        <f t="shared" si="1"/>
        <v/>
      </c>
      <c r="J121" s="299"/>
      <c r="K121" s="294"/>
      <c r="L121" s="294"/>
      <c r="M121" s="295"/>
    </row>
    <row r="122" spans="2:13" ht="19.600000000000001" customHeight="1" x14ac:dyDescent="0.25">
      <c r="B122" s="282" t="s">
        <v>2929</v>
      </c>
      <c r="C122" s="283" t="str">
        <f>IF(IF(ISERROR(HLOOKUP($B122,'Base facturation'!$C$4:$ALN$59,C$4,0)),"",HLOOKUP($B122,'Base facturation'!$C$4:$ALN$59,C$4,0))=0,"",IF(ISERROR(HLOOKUP($B122,'Base facturation'!$C$4:$ALN$59,C$4,0)),"",HLOOKUP($B122,'Base facturation'!$C$4:$ALN$59,C$4,0)))</f>
        <v/>
      </c>
      <c r="D122" s="283" t="str">
        <f>IF(IF(ISERROR(HLOOKUP($B122,'Base facturation'!$C$4:$ALN$59,D$4,0)),"",HLOOKUP($B122,'Base facturation'!$C$4:$ALN$59,D$4,0))=0,"",IF(ISERROR(HLOOKUP($B122,'Base facturation'!$C$4:$ALN$59,D$4,0)),"",HLOOKUP($B122,'Base facturation'!$C$4:$ALN$59,D$4,0)))</f>
        <v/>
      </c>
      <c r="E122" s="283" t="str">
        <f>IF(IF(ISERROR(HLOOKUP($B122,'Base facturation'!$C$4:$ALN$59,E$4,0)),"",HLOOKUP($B122,'Base facturation'!$C$4:$ALN$59,E$4,0))=0,"",IF(ISERROR(HLOOKUP($B122,'Base facturation'!$C$4:$ALN$59,E$4,0)),"",HLOOKUP($B122,'Base facturation'!$C$4:$ALN$59,E$4,0)))</f>
        <v/>
      </c>
      <c r="F122" s="287" t="str">
        <f>IF(IF(ISERROR(HLOOKUP($B122,'Base facturation'!$C$4:$ALN$59,F$4,0)),"",HLOOKUP($B122,'Base facturation'!$C$4:$ALN$59,F$4,0))=0,"",IF(ISERROR(HLOOKUP($B122,'Base facturation'!$C$4:$ALN$59,F$4,0)),"",HLOOKUP($B122,'Base facturation'!$C$4:$ALN$59,F$4,0)))</f>
        <v/>
      </c>
      <c r="G122" s="309" t="str">
        <f>IF(IF(ISERROR(HLOOKUP($B122,'Base facturation'!$C$4:$ALN$59,G$4,0)),"",HLOOKUP($B122,'Base facturation'!$C$4:$ALN$59,G$4,0))=0,"",IF(ISERROR(HLOOKUP($B122,'Base facturation'!$C$4:$ALN$59,G$4,0)),"",HLOOKUP($B122,'Base facturation'!$C$4:$ALN$59,G$4,0)))</f>
        <v/>
      </c>
      <c r="H122" s="309" t="str">
        <f>IF(IF(ISERROR(HLOOKUP($B122,'Base facturation'!$C$4:$ALN$59,H$4,0)),"",HLOOKUP($B122,'Base facturation'!$C$4:$ALN$59,H$4,0))=0,"",IF(ISERROR(HLOOKUP($B122,'Base facturation'!$C$4:$ALN$59,H$4,0)),"",HLOOKUP($B122,'Base facturation'!$C$4:$ALN$59,H$4,0)))</f>
        <v/>
      </c>
      <c r="I122" s="287" t="str">
        <f t="shared" si="1"/>
        <v/>
      </c>
      <c r="J122" s="299"/>
      <c r="K122" s="294"/>
      <c r="L122" s="294"/>
      <c r="M122" s="295"/>
    </row>
    <row r="123" spans="2:13" ht="19.600000000000001" customHeight="1" x14ac:dyDescent="0.25">
      <c r="B123" s="282" t="s">
        <v>2930</v>
      </c>
      <c r="C123" s="283" t="str">
        <f>IF(IF(ISERROR(HLOOKUP($B123,'Base facturation'!$C$4:$ALN$59,C$4,0)),"",HLOOKUP($B123,'Base facturation'!$C$4:$ALN$59,C$4,0))=0,"",IF(ISERROR(HLOOKUP($B123,'Base facturation'!$C$4:$ALN$59,C$4,0)),"",HLOOKUP($B123,'Base facturation'!$C$4:$ALN$59,C$4,0)))</f>
        <v/>
      </c>
      <c r="D123" s="283" t="str">
        <f>IF(IF(ISERROR(HLOOKUP($B123,'Base facturation'!$C$4:$ALN$59,D$4,0)),"",HLOOKUP($B123,'Base facturation'!$C$4:$ALN$59,D$4,0))=0,"",IF(ISERROR(HLOOKUP($B123,'Base facturation'!$C$4:$ALN$59,D$4,0)),"",HLOOKUP($B123,'Base facturation'!$C$4:$ALN$59,D$4,0)))</f>
        <v/>
      </c>
      <c r="E123" s="283" t="str">
        <f>IF(IF(ISERROR(HLOOKUP($B123,'Base facturation'!$C$4:$ALN$59,E$4,0)),"",HLOOKUP($B123,'Base facturation'!$C$4:$ALN$59,E$4,0))=0,"",IF(ISERROR(HLOOKUP($B123,'Base facturation'!$C$4:$ALN$59,E$4,0)),"",HLOOKUP($B123,'Base facturation'!$C$4:$ALN$59,E$4,0)))</f>
        <v/>
      </c>
      <c r="F123" s="287" t="str">
        <f>IF(IF(ISERROR(HLOOKUP($B123,'Base facturation'!$C$4:$ALN$59,F$4,0)),"",HLOOKUP($B123,'Base facturation'!$C$4:$ALN$59,F$4,0))=0,"",IF(ISERROR(HLOOKUP($B123,'Base facturation'!$C$4:$ALN$59,F$4,0)),"",HLOOKUP($B123,'Base facturation'!$C$4:$ALN$59,F$4,0)))</f>
        <v/>
      </c>
      <c r="G123" s="309" t="str">
        <f>IF(IF(ISERROR(HLOOKUP($B123,'Base facturation'!$C$4:$ALN$59,G$4,0)),"",HLOOKUP($B123,'Base facturation'!$C$4:$ALN$59,G$4,0))=0,"",IF(ISERROR(HLOOKUP($B123,'Base facturation'!$C$4:$ALN$59,G$4,0)),"",HLOOKUP($B123,'Base facturation'!$C$4:$ALN$59,G$4,0)))</f>
        <v/>
      </c>
      <c r="H123" s="309" t="str">
        <f>IF(IF(ISERROR(HLOOKUP($B123,'Base facturation'!$C$4:$ALN$59,H$4,0)),"",HLOOKUP($B123,'Base facturation'!$C$4:$ALN$59,H$4,0))=0,"",IF(ISERROR(HLOOKUP($B123,'Base facturation'!$C$4:$ALN$59,H$4,0)),"",HLOOKUP($B123,'Base facturation'!$C$4:$ALN$59,H$4,0)))</f>
        <v/>
      </c>
      <c r="I123" s="287" t="str">
        <f t="shared" si="1"/>
        <v/>
      </c>
      <c r="J123" s="299"/>
      <c r="K123" s="294"/>
      <c r="L123" s="294"/>
      <c r="M123" s="295"/>
    </row>
    <row r="124" spans="2:13" ht="19.600000000000001" customHeight="1" x14ac:dyDescent="0.25">
      <c r="B124" s="282" t="s">
        <v>2931</v>
      </c>
      <c r="C124" s="283" t="str">
        <f>IF(IF(ISERROR(HLOOKUP($B124,'Base facturation'!$C$4:$ALN$59,C$4,0)),"",HLOOKUP($B124,'Base facturation'!$C$4:$ALN$59,C$4,0))=0,"",IF(ISERROR(HLOOKUP($B124,'Base facturation'!$C$4:$ALN$59,C$4,0)),"",HLOOKUP($B124,'Base facturation'!$C$4:$ALN$59,C$4,0)))</f>
        <v/>
      </c>
      <c r="D124" s="283" t="str">
        <f>IF(IF(ISERROR(HLOOKUP($B124,'Base facturation'!$C$4:$ALN$59,D$4,0)),"",HLOOKUP($B124,'Base facturation'!$C$4:$ALN$59,D$4,0))=0,"",IF(ISERROR(HLOOKUP($B124,'Base facturation'!$C$4:$ALN$59,D$4,0)),"",HLOOKUP($B124,'Base facturation'!$C$4:$ALN$59,D$4,0)))</f>
        <v/>
      </c>
      <c r="E124" s="283" t="str">
        <f>IF(IF(ISERROR(HLOOKUP($B124,'Base facturation'!$C$4:$ALN$59,E$4,0)),"",HLOOKUP($B124,'Base facturation'!$C$4:$ALN$59,E$4,0))=0,"",IF(ISERROR(HLOOKUP($B124,'Base facturation'!$C$4:$ALN$59,E$4,0)),"",HLOOKUP($B124,'Base facturation'!$C$4:$ALN$59,E$4,0)))</f>
        <v/>
      </c>
      <c r="F124" s="287" t="str">
        <f>IF(IF(ISERROR(HLOOKUP($B124,'Base facturation'!$C$4:$ALN$59,F$4,0)),"",HLOOKUP($B124,'Base facturation'!$C$4:$ALN$59,F$4,0))=0,"",IF(ISERROR(HLOOKUP($B124,'Base facturation'!$C$4:$ALN$59,F$4,0)),"",HLOOKUP($B124,'Base facturation'!$C$4:$ALN$59,F$4,0)))</f>
        <v/>
      </c>
      <c r="G124" s="309" t="str">
        <f>IF(IF(ISERROR(HLOOKUP($B124,'Base facturation'!$C$4:$ALN$59,G$4,0)),"",HLOOKUP($B124,'Base facturation'!$C$4:$ALN$59,G$4,0))=0,"",IF(ISERROR(HLOOKUP($B124,'Base facturation'!$C$4:$ALN$59,G$4,0)),"",HLOOKUP($B124,'Base facturation'!$C$4:$ALN$59,G$4,0)))</f>
        <v/>
      </c>
      <c r="H124" s="309" t="str">
        <f>IF(IF(ISERROR(HLOOKUP($B124,'Base facturation'!$C$4:$ALN$59,H$4,0)),"",HLOOKUP($B124,'Base facturation'!$C$4:$ALN$59,H$4,0))=0,"",IF(ISERROR(HLOOKUP($B124,'Base facturation'!$C$4:$ALN$59,H$4,0)),"",HLOOKUP($B124,'Base facturation'!$C$4:$ALN$59,H$4,0)))</f>
        <v/>
      </c>
      <c r="I124" s="287" t="str">
        <f t="shared" si="1"/>
        <v/>
      </c>
      <c r="J124" s="299"/>
      <c r="K124" s="294"/>
      <c r="L124" s="294"/>
      <c r="M124" s="295"/>
    </row>
    <row r="125" spans="2:13" ht="19.600000000000001" customHeight="1" x14ac:dyDescent="0.25">
      <c r="B125" s="282" t="s">
        <v>2932</v>
      </c>
      <c r="C125" s="283" t="str">
        <f>IF(IF(ISERROR(HLOOKUP($B125,'Base facturation'!$C$4:$ALN$59,C$4,0)),"",HLOOKUP($B125,'Base facturation'!$C$4:$ALN$59,C$4,0))=0,"",IF(ISERROR(HLOOKUP($B125,'Base facturation'!$C$4:$ALN$59,C$4,0)),"",HLOOKUP($B125,'Base facturation'!$C$4:$ALN$59,C$4,0)))</f>
        <v/>
      </c>
      <c r="D125" s="283" t="str">
        <f>IF(IF(ISERROR(HLOOKUP($B125,'Base facturation'!$C$4:$ALN$59,D$4,0)),"",HLOOKUP($B125,'Base facturation'!$C$4:$ALN$59,D$4,0))=0,"",IF(ISERROR(HLOOKUP($B125,'Base facturation'!$C$4:$ALN$59,D$4,0)),"",HLOOKUP($B125,'Base facturation'!$C$4:$ALN$59,D$4,0)))</f>
        <v/>
      </c>
      <c r="E125" s="283" t="str">
        <f>IF(IF(ISERROR(HLOOKUP($B125,'Base facturation'!$C$4:$ALN$59,E$4,0)),"",HLOOKUP($B125,'Base facturation'!$C$4:$ALN$59,E$4,0))=0,"",IF(ISERROR(HLOOKUP($B125,'Base facturation'!$C$4:$ALN$59,E$4,0)),"",HLOOKUP($B125,'Base facturation'!$C$4:$ALN$59,E$4,0)))</f>
        <v/>
      </c>
      <c r="F125" s="287" t="str">
        <f>IF(IF(ISERROR(HLOOKUP($B125,'Base facturation'!$C$4:$ALN$59,F$4,0)),"",HLOOKUP($B125,'Base facturation'!$C$4:$ALN$59,F$4,0))=0,"",IF(ISERROR(HLOOKUP($B125,'Base facturation'!$C$4:$ALN$59,F$4,0)),"",HLOOKUP($B125,'Base facturation'!$C$4:$ALN$59,F$4,0)))</f>
        <v/>
      </c>
      <c r="G125" s="309" t="str">
        <f>IF(IF(ISERROR(HLOOKUP($B125,'Base facturation'!$C$4:$ALN$59,G$4,0)),"",HLOOKUP($B125,'Base facturation'!$C$4:$ALN$59,G$4,0))=0,"",IF(ISERROR(HLOOKUP($B125,'Base facturation'!$C$4:$ALN$59,G$4,0)),"",HLOOKUP($B125,'Base facturation'!$C$4:$ALN$59,G$4,0)))</f>
        <v/>
      </c>
      <c r="H125" s="309" t="str">
        <f>IF(IF(ISERROR(HLOOKUP($B125,'Base facturation'!$C$4:$ALN$59,H$4,0)),"",HLOOKUP($B125,'Base facturation'!$C$4:$ALN$59,H$4,0))=0,"",IF(ISERROR(HLOOKUP($B125,'Base facturation'!$C$4:$ALN$59,H$4,0)),"",HLOOKUP($B125,'Base facturation'!$C$4:$ALN$59,H$4,0)))</f>
        <v/>
      </c>
      <c r="I125" s="287" t="str">
        <f t="shared" si="1"/>
        <v/>
      </c>
      <c r="J125" s="299"/>
      <c r="K125" s="294"/>
      <c r="L125" s="294"/>
      <c r="M125" s="295"/>
    </row>
    <row r="126" spans="2:13" ht="19.600000000000001" customHeight="1" x14ac:dyDescent="0.25">
      <c r="B126" s="282" t="s">
        <v>2933</v>
      </c>
      <c r="C126" s="283" t="str">
        <f>IF(IF(ISERROR(HLOOKUP($B126,'Base facturation'!$C$4:$ALN$59,C$4,0)),"",HLOOKUP($B126,'Base facturation'!$C$4:$ALN$59,C$4,0))=0,"",IF(ISERROR(HLOOKUP($B126,'Base facturation'!$C$4:$ALN$59,C$4,0)),"",HLOOKUP($B126,'Base facturation'!$C$4:$ALN$59,C$4,0)))</f>
        <v/>
      </c>
      <c r="D126" s="283" t="str">
        <f>IF(IF(ISERROR(HLOOKUP($B126,'Base facturation'!$C$4:$ALN$59,D$4,0)),"",HLOOKUP($B126,'Base facturation'!$C$4:$ALN$59,D$4,0))=0,"",IF(ISERROR(HLOOKUP($B126,'Base facturation'!$C$4:$ALN$59,D$4,0)),"",HLOOKUP($B126,'Base facturation'!$C$4:$ALN$59,D$4,0)))</f>
        <v/>
      </c>
      <c r="E126" s="283" t="str">
        <f>IF(IF(ISERROR(HLOOKUP($B126,'Base facturation'!$C$4:$ALN$59,E$4,0)),"",HLOOKUP($B126,'Base facturation'!$C$4:$ALN$59,E$4,0))=0,"",IF(ISERROR(HLOOKUP($B126,'Base facturation'!$C$4:$ALN$59,E$4,0)),"",HLOOKUP($B126,'Base facturation'!$C$4:$ALN$59,E$4,0)))</f>
        <v/>
      </c>
      <c r="F126" s="287" t="str">
        <f>IF(IF(ISERROR(HLOOKUP($B126,'Base facturation'!$C$4:$ALN$59,F$4,0)),"",HLOOKUP($B126,'Base facturation'!$C$4:$ALN$59,F$4,0))=0,"",IF(ISERROR(HLOOKUP($B126,'Base facturation'!$C$4:$ALN$59,F$4,0)),"",HLOOKUP($B126,'Base facturation'!$C$4:$ALN$59,F$4,0)))</f>
        <v/>
      </c>
      <c r="G126" s="309" t="str">
        <f>IF(IF(ISERROR(HLOOKUP($B126,'Base facturation'!$C$4:$ALN$59,G$4,0)),"",HLOOKUP($B126,'Base facturation'!$C$4:$ALN$59,G$4,0))=0,"",IF(ISERROR(HLOOKUP($B126,'Base facturation'!$C$4:$ALN$59,G$4,0)),"",HLOOKUP($B126,'Base facturation'!$C$4:$ALN$59,G$4,0)))</f>
        <v/>
      </c>
      <c r="H126" s="309" t="str">
        <f>IF(IF(ISERROR(HLOOKUP($B126,'Base facturation'!$C$4:$ALN$59,H$4,0)),"",HLOOKUP($B126,'Base facturation'!$C$4:$ALN$59,H$4,0))=0,"",IF(ISERROR(HLOOKUP($B126,'Base facturation'!$C$4:$ALN$59,H$4,0)),"",HLOOKUP($B126,'Base facturation'!$C$4:$ALN$59,H$4,0)))</f>
        <v/>
      </c>
      <c r="I126" s="287" t="str">
        <f t="shared" si="1"/>
        <v/>
      </c>
      <c r="J126" s="299"/>
      <c r="K126" s="294"/>
      <c r="L126" s="294"/>
      <c r="M126" s="295"/>
    </row>
    <row r="127" spans="2:13" ht="19.600000000000001" customHeight="1" x14ac:dyDescent="0.25">
      <c r="B127" s="282" t="s">
        <v>2934</v>
      </c>
      <c r="C127" s="283" t="str">
        <f>IF(IF(ISERROR(HLOOKUP($B127,'Base facturation'!$C$4:$ALN$59,C$4,0)),"",HLOOKUP($B127,'Base facturation'!$C$4:$ALN$59,C$4,0))=0,"",IF(ISERROR(HLOOKUP($B127,'Base facturation'!$C$4:$ALN$59,C$4,0)),"",HLOOKUP($B127,'Base facturation'!$C$4:$ALN$59,C$4,0)))</f>
        <v/>
      </c>
      <c r="D127" s="283" t="str">
        <f>IF(IF(ISERROR(HLOOKUP($B127,'Base facturation'!$C$4:$ALN$59,D$4,0)),"",HLOOKUP($B127,'Base facturation'!$C$4:$ALN$59,D$4,0))=0,"",IF(ISERROR(HLOOKUP($B127,'Base facturation'!$C$4:$ALN$59,D$4,0)),"",HLOOKUP($B127,'Base facturation'!$C$4:$ALN$59,D$4,0)))</f>
        <v/>
      </c>
      <c r="E127" s="283" t="str">
        <f>IF(IF(ISERROR(HLOOKUP($B127,'Base facturation'!$C$4:$ALN$59,E$4,0)),"",HLOOKUP($B127,'Base facturation'!$C$4:$ALN$59,E$4,0))=0,"",IF(ISERROR(HLOOKUP($B127,'Base facturation'!$C$4:$ALN$59,E$4,0)),"",HLOOKUP($B127,'Base facturation'!$C$4:$ALN$59,E$4,0)))</f>
        <v/>
      </c>
      <c r="F127" s="287" t="str">
        <f>IF(IF(ISERROR(HLOOKUP($B127,'Base facturation'!$C$4:$ALN$59,F$4,0)),"",HLOOKUP($B127,'Base facturation'!$C$4:$ALN$59,F$4,0))=0,"",IF(ISERROR(HLOOKUP($B127,'Base facturation'!$C$4:$ALN$59,F$4,0)),"",HLOOKUP($B127,'Base facturation'!$C$4:$ALN$59,F$4,0)))</f>
        <v/>
      </c>
      <c r="G127" s="309" t="str">
        <f>IF(IF(ISERROR(HLOOKUP($B127,'Base facturation'!$C$4:$ALN$59,G$4,0)),"",HLOOKUP($B127,'Base facturation'!$C$4:$ALN$59,G$4,0))=0,"",IF(ISERROR(HLOOKUP($B127,'Base facturation'!$C$4:$ALN$59,G$4,0)),"",HLOOKUP($B127,'Base facturation'!$C$4:$ALN$59,G$4,0)))</f>
        <v/>
      </c>
      <c r="H127" s="309" t="str">
        <f>IF(IF(ISERROR(HLOOKUP($B127,'Base facturation'!$C$4:$ALN$59,H$4,0)),"",HLOOKUP($B127,'Base facturation'!$C$4:$ALN$59,H$4,0))=0,"",IF(ISERROR(HLOOKUP($B127,'Base facturation'!$C$4:$ALN$59,H$4,0)),"",HLOOKUP($B127,'Base facturation'!$C$4:$ALN$59,H$4,0)))</f>
        <v/>
      </c>
      <c r="I127" s="287" t="str">
        <f t="shared" si="1"/>
        <v/>
      </c>
      <c r="J127" s="299"/>
      <c r="K127" s="294"/>
      <c r="L127" s="294"/>
      <c r="M127" s="295"/>
    </row>
    <row r="128" spans="2:13" ht="19.600000000000001" customHeight="1" x14ac:dyDescent="0.25">
      <c r="B128" s="282" t="s">
        <v>2935</v>
      </c>
      <c r="C128" s="283" t="str">
        <f>IF(IF(ISERROR(HLOOKUP($B128,'Base facturation'!$C$4:$ALN$59,C$4,0)),"",HLOOKUP($B128,'Base facturation'!$C$4:$ALN$59,C$4,0))=0,"",IF(ISERROR(HLOOKUP($B128,'Base facturation'!$C$4:$ALN$59,C$4,0)),"",HLOOKUP($B128,'Base facturation'!$C$4:$ALN$59,C$4,0)))</f>
        <v/>
      </c>
      <c r="D128" s="283" t="str">
        <f>IF(IF(ISERROR(HLOOKUP($B128,'Base facturation'!$C$4:$ALN$59,D$4,0)),"",HLOOKUP($B128,'Base facturation'!$C$4:$ALN$59,D$4,0))=0,"",IF(ISERROR(HLOOKUP($B128,'Base facturation'!$C$4:$ALN$59,D$4,0)),"",HLOOKUP($B128,'Base facturation'!$C$4:$ALN$59,D$4,0)))</f>
        <v/>
      </c>
      <c r="E128" s="283" t="str">
        <f>IF(IF(ISERROR(HLOOKUP($B128,'Base facturation'!$C$4:$ALN$59,E$4,0)),"",HLOOKUP($B128,'Base facturation'!$C$4:$ALN$59,E$4,0))=0,"",IF(ISERROR(HLOOKUP($B128,'Base facturation'!$C$4:$ALN$59,E$4,0)),"",HLOOKUP($B128,'Base facturation'!$C$4:$ALN$59,E$4,0)))</f>
        <v/>
      </c>
      <c r="F128" s="287" t="str">
        <f>IF(IF(ISERROR(HLOOKUP($B128,'Base facturation'!$C$4:$ALN$59,F$4,0)),"",HLOOKUP($B128,'Base facturation'!$C$4:$ALN$59,F$4,0))=0,"",IF(ISERROR(HLOOKUP($B128,'Base facturation'!$C$4:$ALN$59,F$4,0)),"",HLOOKUP($B128,'Base facturation'!$C$4:$ALN$59,F$4,0)))</f>
        <v/>
      </c>
      <c r="G128" s="309" t="str">
        <f>IF(IF(ISERROR(HLOOKUP($B128,'Base facturation'!$C$4:$ALN$59,G$4,0)),"",HLOOKUP($B128,'Base facturation'!$C$4:$ALN$59,G$4,0))=0,"",IF(ISERROR(HLOOKUP($B128,'Base facturation'!$C$4:$ALN$59,G$4,0)),"",HLOOKUP($B128,'Base facturation'!$C$4:$ALN$59,G$4,0)))</f>
        <v/>
      </c>
      <c r="H128" s="309" t="str">
        <f>IF(IF(ISERROR(HLOOKUP($B128,'Base facturation'!$C$4:$ALN$59,H$4,0)),"",HLOOKUP($B128,'Base facturation'!$C$4:$ALN$59,H$4,0))=0,"",IF(ISERROR(HLOOKUP($B128,'Base facturation'!$C$4:$ALN$59,H$4,0)),"",HLOOKUP($B128,'Base facturation'!$C$4:$ALN$59,H$4,0)))</f>
        <v/>
      </c>
      <c r="I128" s="287" t="str">
        <f t="shared" si="1"/>
        <v/>
      </c>
      <c r="J128" s="299"/>
      <c r="K128" s="294"/>
      <c r="L128" s="294"/>
      <c r="M128" s="295"/>
    </row>
    <row r="129" spans="2:13" ht="19.600000000000001" customHeight="1" x14ac:dyDescent="0.25">
      <c r="B129" s="282" t="s">
        <v>2936</v>
      </c>
      <c r="C129" s="283" t="str">
        <f>IF(IF(ISERROR(HLOOKUP($B129,'Base facturation'!$C$4:$ALN$59,C$4,0)),"",HLOOKUP($B129,'Base facturation'!$C$4:$ALN$59,C$4,0))=0,"",IF(ISERROR(HLOOKUP($B129,'Base facturation'!$C$4:$ALN$59,C$4,0)),"",HLOOKUP($B129,'Base facturation'!$C$4:$ALN$59,C$4,0)))</f>
        <v/>
      </c>
      <c r="D129" s="283" t="str">
        <f>IF(IF(ISERROR(HLOOKUP($B129,'Base facturation'!$C$4:$ALN$59,D$4,0)),"",HLOOKUP($B129,'Base facturation'!$C$4:$ALN$59,D$4,0))=0,"",IF(ISERROR(HLOOKUP($B129,'Base facturation'!$C$4:$ALN$59,D$4,0)),"",HLOOKUP($B129,'Base facturation'!$C$4:$ALN$59,D$4,0)))</f>
        <v/>
      </c>
      <c r="E129" s="283" t="str">
        <f>IF(IF(ISERROR(HLOOKUP($B129,'Base facturation'!$C$4:$ALN$59,E$4,0)),"",HLOOKUP($B129,'Base facturation'!$C$4:$ALN$59,E$4,0))=0,"",IF(ISERROR(HLOOKUP($B129,'Base facturation'!$C$4:$ALN$59,E$4,0)),"",HLOOKUP($B129,'Base facturation'!$C$4:$ALN$59,E$4,0)))</f>
        <v/>
      </c>
      <c r="F129" s="287" t="str">
        <f>IF(IF(ISERROR(HLOOKUP($B129,'Base facturation'!$C$4:$ALN$59,F$4,0)),"",HLOOKUP($B129,'Base facturation'!$C$4:$ALN$59,F$4,0))=0,"",IF(ISERROR(HLOOKUP($B129,'Base facturation'!$C$4:$ALN$59,F$4,0)),"",HLOOKUP($B129,'Base facturation'!$C$4:$ALN$59,F$4,0)))</f>
        <v/>
      </c>
      <c r="G129" s="309" t="str">
        <f>IF(IF(ISERROR(HLOOKUP($B129,'Base facturation'!$C$4:$ALN$59,G$4,0)),"",HLOOKUP($B129,'Base facturation'!$C$4:$ALN$59,G$4,0))=0,"",IF(ISERROR(HLOOKUP($B129,'Base facturation'!$C$4:$ALN$59,G$4,0)),"",HLOOKUP($B129,'Base facturation'!$C$4:$ALN$59,G$4,0)))</f>
        <v/>
      </c>
      <c r="H129" s="309" t="str">
        <f>IF(IF(ISERROR(HLOOKUP($B129,'Base facturation'!$C$4:$ALN$59,H$4,0)),"",HLOOKUP($B129,'Base facturation'!$C$4:$ALN$59,H$4,0))=0,"",IF(ISERROR(HLOOKUP($B129,'Base facturation'!$C$4:$ALN$59,H$4,0)),"",HLOOKUP($B129,'Base facturation'!$C$4:$ALN$59,H$4,0)))</f>
        <v/>
      </c>
      <c r="I129" s="287" t="str">
        <f t="shared" si="1"/>
        <v/>
      </c>
      <c r="J129" s="299"/>
      <c r="K129" s="294"/>
      <c r="L129" s="294"/>
      <c r="M129" s="295"/>
    </row>
    <row r="130" spans="2:13" ht="19.600000000000001" customHeight="1" x14ac:dyDescent="0.25">
      <c r="B130" s="282" t="s">
        <v>2937</v>
      </c>
      <c r="C130" s="283" t="str">
        <f>IF(IF(ISERROR(HLOOKUP($B130,'Base facturation'!$C$4:$ALN$59,C$4,0)),"",HLOOKUP($B130,'Base facturation'!$C$4:$ALN$59,C$4,0))=0,"",IF(ISERROR(HLOOKUP($B130,'Base facturation'!$C$4:$ALN$59,C$4,0)),"",HLOOKUP($B130,'Base facturation'!$C$4:$ALN$59,C$4,0)))</f>
        <v/>
      </c>
      <c r="D130" s="283" t="str">
        <f>IF(IF(ISERROR(HLOOKUP($B130,'Base facturation'!$C$4:$ALN$59,D$4,0)),"",HLOOKUP($B130,'Base facturation'!$C$4:$ALN$59,D$4,0))=0,"",IF(ISERROR(HLOOKUP($B130,'Base facturation'!$C$4:$ALN$59,D$4,0)),"",HLOOKUP($B130,'Base facturation'!$C$4:$ALN$59,D$4,0)))</f>
        <v/>
      </c>
      <c r="E130" s="283" t="str">
        <f>IF(IF(ISERROR(HLOOKUP($B130,'Base facturation'!$C$4:$ALN$59,E$4,0)),"",HLOOKUP($B130,'Base facturation'!$C$4:$ALN$59,E$4,0))=0,"",IF(ISERROR(HLOOKUP($B130,'Base facturation'!$C$4:$ALN$59,E$4,0)),"",HLOOKUP($B130,'Base facturation'!$C$4:$ALN$59,E$4,0)))</f>
        <v/>
      </c>
      <c r="F130" s="287" t="str">
        <f>IF(IF(ISERROR(HLOOKUP($B130,'Base facturation'!$C$4:$ALN$59,F$4,0)),"",HLOOKUP($B130,'Base facturation'!$C$4:$ALN$59,F$4,0))=0,"",IF(ISERROR(HLOOKUP($B130,'Base facturation'!$C$4:$ALN$59,F$4,0)),"",HLOOKUP($B130,'Base facturation'!$C$4:$ALN$59,F$4,0)))</f>
        <v/>
      </c>
      <c r="G130" s="309" t="str">
        <f>IF(IF(ISERROR(HLOOKUP($B130,'Base facturation'!$C$4:$ALN$59,G$4,0)),"",HLOOKUP($B130,'Base facturation'!$C$4:$ALN$59,G$4,0))=0,"",IF(ISERROR(HLOOKUP($B130,'Base facturation'!$C$4:$ALN$59,G$4,0)),"",HLOOKUP($B130,'Base facturation'!$C$4:$ALN$59,G$4,0)))</f>
        <v/>
      </c>
      <c r="H130" s="309" t="str">
        <f>IF(IF(ISERROR(HLOOKUP($B130,'Base facturation'!$C$4:$ALN$59,H$4,0)),"",HLOOKUP($B130,'Base facturation'!$C$4:$ALN$59,H$4,0))=0,"",IF(ISERROR(HLOOKUP($B130,'Base facturation'!$C$4:$ALN$59,H$4,0)),"",HLOOKUP($B130,'Base facturation'!$C$4:$ALN$59,H$4,0)))</f>
        <v/>
      </c>
      <c r="I130" s="287" t="str">
        <f t="shared" si="1"/>
        <v/>
      </c>
      <c r="J130" s="299"/>
      <c r="K130" s="294"/>
      <c r="L130" s="294"/>
      <c r="M130" s="295"/>
    </row>
    <row r="131" spans="2:13" ht="19.600000000000001" customHeight="1" x14ac:dyDescent="0.25">
      <c r="B131" s="282" t="s">
        <v>2938</v>
      </c>
      <c r="C131" s="283" t="str">
        <f>IF(IF(ISERROR(HLOOKUP($B131,'Base facturation'!$C$4:$ALN$59,C$4,0)),"",HLOOKUP($B131,'Base facturation'!$C$4:$ALN$59,C$4,0))=0,"",IF(ISERROR(HLOOKUP($B131,'Base facturation'!$C$4:$ALN$59,C$4,0)),"",HLOOKUP($B131,'Base facturation'!$C$4:$ALN$59,C$4,0)))</f>
        <v/>
      </c>
      <c r="D131" s="283" t="str">
        <f>IF(IF(ISERROR(HLOOKUP($B131,'Base facturation'!$C$4:$ALN$59,D$4,0)),"",HLOOKUP($B131,'Base facturation'!$C$4:$ALN$59,D$4,0))=0,"",IF(ISERROR(HLOOKUP($B131,'Base facturation'!$C$4:$ALN$59,D$4,0)),"",HLOOKUP($B131,'Base facturation'!$C$4:$ALN$59,D$4,0)))</f>
        <v/>
      </c>
      <c r="E131" s="283" t="str">
        <f>IF(IF(ISERROR(HLOOKUP($B131,'Base facturation'!$C$4:$ALN$59,E$4,0)),"",HLOOKUP($B131,'Base facturation'!$C$4:$ALN$59,E$4,0))=0,"",IF(ISERROR(HLOOKUP($B131,'Base facturation'!$C$4:$ALN$59,E$4,0)),"",HLOOKUP($B131,'Base facturation'!$C$4:$ALN$59,E$4,0)))</f>
        <v/>
      </c>
      <c r="F131" s="287" t="str">
        <f>IF(IF(ISERROR(HLOOKUP($B131,'Base facturation'!$C$4:$ALN$59,F$4,0)),"",HLOOKUP($B131,'Base facturation'!$C$4:$ALN$59,F$4,0))=0,"",IF(ISERROR(HLOOKUP($B131,'Base facturation'!$C$4:$ALN$59,F$4,0)),"",HLOOKUP($B131,'Base facturation'!$C$4:$ALN$59,F$4,0)))</f>
        <v/>
      </c>
      <c r="G131" s="309" t="str">
        <f>IF(IF(ISERROR(HLOOKUP($B131,'Base facturation'!$C$4:$ALN$59,G$4,0)),"",HLOOKUP($B131,'Base facturation'!$C$4:$ALN$59,G$4,0))=0,"",IF(ISERROR(HLOOKUP($B131,'Base facturation'!$C$4:$ALN$59,G$4,0)),"",HLOOKUP($B131,'Base facturation'!$C$4:$ALN$59,G$4,0)))</f>
        <v/>
      </c>
      <c r="H131" s="309" t="str">
        <f>IF(IF(ISERROR(HLOOKUP($B131,'Base facturation'!$C$4:$ALN$59,H$4,0)),"",HLOOKUP($B131,'Base facturation'!$C$4:$ALN$59,H$4,0))=0,"",IF(ISERROR(HLOOKUP($B131,'Base facturation'!$C$4:$ALN$59,H$4,0)),"",HLOOKUP($B131,'Base facturation'!$C$4:$ALN$59,H$4,0)))</f>
        <v/>
      </c>
      <c r="I131" s="287" t="str">
        <f t="shared" si="1"/>
        <v/>
      </c>
      <c r="J131" s="299"/>
      <c r="K131" s="294"/>
      <c r="L131" s="294"/>
      <c r="M131" s="295"/>
    </row>
    <row r="132" spans="2:13" ht="19.600000000000001" customHeight="1" x14ac:dyDescent="0.25">
      <c r="B132" s="282" t="s">
        <v>2939</v>
      </c>
      <c r="C132" s="283" t="str">
        <f>IF(IF(ISERROR(HLOOKUP($B132,'Base facturation'!$C$4:$ALN$59,C$4,0)),"",HLOOKUP($B132,'Base facturation'!$C$4:$ALN$59,C$4,0))=0,"",IF(ISERROR(HLOOKUP($B132,'Base facturation'!$C$4:$ALN$59,C$4,0)),"",HLOOKUP($B132,'Base facturation'!$C$4:$ALN$59,C$4,0)))</f>
        <v/>
      </c>
      <c r="D132" s="283" t="str">
        <f>IF(IF(ISERROR(HLOOKUP($B132,'Base facturation'!$C$4:$ALN$59,D$4,0)),"",HLOOKUP($B132,'Base facturation'!$C$4:$ALN$59,D$4,0))=0,"",IF(ISERROR(HLOOKUP($B132,'Base facturation'!$C$4:$ALN$59,D$4,0)),"",HLOOKUP($B132,'Base facturation'!$C$4:$ALN$59,D$4,0)))</f>
        <v/>
      </c>
      <c r="E132" s="283" t="str">
        <f>IF(IF(ISERROR(HLOOKUP($B132,'Base facturation'!$C$4:$ALN$59,E$4,0)),"",HLOOKUP($B132,'Base facturation'!$C$4:$ALN$59,E$4,0))=0,"",IF(ISERROR(HLOOKUP($B132,'Base facturation'!$C$4:$ALN$59,E$4,0)),"",HLOOKUP($B132,'Base facturation'!$C$4:$ALN$59,E$4,0)))</f>
        <v/>
      </c>
      <c r="F132" s="287" t="str">
        <f>IF(IF(ISERROR(HLOOKUP($B132,'Base facturation'!$C$4:$ALN$59,F$4,0)),"",HLOOKUP($B132,'Base facturation'!$C$4:$ALN$59,F$4,0))=0,"",IF(ISERROR(HLOOKUP($B132,'Base facturation'!$C$4:$ALN$59,F$4,0)),"",HLOOKUP($B132,'Base facturation'!$C$4:$ALN$59,F$4,0)))</f>
        <v/>
      </c>
      <c r="G132" s="309" t="str">
        <f>IF(IF(ISERROR(HLOOKUP($B132,'Base facturation'!$C$4:$ALN$59,G$4,0)),"",HLOOKUP($B132,'Base facturation'!$C$4:$ALN$59,G$4,0))=0,"",IF(ISERROR(HLOOKUP($B132,'Base facturation'!$C$4:$ALN$59,G$4,0)),"",HLOOKUP($B132,'Base facturation'!$C$4:$ALN$59,G$4,0)))</f>
        <v/>
      </c>
      <c r="H132" s="309" t="str">
        <f>IF(IF(ISERROR(HLOOKUP($B132,'Base facturation'!$C$4:$ALN$59,H$4,0)),"",HLOOKUP($B132,'Base facturation'!$C$4:$ALN$59,H$4,0))=0,"",IF(ISERROR(HLOOKUP($B132,'Base facturation'!$C$4:$ALN$59,H$4,0)),"",HLOOKUP($B132,'Base facturation'!$C$4:$ALN$59,H$4,0)))</f>
        <v/>
      </c>
      <c r="I132" s="287" t="str">
        <f t="shared" si="1"/>
        <v/>
      </c>
      <c r="J132" s="299"/>
      <c r="K132" s="294"/>
      <c r="L132" s="294"/>
      <c r="M132" s="295"/>
    </row>
    <row r="133" spans="2:13" ht="19.600000000000001" customHeight="1" x14ac:dyDescent="0.25">
      <c r="B133" s="282" t="s">
        <v>2940</v>
      </c>
      <c r="C133" s="283" t="str">
        <f>IF(IF(ISERROR(HLOOKUP($B133,'Base facturation'!$C$4:$ALN$59,C$4,0)),"",HLOOKUP($B133,'Base facturation'!$C$4:$ALN$59,C$4,0))=0,"",IF(ISERROR(HLOOKUP($B133,'Base facturation'!$C$4:$ALN$59,C$4,0)),"",HLOOKUP($B133,'Base facturation'!$C$4:$ALN$59,C$4,0)))</f>
        <v/>
      </c>
      <c r="D133" s="283" t="str">
        <f>IF(IF(ISERROR(HLOOKUP($B133,'Base facturation'!$C$4:$ALN$59,D$4,0)),"",HLOOKUP($B133,'Base facturation'!$C$4:$ALN$59,D$4,0))=0,"",IF(ISERROR(HLOOKUP($B133,'Base facturation'!$C$4:$ALN$59,D$4,0)),"",HLOOKUP($B133,'Base facturation'!$C$4:$ALN$59,D$4,0)))</f>
        <v/>
      </c>
      <c r="E133" s="283" t="str">
        <f>IF(IF(ISERROR(HLOOKUP($B133,'Base facturation'!$C$4:$ALN$59,E$4,0)),"",HLOOKUP($B133,'Base facturation'!$C$4:$ALN$59,E$4,0))=0,"",IF(ISERROR(HLOOKUP($B133,'Base facturation'!$C$4:$ALN$59,E$4,0)),"",HLOOKUP($B133,'Base facturation'!$C$4:$ALN$59,E$4,0)))</f>
        <v/>
      </c>
      <c r="F133" s="287" t="str">
        <f>IF(IF(ISERROR(HLOOKUP($B133,'Base facturation'!$C$4:$ALN$59,F$4,0)),"",HLOOKUP($B133,'Base facturation'!$C$4:$ALN$59,F$4,0))=0,"",IF(ISERROR(HLOOKUP($B133,'Base facturation'!$C$4:$ALN$59,F$4,0)),"",HLOOKUP($B133,'Base facturation'!$C$4:$ALN$59,F$4,0)))</f>
        <v/>
      </c>
      <c r="G133" s="309" t="str">
        <f>IF(IF(ISERROR(HLOOKUP($B133,'Base facturation'!$C$4:$ALN$59,G$4,0)),"",HLOOKUP($B133,'Base facturation'!$C$4:$ALN$59,G$4,0))=0,"",IF(ISERROR(HLOOKUP($B133,'Base facturation'!$C$4:$ALN$59,G$4,0)),"",HLOOKUP($B133,'Base facturation'!$C$4:$ALN$59,G$4,0)))</f>
        <v/>
      </c>
      <c r="H133" s="309" t="str">
        <f>IF(IF(ISERROR(HLOOKUP($B133,'Base facturation'!$C$4:$ALN$59,H$4,0)),"",HLOOKUP($B133,'Base facturation'!$C$4:$ALN$59,H$4,0))=0,"",IF(ISERROR(HLOOKUP($B133,'Base facturation'!$C$4:$ALN$59,H$4,0)),"",HLOOKUP($B133,'Base facturation'!$C$4:$ALN$59,H$4,0)))</f>
        <v/>
      </c>
      <c r="I133" s="287" t="str">
        <f t="shared" si="1"/>
        <v/>
      </c>
      <c r="J133" s="299"/>
      <c r="K133" s="294"/>
      <c r="L133" s="294"/>
      <c r="M133" s="295"/>
    </row>
    <row r="134" spans="2:13" ht="19.600000000000001" customHeight="1" x14ac:dyDescent="0.25">
      <c r="B134" s="282" t="s">
        <v>2941</v>
      </c>
      <c r="C134" s="283" t="str">
        <f>IF(IF(ISERROR(HLOOKUP($B134,'Base facturation'!$C$4:$ALN$59,C$4,0)),"",HLOOKUP($B134,'Base facturation'!$C$4:$ALN$59,C$4,0))=0,"",IF(ISERROR(HLOOKUP($B134,'Base facturation'!$C$4:$ALN$59,C$4,0)),"",HLOOKUP($B134,'Base facturation'!$C$4:$ALN$59,C$4,0)))</f>
        <v/>
      </c>
      <c r="D134" s="283" t="str">
        <f>IF(IF(ISERROR(HLOOKUP($B134,'Base facturation'!$C$4:$ALN$59,D$4,0)),"",HLOOKUP($B134,'Base facturation'!$C$4:$ALN$59,D$4,0))=0,"",IF(ISERROR(HLOOKUP($B134,'Base facturation'!$C$4:$ALN$59,D$4,0)),"",HLOOKUP($B134,'Base facturation'!$C$4:$ALN$59,D$4,0)))</f>
        <v/>
      </c>
      <c r="E134" s="283" t="str">
        <f>IF(IF(ISERROR(HLOOKUP($B134,'Base facturation'!$C$4:$ALN$59,E$4,0)),"",HLOOKUP($B134,'Base facturation'!$C$4:$ALN$59,E$4,0))=0,"",IF(ISERROR(HLOOKUP($B134,'Base facturation'!$C$4:$ALN$59,E$4,0)),"",HLOOKUP($B134,'Base facturation'!$C$4:$ALN$59,E$4,0)))</f>
        <v/>
      </c>
      <c r="F134" s="287" t="str">
        <f>IF(IF(ISERROR(HLOOKUP($B134,'Base facturation'!$C$4:$ALN$59,F$4,0)),"",HLOOKUP($B134,'Base facturation'!$C$4:$ALN$59,F$4,0))=0,"",IF(ISERROR(HLOOKUP($B134,'Base facturation'!$C$4:$ALN$59,F$4,0)),"",HLOOKUP($B134,'Base facturation'!$C$4:$ALN$59,F$4,0)))</f>
        <v/>
      </c>
      <c r="G134" s="309" t="str">
        <f>IF(IF(ISERROR(HLOOKUP($B134,'Base facturation'!$C$4:$ALN$59,G$4,0)),"",HLOOKUP($B134,'Base facturation'!$C$4:$ALN$59,G$4,0))=0,"",IF(ISERROR(HLOOKUP($B134,'Base facturation'!$C$4:$ALN$59,G$4,0)),"",HLOOKUP($B134,'Base facturation'!$C$4:$ALN$59,G$4,0)))</f>
        <v/>
      </c>
      <c r="H134" s="309" t="str">
        <f>IF(IF(ISERROR(HLOOKUP($B134,'Base facturation'!$C$4:$ALN$59,H$4,0)),"",HLOOKUP($B134,'Base facturation'!$C$4:$ALN$59,H$4,0))=0,"",IF(ISERROR(HLOOKUP($B134,'Base facturation'!$C$4:$ALN$59,H$4,0)),"",HLOOKUP($B134,'Base facturation'!$C$4:$ALN$59,H$4,0)))</f>
        <v/>
      </c>
      <c r="I134" s="287" t="str">
        <f t="shared" si="1"/>
        <v/>
      </c>
      <c r="J134" s="299"/>
      <c r="K134" s="294"/>
      <c r="L134" s="294"/>
      <c r="M134" s="295"/>
    </row>
    <row r="135" spans="2:13" ht="19.600000000000001" customHeight="1" x14ac:dyDescent="0.25">
      <c r="B135" s="282" t="s">
        <v>2942</v>
      </c>
      <c r="C135" s="283" t="str">
        <f>IF(IF(ISERROR(HLOOKUP($B135,'Base facturation'!$C$4:$ALN$59,C$4,0)),"",HLOOKUP($B135,'Base facturation'!$C$4:$ALN$59,C$4,0))=0,"",IF(ISERROR(HLOOKUP($B135,'Base facturation'!$C$4:$ALN$59,C$4,0)),"",HLOOKUP($B135,'Base facturation'!$C$4:$ALN$59,C$4,0)))</f>
        <v/>
      </c>
      <c r="D135" s="283" t="str">
        <f>IF(IF(ISERROR(HLOOKUP($B135,'Base facturation'!$C$4:$ALN$59,D$4,0)),"",HLOOKUP($B135,'Base facturation'!$C$4:$ALN$59,D$4,0))=0,"",IF(ISERROR(HLOOKUP($B135,'Base facturation'!$C$4:$ALN$59,D$4,0)),"",HLOOKUP($B135,'Base facturation'!$C$4:$ALN$59,D$4,0)))</f>
        <v/>
      </c>
      <c r="E135" s="283" t="str">
        <f>IF(IF(ISERROR(HLOOKUP($B135,'Base facturation'!$C$4:$ALN$59,E$4,0)),"",HLOOKUP($B135,'Base facturation'!$C$4:$ALN$59,E$4,0))=0,"",IF(ISERROR(HLOOKUP($B135,'Base facturation'!$C$4:$ALN$59,E$4,0)),"",HLOOKUP($B135,'Base facturation'!$C$4:$ALN$59,E$4,0)))</f>
        <v/>
      </c>
      <c r="F135" s="287" t="str">
        <f>IF(IF(ISERROR(HLOOKUP($B135,'Base facturation'!$C$4:$ALN$59,F$4,0)),"",HLOOKUP($B135,'Base facturation'!$C$4:$ALN$59,F$4,0))=0,"",IF(ISERROR(HLOOKUP($B135,'Base facturation'!$C$4:$ALN$59,F$4,0)),"",HLOOKUP($B135,'Base facturation'!$C$4:$ALN$59,F$4,0)))</f>
        <v/>
      </c>
      <c r="G135" s="309" t="str">
        <f>IF(IF(ISERROR(HLOOKUP($B135,'Base facturation'!$C$4:$ALN$59,G$4,0)),"",HLOOKUP($B135,'Base facturation'!$C$4:$ALN$59,G$4,0))=0,"",IF(ISERROR(HLOOKUP($B135,'Base facturation'!$C$4:$ALN$59,G$4,0)),"",HLOOKUP($B135,'Base facturation'!$C$4:$ALN$59,G$4,0)))</f>
        <v/>
      </c>
      <c r="H135" s="309" t="str">
        <f>IF(IF(ISERROR(HLOOKUP($B135,'Base facturation'!$C$4:$ALN$59,H$4,0)),"",HLOOKUP($B135,'Base facturation'!$C$4:$ALN$59,H$4,0))=0,"",IF(ISERROR(HLOOKUP($B135,'Base facturation'!$C$4:$ALN$59,H$4,0)),"",HLOOKUP($B135,'Base facturation'!$C$4:$ALN$59,H$4,0)))</f>
        <v/>
      </c>
      <c r="I135" s="287" t="str">
        <f t="shared" ref="I135:I198" si="2">IF(H135="","",IF($B$4&gt;H135,"OUI","non"))</f>
        <v/>
      </c>
      <c r="J135" s="299"/>
      <c r="K135" s="294"/>
      <c r="L135" s="294"/>
      <c r="M135" s="295"/>
    </row>
    <row r="136" spans="2:13" ht="19.600000000000001" customHeight="1" x14ac:dyDescent="0.25">
      <c r="B136" s="282" t="s">
        <v>2943</v>
      </c>
      <c r="C136" s="283" t="str">
        <f>IF(IF(ISERROR(HLOOKUP($B136,'Base facturation'!$C$4:$ALN$59,C$4,0)),"",HLOOKUP($B136,'Base facturation'!$C$4:$ALN$59,C$4,0))=0,"",IF(ISERROR(HLOOKUP($B136,'Base facturation'!$C$4:$ALN$59,C$4,0)),"",HLOOKUP($B136,'Base facturation'!$C$4:$ALN$59,C$4,0)))</f>
        <v/>
      </c>
      <c r="D136" s="283" t="str">
        <f>IF(IF(ISERROR(HLOOKUP($B136,'Base facturation'!$C$4:$ALN$59,D$4,0)),"",HLOOKUP($B136,'Base facturation'!$C$4:$ALN$59,D$4,0))=0,"",IF(ISERROR(HLOOKUP($B136,'Base facturation'!$C$4:$ALN$59,D$4,0)),"",HLOOKUP($B136,'Base facturation'!$C$4:$ALN$59,D$4,0)))</f>
        <v/>
      </c>
      <c r="E136" s="283" t="str">
        <f>IF(IF(ISERROR(HLOOKUP($B136,'Base facturation'!$C$4:$ALN$59,E$4,0)),"",HLOOKUP($B136,'Base facturation'!$C$4:$ALN$59,E$4,0))=0,"",IF(ISERROR(HLOOKUP($B136,'Base facturation'!$C$4:$ALN$59,E$4,0)),"",HLOOKUP($B136,'Base facturation'!$C$4:$ALN$59,E$4,0)))</f>
        <v/>
      </c>
      <c r="F136" s="287" t="str">
        <f>IF(IF(ISERROR(HLOOKUP($B136,'Base facturation'!$C$4:$ALN$59,F$4,0)),"",HLOOKUP($B136,'Base facturation'!$C$4:$ALN$59,F$4,0))=0,"",IF(ISERROR(HLOOKUP($B136,'Base facturation'!$C$4:$ALN$59,F$4,0)),"",HLOOKUP($B136,'Base facturation'!$C$4:$ALN$59,F$4,0)))</f>
        <v/>
      </c>
      <c r="G136" s="309" t="str">
        <f>IF(IF(ISERROR(HLOOKUP($B136,'Base facturation'!$C$4:$ALN$59,G$4,0)),"",HLOOKUP($B136,'Base facturation'!$C$4:$ALN$59,G$4,0))=0,"",IF(ISERROR(HLOOKUP($B136,'Base facturation'!$C$4:$ALN$59,G$4,0)),"",HLOOKUP($B136,'Base facturation'!$C$4:$ALN$59,G$4,0)))</f>
        <v/>
      </c>
      <c r="H136" s="309" t="str">
        <f>IF(IF(ISERROR(HLOOKUP($B136,'Base facturation'!$C$4:$ALN$59,H$4,0)),"",HLOOKUP($B136,'Base facturation'!$C$4:$ALN$59,H$4,0))=0,"",IF(ISERROR(HLOOKUP($B136,'Base facturation'!$C$4:$ALN$59,H$4,0)),"",HLOOKUP($B136,'Base facturation'!$C$4:$ALN$59,H$4,0)))</f>
        <v/>
      </c>
      <c r="I136" s="287" t="str">
        <f t="shared" si="2"/>
        <v/>
      </c>
      <c r="J136" s="299"/>
      <c r="K136" s="294"/>
      <c r="L136" s="294"/>
      <c r="M136" s="295"/>
    </row>
    <row r="137" spans="2:13" ht="19.600000000000001" customHeight="1" x14ac:dyDescent="0.25">
      <c r="B137" s="282" t="s">
        <v>2944</v>
      </c>
      <c r="C137" s="283" t="str">
        <f>IF(IF(ISERROR(HLOOKUP($B137,'Base facturation'!$C$4:$ALN$59,C$4,0)),"",HLOOKUP($B137,'Base facturation'!$C$4:$ALN$59,C$4,0))=0,"",IF(ISERROR(HLOOKUP($B137,'Base facturation'!$C$4:$ALN$59,C$4,0)),"",HLOOKUP($B137,'Base facturation'!$C$4:$ALN$59,C$4,0)))</f>
        <v/>
      </c>
      <c r="D137" s="283" t="str">
        <f>IF(IF(ISERROR(HLOOKUP($B137,'Base facturation'!$C$4:$ALN$59,D$4,0)),"",HLOOKUP($B137,'Base facturation'!$C$4:$ALN$59,D$4,0))=0,"",IF(ISERROR(HLOOKUP($B137,'Base facturation'!$C$4:$ALN$59,D$4,0)),"",HLOOKUP($B137,'Base facturation'!$C$4:$ALN$59,D$4,0)))</f>
        <v/>
      </c>
      <c r="E137" s="283" t="str">
        <f>IF(IF(ISERROR(HLOOKUP($B137,'Base facturation'!$C$4:$ALN$59,E$4,0)),"",HLOOKUP($B137,'Base facturation'!$C$4:$ALN$59,E$4,0))=0,"",IF(ISERROR(HLOOKUP($B137,'Base facturation'!$C$4:$ALN$59,E$4,0)),"",HLOOKUP($B137,'Base facturation'!$C$4:$ALN$59,E$4,0)))</f>
        <v/>
      </c>
      <c r="F137" s="287" t="str">
        <f>IF(IF(ISERROR(HLOOKUP($B137,'Base facturation'!$C$4:$ALN$59,F$4,0)),"",HLOOKUP($B137,'Base facturation'!$C$4:$ALN$59,F$4,0))=0,"",IF(ISERROR(HLOOKUP($B137,'Base facturation'!$C$4:$ALN$59,F$4,0)),"",HLOOKUP($B137,'Base facturation'!$C$4:$ALN$59,F$4,0)))</f>
        <v/>
      </c>
      <c r="G137" s="309" t="str">
        <f>IF(IF(ISERROR(HLOOKUP($B137,'Base facturation'!$C$4:$ALN$59,G$4,0)),"",HLOOKUP($B137,'Base facturation'!$C$4:$ALN$59,G$4,0))=0,"",IF(ISERROR(HLOOKUP($B137,'Base facturation'!$C$4:$ALN$59,G$4,0)),"",HLOOKUP($B137,'Base facturation'!$C$4:$ALN$59,G$4,0)))</f>
        <v/>
      </c>
      <c r="H137" s="309" t="str">
        <f>IF(IF(ISERROR(HLOOKUP($B137,'Base facturation'!$C$4:$ALN$59,H$4,0)),"",HLOOKUP($B137,'Base facturation'!$C$4:$ALN$59,H$4,0))=0,"",IF(ISERROR(HLOOKUP($B137,'Base facturation'!$C$4:$ALN$59,H$4,0)),"",HLOOKUP($B137,'Base facturation'!$C$4:$ALN$59,H$4,0)))</f>
        <v/>
      </c>
      <c r="I137" s="287" t="str">
        <f t="shared" si="2"/>
        <v/>
      </c>
      <c r="J137" s="299"/>
      <c r="K137" s="294"/>
      <c r="L137" s="294"/>
      <c r="M137" s="295"/>
    </row>
    <row r="138" spans="2:13" ht="19.600000000000001" customHeight="1" x14ac:dyDescent="0.25">
      <c r="B138" s="282" t="s">
        <v>2945</v>
      </c>
      <c r="C138" s="283" t="str">
        <f>IF(IF(ISERROR(HLOOKUP($B138,'Base facturation'!$C$4:$ALN$59,C$4,0)),"",HLOOKUP($B138,'Base facturation'!$C$4:$ALN$59,C$4,0))=0,"",IF(ISERROR(HLOOKUP($B138,'Base facturation'!$C$4:$ALN$59,C$4,0)),"",HLOOKUP($B138,'Base facturation'!$C$4:$ALN$59,C$4,0)))</f>
        <v/>
      </c>
      <c r="D138" s="283" t="str">
        <f>IF(IF(ISERROR(HLOOKUP($B138,'Base facturation'!$C$4:$ALN$59,D$4,0)),"",HLOOKUP($B138,'Base facturation'!$C$4:$ALN$59,D$4,0))=0,"",IF(ISERROR(HLOOKUP($B138,'Base facturation'!$C$4:$ALN$59,D$4,0)),"",HLOOKUP($B138,'Base facturation'!$C$4:$ALN$59,D$4,0)))</f>
        <v/>
      </c>
      <c r="E138" s="283" t="str">
        <f>IF(IF(ISERROR(HLOOKUP($B138,'Base facturation'!$C$4:$ALN$59,E$4,0)),"",HLOOKUP($B138,'Base facturation'!$C$4:$ALN$59,E$4,0))=0,"",IF(ISERROR(HLOOKUP($B138,'Base facturation'!$C$4:$ALN$59,E$4,0)),"",HLOOKUP($B138,'Base facturation'!$C$4:$ALN$59,E$4,0)))</f>
        <v/>
      </c>
      <c r="F138" s="287" t="str">
        <f>IF(IF(ISERROR(HLOOKUP($B138,'Base facturation'!$C$4:$ALN$59,F$4,0)),"",HLOOKUP($B138,'Base facturation'!$C$4:$ALN$59,F$4,0))=0,"",IF(ISERROR(HLOOKUP($B138,'Base facturation'!$C$4:$ALN$59,F$4,0)),"",HLOOKUP($B138,'Base facturation'!$C$4:$ALN$59,F$4,0)))</f>
        <v/>
      </c>
      <c r="G138" s="309" t="str">
        <f>IF(IF(ISERROR(HLOOKUP($B138,'Base facturation'!$C$4:$ALN$59,G$4,0)),"",HLOOKUP($B138,'Base facturation'!$C$4:$ALN$59,G$4,0))=0,"",IF(ISERROR(HLOOKUP($B138,'Base facturation'!$C$4:$ALN$59,G$4,0)),"",HLOOKUP($B138,'Base facturation'!$C$4:$ALN$59,G$4,0)))</f>
        <v/>
      </c>
      <c r="H138" s="309" t="str">
        <f>IF(IF(ISERROR(HLOOKUP($B138,'Base facturation'!$C$4:$ALN$59,H$4,0)),"",HLOOKUP($B138,'Base facturation'!$C$4:$ALN$59,H$4,0))=0,"",IF(ISERROR(HLOOKUP($B138,'Base facturation'!$C$4:$ALN$59,H$4,0)),"",HLOOKUP($B138,'Base facturation'!$C$4:$ALN$59,H$4,0)))</f>
        <v/>
      </c>
      <c r="I138" s="287" t="str">
        <f t="shared" si="2"/>
        <v/>
      </c>
      <c r="J138" s="299"/>
      <c r="K138" s="294"/>
      <c r="L138" s="294"/>
      <c r="M138" s="295"/>
    </row>
    <row r="139" spans="2:13" ht="19.600000000000001" customHeight="1" x14ac:dyDescent="0.25">
      <c r="B139" s="282" t="s">
        <v>2946</v>
      </c>
      <c r="C139" s="283" t="str">
        <f>IF(IF(ISERROR(HLOOKUP($B139,'Base facturation'!$C$4:$ALN$59,C$4,0)),"",HLOOKUP($B139,'Base facturation'!$C$4:$ALN$59,C$4,0))=0,"",IF(ISERROR(HLOOKUP($B139,'Base facturation'!$C$4:$ALN$59,C$4,0)),"",HLOOKUP($B139,'Base facturation'!$C$4:$ALN$59,C$4,0)))</f>
        <v/>
      </c>
      <c r="D139" s="283" t="str">
        <f>IF(IF(ISERROR(HLOOKUP($B139,'Base facturation'!$C$4:$ALN$59,D$4,0)),"",HLOOKUP($B139,'Base facturation'!$C$4:$ALN$59,D$4,0))=0,"",IF(ISERROR(HLOOKUP($B139,'Base facturation'!$C$4:$ALN$59,D$4,0)),"",HLOOKUP($B139,'Base facturation'!$C$4:$ALN$59,D$4,0)))</f>
        <v/>
      </c>
      <c r="E139" s="283" t="str">
        <f>IF(IF(ISERROR(HLOOKUP($B139,'Base facturation'!$C$4:$ALN$59,E$4,0)),"",HLOOKUP($B139,'Base facturation'!$C$4:$ALN$59,E$4,0))=0,"",IF(ISERROR(HLOOKUP($B139,'Base facturation'!$C$4:$ALN$59,E$4,0)),"",HLOOKUP($B139,'Base facturation'!$C$4:$ALN$59,E$4,0)))</f>
        <v/>
      </c>
      <c r="F139" s="287" t="str">
        <f>IF(IF(ISERROR(HLOOKUP($B139,'Base facturation'!$C$4:$ALN$59,F$4,0)),"",HLOOKUP($B139,'Base facturation'!$C$4:$ALN$59,F$4,0))=0,"",IF(ISERROR(HLOOKUP($B139,'Base facturation'!$C$4:$ALN$59,F$4,0)),"",HLOOKUP($B139,'Base facturation'!$C$4:$ALN$59,F$4,0)))</f>
        <v/>
      </c>
      <c r="G139" s="309" t="str">
        <f>IF(IF(ISERROR(HLOOKUP($B139,'Base facturation'!$C$4:$ALN$59,G$4,0)),"",HLOOKUP($B139,'Base facturation'!$C$4:$ALN$59,G$4,0))=0,"",IF(ISERROR(HLOOKUP($B139,'Base facturation'!$C$4:$ALN$59,G$4,0)),"",HLOOKUP($B139,'Base facturation'!$C$4:$ALN$59,G$4,0)))</f>
        <v/>
      </c>
      <c r="H139" s="309" t="str">
        <f>IF(IF(ISERROR(HLOOKUP($B139,'Base facturation'!$C$4:$ALN$59,H$4,0)),"",HLOOKUP($B139,'Base facturation'!$C$4:$ALN$59,H$4,0))=0,"",IF(ISERROR(HLOOKUP($B139,'Base facturation'!$C$4:$ALN$59,H$4,0)),"",HLOOKUP($B139,'Base facturation'!$C$4:$ALN$59,H$4,0)))</f>
        <v/>
      </c>
      <c r="I139" s="287" t="str">
        <f t="shared" si="2"/>
        <v/>
      </c>
      <c r="J139" s="299"/>
      <c r="K139" s="294"/>
      <c r="L139" s="294"/>
      <c r="M139" s="295"/>
    </row>
    <row r="140" spans="2:13" ht="19.600000000000001" customHeight="1" x14ac:dyDescent="0.25">
      <c r="B140" s="282" t="s">
        <v>2947</v>
      </c>
      <c r="C140" s="283" t="str">
        <f>IF(IF(ISERROR(HLOOKUP($B140,'Base facturation'!$C$4:$ALN$59,C$4,0)),"",HLOOKUP($B140,'Base facturation'!$C$4:$ALN$59,C$4,0))=0,"",IF(ISERROR(HLOOKUP($B140,'Base facturation'!$C$4:$ALN$59,C$4,0)),"",HLOOKUP($B140,'Base facturation'!$C$4:$ALN$59,C$4,0)))</f>
        <v/>
      </c>
      <c r="D140" s="283" t="str">
        <f>IF(IF(ISERROR(HLOOKUP($B140,'Base facturation'!$C$4:$ALN$59,D$4,0)),"",HLOOKUP($B140,'Base facturation'!$C$4:$ALN$59,D$4,0))=0,"",IF(ISERROR(HLOOKUP($B140,'Base facturation'!$C$4:$ALN$59,D$4,0)),"",HLOOKUP($B140,'Base facturation'!$C$4:$ALN$59,D$4,0)))</f>
        <v/>
      </c>
      <c r="E140" s="283" t="str">
        <f>IF(IF(ISERROR(HLOOKUP($B140,'Base facturation'!$C$4:$ALN$59,E$4,0)),"",HLOOKUP($B140,'Base facturation'!$C$4:$ALN$59,E$4,0))=0,"",IF(ISERROR(HLOOKUP($B140,'Base facturation'!$C$4:$ALN$59,E$4,0)),"",HLOOKUP($B140,'Base facturation'!$C$4:$ALN$59,E$4,0)))</f>
        <v/>
      </c>
      <c r="F140" s="287" t="str">
        <f>IF(IF(ISERROR(HLOOKUP($B140,'Base facturation'!$C$4:$ALN$59,F$4,0)),"",HLOOKUP($B140,'Base facturation'!$C$4:$ALN$59,F$4,0))=0,"",IF(ISERROR(HLOOKUP($B140,'Base facturation'!$C$4:$ALN$59,F$4,0)),"",HLOOKUP($B140,'Base facturation'!$C$4:$ALN$59,F$4,0)))</f>
        <v/>
      </c>
      <c r="G140" s="309" t="str">
        <f>IF(IF(ISERROR(HLOOKUP($B140,'Base facturation'!$C$4:$ALN$59,G$4,0)),"",HLOOKUP($B140,'Base facturation'!$C$4:$ALN$59,G$4,0))=0,"",IF(ISERROR(HLOOKUP($B140,'Base facturation'!$C$4:$ALN$59,G$4,0)),"",HLOOKUP($B140,'Base facturation'!$C$4:$ALN$59,G$4,0)))</f>
        <v/>
      </c>
      <c r="H140" s="309" t="str">
        <f>IF(IF(ISERROR(HLOOKUP($B140,'Base facturation'!$C$4:$ALN$59,H$4,0)),"",HLOOKUP($B140,'Base facturation'!$C$4:$ALN$59,H$4,0))=0,"",IF(ISERROR(HLOOKUP($B140,'Base facturation'!$C$4:$ALN$59,H$4,0)),"",HLOOKUP($B140,'Base facturation'!$C$4:$ALN$59,H$4,0)))</f>
        <v/>
      </c>
      <c r="I140" s="287" t="str">
        <f t="shared" si="2"/>
        <v/>
      </c>
      <c r="J140" s="299"/>
      <c r="K140" s="294"/>
      <c r="L140" s="294"/>
      <c r="M140" s="295"/>
    </row>
    <row r="141" spans="2:13" ht="19.600000000000001" customHeight="1" x14ac:dyDescent="0.25">
      <c r="B141" s="282" t="s">
        <v>2948</v>
      </c>
      <c r="C141" s="283" t="str">
        <f>IF(IF(ISERROR(HLOOKUP($B141,'Base facturation'!$C$4:$ALN$59,C$4,0)),"",HLOOKUP($B141,'Base facturation'!$C$4:$ALN$59,C$4,0))=0,"",IF(ISERROR(HLOOKUP($B141,'Base facturation'!$C$4:$ALN$59,C$4,0)),"",HLOOKUP($B141,'Base facturation'!$C$4:$ALN$59,C$4,0)))</f>
        <v/>
      </c>
      <c r="D141" s="283" t="str">
        <f>IF(IF(ISERROR(HLOOKUP($B141,'Base facturation'!$C$4:$ALN$59,D$4,0)),"",HLOOKUP($B141,'Base facturation'!$C$4:$ALN$59,D$4,0))=0,"",IF(ISERROR(HLOOKUP($B141,'Base facturation'!$C$4:$ALN$59,D$4,0)),"",HLOOKUP($B141,'Base facturation'!$C$4:$ALN$59,D$4,0)))</f>
        <v/>
      </c>
      <c r="E141" s="283" t="str">
        <f>IF(IF(ISERROR(HLOOKUP($B141,'Base facturation'!$C$4:$ALN$59,E$4,0)),"",HLOOKUP($B141,'Base facturation'!$C$4:$ALN$59,E$4,0))=0,"",IF(ISERROR(HLOOKUP($B141,'Base facturation'!$C$4:$ALN$59,E$4,0)),"",HLOOKUP($B141,'Base facturation'!$C$4:$ALN$59,E$4,0)))</f>
        <v/>
      </c>
      <c r="F141" s="287" t="str">
        <f>IF(IF(ISERROR(HLOOKUP($B141,'Base facturation'!$C$4:$ALN$59,F$4,0)),"",HLOOKUP($B141,'Base facturation'!$C$4:$ALN$59,F$4,0))=0,"",IF(ISERROR(HLOOKUP($B141,'Base facturation'!$C$4:$ALN$59,F$4,0)),"",HLOOKUP($B141,'Base facturation'!$C$4:$ALN$59,F$4,0)))</f>
        <v/>
      </c>
      <c r="G141" s="309" t="str">
        <f>IF(IF(ISERROR(HLOOKUP($B141,'Base facturation'!$C$4:$ALN$59,G$4,0)),"",HLOOKUP($B141,'Base facturation'!$C$4:$ALN$59,G$4,0))=0,"",IF(ISERROR(HLOOKUP($B141,'Base facturation'!$C$4:$ALN$59,G$4,0)),"",HLOOKUP($B141,'Base facturation'!$C$4:$ALN$59,G$4,0)))</f>
        <v/>
      </c>
      <c r="H141" s="309" t="str">
        <f>IF(IF(ISERROR(HLOOKUP($B141,'Base facturation'!$C$4:$ALN$59,H$4,0)),"",HLOOKUP($B141,'Base facturation'!$C$4:$ALN$59,H$4,0))=0,"",IF(ISERROR(HLOOKUP($B141,'Base facturation'!$C$4:$ALN$59,H$4,0)),"",HLOOKUP($B141,'Base facturation'!$C$4:$ALN$59,H$4,0)))</f>
        <v/>
      </c>
      <c r="I141" s="287" t="str">
        <f t="shared" si="2"/>
        <v/>
      </c>
      <c r="J141" s="299"/>
      <c r="K141" s="294"/>
      <c r="L141" s="294"/>
      <c r="M141" s="295"/>
    </row>
    <row r="142" spans="2:13" ht="19.600000000000001" customHeight="1" x14ac:dyDescent="0.25">
      <c r="B142" s="282" t="s">
        <v>2949</v>
      </c>
      <c r="C142" s="283" t="str">
        <f>IF(IF(ISERROR(HLOOKUP($B142,'Base facturation'!$C$4:$ALN$59,C$4,0)),"",HLOOKUP($B142,'Base facturation'!$C$4:$ALN$59,C$4,0))=0,"",IF(ISERROR(HLOOKUP($B142,'Base facturation'!$C$4:$ALN$59,C$4,0)),"",HLOOKUP($B142,'Base facturation'!$C$4:$ALN$59,C$4,0)))</f>
        <v/>
      </c>
      <c r="D142" s="283" t="str">
        <f>IF(IF(ISERROR(HLOOKUP($B142,'Base facturation'!$C$4:$ALN$59,D$4,0)),"",HLOOKUP($B142,'Base facturation'!$C$4:$ALN$59,D$4,0))=0,"",IF(ISERROR(HLOOKUP($B142,'Base facturation'!$C$4:$ALN$59,D$4,0)),"",HLOOKUP($B142,'Base facturation'!$C$4:$ALN$59,D$4,0)))</f>
        <v/>
      </c>
      <c r="E142" s="283" t="str">
        <f>IF(IF(ISERROR(HLOOKUP($B142,'Base facturation'!$C$4:$ALN$59,E$4,0)),"",HLOOKUP($B142,'Base facturation'!$C$4:$ALN$59,E$4,0))=0,"",IF(ISERROR(HLOOKUP($B142,'Base facturation'!$C$4:$ALN$59,E$4,0)),"",HLOOKUP($B142,'Base facturation'!$C$4:$ALN$59,E$4,0)))</f>
        <v/>
      </c>
      <c r="F142" s="287" t="str">
        <f>IF(IF(ISERROR(HLOOKUP($B142,'Base facturation'!$C$4:$ALN$59,F$4,0)),"",HLOOKUP($B142,'Base facturation'!$C$4:$ALN$59,F$4,0))=0,"",IF(ISERROR(HLOOKUP($B142,'Base facturation'!$C$4:$ALN$59,F$4,0)),"",HLOOKUP($B142,'Base facturation'!$C$4:$ALN$59,F$4,0)))</f>
        <v/>
      </c>
      <c r="G142" s="309" t="str">
        <f>IF(IF(ISERROR(HLOOKUP($B142,'Base facturation'!$C$4:$ALN$59,G$4,0)),"",HLOOKUP($B142,'Base facturation'!$C$4:$ALN$59,G$4,0))=0,"",IF(ISERROR(HLOOKUP($B142,'Base facturation'!$C$4:$ALN$59,G$4,0)),"",HLOOKUP($B142,'Base facturation'!$C$4:$ALN$59,G$4,0)))</f>
        <v/>
      </c>
      <c r="H142" s="309" t="str">
        <f>IF(IF(ISERROR(HLOOKUP($B142,'Base facturation'!$C$4:$ALN$59,H$4,0)),"",HLOOKUP($B142,'Base facturation'!$C$4:$ALN$59,H$4,0))=0,"",IF(ISERROR(HLOOKUP($B142,'Base facturation'!$C$4:$ALN$59,H$4,0)),"",HLOOKUP($B142,'Base facturation'!$C$4:$ALN$59,H$4,0)))</f>
        <v/>
      </c>
      <c r="I142" s="287" t="str">
        <f t="shared" si="2"/>
        <v/>
      </c>
      <c r="J142" s="299"/>
      <c r="K142" s="294"/>
      <c r="L142" s="294"/>
      <c r="M142" s="295"/>
    </row>
    <row r="143" spans="2:13" ht="19.600000000000001" customHeight="1" x14ac:dyDescent="0.25">
      <c r="B143" s="282" t="s">
        <v>2950</v>
      </c>
      <c r="C143" s="283" t="str">
        <f>IF(IF(ISERROR(HLOOKUP($B143,'Base facturation'!$C$4:$ALN$59,C$4,0)),"",HLOOKUP($B143,'Base facturation'!$C$4:$ALN$59,C$4,0))=0,"",IF(ISERROR(HLOOKUP($B143,'Base facturation'!$C$4:$ALN$59,C$4,0)),"",HLOOKUP($B143,'Base facturation'!$C$4:$ALN$59,C$4,0)))</f>
        <v/>
      </c>
      <c r="D143" s="283" t="str">
        <f>IF(IF(ISERROR(HLOOKUP($B143,'Base facturation'!$C$4:$ALN$59,D$4,0)),"",HLOOKUP($B143,'Base facturation'!$C$4:$ALN$59,D$4,0))=0,"",IF(ISERROR(HLOOKUP($B143,'Base facturation'!$C$4:$ALN$59,D$4,0)),"",HLOOKUP($B143,'Base facturation'!$C$4:$ALN$59,D$4,0)))</f>
        <v/>
      </c>
      <c r="E143" s="283" t="str">
        <f>IF(IF(ISERROR(HLOOKUP($B143,'Base facturation'!$C$4:$ALN$59,E$4,0)),"",HLOOKUP($B143,'Base facturation'!$C$4:$ALN$59,E$4,0))=0,"",IF(ISERROR(HLOOKUP($B143,'Base facturation'!$C$4:$ALN$59,E$4,0)),"",HLOOKUP($B143,'Base facturation'!$C$4:$ALN$59,E$4,0)))</f>
        <v/>
      </c>
      <c r="F143" s="287" t="str">
        <f>IF(IF(ISERROR(HLOOKUP($B143,'Base facturation'!$C$4:$ALN$59,F$4,0)),"",HLOOKUP($B143,'Base facturation'!$C$4:$ALN$59,F$4,0))=0,"",IF(ISERROR(HLOOKUP($B143,'Base facturation'!$C$4:$ALN$59,F$4,0)),"",HLOOKUP($B143,'Base facturation'!$C$4:$ALN$59,F$4,0)))</f>
        <v/>
      </c>
      <c r="G143" s="309" t="str">
        <f>IF(IF(ISERROR(HLOOKUP($B143,'Base facturation'!$C$4:$ALN$59,G$4,0)),"",HLOOKUP($B143,'Base facturation'!$C$4:$ALN$59,G$4,0))=0,"",IF(ISERROR(HLOOKUP($B143,'Base facturation'!$C$4:$ALN$59,G$4,0)),"",HLOOKUP($B143,'Base facturation'!$C$4:$ALN$59,G$4,0)))</f>
        <v/>
      </c>
      <c r="H143" s="309" t="str">
        <f>IF(IF(ISERROR(HLOOKUP($B143,'Base facturation'!$C$4:$ALN$59,H$4,0)),"",HLOOKUP($B143,'Base facturation'!$C$4:$ALN$59,H$4,0))=0,"",IF(ISERROR(HLOOKUP($B143,'Base facturation'!$C$4:$ALN$59,H$4,0)),"",HLOOKUP($B143,'Base facturation'!$C$4:$ALN$59,H$4,0)))</f>
        <v/>
      </c>
      <c r="I143" s="287" t="str">
        <f t="shared" si="2"/>
        <v/>
      </c>
      <c r="J143" s="299"/>
      <c r="K143" s="294"/>
      <c r="L143" s="294"/>
      <c r="M143" s="295"/>
    </row>
    <row r="144" spans="2:13" ht="19.600000000000001" customHeight="1" x14ac:dyDescent="0.25">
      <c r="B144" s="282" t="s">
        <v>2951</v>
      </c>
      <c r="C144" s="283" t="str">
        <f>IF(IF(ISERROR(HLOOKUP($B144,'Base facturation'!$C$4:$ALN$59,C$4,0)),"",HLOOKUP($B144,'Base facturation'!$C$4:$ALN$59,C$4,0))=0,"",IF(ISERROR(HLOOKUP($B144,'Base facturation'!$C$4:$ALN$59,C$4,0)),"",HLOOKUP($B144,'Base facturation'!$C$4:$ALN$59,C$4,0)))</f>
        <v/>
      </c>
      <c r="D144" s="283" t="str">
        <f>IF(IF(ISERROR(HLOOKUP($B144,'Base facturation'!$C$4:$ALN$59,D$4,0)),"",HLOOKUP($B144,'Base facturation'!$C$4:$ALN$59,D$4,0))=0,"",IF(ISERROR(HLOOKUP($B144,'Base facturation'!$C$4:$ALN$59,D$4,0)),"",HLOOKUP($B144,'Base facturation'!$C$4:$ALN$59,D$4,0)))</f>
        <v/>
      </c>
      <c r="E144" s="283" t="str">
        <f>IF(IF(ISERROR(HLOOKUP($B144,'Base facturation'!$C$4:$ALN$59,E$4,0)),"",HLOOKUP($B144,'Base facturation'!$C$4:$ALN$59,E$4,0))=0,"",IF(ISERROR(HLOOKUP($B144,'Base facturation'!$C$4:$ALN$59,E$4,0)),"",HLOOKUP($B144,'Base facturation'!$C$4:$ALN$59,E$4,0)))</f>
        <v/>
      </c>
      <c r="F144" s="287" t="str">
        <f>IF(IF(ISERROR(HLOOKUP($B144,'Base facturation'!$C$4:$ALN$59,F$4,0)),"",HLOOKUP($B144,'Base facturation'!$C$4:$ALN$59,F$4,0))=0,"",IF(ISERROR(HLOOKUP($B144,'Base facturation'!$C$4:$ALN$59,F$4,0)),"",HLOOKUP($B144,'Base facturation'!$C$4:$ALN$59,F$4,0)))</f>
        <v/>
      </c>
      <c r="G144" s="309" t="str">
        <f>IF(IF(ISERROR(HLOOKUP($B144,'Base facturation'!$C$4:$ALN$59,G$4,0)),"",HLOOKUP($B144,'Base facturation'!$C$4:$ALN$59,G$4,0))=0,"",IF(ISERROR(HLOOKUP($B144,'Base facturation'!$C$4:$ALN$59,G$4,0)),"",HLOOKUP($B144,'Base facturation'!$C$4:$ALN$59,G$4,0)))</f>
        <v/>
      </c>
      <c r="H144" s="309" t="str">
        <f>IF(IF(ISERROR(HLOOKUP($B144,'Base facturation'!$C$4:$ALN$59,H$4,0)),"",HLOOKUP($B144,'Base facturation'!$C$4:$ALN$59,H$4,0))=0,"",IF(ISERROR(HLOOKUP($B144,'Base facturation'!$C$4:$ALN$59,H$4,0)),"",HLOOKUP($B144,'Base facturation'!$C$4:$ALN$59,H$4,0)))</f>
        <v/>
      </c>
      <c r="I144" s="287" t="str">
        <f t="shared" si="2"/>
        <v/>
      </c>
      <c r="J144" s="299"/>
      <c r="K144" s="294"/>
      <c r="L144" s="294"/>
      <c r="M144" s="295"/>
    </row>
    <row r="145" spans="2:13" ht="19.600000000000001" customHeight="1" x14ac:dyDescent="0.25">
      <c r="B145" s="282" t="s">
        <v>2952</v>
      </c>
      <c r="C145" s="283" t="str">
        <f>IF(IF(ISERROR(HLOOKUP($B145,'Base facturation'!$C$4:$ALN$59,C$4,0)),"",HLOOKUP($B145,'Base facturation'!$C$4:$ALN$59,C$4,0))=0,"",IF(ISERROR(HLOOKUP($B145,'Base facturation'!$C$4:$ALN$59,C$4,0)),"",HLOOKUP($B145,'Base facturation'!$C$4:$ALN$59,C$4,0)))</f>
        <v/>
      </c>
      <c r="D145" s="283" t="str">
        <f>IF(IF(ISERROR(HLOOKUP($B145,'Base facturation'!$C$4:$ALN$59,D$4,0)),"",HLOOKUP($B145,'Base facturation'!$C$4:$ALN$59,D$4,0))=0,"",IF(ISERROR(HLOOKUP($B145,'Base facturation'!$C$4:$ALN$59,D$4,0)),"",HLOOKUP($B145,'Base facturation'!$C$4:$ALN$59,D$4,0)))</f>
        <v/>
      </c>
      <c r="E145" s="283" t="str">
        <f>IF(IF(ISERROR(HLOOKUP($B145,'Base facturation'!$C$4:$ALN$59,E$4,0)),"",HLOOKUP($B145,'Base facturation'!$C$4:$ALN$59,E$4,0))=0,"",IF(ISERROR(HLOOKUP($B145,'Base facturation'!$C$4:$ALN$59,E$4,0)),"",HLOOKUP($B145,'Base facturation'!$C$4:$ALN$59,E$4,0)))</f>
        <v/>
      </c>
      <c r="F145" s="287" t="str">
        <f>IF(IF(ISERROR(HLOOKUP($B145,'Base facturation'!$C$4:$ALN$59,F$4,0)),"",HLOOKUP($B145,'Base facturation'!$C$4:$ALN$59,F$4,0))=0,"",IF(ISERROR(HLOOKUP($B145,'Base facturation'!$C$4:$ALN$59,F$4,0)),"",HLOOKUP($B145,'Base facturation'!$C$4:$ALN$59,F$4,0)))</f>
        <v/>
      </c>
      <c r="G145" s="309" t="str">
        <f>IF(IF(ISERROR(HLOOKUP($B145,'Base facturation'!$C$4:$ALN$59,G$4,0)),"",HLOOKUP($B145,'Base facturation'!$C$4:$ALN$59,G$4,0))=0,"",IF(ISERROR(HLOOKUP($B145,'Base facturation'!$C$4:$ALN$59,G$4,0)),"",HLOOKUP($B145,'Base facturation'!$C$4:$ALN$59,G$4,0)))</f>
        <v/>
      </c>
      <c r="H145" s="309" t="str">
        <f>IF(IF(ISERROR(HLOOKUP($B145,'Base facturation'!$C$4:$ALN$59,H$4,0)),"",HLOOKUP($B145,'Base facturation'!$C$4:$ALN$59,H$4,0))=0,"",IF(ISERROR(HLOOKUP($B145,'Base facturation'!$C$4:$ALN$59,H$4,0)),"",HLOOKUP($B145,'Base facturation'!$C$4:$ALN$59,H$4,0)))</f>
        <v/>
      </c>
      <c r="I145" s="287" t="str">
        <f t="shared" si="2"/>
        <v/>
      </c>
      <c r="J145" s="299"/>
      <c r="K145" s="294"/>
      <c r="L145" s="294"/>
      <c r="M145" s="295"/>
    </row>
    <row r="146" spans="2:13" ht="19.600000000000001" customHeight="1" x14ac:dyDescent="0.25">
      <c r="B146" s="282" t="s">
        <v>2953</v>
      </c>
      <c r="C146" s="283" t="str">
        <f>IF(IF(ISERROR(HLOOKUP($B146,'Base facturation'!$C$4:$ALN$59,C$4,0)),"",HLOOKUP($B146,'Base facturation'!$C$4:$ALN$59,C$4,0))=0,"",IF(ISERROR(HLOOKUP($B146,'Base facturation'!$C$4:$ALN$59,C$4,0)),"",HLOOKUP($B146,'Base facturation'!$C$4:$ALN$59,C$4,0)))</f>
        <v/>
      </c>
      <c r="D146" s="283" t="str">
        <f>IF(IF(ISERROR(HLOOKUP($B146,'Base facturation'!$C$4:$ALN$59,D$4,0)),"",HLOOKUP($B146,'Base facturation'!$C$4:$ALN$59,D$4,0))=0,"",IF(ISERROR(HLOOKUP($B146,'Base facturation'!$C$4:$ALN$59,D$4,0)),"",HLOOKUP($B146,'Base facturation'!$C$4:$ALN$59,D$4,0)))</f>
        <v/>
      </c>
      <c r="E146" s="283" t="str">
        <f>IF(IF(ISERROR(HLOOKUP($B146,'Base facturation'!$C$4:$ALN$59,E$4,0)),"",HLOOKUP($B146,'Base facturation'!$C$4:$ALN$59,E$4,0))=0,"",IF(ISERROR(HLOOKUP($B146,'Base facturation'!$C$4:$ALN$59,E$4,0)),"",HLOOKUP($B146,'Base facturation'!$C$4:$ALN$59,E$4,0)))</f>
        <v/>
      </c>
      <c r="F146" s="287" t="str">
        <f>IF(IF(ISERROR(HLOOKUP($B146,'Base facturation'!$C$4:$ALN$59,F$4,0)),"",HLOOKUP($B146,'Base facturation'!$C$4:$ALN$59,F$4,0))=0,"",IF(ISERROR(HLOOKUP($B146,'Base facturation'!$C$4:$ALN$59,F$4,0)),"",HLOOKUP($B146,'Base facturation'!$C$4:$ALN$59,F$4,0)))</f>
        <v/>
      </c>
      <c r="G146" s="309" t="str">
        <f>IF(IF(ISERROR(HLOOKUP($B146,'Base facturation'!$C$4:$ALN$59,G$4,0)),"",HLOOKUP($B146,'Base facturation'!$C$4:$ALN$59,G$4,0))=0,"",IF(ISERROR(HLOOKUP($B146,'Base facturation'!$C$4:$ALN$59,G$4,0)),"",HLOOKUP($B146,'Base facturation'!$C$4:$ALN$59,G$4,0)))</f>
        <v/>
      </c>
      <c r="H146" s="309" t="str">
        <f>IF(IF(ISERROR(HLOOKUP($B146,'Base facturation'!$C$4:$ALN$59,H$4,0)),"",HLOOKUP($B146,'Base facturation'!$C$4:$ALN$59,H$4,0))=0,"",IF(ISERROR(HLOOKUP($B146,'Base facturation'!$C$4:$ALN$59,H$4,0)),"",HLOOKUP($B146,'Base facturation'!$C$4:$ALN$59,H$4,0)))</f>
        <v/>
      </c>
      <c r="I146" s="287" t="str">
        <f t="shared" si="2"/>
        <v/>
      </c>
      <c r="J146" s="299"/>
      <c r="K146" s="294"/>
      <c r="L146" s="294"/>
      <c r="M146" s="295"/>
    </row>
    <row r="147" spans="2:13" ht="19.600000000000001" customHeight="1" x14ac:dyDescent="0.25">
      <c r="B147" s="282" t="s">
        <v>2954</v>
      </c>
      <c r="C147" s="283" t="str">
        <f>IF(IF(ISERROR(HLOOKUP($B147,'Base facturation'!$C$4:$ALN$59,C$4,0)),"",HLOOKUP($B147,'Base facturation'!$C$4:$ALN$59,C$4,0))=0,"",IF(ISERROR(HLOOKUP($B147,'Base facturation'!$C$4:$ALN$59,C$4,0)),"",HLOOKUP($B147,'Base facturation'!$C$4:$ALN$59,C$4,0)))</f>
        <v/>
      </c>
      <c r="D147" s="283" t="str">
        <f>IF(IF(ISERROR(HLOOKUP($B147,'Base facturation'!$C$4:$ALN$59,D$4,0)),"",HLOOKUP($B147,'Base facturation'!$C$4:$ALN$59,D$4,0))=0,"",IF(ISERROR(HLOOKUP($B147,'Base facturation'!$C$4:$ALN$59,D$4,0)),"",HLOOKUP($B147,'Base facturation'!$C$4:$ALN$59,D$4,0)))</f>
        <v/>
      </c>
      <c r="E147" s="283" t="str">
        <f>IF(IF(ISERROR(HLOOKUP($B147,'Base facturation'!$C$4:$ALN$59,E$4,0)),"",HLOOKUP($B147,'Base facturation'!$C$4:$ALN$59,E$4,0))=0,"",IF(ISERROR(HLOOKUP($B147,'Base facturation'!$C$4:$ALN$59,E$4,0)),"",HLOOKUP($B147,'Base facturation'!$C$4:$ALN$59,E$4,0)))</f>
        <v/>
      </c>
      <c r="F147" s="287" t="str">
        <f>IF(IF(ISERROR(HLOOKUP($B147,'Base facturation'!$C$4:$ALN$59,F$4,0)),"",HLOOKUP($B147,'Base facturation'!$C$4:$ALN$59,F$4,0))=0,"",IF(ISERROR(HLOOKUP($B147,'Base facturation'!$C$4:$ALN$59,F$4,0)),"",HLOOKUP($B147,'Base facturation'!$C$4:$ALN$59,F$4,0)))</f>
        <v/>
      </c>
      <c r="G147" s="309" t="str">
        <f>IF(IF(ISERROR(HLOOKUP($B147,'Base facturation'!$C$4:$ALN$59,G$4,0)),"",HLOOKUP($B147,'Base facturation'!$C$4:$ALN$59,G$4,0))=0,"",IF(ISERROR(HLOOKUP($B147,'Base facturation'!$C$4:$ALN$59,G$4,0)),"",HLOOKUP($B147,'Base facturation'!$C$4:$ALN$59,G$4,0)))</f>
        <v/>
      </c>
      <c r="H147" s="309" t="str">
        <f>IF(IF(ISERROR(HLOOKUP($B147,'Base facturation'!$C$4:$ALN$59,H$4,0)),"",HLOOKUP($B147,'Base facturation'!$C$4:$ALN$59,H$4,0))=0,"",IF(ISERROR(HLOOKUP($B147,'Base facturation'!$C$4:$ALN$59,H$4,0)),"",HLOOKUP($B147,'Base facturation'!$C$4:$ALN$59,H$4,0)))</f>
        <v/>
      </c>
      <c r="I147" s="287" t="str">
        <f t="shared" si="2"/>
        <v/>
      </c>
      <c r="J147" s="299"/>
      <c r="K147" s="294"/>
      <c r="L147" s="294"/>
      <c r="M147" s="295"/>
    </row>
    <row r="148" spans="2:13" ht="19.600000000000001" customHeight="1" x14ac:dyDescent="0.25">
      <c r="B148" s="282" t="s">
        <v>2955</v>
      </c>
      <c r="C148" s="283" t="str">
        <f>IF(IF(ISERROR(HLOOKUP($B148,'Base facturation'!$C$4:$ALN$59,C$4,0)),"",HLOOKUP($B148,'Base facturation'!$C$4:$ALN$59,C$4,0))=0,"",IF(ISERROR(HLOOKUP($B148,'Base facturation'!$C$4:$ALN$59,C$4,0)),"",HLOOKUP($B148,'Base facturation'!$C$4:$ALN$59,C$4,0)))</f>
        <v/>
      </c>
      <c r="D148" s="283" t="str">
        <f>IF(IF(ISERROR(HLOOKUP($B148,'Base facturation'!$C$4:$ALN$59,D$4,0)),"",HLOOKUP($B148,'Base facturation'!$C$4:$ALN$59,D$4,0))=0,"",IF(ISERROR(HLOOKUP($B148,'Base facturation'!$C$4:$ALN$59,D$4,0)),"",HLOOKUP($B148,'Base facturation'!$C$4:$ALN$59,D$4,0)))</f>
        <v/>
      </c>
      <c r="E148" s="283" t="str">
        <f>IF(IF(ISERROR(HLOOKUP($B148,'Base facturation'!$C$4:$ALN$59,E$4,0)),"",HLOOKUP($B148,'Base facturation'!$C$4:$ALN$59,E$4,0))=0,"",IF(ISERROR(HLOOKUP($B148,'Base facturation'!$C$4:$ALN$59,E$4,0)),"",HLOOKUP($B148,'Base facturation'!$C$4:$ALN$59,E$4,0)))</f>
        <v/>
      </c>
      <c r="F148" s="287" t="str">
        <f>IF(IF(ISERROR(HLOOKUP($B148,'Base facturation'!$C$4:$ALN$59,F$4,0)),"",HLOOKUP($B148,'Base facturation'!$C$4:$ALN$59,F$4,0))=0,"",IF(ISERROR(HLOOKUP($B148,'Base facturation'!$C$4:$ALN$59,F$4,0)),"",HLOOKUP($B148,'Base facturation'!$C$4:$ALN$59,F$4,0)))</f>
        <v/>
      </c>
      <c r="G148" s="309" t="str">
        <f>IF(IF(ISERROR(HLOOKUP($B148,'Base facturation'!$C$4:$ALN$59,G$4,0)),"",HLOOKUP($B148,'Base facturation'!$C$4:$ALN$59,G$4,0))=0,"",IF(ISERROR(HLOOKUP($B148,'Base facturation'!$C$4:$ALN$59,G$4,0)),"",HLOOKUP($B148,'Base facturation'!$C$4:$ALN$59,G$4,0)))</f>
        <v/>
      </c>
      <c r="H148" s="309" t="str">
        <f>IF(IF(ISERROR(HLOOKUP($B148,'Base facturation'!$C$4:$ALN$59,H$4,0)),"",HLOOKUP($B148,'Base facturation'!$C$4:$ALN$59,H$4,0))=0,"",IF(ISERROR(HLOOKUP($B148,'Base facturation'!$C$4:$ALN$59,H$4,0)),"",HLOOKUP($B148,'Base facturation'!$C$4:$ALN$59,H$4,0)))</f>
        <v/>
      </c>
      <c r="I148" s="287" t="str">
        <f t="shared" si="2"/>
        <v/>
      </c>
      <c r="J148" s="299"/>
      <c r="K148" s="294"/>
      <c r="L148" s="294"/>
      <c r="M148" s="295"/>
    </row>
    <row r="149" spans="2:13" ht="19.600000000000001" customHeight="1" x14ac:dyDescent="0.25">
      <c r="B149" s="282" t="s">
        <v>2956</v>
      </c>
      <c r="C149" s="283" t="str">
        <f>IF(IF(ISERROR(HLOOKUP($B149,'Base facturation'!$C$4:$ALN$59,C$4,0)),"",HLOOKUP($B149,'Base facturation'!$C$4:$ALN$59,C$4,0))=0,"",IF(ISERROR(HLOOKUP($B149,'Base facturation'!$C$4:$ALN$59,C$4,0)),"",HLOOKUP($B149,'Base facturation'!$C$4:$ALN$59,C$4,0)))</f>
        <v/>
      </c>
      <c r="D149" s="283" t="str">
        <f>IF(IF(ISERROR(HLOOKUP($B149,'Base facturation'!$C$4:$ALN$59,D$4,0)),"",HLOOKUP($B149,'Base facturation'!$C$4:$ALN$59,D$4,0))=0,"",IF(ISERROR(HLOOKUP($B149,'Base facturation'!$C$4:$ALN$59,D$4,0)),"",HLOOKUP($B149,'Base facturation'!$C$4:$ALN$59,D$4,0)))</f>
        <v/>
      </c>
      <c r="E149" s="283" t="str">
        <f>IF(IF(ISERROR(HLOOKUP($B149,'Base facturation'!$C$4:$ALN$59,E$4,0)),"",HLOOKUP($B149,'Base facturation'!$C$4:$ALN$59,E$4,0))=0,"",IF(ISERROR(HLOOKUP($B149,'Base facturation'!$C$4:$ALN$59,E$4,0)),"",HLOOKUP($B149,'Base facturation'!$C$4:$ALN$59,E$4,0)))</f>
        <v/>
      </c>
      <c r="F149" s="287" t="str">
        <f>IF(IF(ISERROR(HLOOKUP($B149,'Base facturation'!$C$4:$ALN$59,F$4,0)),"",HLOOKUP($B149,'Base facturation'!$C$4:$ALN$59,F$4,0))=0,"",IF(ISERROR(HLOOKUP($B149,'Base facturation'!$C$4:$ALN$59,F$4,0)),"",HLOOKUP($B149,'Base facturation'!$C$4:$ALN$59,F$4,0)))</f>
        <v/>
      </c>
      <c r="G149" s="309" t="str">
        <f>IF(IF(ISERROR(HLOOKUP($B149,'Base facturation'!$C$4:$ALN$59,G$4,0)),"",HLOOKUP($B149,'Base facturation'!$C$4:$ALN$59,G$4,0))=0,"",IF(ISERROR(HLOOKUP($B149,'Base facturation'!$C$4:$ALN$59,G$4,0)),"",HLOOKUP($B149,'Base facturation'!$C$4:$ALN$59,G$4,0)))</f>
        <v/>
      </c>
      <c r="H149" s="309" t="str">
        <f>IF(IF(ISERROR(HLOOKUP($B149,'Base facturation'!$C$4:$ALN$59,H$4,0)),"",HLOOKUP($B149,'Base facturation'!$C$4:$ALN$59,H$4,0))=0,"",IF(ISERROR(HLOOKUP($B149,'Base facturation'!$C$4:$ALN$59,H$4,0)),"",HLOOKUP($B149,'Base facturation'!$C$4:$ALN$59,H$4,0)))</f>
        <v/>
      </c>
      <c r="I149" s="287" t="str">
        <f t="shared" si="2"/>
        <v/>
      </c>
      <c r="J149" s="299"/>
      <c r="K149" s="294"/>
      <c r="L149" s="294"/>
      <c r="M149" s="295"/>
    </row>
    <row r="150" spans="2:13" ht="19.600000000000001" customHeight="1" x14ac:dyDescent="0.25">
      <c r="B150" s="282" t="s">
        <v>2957</v>
      </c>
      <c r="C150" s="283" t="str">
        <f>IF(IF(ISERROR(HLOOKUP($B150,'Base facturation'!$C$4:$ALN$59,C$4,0)),"",HLOOKUP($B150,'Base facturation'!$C$4:$ALN$59,C$4,0))=0,"",IF(ISERROR(HLOOKUP($B150,'Base facturation'!$C$4:$ALN$59,C$4,0)),"",HLOOKUP($B150,'Base facturation'!$C$4:$ALN$59,C$4,0)))</f>
        <v/>
      </c>
      <c r="D150" s="283" t="str">
        <f>IF(IF(ISERROR(HLOOKUP($B150,'Base facturation'!$C$4:$ALN$59,D$4,0)),"",HLOOKUP($B150,'Base facturation'!$C$4:$ALN$59,D$4,0))=0,"",IF(ISERROR(HLOOKUP($B150,'Base facturation'!$C$4:$ALN$59,D$4,0)),"",HLOOKUP($B150,'Base facturation'!$C$4:$ALN$59,D$4,0)))</f>
        <v/>
      </c>
      <c r="E150" s="283" t="str">
        <f>IF(IF(ISERROR(HLOOKUP($B150,'Base facturation'!$C$4:$ALN$59,E$4,0)),"",HLOOKUP($B150,'Base facturation'!$C$4:$ALN$59,E$4,0))=0,"",IF(ISERROR(HLOOKUP($B150,'Base facturation'!$C$4:$ALN$59,E$4,0)),"",HLOOKUP($B150,'Base facturation'!$C$4:$ALN$59,E$4,0)))</f>
        <v/>
      </c>
      <c r="F150" s="287" t="str">
        <f>IF(IF(ISERROR(HLOOKUP($B150,'Base facturation'!$C$4:$ALN$59,F$4,0)),"",HLOOKUP($B150,'Base facturation'!$C$4:$ALN$59,F$4,0))=0,"",IF(ISERROR(HLOOKUP($B150,'Base facturation'!$C$4:$ALN$59,F$4,0)),"",HLOOKUP($B150,'Base facturation'!$C$4:$ALN$59,F$4,0)))</f>
        <v/>
      </c>
      <c r="G150" s="309" t="str">
        <f>IF(IF(ISERROR(HLOOKUP($B150,'Base facturation'!$C$4:$ALN$59,G$4,0)),"",HLOOKUP($B150,'Base facturation'!$C$4:$ALN$59,G$4,0))=0,"",IF(ISERROR(HLOOKUP($B150,'Base facturation'!$C$4:$ALN$59,G$4,0)),"",HLOOKUP($B150,'Base facturation'!$C$4:$ALN$59,G$4,0)))</f>
        <v/>
      </c>
      <c r="H150" s="309" t="str">
        <f>IF(IF(ISERROR(HLOOKUP($B150,'Base facturation'!$C$4:$ALN$59,H$4,0)),"",HLOOKUP($B150,'Base facturation'!$C$4:$ALN$59,H$4,0))=0,"",IF(ISERROR(HLOOKUP($B150,'Base facturation'!$C$4:$ALN$59,H$4,0)),"",HLOOKUP($B150,'Base facturation'!$C$4:$ALN$59,H$4,0)))</f>
        <v/>
      </c>
      <c r="I150" s="287" t="str">
        <f t="shared" si="2"/>
        <v/>
      </c>
      <c r="J150" s="299"/>
      <c r="K150" s="294"/>
      <c r="L150" s="294"/>
      <c r="M150" s="295"/>
    </row>
    <row r="151" spans="2:13" ht="19.600000000000001" customHeight="1" x14ac:dyDescent="0.25">
      <c r="B151" s="282" t="s">
        <v>2958</v>
      </c>
      <c r="C151" s="283" t="str">
        <f>IF(IF(ISERROR(HLOOKUP($B151,'Base facturation'!$C$4:$ALN$59,C$4,0)),"",HLOOKUP($B151,'Base facturation'!$C$4:$ALN$59,C$4,0))=0,"",IF(ISERROR(HLOOKUP($B151,'Base facturation'!$C$4:$ALN$59,C$4,0)),"",HLOOKUP($B151,'Base facturation'!$C$4:$ALN$59,C$4,0)))</f>
        <v/>
      </c>
      <c r="D151" s="283" t="str">
        <f>IF(IF(ISERROR(HLOOKUP($B151,'Base facturation'!$C$4:$ALN$59,D$4,0)),"",HLOOKUP($B151,'Base facturation'!$C$4:$ALN$59,D$4,0))=0,"",IF(ISERROR(HLOOKUP($B151,'Base facturation'!$C$4:$ALN$59,D$4,0)),"",HLOOKUP($B151,'Base facturation'!$C$4:$ALN$59,D$4,0)))</f>
        <v/>
      </c>
      <c r="E151" s="283" t="str">
        <f>IF(IF(ISERROR(HLOOKUP($B151,'Base facturation'!$C$4:$ALN$59,E$4,0)),"",HLOOKUP($B151,'Base facturation'!$C$4:$ALN$59,E$4,0))=0,"",IF(ISERROR(HLOOKUP($B151,'Base facturation'!$C$4:$ALN$59,E$4,0)),"",HLOOKUP($B151,'Base facturation'!$C$4:$ALN$59,E$4,0)))</f>
        <v/>
      </c>
      <c r="F151" s="287" t="str">
        <f>IF(IF(ISERROR(HLOOKUP($B151,'Base facturation'!$C$4:$ALN$59,F$4,0)),"",HLOOKUP($B151,'Base facturation'!$C$4:$ALN$59,F$4,0))=0,"",IF(ISERROR(HLOOKUP($B151,'Base facturation'!$C$4:$ALN$59,F$4,0)),"",HLOOKUP($B151,'Base facturation'!$C$4:$ALN$59,F$4,0)))</f>
        <v/>
      </c>
      <c r="G151" s="309" t="str">
        <f>IF(IF(ISERROR(HLOOKUP($B151,'Base facturation'!$C$4:$ALN$59,G$4,0)),"",HLOOKUP($B151,'Base facturation'!$C$4:$ALN$59,G$4,0))=0,"",IF(ISERROR(HLOOKUP($B151,'Base facturation'!$C$4:$ALN$59,G$4,0)),"",HLOOKUP($B151,'Base facturation'!$C$4:$ALN$59,G$4,0)))</f>
        <v/>
      </c>
      <c r="H151" s="309" t="str">
        <f>IF(IF(ISERROR(HLOOKUP($B151,'Base facturation'!$C$4:$ALN$59,H$4,0)),"",HLOOKUP($B151,'Base facturation'!$C$4:$ALN$59,H$4,0))=0,"",IF(ISERROR(HLOOKUP($B151,'Base facturation'!$C$4:$ALN$59,H$4,0)),"",HLOOKUP($B151,'Base facturation'!$C$4:$ALN$59,H$4,0)))</f>
        <v/>
      </c>
      <c r="I151" s="287" t="str">
        <f t="shared" si="2"/>
        <v/>
      </c>
      <c r="J151" s="299"/>
      <c r="K151" s="294"/>
      <c r="L151" s="294"/>
      <c r="M151" s="295"/>
    </row>
    <row r="152" spans="2:13" ht="19.600000000000001" customHeight="1" x14ac:dyDescent="0.25">
      <c r="B152" s="282" t="s">
        <v>2959</v>
      </c>
      <c r="C152" s="283" t="str">
        <f>IF(IF(ISERROR(HLOOKUP($B152,'Base facturation'!$C$4:$ALN$59,C$4,0)),"",HLOOKUP($B152,'Base facturation'!$C$4:$ALN$59,C$4,0))=0,"",IF(ISERROR(HLOOKUP($B152,'Base facturation'!$C$4:$ALN$59,C$4,0)),"",HLOOKUP($B152,'Base facturation'!$C$4:$ALN$59,C$4,0)))</f>
        <v/>
      </c>
      <c r="D152" s="283" t="str">
        <f>IF(IF(ISERROR(HLOOKUP($B152,'Base facturation'!$C$4:$ALN$59,D$4,0)),"",HLOOKUP($B152,'Base facturation'!$C$4:$ALN$59,D$4,0))=0,"",IF(ISERROR(HLOOKUP($B152,'Base facturation'!$C$4:$ALN$59,D$4,0)),"",HLOOKUP($B152,'Base facturation'!$C$4:$ALN$59,D$4,0)))</f>
        <v/>
      </c>
      <c r="E152" s="283" t="str">
        <f>IF(IF(ISERROR(HLOOKUP($B152,'Base facturation'!$C$4:$ALN$59,E$4,0)),"",HLOOKUP($B152,'Base facturation'!$C$4:$ALN$59,E$4,0))=0,"",IF(ISERROR(HLOOKUP($B152,'Base facturation'!$C$4:$ALN$59,E$4,0)),"",HLOOKUP($B152,'Base facturation'!$C$4:$ALN$59,E$4,0)))</f>
        <v/>
      </c>
      <c r="F152" s="287" t="str">
        <f>IF(IF(ISERROR(HLOOKUP($B152,'Base facturation'!$C$4:$ALN$59,F$4,0)),"",HLOOKUP($B152,'Base facturation'!$C$4:$ALN$59,F$4,0))=0,"",IF(ISERROR(HLOOKUP($B152,'Base facturation'!$C$4:$ALN$59,F$4,0)),"",HLOOKUP($B152,'Base facturation'!$C$4:$ALN$59,F$4,0)))</f>
        <v/>
      </c>
      <c r="G152" s="309" t="str">
        <f>IF(IF(ISERROR(HLOOKUP($B152,'Base facturation'!$C$4:$ALN$59,G$4,0)),"",HLOOKUP($B152,'Base facturation'!$C$4:$ALN$59,G$4,0))=0,"",IF(ISERROR(HLOOKUP($B152,'Base facturation'!$C$4:$ALN$59,G$4,0)),"",HLOOKUP($B152,'Base facturation'!$C$4:$ALN$59,G$4,0)))</f>
        <v/>
      </c>
      <c r="H152" s="309" t="str">
        <f>IF(IF(ISERROR(HLOOKUP($B152,'Base facturation'!$C$4:$ALN$59,H$4,0)),"",HLOOKUP($B152,'Base facturation'!$C$4:$ALN$59,H$4,0))=0,"",IF(ISERROR(HLOOKUP($B152,'Base facturation'!$C$4:$ALN$59,H$4,0)),"",HLOOKUP($B152,'Base facturation'!$C$4:$ALN$59,H$4,0)))</f>
        <v/>
      </c>
      <c r="I152" s="287" t="str">
        <f t="shared" si="2"/>
        <v/>
      </c>
      <c r="J152" s="299"/>
      <c r="K152" s="294"/>
      <c r="L152" s="294"/>
      <c r="M152" s="295"/>
    </row>
    <row r="153" spans="2:13" ht="19.600000000000001" customHeight="1" x14ac:dyDescent="0.25">
      <c r="B153" s="282" t="s">
        <v>2960</v>
      </c>
      <c r="C153" s="283" t="str">
        <f>IF(IF(ISERROR(HLOOKUP($B153,'Base facturation'!$C$4:$ALN$59,C$4,0)),"",HLOOKUP($B153,'Base facturation'!$C$4:$ALN$59,C$4,0))=0,"",IF(ISERROR(HLOOKUP($B153,'Base facturation'!$C$4:$ALN$59,C$4,0)),"",HLOOKUP($B153,'Base facturation'!$C$4:$ALN$59,C$4,0)))</f>
        <v/>
      </c>
      <c r="D153" s="283" t="str">
        <f>IF(IF(ISERROR(HLOOKUP($B153,'Base facturation'!$C$4:$ALN$59,D$4,0)),"",HLOOKUP($B153,'Base facturation'!$C$4:$ALN$59,D$4,0))=0,"",IF(ISERROR(HLOOKUP($B153,'Base facturation'!$C$4:$ALN$59,D$4,0)),"",HLOOKUP($B153,'Base facturation'!$C$4:$ALN$59,D$4,0)))</f>
        <v/>
      </c>
      <c r="E153" s="283" t="str">
        <f>IF(IF(ISERROR(HLOOKUP($B153,'Base facturation'!$C$4:$ALN$59,E$4,0)),"",HLOOKUP($B153,'Base facturation'!$C$4:$ALN$59,E$4,0))=0,"",IF(ISERROR(HLOOKUP($B153,'Base facturation'!$C$4:$ALN$59,E$4,0)),"",HLOOKUP($B153,'Base facturation'!$C$4:$ALN$59,E$4,0)))</f>
        <v/>
      </c>
      <c r="F153" s="287" t="str">
        <f>IF(IF(ISERROR(HLOOKUP($B153,'Base facturation'!$C$4:$ALN$59,F$4,0)),"",HLOOKUP($B153,'Base facturation'!$C$4:$ALN$59,F$4,0))=0,"",IF(ISERROR(HLOOKUP($B153,'Base facturation'!$C$4:$ALN$59,F$4,0)),"",HLOOKUP($B153,'Base facturation'!$C$4:$ALN$59,F$4,0)))</f>
        <v/>
      </c>
      <c r="G153" s="309" t="str">
        <f>IF(IF(ISERROR(HLOOKUP($B153,'Base facturation'!$C$4:$ALN$59,G$4,0)),"",HLOOKUP($B153,'Base facturation'!$C$4:$ALN$59,G$4,0))=0,"",IF(ISERROR(HLOOKUP($B153,'Base facturation'!$C$4:$ALN$59,G$4,0)),"",HLOOKUP($B153,'Base facturation'!$C$4:$ALN$59,G$4,0)))</f>
        <v/>
      </c>
      <c r="H153" s="309" t="str">
        <f>IF(IF(ISERROR(HLOOKUP($B153,'Base facturation'!$C$4:$ALN$59,H$4,0)),"",HLOOKUP($B153,'Base facturation'!$C$4:$ALN$59,H$4,0))=0,"",IF(ISERROR(HLOOKUP($B153,'Base facturation'!$C$4:$ALN$59,H$4,0)),"",HLOOKUP($B153,'Base facturation'!$C$4:$ALN$59,H$4,0)))</f>
        <v/>
      </c>
      <c r="I153" s="287" t="str">
        <f t="shared" si="2"/>
        <v/>
      </c>
      <c r="J153" s="299"/>
      <c r="K153" s="294"/>
      <c r="L153" s="294"/>
      <c r="M153" s="295"/>
    </row>
    <row r="154" spans="2:13" ht="19.600000000000001" customHeight="1" x14ac:dyDescent="0.25">
      <c r="B154" s="282" t="s">
        <v>2961</v>
      </c>
      <c r="C154" s="283" t="str">
        <f>IF(IF(ISERROR(HLOOKUP($B154,'Base facturation'!$C$4:$ALN$59,C$4,0)),"",HLOOKUP($B154,'Base facturation'!$C$4:$ALN$59,C$4,0))=0,"",IF(ISERROR(HLOOKUP($B154,'Base facturation'!$C$4:$ALN$59,C$4,0)),"",HLOOKUP($B154,'Base facturation'!$C$4:$ALN$59,C$4,0)))</f>
        <v/>
      </c>
      <c r="D154" s="283" t="str">
        <f>IF(IF(ISERROR(HLOOKUP($B154,'Base facturation'!$C$4:$ALN$59,D$4,0)),"",HLOOKUP($B154,'Base facturation'!$C$4:$ALN$59,D$4,0))=0,"",IF(ISERROR(HLOOKUP($B154,'Base facturation'!$C$4:$ALN$59,D$4,0)),"",HLOOKUP($B154,'Base facturation'!$C$4:$ALN$59,D$4,0)))</f>
        <v/>
      </c>
      <c r="E154" s="283" t="str">
        <f>IF(IF(ISERROR(HLOOKUP($B154,'Base facturation'!$C$4:$ALN$59,E$4,0)),"",HLOOKUP($B154,'Base facturation'!$C$4:$ALN$59,E$4,0))=0,"",IF(ISERROR(HLOOKUP($B154,'Base facturation'!$C$4:$ALN$59,E$4,0)),"",HLOOKUP($B154,'Base facturation'!$C$4:$ALN$59,E$4,0)))</f>
        <v/>
      </c>
      <c r="F154" s="287" t="str">
        <f>IF(IF(ISERROR(HLOOKUP($B154,'Base facturation'!$C$4:$ALN$59,F$4,0)),"",HLOOKUP($B154,'Base facturation'!$C$4:$ALN$59,F$4,0))=0,"",IF(ISERROR(HLOOKUP($B154,'Base facturation'!$C$4:$ALN$59,F$4,0)),"",HLOOKUP($B154,'Base facturation'!$C$4:$ALN$59,F$4,0)))</f>
        <v/>
      </c>
      <c r="G154" s="309" t="str">
        <f>IF(IF(ISERROR(HLOOKUP($B154,'Base facturation'!$C$4:$ALN$59,G$4,0)),"",HLOOKUP($B154,'Base facturation'!$C$4:$ALN$59,G$4,0))=0,"",IF(ISERROR(HLOOKUP($B154,'Base facturation'!$C$4:$ALN$59,G$4,0)),"",HLOOKUP($B154,'Base facturation'!$C$4:$ALN$59,G$4,0)))</f>
        <v/>
      </c>
      <c r="H154" s="309" t="str">
        <f>IF(IF(ISERROR(HLOOKUP($B154,'Base facturation'!$C$4:$ALN$59,H$4,0)),"",HLOOKUP($B154,'Base facturation'!$C$4:$ALN$59,H$4,0))=0,"",IF(ISERROR(HLOOKUP($B154,'Base facturation'!$C$4:$ALN$59,H$4,0)),"",HLOOKUP($B154,'Base facturation'!$C$4:$ALN$59,H$4,0)))</f>
        <v/>
      </c>
      <c r="I154" s="287" t="str">
        <f t="shared" si="2"/>
        <v/>
      </c>
      <c r="J154" s="299"/>
      <c r="K154" s="294"/>
      <c r="L154" s="294"/>
      <c r="M154" s="295"/>
    </row>
    <row r="155" spans="2:13" ht="19.600000000000001" customHeight="1" x14ac:dyDescent="0.25">
      <c r="B155" s="282" t="s">
        <v>2962</v>
      </c>
      <c r="C155" s="283" t="str">
        <f>IF(IF(ISERROR(HLOOKUP($B155,'Base facturation'!$C$4:$ALN$59,C$4,0)),"",HLOOKUP($B155,'Base facturation'!$C$4:$ALN$59,C$4,0))=0,"",IF(ISERROR(HLOOKUP($B155,'Base facturation'!$C$4:$ALN$59,C$4,0)),"",HLOOKUP($B155,'Base facturation'!$C$4:$ALN$59,C$4,0)))</f>
        <v/>
      </c>
      <c r="D155" s="283" t="str">
        <f>IF(IF(ISERROR(HLOOKUP($B155,'Base facturation'!$C$4:$ALN$59,D$4,0)),"",HLOOKUP($B155,'Base facturation'!$C$4:$ALN$59,D$4,0))=0,"",IF(ISERROR(HLOOKUP($B155,'Base facturation'!$C$4:$ALN$59,D$4,0)),"",HLOOKUP($B155,'Base facturation'!$C$4:$ALN$59,D$4,0)))</f>
        <v/>
      </c>
      <c r="E155" s="283" t="str">
        <f>IF(IF(ISERROR(HLOOKUP($B155,'Base facturation'!$C$4:$ALN$59,E$4,0)),"",HLOOKUP($B155,'Base facturation'!$C$4:$ALN$59,E$4,0))=0,"",IF(ISERROR(HLOOKUP($B155,'Base facturation'!$C$4:$ALN$59,E$4,0)),"",HLOOKUP($B155,'Base facturation'!$C$4:$ALN$59,E$4,0)))</f>
        <v/>
      </c>
      <c r="F155" s="287" t="str">
        <f>IF(IF(ISERROR(HLOOKUP($B155,'Base facturation'!$C$4:$ALN$59,F$4,0)),"",HLOOKUP($B155,'Base facturation'!$C$4:$ALN$59,F$4,0))=0,"",IF(ISERROR(HLOOKUP($B155,'Base facturation'!$C$4:$ALN$59,F$4,0)),"",HLOOKUP($B155,'Base facturation'!$C$4:$ALN$59,F$4,0)))</f>
        <v/>
      </c>
      <c r="G155" s="309" t="str">
        <f>IF(IF(ISERROR(HLOOKUP($B155,'Base facturation'!$C$4:$ALN$59,G$4,0)),"",HLOOKUP($B155,'Base facturation'!$C$4:$ALN$59,G$4,0))=0,"",IF(ISERROR(HLOOKUP($B155,'Base facturation'!$C$4:$ALN$59,G$4,0)),"",HLOOKUP($B155,'Base facturation'!$C$4:$ALN$59,G$4,0)))</f>
        <v/>
      </c>
      <c r="H155" s="309" t="str">
        <f>IF(IF(ISERROR(HLOOKUP($B155,'Base facturation'!$C$4:$ALN$59,H$4,0)),"",HLOOKUP($B155,'Base facturation'!$C$4:$ALN$59,H$4,0))=0,"",IF(ISERROR(HLOOKUP($B155,'Base facturation'!$C$4:$ALN$59,H$4,0)),"",HLOOKUP($B155,'Base facturation'!$C$4:$ALN$59,H$4,0)))</f>
        <v/>
      </c>
      <c r="I155" s="287" t="str">
        <f t="shared" si="2"/>
        <v/>
      </c>
      <c r="J155" s="299"/>
      <c r="K155" s="294"/>
      <c r="L155" s="294"/>
      <c r="M155" s="295"/>
    </row>
    <row r="156" spans="2:13" ht="19.600000000000001" customHeight="1" x14ac:dyDescent="0.25">
      <c r="B156" s="282" t="s">
        <v>2963</v>
      </c>
      <c r="C156" s="283" t="str">
        <f>IF(IF(ISERROR(HLOOKUP($B156,'Base facturation'!$C$4:$ALN$59,C$4,0)),"",HLOOKUP($B156,'Base facturation'!$C$4:$ALN$59,C$4,0))=0,"",IF(ISERROR(HLOOKUP($B156,'Base facturation'!$C$4:$ALN$59,C$4,0)),"",HLOOKUP($B156,'Base facturation'!$C$4:$ALN$59,C$4,0)))</f>
        <v/>
      </c>
      <c r="D156" s="283" t="str">
        <f>IF(IF(ISERROR(HLOOKUP($B156,'Base facturation'!$C$4:$ALN$59,D$4,0)),"",HLOOKUP($B156,'Base facturation'!$C$4:$ALN$59,D$4,0))=0,"",IF(ISERROR(HLOOKUP($B156,'Base facturation'!$C$4:$ALN$59,D$4,0)),"",HLOOKUP($B156,'Base facturation'!$C$4:$ALN$59,D$4,0)))</f>
        <v/>
      </c>
      <c r="E156" s="283" t="str">
        <f>IF(IF(ISERROR(HLOOKUP($B156,'Base facturation'!$C$4:$ALN$59,E$4,0)),"",HLOOKUP($B156,'Base facturation'!$C$4:$ALN$59,E$4,0))=0,"",IF(ISERROR(HLOOKUP($B156,'Base facturation'!$C$4:$ALN$59,E$4,0)),"",HLOOKUP($B156,'Base facturation'!$C$4:$ALN$59,E$4,0)))</f>
        <v/>
      </c>
      <c r="F156" s="287" t="str">
        <f>IF(IF(ISERROR(HLOOKUP($B156,'Base facturation'!$C$4:$ALN$59,F$4,0)),"",HLOOKUP($B156,'Base facturation'!$C$4:$ALN$59,F$4,0))=0,"",IF(ISERROR(HLOOKUP($B156,'Base facturation'!$C$4:$ALN$59,F$4,0)),"",HLOOKUP($B156,'Base facturation'!$C$4:$ALN$59,F$4,0)))</f>
        <v/>
      </c>
      <c r="G156" s="309" t="str">
        <f>IF(IF(ISERROR(HLOOKUP($B156,'Base facturation'!$C$4:$ALN$59,G$4,0)),"",HLOOKUP($B156,'Base facturation'!$C$4:$ALN$59,G$4,0))=0,"",IF(ISERROR(HLOOKUP($B156,'Base facturation'!$C$4:$ALN$59,G$4,0)),"",HLOOKUP($B156,'Base facturation'!$C$4:$ALN$59,G$4,0)))</f>
        <v/>
      </c>
      <c r="H156" s="309" t="str">
        <f>IF(IF(ISERROR(HLOOKUP($B156,'Base facturation'!$C$4:$ALN$59,H$4,0)),"",HLOOKUP($B156,'Base facturation'!$C$4:$ALN$59,H$4,0))=0,"",IF(ISERROR(HLOOKUP($B156,'Base facturation'!$C$4:$ALN$59,H$4,0)),"",HLOOKUP($B156,'Base facturation'!$C$4:$ALN$59,H$4,0)))</f>
        <v/>
      </c>
      <c r="I156" s="287" t="str">
        <f t="shared" si="2"/>
        <v/>
      </c>
      <c r="J156" s="299"/>
      <c r="K156" s="294"/>
      <c r="L156" s="294"/>
      <c r="M156" s="295"/>
    </row>
    <row r="157" spans="2:13" ht="19.600000000000001" customHeight="1" x14ac:dyDescent="0.25">
      <c r="B157" s="282" t="s">
        <v>2964</v>
      </c>
      <c r="C157" s="283" t="str">
        <f>IF(IF(ISERROR(HLOOKUP($B157,'Base facturation'!$C$4:$ALN$59,C$4,0)),"",HLOOKUP($B157,'Base facturation'!$C$4:$ALN$59,C$4,0))=0,"",IF(ISERROR(HLOOKUP($B157,'Base facturation'!$C$4:$ALN$59,C$4,0)),"",HLOOKUP($B157,'Base facturation'!$C$4:$ALN$59,C$4,0)))</f>
        <v/>
      </c>
      <c r="D157" s="283" t="str">
        <f>IF(IF(ISERROR(HLOOKUP($B157,'Base facturation'!$C$4:$ALN$59,D$4,0)),"",HLOOKUP($B157,'Base facturation'!$C$4:$ALN$59,D$4,0))=0,"",IF(ISERROR(HLOOKUP($B157,'Base facturation'!$C$4:$ALN$59,D$4,0)),"",HLOOKUP($B157,'Base facturation'!$C$4:$ALN$59,D$4,0)))</f>
        <v/>
      </c>
      <c r="E157" s="283" t="str">
        <f>IF(IF(ISERROR(HLOOKUP($B157,'Base facturation'!$C$4:$ALN$59,E$4,0)),"",HLOOKUP($B157,'Base facturation'!$C$4:$ALN$59,E$4,0))=0,"",IF(ISERROR(HLOOKUP($B157,'Base facturation'!$C$4:$ALN$59,E$4,0)),"",HLOOKUP($B157,'Base facturation'!$C$4:$ALN$59,E$4,0)))</f>
        <v/>
      </c>
      <c r="F157" s="287" t="str">
        <f>IF(IF(ISERROR(HLOOKUP($B157,'Base facturation'!$C$4:$ALN$59,F$4,0)),"",HLOOKUP($B157,'Base facturation'!$C$4:$ALN$59,F$4,0))=0,"",IF(ISERROR(HLOOKUP($B157,'Base facturation'!$C$4:$ALN$59,F$4,0)),"",HLOOKUP($B157,'Base facturation'!$C$4:$ALN$59,F$4,0)))</f>
        <v/>
      </c>
      <c r="G157" s="309" t="str">
        <f>IF(IF(ISERROR(HLOOKUP($B157,'Base facturation'!$C$4:$ALN$59,G$4,0)),"",HLOOKUP($B157,'Base facturation'!$C$4:$ALN$59,G$4,0))=0,"",IF(ISERROR(HLOOKUP($B157,'Base facturation'!$C$4:$ALN$59,G$4,0)),"",HLOOKUP($B157,'Base facturation'!$C$4:$ALN$59,G$4,0)))</f>
        <v/>
      </c>
      <c r="H157" s="309" t="str">
        <f>IF(IF(ISERROR(HLOOKUP($B157,'Base facturation'!$C$4:$ALN$59,H$4,0)),"",HLOOKUP($B157,'Base facturation'!$C$4:$ALN$59,H$4,0))=0,"",IF(ISERROR(HLOOKUP($B157,'Base facturation'!$C$4:$ALN$59,H$4,0)),"",HLOOKUP($B157,'Base facturation'!$C$4:$ALN$59,H$4,0)))</f>
        <v/>
      </c>
      <c r="I157" s="287" t="str">
        <f t="shared" si="2"/>
        <v/>
      </c>
      <c r="J157" s="299"/>
      <c r="K157" s="294"/>
      <c r="L157" s="294"/>
      <c r="M157" s="295"/>
    </row>
    <row r="158" spans="2:13" ht="19.600000000000001" customHeight="1" x14ac:dyDescent="0.25">
      <c r="B158" s="282" t="s">
        <v>2965</v>
      </c>
      <c r="C158" s="283" t="str">
        <f>IF(IF(ISERROR(HLOOKUP($B158,'Base facturation'!$C$4:$ALN$59,C$4,0)),"",HLOOKUP($B158,'Base facturation'!$C$4:$ALN$59,C$4,0))=0,"",IF(ISERROR(HLOOKUP($B158,'Base facturation'!$C$4:$ALN$59,C$4,0)),"",HLOOKUP($B158,'Base facturation'!$C$4:$ALN$59,C$4,0)))</f>
        <v/>
      </c>
      <c r="D158" s="283" t="str">
        <f>IF(IF(ISERROR(HLOOKUP($B158,'Base facturation'!$C$4:$ALN$59,D$4,0)),"",HLOOKUP($B158,'Base facturation'!$C$4:$ALN$59,D$4,0))=0,"",IF(ISERROR(HLOOKUP($B158,'Base facturation'!$C$4:$ALN$59,D$4,0)),"",HLOOKUP($B158,'Base facturation'!$C$4:$ALN$59,D$4,0)))</f>
        <v/>
      </c>
      <c r="E158" s="283" t="str">
        <f>IF(IF(ISERROR(HLOOKUP($B158,'Base facturation'!$C$4:$ALN$59,E$4,0)),"",HLOOKUP($B158,'Base facturation'!$C$4:$ALN$59,E$4,0))=0,"",IF(ISERROR(HLOOKUP($B158,'Base facturation'!$C$4:$ALN$59,E$4,0)),"",HLOOKUP($B158,'Base facturation'!$C$4:$ALN$59,E$4,0)))</f>
        <v/>
      </c>
      <c r="F158" s="287" t="str">
        <f>IF(IF(ISERROR(HLOOKUP($B158,'Base facturation'!$C$4:$ALN$59,F$4,0)),"",HLOOKUP($B158,'Base facturation'!$C$4:$ALN$59,F$4,0))=0,"",IF(ISERROR(HLOOKUP($B158,'Base facturation'!$C$4:$ALN$59,F$4,0)),"",HLOOKUP($B158,'Base facturation'!$C$4:$ALN$59,F$4,0)))</f>
        <v/>
      </c>
      <c r="G158" s="309" t="str">
        <f>IF(IF(ISERROR(HLOOKUP($B158,'Base facturation'!$C$4:$ALN$59,G$4,0)),"",HLOOKUP($B158,'Base facturation'!$C$4:$ALN$59,G$4,0))=0,"",IF(ISERROR(HLOOKUP($B158,'Base facturation'!$C$4:$ALN$59,G$4,0)),"",HLOOKUP($B158,'Base facturation'!$C$4:$ALN$59,G$4,0)))</f>
        <v/>
      </c>
      <c r="H158" s="309" t="str">
        <f>IF(IF(ISERROR(HLOOKUP($B158,'Base facturation'!$C$4:$ALN$59,H$4,0)),"",HLOOKUP($B158,'Base facturation'!$C$4:$ALN$59,H$4,0))=0,"",IF(ISERROR(HLOOKUP($B158,'Base facturation'!$C$4:$ALN$59,H$4,0)),"",HLOOKUP($B158,'Base facturation'!$C$4:$ALN$59,H$4,0)))</f>
        <v/>
      </c>
      <c r="I158" s="287" t="str">
        <f t="shared" si="2"/>
        <v/>
      </c>
      <c r="J158" s="299"/>
      <c r="K158" s="294"/>
      <c r="L158" s="294"/>
      <c r="M158" s="295"/>
    </row>
    <row r="159" spans="2:13" ht="19.600000000000001" customHeight="1" x14ac:dyDescent="0.25">
      <c r="B159" s="282" t="s">
        <v>2966</v>
      </c>
      <c r="C159" s="283" t="str">
        <f>IF(IF(ISERROR(HLOOKUP($B159,'Base facturation'!$C$4:$ALN$59,C$4,0)),"",HLOOKUP($B159,'Base facturation'!$C$4:$ALN$59,C$4,0))=0,"",IF(ISERROR(HLOOKUP($B159,'Base facturation'!$C$4:$ALN$59,C$4,0)),"",HLOOKUP($B159,'Base facturation'!$C$4:$ALN$59,C$4,0)))</f>
        <v/>
      </c>
      <c r="D159" s="283" t="str">
        <f>IF(IF(ISERROR(HLOOKUP($B159,'Base facturation'!$C$4:$ALN$59,D$4,0)),"",HLOOKUP($B159,'Base facturation'!$C$4:$ALN$59,D$4,0))=0,"",IF(ISERROR(HLOOKUP($B159,'Base facturation'!$C$4:$ALN$59,D$4,0)),"",HLOOKUP($B159,'Base facturation'!$C$4:$ALN$59,D$4,0)))</f>
        <v/>
      </c>
      <c r="E159" s="283" t="str">
        <f>IF(IF(ISERROR(HLOOKUP($B159,'Base facturation'!$C$4:$ALN$59,E$4,0)),"",HLOOKUP($B159,'Base facturation'!$C$4:$ALN$59,E$4,0))=0,"",IF(ISERROR(HLOOKUP($B159,'Base facturation'!$C$4:$ALN$59,E$4,0)),"",HLOOKUP($B159,'Base facturation'!$C$4:$ALN$59,E$4,0)))</f>
        <v/>
      </c>
      <c r="F159" s="287" t="str">
        <f>IF(IF(ISERROR(HLOOKUP($B159,'Base facturation'!$C$4:$ALN$59,F$4,0)),"",HLOOKUP($B159,'Base facturation'!$C$4:$ALN$59,F$4,0))=0,"",IF(ISERROR(HLOOKUP($B159,'Base facturation'!$C$4:$ALN$59,F$4,0)),"",HLOOKUP($B159,'Base facturation'!$C$4:$ALN$59,F$4,0)))</f>
        <v/>
      </c>
      <c r="G159" s="309" t="str">
        <f>IF(IF(ISERROR(HLOOKUP($B159,'Base facturation'!$C$4:$ALN$59,G$4,0)),"",HLOOKUP($B159,'Base facturation'!$C$4:$ALN$59,G$4,0))=0,"",IF(ISERROR(HLOOKUP($B159,'Base facturation'!$C$4:$ALN$59,G$4,0)),"",HLOOKUP($B159,'Base facturation'!$C$4:$ALN$59,G$4,0)))</f>
        <v/>
      </c>
      <c r="H159" s="309" t="str">
        <f>IF(IF(ISERROR(HLOOKUP($B159,'Base facturation'!$C$4:$ALN$59,H$4,0)),"",HLOOKUP($B159,'Base facturation'!$C$4:$ALN$59,H$4,0))=0,"",IF(ISERROR(HLOOKUP($B159,'Base facturation'!$C$4:$ALN$59,H$4,0)),"",HLOOKUP($B159,'Base facturation'!$C$4:$ALN$59,H$4,0)))</f>
        <v/>
      </c>
      <c r="I159" s="287" t="str">
        <f t="shared" si="2"/>
        <v/>
      </c>
      <c r="J159" s="299"/>
      <c r="K159" s="294"/>
      <c r="L159" s="294"/>
      <c r="M159" s="295"/>
    </row>
    <row r="160" spans="2:13" ht="19.600000000000001" customHeight="1" x14ac:dyDescent="0.25">
      <c r="B160" s="282" t="s">
        <v>2967</v>
      </c>
      <c r="C160" s="283" t="str">
        <f>IF(IF(ISERROR(HLOOKUP($B160,'Base facturation'!$C$4:$ALN$59,C$4,0)),"",HLOOKUP($B160,'Base facturation'!$C$4:$ALN$59,C$4,0))=0,"",IF(ISERROR(HLOOKUP($B160,'Base facturation'!$C$4:$ALN$59,C$4,0)),"",HLOOKUP($B160,'Base facturation'!$C$4:$ALN$59,C$4,0)))</f>
        <v/>
      </c>
      <c r="D160" s="283" t="str">
        <f>IF(IF(ISERROR(HLOOKUP($B160,'Base facturation'!$C$4:$ALN$59,D$4,0)),"",HLOOKUP($B160,'Base facturation'!$C$4:$ALN$59,D$4,0))=0,"",IF(ISERROR(HLOOKUP($B160,'Base facturation'!$C$4:$ALN$59,D$4,0)),"",HLOOKUP($B160,'Base facturation'!$C$4:$ALN$59,D$4,0)))</f>
        <v/>
      </c>
      <c r="E160" s="283" t="str">
        <f>IF(IF(ISERROR(HLOOKUP($B160,'Base facturation'!$C$4:$ALN$59,E$4,0)),"",HLOOKUP($B160,'Base facturation'!$C$4:$ALN$59,E$4,0))=0,"",IF(ISERROR(HLOOKUP($B160,'Base facturation'!$C$4:$ALN$59,E$4,0)),"",HLOOKUP($B160,'Base facturation'!$C$4:$ALN$59,E$4,0)))</f>
        <v/>
      </c>
      <c r="F160" s="287" t="str">
        <f>IF(IF(ISERROR(HLOOKUP($B160,'Base facturation'!$C$4:$ALN$59,F$4,0)),"",HLOOKUP($B160,'Base facturation'!$C$4:$ALN$59,F$4,0))=0,"",IF(ISERROR(HLOOKUP($B160,'Base facturation'!$C$4:$ALN$59,F$4,0)),"",HLOOKUP($B160,'Base facturation'!$C$4:$ALN$59,F$4,0)))</f>
        <v/>
      </c>
      <c r="G160" s="309" t="str">
        <f>IF(IF(ISERROR(HLOOKUP($B160,'Base facturation'!$C$4:$ALN$59,G$4,0)),"",HLOOKUP($B160,'Base facturation'!$C$4:$ALN$59,G$4,0))=0,"",IF(ISERROR(HLOOKUP($B160,'Base facturation'!$C$4:$ALN$59,G$4,0)),"",HLOOKUP($B160,'Base facturation'!$C$4:$ALN$59,G$4,0)))</f>
        <v/>
      </c>
      <c r="H160" s="309" t="str">
        <f>IF(IF(ISERROR(HLOOKUP($B160,'Base facturation'!$C$4:$ALN$59,H$4,0)),"",HLOOKUP($B160,'Base facturation'!$C$4:$ALN$59,H$4,0))=0,"",IF(ISERROR(HLOOKUP($B160,'Base facturation'!$C$4:$ALN$59,H$4,0)),"",HLOOKUP($B160,'Base facturation'!$C$4:$ALN$59,H$4,0)))</f>
        <v/>
      </c>
      <c r="I160" s="287" t="str">
        <f t="shared" si="2"/>
        <v/>
      </c>
      <c r="J160" s="299"/>
      <c r="K160" s="294"/>
      <c r="L160" s="294"/>
      <c r="M160" s="295"/>
    </row>
    <row r="161" spans="2:13" ht="19.600000000000001" customHeight="1" x14ac:dyDescent="0.25">
      <c r="B161" s="282" t="s">
        <v>2968</v>
      </c>
      <c r="C161" s="283" t="str">
        <f>IF(IF(ISERROR(HLOOKUP($B161,'Base facturation'!$C$4:$ALN$59,C$4,0)),"",HLOOKUP($B161,'Base facturation'!$C$4:$ALN$59,C$4,0))=0,"",IF(ISERROR(HLOOKUP($B161,'Base facturation'!$C$4:$ALN$59,C$4,0)),"",HLOOKUP($B161,'Base facturation'!$C$4:$ALN$59,C$4,0)))</f>
        <v/>
      </c>
      <c r="D161" s="283" t="str">
        <f>IF(IF(ISERROR(HLOOKUP($B161,'Base facturation'!$C$4:$ALN$59,D$4,0)),"",HLOOKUP($B161,'Base facturation'!$C$4:$ALN$59,D$4,0))=0,"",IF(ISERROR(HLOOKUP($B161,'Base facturation'!$C$4:$ALN$59,D$4,0)),"",HLOOKUP($B161,'Base facturation'!$C$4:$ALN$59,D$4,0)))</f>
        <v/>
      </c>
      <c r="E161" s="283" t="str">
        <f>IF(IF(ISERROR(HLOOKUP($B161,'Base facturation'!$C$4:$ALN$59,E$4,0)),"",HLOOKUP($B161,'Base facturation'!$C$4:$ALN$59,E$4,0))=0,"",IF(ISERROR(HLOOKUP($B161,'Base facturation'!$C$4:$ALN$59,E$4,0)),"",HLOOKUP($B161,'Base facturation'!$C$4:$ALN$59,E$4,0)))</f>
        <v/>
      </c>
      <c r="F161" s="287" t="str">
        <f>IF(IF(ISERROR(HLOOKUP($B161,'Base facturation'!$C$4:$ALN$59,F$4,0)),"",HLOOKUP($B161,'Base facturation'!$C$4:$ALN$59,F$4,0))=0,"",IF(ISERROR(HLOOKUP($B161,'Base facturation'!$C$4:$ALN$59,F$4,0)),"",HLOOKUP($B161,'Base facturation'!$C$4:$ALN$59,F$4,0)))</f>
        <v/>
      </c>
      <c r="G161" s="309" t="str">
        <f>IF(IF(ISERROR(HLOOKUP($B161,'Base facturation'!$C$4:$ALN$59,G$4,0)),"",HLOOKUP($B161,'Base facturation'!$C$4:$ALN$59,G$4,0))=0,"",IF(ISERROR(HLOOKUP($B161,'Base facturation'!$C$4:$ALN$59,G$4,0)),"",HLOOKUP($B161,'Base facturation'!$C$4:$ALN$59,G$4,0)))</f>
        <v/>
      </c>
      <c r="H161" s="309" t="str">
        <f>IF(IF(ISERROR(HLOOKUP($B161,'Base facturation'!$C$4:$ALN$59,H$4,0)),"",HLOOKUP($B161,'Base facturation'!$C$4:$ALN$59,H$4,0))=0,"",IF(ISERROR(HLOOKUP($B161,'Base facturation'!$C$4:$ALN$59,H$4,0)),"",HLOOKUP($B161,'Base facturation'!$C$4:$ALN$59,H$4,0)))</f>
        <v/>
      </c>
      <c r="I161" s="287" t="str">
        <f t="shared" si="2"/>
        <v/>
      </c>
      <c r="J161" s="299"/>
      <c r="K161" s="294"/>
      <c r="L161" s="294"/>
      <c r="M161" s="295"/>
    </row>
    <row r="162" spans="2:13" ht="19.600000000000001" customHeight="1" x14ac:dyDescent="0.25">
      <c r="B162" s="282" t="s">
        <v>2969</v>
      </c>
      <c r="C162" s="283" t="str">
        <f>IF(IF(ISERROR(HLOOKUP($B162,'Base facturation'!$C$4:$ALN$59,C$4,0)),"",HLOOKUP($B162,'Base facturation'!$C$4:$ALN$59,C$4,0))=0,"",IF(ISERROR(HLOOKUP($B162,'Base facturation'!$C$4:$ALN$59,C$4,0)),"",HLOOKUP($B162,'Base facturation'!$C$4:$ALN$59,C$4,0)))</f>
        <v/>
      </c>
      <c r="D162" s="283" t="str">
        <f>IF(IF(ISERROR(HLOOKUP($B162,'Base facturation'!$C$4:$ALN$59,D$4,0)),"",HLOOKUP($B162,'Base facturation'!$C$4:$ALN$59,D$4,0))=0,"",IF(ISERROR(HLOOKUP($B162,'Base facturation'!$C$4:$ALN$59,D$4,0)),"",HLOOKUP($B162,'Base facturation'!$C$4:$ALN$59,D$4,0)))</f>
        <v/>
      </c>
      <c r="E162" s="283" t="str">
        <f>IF(IF(ISERROR(HLOOKUP($B162,'Base facturation'!$C$4:$ALN$59,E$4,0)),"",HLOOKUP($B162,'Base facturation'!$C$4:$ALN$59,E$4,0))=0,"",IF(ISERROR(HLOOKUP($B162,'Base facturation'!$C$4:$ALN$59,E$4,0)),"",HLOOKUP($B162,'Base facturation'!$C$4:$ALN$59,E$4,0)))</f>
        <v/>
      </c>
      <c r="F162" s="287" t="str">
        <f>IF(IF(ISERROR(HLOOKUP($B162,'Base facturation'!$C$4:$ALN$59,F$4,0)),"",HLOOKUP($B162,'Base facturation'!$C$4:$ALN$59,F$4,0))=0,"",IF(ISERROR(HLOOKUP($B162,'Base facturation'!$C$4:$ALN$59,F$4,0)),"",HLOOKUP($B162,'Base facturation'!$C$4:$ALN$59,F$4,0)))</f>
        <v/>
      </c>
      <c r="G162" s="309" t="str">
        <f>IF(IF(ISERROR(HLOOKUP($B162,'Base facturation'!$C$4:$ALN$59,G$4,0)),"",HLOOKUP($B162,'Base facturation'!$C$4:$ALN$59,G$4,0))=0,"",IF(ISERROR(HLOOKUP($B162,'Base facturation'!$C$4:$ALN$59,G$4,0)),"",HLOOKUP($B162,'Base facturation'!$C$4:$ALN$59,G$4,0)))</f>
        <v/>
      </c>
      <c r="H162" s="309" t="str">
        <f>IF(IF(ISERROR(HLOOKUP($B162,'Base facturation'!$C$4:$ALN$59,H$4,0)),"",HLOOKUP($B162,'Base facturation'!$C$4:$ALN$59,H$4,0))=0,"",IF(ISERROR(HLOOKUP($B162,'Base facturation'!$C$4:$ALN$59,H$4,0)),"",HLOOKUP($B162,'Base facturation'!$C$4:$ALN$59,H$4,0)))</f>
        <v/>
      </c>
      <c r="I162" s="287" t="str">
        <f t="shared" si="2"/>
        <v/>
      </c>
      <c r="J162" s="299"/>
      <c r="K162" s="294"/>
      <c r="L162" s="294"/>
      <c r="M162" s="295"/>
    </row>
    <row r="163" spans="2:13" ht="19.600000000000001" customHeight="1" x14ac:dyDescent="0.25">
      <c r="B163" s="282" t="s">
        <v>2970</v>
      </c>
      <c r="C163" s="283" t="str">
        <f>IF(IF(ISERROR(HLOOKUP($B163,'Base facturation'!$C$4:$ALN$59,C$4,0)),"",HLOOKUP($B163,'Base facturation'!$C$4:$ALN$59,C$4,0))=0,"",IF(ISERROR(HLOOKUP($B163,'Base facturation'!$C$4:$ALN$59,C$4,0)),"",HLOOKUP($B163,'Base facturation'!$C$4:$ALN$59,C$4,0)))</f>
        <v/>
      </c>
      <c r="D163" s="283" t="str">
        <f>IF(IF(ISERROR(HLOOKUP($B163,'Base facturation'!$C$4:$ALN$59,D$4,0)),"",HLOOKUP($B163,'Base facturation'!$C$4:$ALN$59,D$4,0))=0,"",IF(ISERROR(HLOOKUP($B163,'Base facturation'!$C$4:$ALN$59,D$4,0)),"",HLOOKUP($B163,'Base facturation'!$C$4:$ALN$59,D$4,0)))</f>
        <v/>
      </c>
      <c r="E163" s="283" t="str">
        <f>IF(IF(ISERROR(HLOOKUP($B163,'Base facturation'!$C$4:$ALN$59,E$4,0)),"",HLOOKUP($B163,'Base facturation'!$C$4:$ALN$59,E$4,0))=0,"",IF(ISERROR(HLOOKUP($B163,'Base facturation'!$C$4:$ALN$59,E$4,0)),"",HLOOKUP($B163,'Base facturation'!$C$4:$ALN$59,E$4,0)))</f>
        <v/>
      </c>
      <c r="F163" s="287" t="str">
        <f>IF(IF(ISERROR(HLOOKUP($B163,'Base facturation'!$C$4:$ALN$59,F$4,0)),"",HLOOKUP($B163,'Base facturation'!$C$4:$ALN$59,F$4,0))=0,"",IF(ISERROR(HLOOKUP($B163,'Base facturation'!$C$4:$ALN$59,F$4,0)),"",HLOOKUP($B163,'Base facturation'!$C$4:$ALN$59,F$4,0)))</f>
        <v/>
      </c>
      <c r="G163" s="309" t="str">
        <f>IF(IF(ISERROR(HLOOKUP($B163,'Base facturation'!$C$4:$ALN$59,G$4,0)),"",HLOOKUP($B163,'Base facturation'!$C$4:$ALN$59,G$4,0))=0,"",IF(ISERROR(HLOOKUP($B163,'Base facturation'!$C$4:$ALN$59,G$4,0)),"",HLOOKUP($B163,'Base facturation'!$C$4:$ALN$59,G$4,0)))</f>
        <v/>
      </c>
      <c r="H163" s="309" t="str">
        <f>IF(IF(ISERROR(HLOOKUP($B163,'Base facturation'!$C$4:$ALN$59,H$4,0)),"",HLOOKUP($B163,'Base facturation'!$C$4:$ALN$59,H$4,0))=0,"",IF(ISERROR(HLOOKUP($B163,'Base facturation'!$C$4:$ALN$59,H$4,0)),"",HLOOKUP($B163,'Base facturation'!$C$4:$ALN$59,H$4,0)))</f>
        <v/>
      </c>
      <c r="I163" s="287" t="str">
        <f t="shared" si="2"/>
        <v/>
      </c>
      <c r="J163" s="299"/>
      <c r="K163" s="294"/>
      <c r="L163" s="294"/>
      <c r="M163" s="295"/>
    </row>
    <row r="164" spans="2:13" ht="19.600000000000001" customHeight="1" x14ac:dyDescent="0.25">
      <c r="B164" s="282" t="s">
        <v>2971</v>
      </c>
      <c r="C164" s="283" t="str">
        <f>IF(IF(ISERROR(HLOOKUP($B164,'Base facturation'!$C$4:$ALN$59,C$4,0)),"",HLOOKUP($B164,'Base facturation'!$C$4:$ALN$59,C$4,0))=0,"",IF(ISERROR(HLOOKUP($B164,'Base facturation'!$C$4:$ALN$59,C$4,0)),"",HLOOKUP($B164,'Base facturation'!$C$4:$ALN$59,C$4,0)))</f>
        <v/>
      </c>
      <c r="D164" s="283" t="str">
        <f>IF(IF(ISERROR(HLOOKUP($B164,'Base facturation'!$C$4:$ALN$59,D$4,0)),"",HLOOKUP($B164,'Base facturation'!$C$4:$ALN$59,D$4,0))=0,"",IF(ISERROR(HLOOKUP($B164,'Base facturation'!$C$4:$ALN$59,D$4,0)),"",HLOOKUP($B164,'Base facturation'!$C$4:$ALN$59,D$4,0)))</f>
        <v/>
      </c>
      <c r="E164" s="283" t="str">
        <f>IF(IF(ISERROR(HLOOKUP($B164,'Base facturation'!$C$4:$ALN$59,E$4,0)),"",HLOOKUP($B164,'Base facturation'!$C$4:$ALN$59,E$4,0))=0,"",IF(ISERROR(HLOOKUP($B164,'Base facturation'!$C$4:$ALN$59,E$4,0)),"",HLOOKUP($B164,'Base facturation'!$C$4:$ALN$59,E$4,0)))</f>
        <v/>
      </c>
      <c r="F164" s="287" t="str">
        <f>IF(IF(ISERROR(HLOOKUP($B164,'Base facturation'!$C$4:$ALN$59,F$4,0)),"",HLOOKUP($B164,'Base facturation'!$C$4:$ALN$59,F$4,0))=0,"",IF(ISERROR(HLOOKUP($B164,'Base facturation'!$C$4:$ALN$59,F$4,0)),"",HLOOKUP($B164,'Base facturation'!$C$4:$ALN$59,F$4,0)))</f>
        <v/>
      </c>
      <c r="G164" s="309" t="str">
        <f>IF(IF(ISERROR(HLOOKUP($B164,'Base facturation'!$C$4:$ALN$59,G$4,0)),"",HLOOKUP($B164,'Base facturation'!$C$4:$ALN$59,G$4,0))=0,"",IF(ISERROR(HLOOKUP($B164,'Base facturation'!$C$4:$ALN$59,G$4,0)),"",HLOOKUP($B164,'Base facturation'!$C$4:$ALN$59,G$4,0)))</f>
        <v/>
      </c>
      <c r="H164" s="309" t="str">
        <f>IF(IF(ISERROR(HLOOKUP($B164,'Base facturation'!$C$4:$ALN$59,H$4,0)),"",HLOOKUP($B164,'Base facturation'!$C$4:$ALN$59,H$4,0))=0,"",IF(ISERROR(HLOOKUP($B164,'Base facturation'!$C$4:$ALN$59,H$4,0)),"",HLOOKUP($B164,'Base facturation'!$C$4:$ALN$59,H$4,0)))</f>
        <v/>
      </c>
      <c r="I164" s="287" t="str">
        <f t="shared" si="2"/>
        <v/>
      </c>
      <c r="J164" s="299"/>
      <c r="K164" s="294"/>
      <c r="L164" s="294"/>
      <c r="M164" s="295"/>
    </row>
    <row r="165" spans="2:13" ht="19.600000000000001" customHeight="1" x14ac:dyDescent="0.25">
      <c r="B165" s="282" t="s">
        <v>2972</v>
      </c>
      <c r="C165" s="283" t="str">
        <f>IF(IF(ISERROR(HLOOKUP($B165,'Base facturation'!$C$4:$ALN$59,C$4,0)),"",HLOOKUP($B165,'Base facturation'!$C$4:$ALN$59,C$4,0))=0,"",IF(ISERROR(HLOOKUP($B165,'Base facturation'!$C$4:$ALN$59,C$4,0)),"",HLOOKUP($B165,'Base facturation'!$C$4:$ALN$59,C$4,0)))</f>
        <v/>
      </c>
      <c r="D165" s="283" t="str">
        <f>IF(IF(ISERROR(HLOOKUP($B165,'Base facturation'!$C$4:$ALN$59,D$4,0)),"",HLOOKUP($B165,'Base facturation'!$C$4:$ALN$59,D$4,0))=0,"",IF(ISERROR(HLOOKUP($B165,'Base facturation'!$C$4:$ALN$59,D$4,0)),"",HLOOKUP($B165,'Base facturation'!$C$4:$ALN$59,D$4,0)))</f>
        <v/>
      </c>
      <c r="E165" s="283" t="str">
        <f>IF(IF(ISERROR(HLOOKUP($B165,'Base facturation'!$C$4:$ALN$59,E$4,0)),"",HLOOKUP($B165,'Base facturation'!$C$4:$ALN$59,E$4,0))=0,"",IF(ISERROR(HLOOKUP($B165,'Base facturation'!$C$4:$ALN$59,E$4,0)),"",HLOOKUP($B165,'Base facturation'!$C$4:$ALN$59,E$4,0)))</f>
        <v/>
      </c>
      <c r="F165" s="287" t="str">
        <f>IF(IF(ISERROR(HLOOKUP($B165,'Base facturation'!$C$4:$ALN$59,F$4,0)),"",HLOOKUP($B165,'Base facturation'!$C$4:$ALN$59,F$4,0))=0,"",IF(ISERROR(HLOOKUP($B165,'Base facturation'!$C$4:$ALN$59,F$4,0)),"",HLOOKUP($B165,'Base facturation'!$C$4:$ALN$59,F$4,0)))</f>
        <v/>
      </c>
      <c r="G165" s="309" t="str">
        <f>IF(IF(ISERROR(HLOOKUP($B165,'Base facturation'!$C$4:$ALN$59,G$4,0)),"",HLOOKUP($B165,'Base facturation'!$C$4:$ALN$59,G$4,0))=0,"",IF(ISERROR(HLOOKUP($B165,'Base facturation'!$C$4:$ALN$59,G$4,0)),"",HLOOKUP($B165,'Base facturation'!$C$4:$ALN$59,G$4,0)))</f>
        <v/>
      </c>
      <c r="H165" s="309" t="str">
        <f>IF(IF(ISERROR(HLOOKUP($B165,'Base facturation'!$C$4:$ALN$59,H$4,0)),"",HLOOKUP($B165,'Base facturation'!$C$4:$ALN$59,H$4,0))=0,"",IF(ISERROR(HLOOKUP($B165,'Base facturation'!$C$4:$ALN$59,H$4,0)),"",HLOOKUP($B165,'Base facturation'!$C$4:$ALN$59,H$4,0)))</f>
        <v/>
      </c>
      <c r="I165" s="287" t="str">
        <f t="shared" si="2"/>
        <v/>
      </c>
      <c r="J165" s="299"/>
      <c r="K165" s="294"/>
      <c r="L165" s="294"/>
      <c r="M165" s="295"/>
    </row>
    <row r="166" spans="2:13" ht="19.600000000000001" customHeight="1" x14ac:dyDescent="0.25">
      <c r="B166" s="282" t="s">
        <v>2973</v>
      </c>
      <c r="C166" s="283" t="str">
        <f>IF(IF(ISERROR(HLOOKUP($B166,'Base facturation'!$C$4:$ALN$59,C$4,0)),"",HLOOKUP($B166,'Base facturation'!$C$4:$ALN$59,C$4,0))=0,"",IF(ISERROR(HLOOKUP($B166,'Base facturation'!$C$4:$ALN$59,C$4,0)),"",HLOOKUP($B166,'Base facturation'!$C$4:$ALN$59,C$4,0)))</f>
        <v/>
      </c>
      <c r="D166" s="283" t="str">
        <f>IF(IF(ISERROR(HLOOKUP($B166,'Base facturation'!$C$4:$ALN$59,D$4,0)),"",HLOOKUP($B166,'Base facturation'!$C$4:$ALN$59,D$4,0))=0,"",IF(ISERROR(HLOOKUP($B166,'Base facturation'!$C$4:$ALN$59,D$4,0)),"",HLOOKUP($B166,'Base facturation'!$C$4:$ALN$59,D$4,0)))</f>
        <v/>
      </c>
      <c r="E166" s="283" t="str">
        <f>IF(IF(ISERROR(HLOOKUP($B166,'Base facturation'!$C$4:$ALN$59,E$4,0)),"",HLOOKUP($B166,'Base facturation'!$C$4:$ALN$59,E$4,0))=0,"",IF(ISERROR(HLOOKUP($B166,'Base facturation'!$C$4:$ALN$59,E$4,0)),"",HLOOKUP($B166,'Base facturation'!$C$4:$ALN$59,E$4,0)))</f>
        <v/>
      </c>
      <c r="F166" s="287" t="str">
        <f>IF(IF(ISERROR(HLOOKUP($B166,'Base facturation'!$C$4:$ALN$59,F$4,0)),"",HLOOKUP($B166,'Base facturation'!$C$4:$ALN$59,F$4,0))=0,"",IF(ISERROR(HLOOKUP($B166,'Base facturation'!$C$4:$ALN$59,F$4,0)),"",HLOOKUP($B166,'Base facturation'!$C$4:$ALN$59,F$4,0)))</f>
        <v/>
      </c>
      <c r="G166" s="309" t="str">
        <f>IF(IF(ISERROR(HLOOKUP($B166,'Base facturation'!$C$4:$ALN$59,G$4,0)),"",HLOOKUP($B166,'Base facturation'!$C$4:$ALN$59,G$4,0))=0,"",IF(ISERROR(HLOOKUP($B166,'Base facturation'!$C$4:$ALN$59,G$4,0)),"",HLOOKUP($B166,'Base facturation'!$C$4:$ALN$59,G$4,0)))</f>
        <v/>
      </c>
      <c r="H166" s="309" t="str">
        <f>IF(IF(ISERROR(HLOOKUP($B166,'Base facturation'!$C$4:$ALN$59,H$4,0)),"",HLOOKUP($B166,'Base facturation'!$C$4:$ALN$59,H$4,0))=0,"",IF(ISERROR(HLOOKUP($B166,'Base facturation'!$C$4:$ALN$59,H$4,0)),"",HLOOKUP($B166,'Base facturation'!$C$4:$ALN$59,H$4,0)))</f>
        <v/>
      </c>
      <c r="I166" s="287" t="str">
        <f t="shared" si="2"/>
        <v/>
      </c>
      <c r="J166" s="299"/>
      <c r="K166" s="294"/>
      <c r="L166" s="294"/>
      <c r="M166" s="295"/>
    </row>
    <row r="167" spans="2:13" ht="19.600000000000001" customHeight="1" x14ac:dyDescent="0.25">
      <c r="B167" s="282" t="s">
        <v>2974</v>
      </c>
      <c r="C167" s="283" t="str">
        <f>IF(IF(ISERROR(HLOOKUP($B167,'Base facturation'!$C$4:$ALN$59,C$4,0)),"",HLOOKUP($B167,'Base facturation'!$C$4:$ALN$59,C$4,0))=0,"",IF(ISERROR(HLOOKUP($B167,'Base facturation'!$C$4:$ALN$59,C$4,0)),"",HLOOKUP($B167,'Base facturation'!$C$4:$ALN$59,C$4,0)))</f>
        <v/>
      </c>
      <c r="D167" s="283" t="str">
        <f>IF(IF(ISERROR(HLOOKUP($B167,'Base facturation'!$C$4:$ALN$59,D$4,0)),"",HLOOKUP($B167,'Base facturation'!$C$4:$ALN$59,D$4,0))=0,"",IF(ISERROR(HLOOKUP($B167,'Base facturation'!$C$4:$ALN$59,D$4,0)),"",HLOOKUP($B167,'Base facturation'!$C$4:$ALN$59,D$4,0)))</f>
        <v/>
      </c>
      <c r="E167" s="283" t="str">
        <f>IF(IF(ISERROR(HLOOKUP($B167,'Base facturation'!$C$4:$ALN$59,E$4,0)),"",HLOOKUP($B167,'Base facturation'!$C$4:$ALN$59,E$4,0))=0,"",IF(ISERROR(HLOOKUP($B167,'Base facturation'!$C$4:$ALN$59,E$4,0)),"",HLOOKUP($B167,'Base facturation'!$C$4:$ALN$59,E$4,0)))</f>
        <v/>
      </c>
      <c r="F167" s="287" t="str">
        <f>IF(IF(ISERROR(HLOOKUP($B167,'Base facturation'!$C$4:$ALN$59,F$4,0)),"",HLOOKUP($B167,'Base facturation'!$C$4:$ALN$59,F$4,0))=0,"",IF(ISERROR(HLOOKUP($B167,'Base facturation'!$C$4:$ALN$59,F$4,0)),"",HLOOKUP($B167,'Base facturation'!$C$4:$ALN$59,F$4,0)))</f>
        <v/>
      </c>
      <c r="G167" s="309" t="str">
        <f>IF(IF(ISERROR(HLOOKUP($B167,'Base facturation'!$C$4:$ALN$59,G$4,0)),"",HLOOKUP($B167,'Base facturation'!$C$4:$ALN$59,G$4,0))=0,"",IF(ISERROR(HLOOKUP($B167,'Base facturation'!$C$4:$ALN$59,G$4,0)),"",HLOOKUP($B167,'Base facturation'!$C$4:$ALN$59,G$4,0)))</f>
        <v/>
      </c>
      <c r="H167" s="309" t="str">
        <f>IF(IF(ISERROR(HLOOKUP($B167,'Base facturation'!$C$4:$ALN$59,H$4,0)),"",HLOOKUP($B167,'Base facturation'!$C$4:$ALN$59,H$4,0))=0,"",IF(ISERROR(HLOOKUP($B167,'Base facturation'!$C$4:$ALN$59,H$4,0)),"",HLOOKUP($B167,'Base facturation'!$C$4:$ALN$59,H$4,0)))</f>
        <v/>
      </c>
      <c r="I167" s="287" t="str">
        <f t="shared" si="2"/>
        <v/>
      </c>
      <c r="J167" s="299"/>
      <c r="K167" s="294"/>
      <c r="L167" s="294"/>
      <c r="M167" s="295"/>
    </row>
    <row r="168" spans="2:13" ht="19.600000000000001" customHeight="1" x14ac:dyDescent="0.25">
      <c r="B168" s="282" t="s">
        <v>2975</v>
      </c>
      <c r="C168" s="283" t="str">
        <f>IF(IF(ISERROR(HLOOKUP($B168,'Base facturation'!$C$4:$ALN$59,C$4,0)),"",HLOOKUP($B168,'Base facturation'!$C$4:$ALN$59,C$4,0))=0,"",IF(ISERROR(HLOOKUP($B168,'Base facturation'!$C$4:$ALN$59,C$4,0)),"",HLOOKUP($B168,'Base facturation'!$C$4:$ALN$59,C$4,0)))</f>
        <v/>
      </c>
      <c r="D168" s="283" t="str">
        <f>IF(IF(ISERROR(HLOOKUP($B168,'Base facturation'!$C$4:$ALN$59,D$4,0)),"",HLOOKUP($B168,'Base facturation'!$C$4:$ALN$59,D$4,0))=0,"",IF(ISERROR(HLOOKUP($B168,'Base facturation'!$C$4:$ALN$59,D$4,0)),"",HLOOKUP($B168,'Base facturation'!$C$4:$ALN$59,D$4,0)))</f>
        <v/>
      </c>
      <c r="E168" s="283" t="str">
        <f>IF(IF(ISERROR(HLOOKUP($B168,'Base facturation'!$C$4:$ALN$59,E$4,0)),"",HLOOKUP($B168,'Base facturation'!$C$4:$ALN$59,E$4,0))=0,"",IF(ISERROR(HLOOKUP($B168,'Base facturation'!$C$4:$ALN$59,E$4,0)),"",HLOOKUP($B168,'Base facturation'!$C$4:$ALN$59,E$4,0)))</f>
        <v/>
      </c>
      <c r="F168" s="287" t="str">
        <f>IF(IF(ISERROR(HLOOKUP($B168,'Base facturation'!$C$4:$ALN$59,F$4,0)),"",HLOOKUP($B168,'Base facturation'!$C$4:$ALN$59,F$4,0))=0,"",IF(ISERROR(HLOOKUP($B168,'Base facturation'!$C$4:$ALN$59,F$4,0)),"",HLOOKUP($B168,'Base facturation'!$C$4:$ALN$59,F$4,0)))</f>
        <v/>
      </c>
      <c r="G168" s="309" t="str">
        <f>IF(IF(ISERROR(HLOOKUP($B168,'Base facturation'!$C$4:$ALN$59,G$4,0)),"",HLOOKUP($B168,'Base facturation'!$C$4:$ALN$59,G$4,0))=0,"",IF(ISERROR(HLOOKUP($B168,'Base facturation'!$C$4:$ALN$59,G$4,0)),"",HLOOKUP($B168,'Base facturation'!$C$4:$ALN$59,G$4,0)))</f>
        <v/>
      </c>
      <c r="H168" s="309" t="str">
        <f>IF(IF(ISERROR(HLOOKUP($B168,'Base facturation'!$C$4:$ALN$59,H$4,0)),"",HLOOKUP($B168,'Base facturation'!$C$4:$ALN$59,H$4,0))=0,"",IF(ISERROR(HLOOKUP($B168,'Base facturation'!$C$4:$ALN$59,H$4,0)),"",HLOOKUP($B168,'Base facturation'!$C$4:$ALN$59,H$4,0)))</f>
        <v/>
      </c>
      <c r="I168" s="287" t="str">
        <f t="shared" si="2"/>
        <v/>
      </c>
      <c r="J168" s="299"/>
      <c r="K168" s="294"/>
      <c r="L168" s="294"/>
      <c r="M168" s="295"/>
    </row>
    <row r="169" spans="2:13" ht="19.600000000000001" customHeight="1" x14ac:dyDescent="0.25">
      <c r="B169" s="282" t="s">
        <v>2976</v>
      </c>
      <c r="C169" s="283" t="str">
        <f>IF(IF(ISERROR(HLOOKUP($B169,'Base facturation'!$C$4:$ALN$59,C$4,0)),"",HLOOKUP($B169,'Base facturation'!$C$4:$ALN$59,C$4,0))=0,"",IF(ISERROR(HLOOKUP($B169,'Base facturation'!$C$4:$ALN$59,C$4,0)),"",HLOOKUP($B169,'Base facturation'!$C$4:$ALN$59,C$4,0)))</f>
        <v/>
      </c>
      <c r="D169" s="283" t="str">
        <f>IF(IF(ISERROR(HLOOKUP($B169,'Base facturation'!$C$4:$ALN$59,D$4,0)),"",HLOOKUP($B169,'Base facturation'!$C$4:$ALN$59,D$4,0))=0,"",IF(ISERROR(HLOOKUP($B169,'Base facturation'!$C$4:$ALN$59,D$4,0)),"",HLOOKUP($B169,'Base facturation'!$C$4:$ALN$59,D$4,0)))</f>
        <v/>
      </c>
      <c r="E169" s="283" t="str">
        <f>IF(IF(ISERROR(HLOOKUP($B169,'Base facturation'!$C$4:$ALN$59,E$4,0)),"",HLOOKUP($B169,'Base facturation'!$C$4:$ALN$59,E$4,0))=0,"",IF(ISERROR(HLOOKUP($B169,'Base facturation'!$C$4:$ALN$59,E$4,0)),"",HLOOKUP($B169,'Base facturation'!$C$4:$ALN$59,E$4,0)))</f>
        <v/>
      </c>
      <c r="F169" s="287" t="str">
        <f>IF(IF(ISERROR(HLOOKUP($B169,'Base facturation'!$C$4:$ALN$59,F$4,0)),"",HLOOKUP($B169,'Base facturation'!$C$4:$ALN$59,F$4,0))=0,"",IF(ISERROR(HLOOKUP($B169,'Base facturation'!$C$4:$ALN$59,F$4,0)),"",HLOOKUP($B169,'Base facturation'!$C$4:$ALN$59,F$4,0)))</f>
        <v/>
      </c>
      <c r="G169" s="309" t="str">
        <f>IF(IF(ISERROR(HLOOKUP($B169,'Base facturation'!$C$4:$ALN$59,G$4,0)),"",HLOOKUP($B169,'Base facturation'!$C$4:$ALN$59,G$4,0))=0,"",IF(ISERROR(HLOOKUP($B169,'Base facturation'!$C$4:$ALN$59,G$4,0)),"",HLOOKUP($B169,'Base facturation'!$C$4:$ALN$59,G$4,0)))</f>
        <v/>
      </c>
      <c r="H169" s="309" t="str">
        <f>IF(IF(ISERROR(HLOOKUP($B169,'Base facturation'!$C$4:$ALN$59,H$4,0)),"",HLOOKUP($B169,'Base facturation'!$C$4:$ALN$59,H$4,0))=0,"",IF(ISERROR(HLOOKUP($B169,'Base facturation'!$C$4:$ALN$59,H$4,0)),"",HLOOKUP($B169,'Base facturation'!$C$4:$ALN$59,H$4,0)))</f>
        <v/>
      </c>
      <c r="I169" s="287" t="str">
        <f t="shared" si="2"/>
        <v/>
      </c>
      <c r="J169" s="299"/>
      <c r="K169" s="294"/>
      <c r="L169" s="294"/>
      <c r="M169" s="295"/>
    </row>
    <row r="170" spans="2:13" ht="19.600000000000001" customHeight="1" x14ac:dyDescent="0.25">
      <c r="B170" s="282" t="s">
        <v>2977</v>
      </c>
      <c r="C170" s="283" t="str">
        <f>IF(IF(ISERROR(HLOOKUP($B170,'Base facturation'!$C$4:$ALN$59,C$4,0)),"",HLOOKUP($B170,'Base facturation'!$C$4:$ALN$59,C$4,0))=0,"",IF(ISERROR(HLOOKUP($B170,'Base facturation'!$C$4:$ALN$59,C$4,0)),"",HLOOKUP($B170,'Base facturation'!$C$4:$ALN$59,C$4,0)))</f>
        <v/>
      </c>
      <c r="D170" s="283" t="str">
        <f>IF(IF(ISERROR(HLOOKUP($B170,'Base facturation'!$C$4:$ALN$59,D$4,0)),"",HLOOKUP($B170,'Base facturation'!$C$4:$ALN$59,D$4,0))=0,"",IF(ISERROR(HLOOKUP($B170,'Base facturation'!$C$4:$ALN$59,D$4,0)),"",HLOOKUP($B170,'Base facturation'!$C$4:$ALN$59,D$4,0)))</f>
        <v/>
      </c>
      <c r="E170" s="283" t="str">
        <f>IF(IF(ISERROR(HLOOKUP($B170,'Base facturation'!$C$4:$ALN$59,E$4,0)),"",HLOOKUP($B170,'Base facturation'!$C$4:$ALN$59,E$4,0))=0,"",IF(ISERROR(HLOOKUP($B170,'Base facturation'!$C$4:$ALN$59,E$4,0)),"",HLOOKUP($B170,'Base facturation'!$C$4:$ALN$59,E$4,0)))</f>
        <v/>
      </c>
      <c r="F170" s="287" t="str">
        <f>IF(IF(ISERROR(HLOOKUP($B170,'Base facturation'!$C$4:$ALN$59,F$4,0)),"",HLOOKUP($B170,'Base facturation'!$C$4:$ALN$59,F$4,0))=0,"",IF(ISERROR(HLOOKUP($B170,'Base facturation'!$C$4:$ALN$59,F$4,0)),"",HLOOKUP($B170,'Base facturation'!$C$4:$ALN$59,F$4,0)))</f>
        <v/>
      </c>
      <c r="G170" s="309" t="str">
        <f>IF(IF(ISERROR(HLOOKUP($B170,'Base facturation'!$C$4:$ALN$59,G$4,0)),"",HLOOKUP($B170,'Base facturation'!$C$4:$ALN$59,G$4,0))=0,"",IF(ISERROR(HLOOKUP($B170,'Base facturation'!$C$4:$ALN$59,G$4,0)),"",HLOOKUP($B170,'Base facturation'!$C$4:$ALN$59,G$4,0)))</f>
        <v/>
      </c>
      <c r="H170" s="309" t="str">
        <f>IF(IF(ISERROR(HLOOKUP($B170,'Base facturation'!$C$4:$ALN$59,H$4,0)),"",HLOOKUP($B170,'Base facturation'!$C$4:$ALN$59,H$4,0))=0,"",IF(ISERROR(HLOOKUP($B170,'Base facturation'!$C$4:$ALN$59,H$4,0)),"",HLOOKUP($B170,'Base facturation'!$C$4:$ALN$59,H$4,0)))</f>
        <v/>
      </c>
      <c r="I170" s="287" t="str">
        <f t="shared" si="2"/>
        <v/>
      </c>
      <c r="J170" s="299"/>
      <c r="K170" s="294"/>
      <c r="L170" s="294"/>
      <c r="M170" s="295"/>
    </row>
    <row r="171" spans="2:13" ht="19.600000000000001" customHeight="1" x14ac:dyDescent="0.25">
      <c r="B171" s="282" t="s">
        <v>2978</v>
      </c>
      <c r="C171" s="283" t="str">
        <f>IF(IF(ISERROR(HLOOKUP($B171,'Base facturation'!$C$4:$ALN$59,C$4,0)),"",HLOOKUP($B171,'Base facturation'!$C$4:$ALN$59,C$4,0))=0,"",IF(ISERROR(HLOOKUP($B171,'Base facturation'!$C$4:$ALN$59,C$4,0)),"",HLOOKUP($B171,'Base facturation'!$C$4:$ALN$59,C$4,0)))</f>
        <v/>
      </c>
      <c r="D171" s="283" t="str">
        <f>IF(IF(ISERROR(HLOOKUP($B171,'Base facturation'!$C$4:$ALN$59,D$4,0)),"",HLOOKUP($B171,'Base facturation'!$C$4:$ALN$59,D$4,0))=0,"",IF(ISERROR(HLOOKUP($B171,'Base facturation'!$C$4:$ALN$59,D$4,0)),"",HLOOKUP($B171,'Base facturation'!$C$4:$ALN$59,D$4,0)))</f>
        <v/>
      </c>
      <c r="E171" s="283" t="str">
        <f>IF(IF(ISERROR(HLOOKUP($B171,'Base facturation'!$C$4:$ALN$59,E$4,0)),"",HLOOKUP($B171,'Base facturation'!$C$4:$ALN$59,E$4,0))=0,"",IF(ISERROR(HLOOKUP($B171,'Base facturation'!$C$4:$ALN$59,E$4,0)),"",HLOOKUP($B171,'Base facturation'!$C$4:$ALN$59,E$4,0)))</f>
        <v/>
      </c>
      <c r="F171" s="287" t="str">
        <f>IF(IF(ISERROR(HLOOKUP($B171,'Base facturation'!$C$4:$ALN$59,F$4,0)),"",HLOOKUP($B171,'Base facturation'!$C$4:$ALN$59,F$4,0))=0,"",IF(ISERROR(HLOOKUP($B171,'Base facturation'!$C$4:$ALN$59,F$4,0)),"",HLOOKUP($B171,'Base facturation'!$C$4:$ALN$59,F$4,0)))</f>
        <v/>
      </c>
      <c r="G171" s="309" t="str">
        <f>IF(IF(ISERROR(HLOOKUP($B171,'Base facturation'!$C$4:$ALN$59,G$4,0)),"",HLOOKUP($B171,'Base facturation'!$C$4:$ALN$59,G$4,0))=0,"",IF(ISERROR(HLOOKUP($B171,'Base facturation'!$C$4:$ALN$59,G$4,0)),"",HLOOKUP($B171,'Base facturation'!$C$4:$ALN$59,G$4,0)))</f>
        <v/>
      </c>
      <c r="H171" s="309" t="str">
        <f>IF(IF(ISERROR(HLOOKUP($B171,'Base facturation'!$C$4:$ALN$59,H$4,0)),"",HLOOKUP($B171,'Base facturation'!$C$4:$ALN$59,H$4,0))=0,"",IF(ISERROR(HLOOKUP($B171,'Base facturation'!$C$4:$ALN$59,H$4,0)),"",HLOOKUP($B171,'Base facturation'!$C$4:$ALN$59,H$4,0)))</f>
        <v/>
      </c>
      <c r="I171" s="287" t="str">
        <f t="shared" si="2"/>
        <v/>
      </c>
      <c r="J171" s="299"/>
      <c r="K171" s="294"/>
      <c r="L171" s="294"/>
      <c r="M171" s="295"/>
    </row>
    <row r="172" spans="2:13" ht="19.600000000000001" customHeight="1" x14ac:dyDescent="0.25">
      <c r="B172" s="282" t="s">
        <v>2979</v>
      </c>
      <c r="C172" s="283" t="str">
        <f>IF(IF(ISERROR(HLOOKUP($B172,'Base facturation'!$C$4:$ALN$59,C$4,0)),"",HLOOKUP($B172,'Base facturation'!$C$4:$ALN$59,C$4,0))=0,"",IF(ISERROR(HLOOKUP($B172,'Base facturation'!$C$4:$ALN$59,C$4,0)),"",HLOOKUP($B172,'Base facturation'!$C$4:$ALN$59,C$4,0)))</f>
        <v/>
      </c>
      <c r="D172" s="283" t="str">
        <f>IF(IF(ISERROR(HLOOKUP($B172,'Base facturation'!$C$4:$ALN$59,D$4,0)),"",HLOOKUP($B172,'Base facturation'!$C$4:$ALN$59,D$4,0))=0,"",IF(ISERROR(HLOOKUP($B172,'Base facturation'!$C$4:$ALN$59,D$4,0)),"",HLOOKUP($B172,'Base facturation'!$C$4:$ALN$59,D$4,0)))</f>
        <v/>
      </c>
      <c r="E172" s="283" t="str">
        <f>IF(IF(ISERROR(HLOOKUP($B172,'Base facturation'!$C$4:$ALN$59,E$4,0)),"",HLOOKUP($B172,'Base facturation'!$C$4:$ALN$59,E$4,0))=0,"",IF(ISERROR(HLOOKUP($B172,'Base facturation'!$C$4:$ALN$59,E$4,0)),"",HLOOKUP($B172,'Base facturation'!$C$4:$ALN$59,E$4,0)))</f>
        <v/>
      </c>
      <c r="F172" s="287" t="str">
        <f>IF(IF(ISERROR(HLOOKUP($B172,'Base facturation'!$C$4:$ALN$59,F$4,0)),"",HLOOKUP($B172,'Base facturation'!$C$4:$ALN$59,F$4,0))=0,"",IF(ISERROR(HLOOKUP($B172,'Base facturation'!$C$4:$ALN$59,F$4,0)),"",HLOOKUP($B172,'Base facturation'!$C$4:$ALN$59,F$4,0)))</f>
        <v/>
      </c>
      <c r="G172" s="309" t="str">
        <f>IF(IF(ISERROR(HLOOKUP($B172,'Base facturation'!$C$4:$ALN$59,G$4,0)),"",HLOOKUP($B172,'Base facturation'!$C$4:$ALN$59,G$4,0))=0,"",IF(ISERROR(HLOOKUP($B172,'Base facturation'!$C$4:$ALN$59,G$4,0)),"",HLOOKUP($B172,'Base facturation'!$C$4:$ALN$59,G$4,0)))</f>
        <v/>
      </c>
      <c r="H172" s="309" t="str">
        <f>IF(IF(ISERROR(HLOOKUP($B172,'Base facturation'!$C$4:$ALN$59,H$4,0)),"",HLOOKUP($B172,'Base facturation'!$C$4:$ALN$59,H$4,0))=0,"",IF(ISERROR(HLOOKUP($B172,'Base facturation'!$C$4:$ALN$59,H$4,0)),"",HLOOKUP($B172,'Base facturation'!$C$4:$ALN$59,H$4,0)))</f>
        <v/>
      </c>
      <c r="I172" s="287" t="str">
        <f t="shared" si="2"/>
        <v/>
      </c>
      <c r="J172" s="299"/>
      <c r="K172" s="294"/>
      <c r="L172" s="294"/>
      <c r="M172" s="295"/>
    </row>
    <row r="173" spans="2:13" ht="19.600000000000001" customHeight="1" x14ac:dyDescent="0.25">
      <c r="B173" s="282" t="s">
        <v>2980</v>
      </c>
      <c r="C173" s="283" t="str">
        <f>IF(IF(ISERROR(HLOOKUP($B173,'Base facturation'!$C$4:$ALN$59,C$4,0)),"",HLOOKUP($B173,'Base facturation'!$C$4:$ALN$59,C$4,0))=0,"",IF(ISERROR(HLOOKUP($B173,'Base facturation'!$C$4:$ALN$59,C$4,0)),"",HLOOKUP($B173,'Base facturation'!$C$4:$ALN$59,C$4,0)))</f>
        <v/>
      </c>
      <c r="D173" s="283" t="str">
        <f>IF(IF(ISERROR(HLOOKUP($B173,'Base facturation'!$C$4:$ALN$59,D$4,0)),"",HLOOKUP($B173,'Base facturation'!$C$4:$ALN$59,D$4,0))=0,"",IF(ISERROR(HLOOKUP($B173,'Base facturation'!$C$4:$ALN$59,D$4,0)),"",HLOOKUP($B173,'Base facturation'!$C$4:$ALN$59,D$4,0)))</f>
        <v/>
      </c>
      <c r="E173" s="283" t="str">
        <f>IF(IF(ISERROR(HLOOKUP($B173,'Base facturation'!$C$4:$ALN$59,E$4,0)),"",HLOOKUP($B173,'Base facturation'!$C$4:$ALN$59,E$4,0))=0,"",IF(ISERROR(HLOOKUP($B173,'Base facturation'!$C$4:$ALN$59,E$4,0)),"",HLOOKUP($B173,'Base facturation'!$C$4:$ALN$59,E$4,0)))</f>
        <v/>
      </c>
      <c r="F173" s="287" t="str">
        <f>IF(IF(ISERROR(HLOOKUP($B173,'Base facturation'!$C$4:$ALN$59,F$4,0)),"",HLOOKUP($B173,'Base facturation'!$C$4:$ALN$59,F$4,0))=0,"",IF(ISERROR(HLOOKUP($B173,'Base facturation'!$C$4:$ALN$59,F$4,0)),"",HLOOKUP($B173,'Base facturation'!$C$4:$ALN$59,F$4,0)))</f>
        <v/>
      </c>
      <c r="G173" s="309" t="str">
        <f>IF(IF(ISERROR(HLOOKUP($B173,'Base facturation'!$C$4:$ALN$59,G$4,0)),"",HLOOKUP($B173,'Base facturation'!$C$4:$ALN$59,G$4,0))=0,"",IF(ISERROR(HLOOKUP($B173,'Base facturation'!$C$4:$ALN$59,G$4,0)),"",HLOOKUP($B173,'Base facturation'!$C$4:$ALN$59,G$4,0)))</f>
        <v/>
      </c>
      <c r="H173" s="309" t="str">
        <f>IF(IF(ISERROR(HLOOKUP($B173,'Base facturation'!$C$4:$ALN$59,H$4,0)),"",HLOOKUP($B173,'Base facturation'!$C$4:$ALN$59,H$4,0))=0,"",IF(ISERROR(HLOOKUP($B173,'Base facturation'!$C$4:$ALN$59,H$4,0)),"",HLOOKUP($B173,'Base facturation'!$C$4:$ALN$59,H$4,0)))</f>
        <v/>
      </c>
      <c r="I173" s="287" t="str">
        <f t="shared" si="2"/>
        <v/>
      </c>
      <c r="J173" s="299"/>
      <c r="K173" s="294"/>
      <c r="L173" s="294"/>
      <c r="M173" s="295"/>
    </row>
    <row r="174" spans="2:13" ht="19.600000000000001" customHeight="1" x14ac:dyDescent="0.25">
      <c r="B174" s="282" t="s">
        <v>2981</v>
      </c>
      <c r="C174" s="283" t="str">
        <f>IF(IF(ISERROR(HLOOKUP($B174,'Base facturation'!$C$4:$ALN$59,C$4,0)),"",HLOOKUP($B174,'Base facturation'!$C$4:$ALN$59,C$4,0))=0,"",IF(ISERROR(HLOOKUP($B174,'Base facturation'!$C$4:$ALN$59,C$4,0)),"",HLOOKUP($B174,'Base facturation'!$C$4:$ALN$59,C$4,0)))</f>
        <v/>
      </c>
      <c r="D174" s="283" t="str">
        <f>IF(IF(ISERROR(HLOOKUP($B174,'Base facturation'!$C$4:$ALN$59,D$4,0)),"",HLOOKUP($B174,'Base facturation'!$C$4:$ALN$59,D$4,0))=0,"",IF(ISERROR(HLOOKUP($B174,'Base facturation'!$C$4:$ALN$59,D$4,0)),"",HLOOKUP($B174,'Base facturation'!$C$4:$ALN$59,D$4,0)))</f>
        <v/>
      </c>
      <c r="E174" s="283" t="str">
        <f>IF(IF(ISERROR(HLOOKUP($B174,'Base facturation'!$C$4:$ALN$59,E$4,0)),"",HLOOKUP($B174,'Base facturation'!$C$4:$ALN$59,E$4,0))=0,"",IF(ISERROR(HLOOKUP($B174,'Base facturation'!$C$4:$ALN$59,E$4,0)),"",HLOOKUP($B174,'Base facturation'!$C$4:$ALN$59,E$4,0)))</f>
        <v/>
      </c>
      <c r="F174" s="287" t="str">
        <f>IF(IF(ISERROR(HLOOKUP($B174,'Base facturation'!$C$4:$ALN$59,F$4,0)),"",HLOOKUP($B174,'Base facturation'!$C$4:$ALN$59,F$4,0))=0,"",IF(ISERROR(HLOOKUP($B174,'Base facturation'!$C$4:$ALN$59,F$4,0)),"",HLOOKUP($B174,'Base facturation'!$C$4:$ALN$59,F$4,0)))</f>
        <v/>
      </c>
      <c r="G174" s="309" t="str">
        <f>IF(IF(ISERROR(HLOOKUP($B174,'Base facturation'!$C$4:$ALN$59,G$4,0)),"",HLOOKUP($B174,'Base facturation'!$C$4:$ALN$59,G$4,0))=0,"",IF(ISERROR(HLOOKUP($B174,'Base facturation'!$C$4:$ALN$59,G$4,0)),"",HLOOKUP($B174,'Base facturation'!$C$4:$ALN$59,G$4,0)))</f>
        <v/>
      </c>
      <c r="H174" s="309" t="str">
        <f>IF(IF(ISERROR(HLOOKUP($B174,'Base facturation'!$C$4:$ALN$59,H$4,0)),"",HLOOKUP($B174,'Base facturation'!$C$4:$ALN$59,H$4,0))=0,"",IF(ISERROR(HLOOKUP($B174,'Base facturation'!$C$4:$ALN$59,H$4,0)),"",HLOOKUP($B174,'Base facturation'!$C$4:$ALN$59,H$4,0)))</f>
        <v/>
      </c>
      <c r="I174" s="287" t="str">
        <f t="shared" si="2"/>
        <v/>
      </c>
      <c r="J174" s="299"/>
      <c r="K174" s="294"/>
      <c r="L174" s="294"/>
      <c r="M174" s="295"/>
    </row>
    <row r="175" spans="2:13" ht="19.600000000000001" customHeight="1" x14ac:dyDescent="0.25">
      <c r="B175" s="282" t="s">
        <v>2982</v>
      </c>
      <c r="C175" s="283" t="str">
        <f>IF(IF(ISERROR(HLOOKUP($B175,'Base facturation'!$C$4:$ALN$59,C$4,0)),"",HLOOKUP($B175,'Base facturation'!$C$4:$ALN$59,C$4,0))=0,"",IF(ISERROR(HLOOKUP($B175,'Base facturation'!$C$4:$ALN$59,C$4,0)),"",HLOOKUP($B175,'Base facturation'!$C$4:$ALN$59,C$4,0)))</f>
        <v/>
      </c>
      <c r="D175" s="283" t="str">
        <f>IF(IF(ISERROR(HLOOKUP($B175,'Base facturation'!$C$4:$ALN$59,D$4,0)),"",HLOOKUP($B175,'Base facturation'!$C$4:$ALN$59,D$4,0))=0,"",IF(ISERROR(HLOOKUP($B175,'Base facturation'!$C$4:$ALN$59,D$4,0)),"",HLOOKUP($B175,'Base facturation'!$C$4:$ALN$59,D$4,0)))</f>
        <v/>
      </c>
      <c r="E175" s="283" t="str">
        <f>IF(IF(ISERROR(HLOOKUP($B175,'Base facturation'!$C$4:$ALN$59,E$4,0)),"",HLOOKUP($B175,'Base facturation'!$C$4:$ALN$59,E$4,0))=0,"",IF(ISERROR(HLOOKUP($B175,'Base facturation'!$C$4:$ALN$59,E$4,0)),"",HLOOKUP($B175,'Base facturation'!$C$4:$ALN$59,E$4,0)))</f>
        <v/>
      </c>
      <c r="F175" s="287" t="str">
        <f>IF(IF(ISERROR(HLOOKUP($B175,'Base facturation'!$C$4:$ALN$59,F$4,0)),"",HLOOKUP($B175,'Base facturation'!$C$4:$ALN$59,F$4,0))=0,"",IF(ISERROR(HLOOKUP($B175,'Base facturation'!$C$4:$ALN$59,F$4,0)),"",HLOOKUP($B175,'Base facturation'!$C$4:$ALN$59,F$4,0)))</f>
        <v/>
      </c>
      <c r="G175" s="309" t="str">
        <f>IF(IF(ISERROR(HLOOKUP($B175,'Base facturation'!$C$4:$ALN$59,G$4,0)),"",HLOOKUP($B175,'Base facturation'!$C$4:$ALN$59,G$4,0))=0,"",IF(ISERROR(HLOOKUP($B175,'Base facturation'!$C$4:$ALN$59,G$4,0)),"",HLOOKUP($B175,'Base facturation'!$C$4:$ALN$59,G$4,0)))</f>
        <v/>
      </c>
      <c r="H175" s="309" t="str">
        <f>IF(IF(ISERROR(HLOOKUP($B175,'Base facturation'!$C$4:$ALN$59,H$4,0)),"",HLOOKUP($B175,'Base facturation'!$C$4:$ALN$59,H$4,0))=0,"",IF(ISERROR(HLOOKUP($B175,'Base facturation'!$C$4:$ALN$59,H$4,0)),"",HLOOKUP($B175,'Base facturation'!$C$4:$ALN$59,H$4,0)))</f>
        <v/>
      </c>
      <c r="I175" s="287" t="str">
        <f t="shared" si="2"/>
        <v/>
      </c>
      <c r="J175" s="299"/>
      <c r="K175" s="294"/>
      <c r="L175" s="294"/>
      <c r="M175" s="295"/>
    </row>
    <row r="176" spans="2:13" ht="19.600000000000001" customHeight="1" x14ac:dyDescent="0.25">
      <c r="B176" s="282" t="s">
        <v>2983</v>
      </c>
      <c r="C176" s="283" t="str">
        <f>IF(IF(ISERROR(HLOOKUP($B176,'Base facturation'!$C$4:$ALN$59,C$4,0)),"",HLOOKUP($B176,'Base facturation'!$C$4:$ALN$59,C$4,0))=0,"",IF(ISERROR(HLOOKUP($B176,'Base facturation'!$C$4:$ALN$59,C$4,0)),"",HLOOKUP($B176,'Base facturation'!$C$4:$ALN$59,C$4,0)))</f>
        <v/>
      </c>
      <c r="D176" s="283" t="str">
        <f>IF(IF(ISERROR(HLOOKUP($B176,'Base facturation'!$C$4:$ALN$59,D$4,0)),"",HLOOKUP($B176,'Base facturation'!$C$4:$ALN$59,D$4,0))=0,"",IF(ISERROR(HLOOKUP($B176,'Base facturation'!$C$4:$ALN$59,D$4,0)),"",HLOOKUP($B176,'Base facturation'!$C$4:$ALN$59,D$4,0)))</f>
        <v/>
      </c>
      <c r="E176" s="283" t="str">
        <f>IF(IF(ISERROR(HLOOKUP($B176,'Base facturation'!$C$4:$ALN$59,E$4,0)),"",HLOOKUP($B176,'Base facturation'!$C$4:$ALN$59,E$4,0))=0,"",IF(ISERROR(HLOOKUP($B176,'Base facturation'!$C$4:$ALN$59,E$4,0)),"",HLOOKUP($B176,'Base facturation'!$C$4:$ALN$59,E$4,0)))</f>
        <v/>
      </c>
      <c r="F176" s="287" t="str">
        <f>IF(IF(ISERROR(HLOOKUP($B176,'Base facturation'!$C$4:$ALN$59,F$4,0)),"",HLOOKUP($B176,'Base facturation'!$C$4:$ALN$59,F$4,0))=0,"",IF(ISERROR(HLOOKUP($B176,'Base facturation'!$C$4:$ALN$59,F$4,0)),"",HLOOKUP($B176,'Base facturation'!$C$4:$ALN$59,F$4,0)))</f>
        <v/>
      </c>
      <c r="G176" s="309" t="str">
        <f>IF(IF(ISERROR(HLOOKUP($B176,'Base facturation'!$C$4:$ALN$59,G$4,0)),"",HLOOKUP($B176,'Base facturation'!$C$4:$ALN$59,G$4,0))=0,"",IF(ISERROR(HLOOKUP($B176,'Base facturation'!$C$4:$ALN$59,G$4,0)),"",HLOOKUP($B176,'Base facturation'!$C$4:$ALN$59,G$4,0)))</f>
        <v/>
      </c>
      <c r="H176" s="309" t="str">
        <f>IF(IF(ISERROR(HLOOKUP($B176,'Base facturation'!$C$4:$ALN$59,H$4,0)),"",HLOOKUP($B176,'Base facturation'!$C$4:$ALN$59,H$4,0))=0,"",IF(ISERROR(HLOOKUP($B176,'Base facturation'!$C$4:$ALN$59,H$4,0)),"",HLOOKUP($B176,'Base facturation'!$C$4:$ALN$59,H$4,0)))</f>
        <v/>
      </c>
      <c r="I176" s="287" t="str">
        <f t="shared" si="2"/>
        <v/>
      </c>
      <c r="J176" s="299"/>
      <c r="K176" s="294"/>
      <c r="L176" s="294"/>
      <c r="M176" s="295"/>
    </row>
    <row r="177" spans="2:13" ht="19.600000000000001" customHeight="1" x14ac:dyDescent="0.25">
      <c r="B177" s="282" t="s">
        <v>2984</v>
      </c>
      <c r="C177" s="283" t="str">
        <f>IF(IF(ISERROR(HLOOKUP($B177,'Base facturation'!$C$4:$ALN$59,C$4,0)),"",HLOOKUP($B177,'Base facturation'!$C$4:$ALN$59,C$4,0))=0,"",IF(ISERROR(HLOOKUP($B177,'Base facturation'!$C$4:$ALN$59,C$4,0)),"",HLOOKUP($B177,'Base facturation'!$C$4:$ALN$59,C$4,0)))</f>
        <v/>
      </c>
      <c r="D177" s="283" t="str">
        <f>IF(IF(ISERROR(HLOOKUP($B177,'Base facturation'!$C$4:$ALN$59,D$4,0)),"",HLOOKUP($B177,'Base facturation'!$C$4:$ALN$59,D$4,0))=0,"",IF(ISERROR(HLOOKUP($B177,'Base facturation'!$C$4:$ALN$59,D$4,0)),"",HLOOKUP($B177,'Base facturation'!$C$4:$ALN$59,D$4,0)))</f>
        <v/>
      </c>
      <c r="E177" s="283" t="str">
        <f>IF(IF(ISERROR(HLOOKUP($B177,'Base facturation'!$C$4:$ALN$59,E$4,0)),"",HLOOKUP($B177,'Base facturation'!$C$4:$ALN$59,E$4,0))=0,"",IF(ISERROR(HLOOKUP($B177,'Base facturation'!$C$4:$ALN$59,E$4,0)),"",HLOOKUP($B177,'Base facturation'!$C$4:$ALN$59,E$4,0)))</f>
        <v/>
      </c>
      <c r="F177" s="287" t="str">
        <f>IF(IF(ISERROR(HLOOKUP($B177,'Base facturation'!$C$4:$ALN$59,F$4,0)),"",HLOOKUP($B177,'Base facturation'!$C$4:$ALN$59,F$4,0))=0,"",IF(ISERROR(HLOOKUP($B177,'Base facturation'!$C$4:$ALN$59,F$4,0)),"",HLOOKUP($B177,'Base facturation'!$C$4:$ALN$59,F$4,0)))</f>
        <v/>
      </c>
      <c r="G177" s="309" t="str">
        <f>IF(IF(ISERROR(HLOOKUP($B177,'Base facturation'!$C$4:$ALN$59,G$4,0)),"",HLOOKUP($B177,'Base facturation'!$C$4:$ALN$59,G$4,0))=0,"",IF(ISERROR(HLOOKUP($B177,'Base facturation'!$C$4:$ALN$59,G$4,0)),"",HLOOKUP($B177,'Base facturation'!$C$4:$ALN$59,G$4,0)))</f>
        <v/>
      </c>
      <c r="H177" s="309" t="str">
        <f>IF(IF(ISERROR(HLOOKUP($B177,'Base facturation'!$C$4:$ALN$59,H$4,0)),"",HLOOKUP($B177,'Base facturation'!$C$4:$ALN$59,H$4,0))=0,"",IF(ISERROR(HLOOKUP($B177,'Base facturation'!$C$4:$ALN$59,H$4,0)),"",HLOOKUP($B177,'Base facturation'!$C$4:$ALN$59,H$4,0)))</f>
        <v/>
      </c>
      <c r="I177" s="287" t="str">
        <f t="shared" si="2"/>
        <v/>
      </c>
      <c r="J177" s="299"/>
      <c r="K177" s="294"/>
      <c r="L177" s="294"/>
      <c r="M177" s="295"/>
    </row>
    <row r="178" spans="2:13" ht="19.600000000000001" customHeight="1" x14ac:dyDescent="0.25">
      <c r="B178" s="282" t="s">
        <v>2985</v>
      </c>
      <c r="C178" s="283" t="str">
        <f>IF(IF(ISERROR(HLOOKUP($B178,'Base facturation'!$C$4:$ALN$59,C$4,0)),"",HLOOKUP($B178,'Base facturation'!$C$4:$ALN$59,C$4,0))=0,"",IF(ISERROR(HLOOKUP($B178,'Base facturation'!$C$4:$ALN$59,C$4,0)),"",HLOOKUP($B178,'Base facturation'!$C$4:$ALN$59,C$4,0)))</f>
        <v/>
      </c>
      <c r="D178" s="283" t="str">
        <f>IF(IF(ISERROR(HLOOKUP($B178,'Base facturation'!$C$4:$ALN$59,D$4,0)),"",HLOOKUP($B178,'Base facturation'!$C$4:$ALN$59,D$4,0))=0,"",IF(ISERROR(HLOOKUP($B178,'Base facturation'!$C$4:$ALN$59,D$4,0)),"",HLOOKUP($B178,'Base facturation'!$C$4:$ALN$59,D$4,0)))</f>
        <v/>
      </c>
      <c r="E178" s="283" t="str">
        <f>IF(IF(ISERROR(HLOOKUP($B178,'Base facturation'!$C$4:$ALN$59,E$4,0)),"",HLOOKUP($B178,'Base facturation'!$C$4:$ALN$59,E$4,0))=0,"",IF(ISERROR(HLOOKUP($B178,'Base facturation'!$C$4:$ALN$59,E$4,0)),"",HLOOKUP($B178,'Base facturation'!$C$4:$ALN$59,E$4,0)))</f>
        <v/>
      </c>
      <c r="F178" s="287" t="str">
        <f>IF(IF(ISERROR(HLOOKUP($B178,'Base facturation'!$C$4:$ALN$59,F$4,0)),"",HLOOKUP($B178,'Base facturation'!$C$4:$ALN$59,F$4,0))=0,"",IF(ISERROR(HLOOKUP($B178,'Base facturation'!$C$4:$ALN$59,F$4,0)),"",HLOOKUP($B178,'Base facturation'!$C$4:$ALN$59,F$4,0)))</f>
        <v/>
      </c>
      <c r="G178" s="309" t="str">
        <f>IF(IF(ISERROR(HLOOKUP($B178,'Base facturation'!$C$4:$ALN$59,G$4,0)),"",HLOOKUP($B178,'Base facturation'!$C$4:$ALN$59,G$4,0))=0,"",IF(ISERROR(HLOOKUP($B178,'Base facturation'!$C$4:$ALN$59,G$4,0)),"",HLOOKUP($B178,'Base facturation'!$C$4:$ALN$59,G$4,0)))</f>
        <v/>
      </c>
      <c r="H178" s="309" t="str">
        <f>IF(IF(ISERROR(HLOOKUP($B178,'Base facturation'!$C$4:$ALN$59,H$4,0)),"",HLOOKUP($B178,'Base facturation'!$C$4:$ALN$59,H$4,0))=0,"",IF(ISERROR(HLOOKUP($B178,'Base facturation'!$C$4:$ALN$59,H$4,0)),"",HLOOKUP($B178,'Base facturation'!$C$4:$ALN$59,H$4,0)))</f>
        <v/>
      </c>
      <c r="I178" s="287" t="str">
        <f t="shared" si="2"/>
        <v/>
      </c>
      <c r="J178" s="299"/>
      <c r="K178" s="294"/>
      <c r="L178" s="294"/>
      <c r="M178" s="295"/>
    </row>
    <row r="179" spans="2:13" ht="19.600000000000001" customHeight="1" x14ac:dyDescent="0.25">
      <c r="B179" s="282" t="s">
        <v>2986</v>
      </c>
      <c r="C179" s="283" t="str">
        <f>IF(IF(ISERROR(HLOOKUP($B179,'Base facturation'!$C$4:$ALN$59,C$4,0)),"",HLOOKUP($B179,'Base facturation'!$C$4:$ALN$59,C$4,0))=0,"",IF(ISERROR(HLOOKUP($B179,'Base facturation'!$C$4:$ALN$59,C$4,0)),"",HLOOKUP($B179,'Base facturation'!$C$4:$ALN$59,C$4,0)))</f>
        <v/>
      </c>
      <c r="D179" s="283" t="str">
        <f>IF(IF(ISERROR(HLOOKUP($B179,'Base facturation'!$C$4:$ALN$59,D$4,0)),"",HLOOKUP($B179,'Base facturation'!$C$4:$ALN$59,D$4,0))=0,"",IF(ISERROR(HLOOKUP($B179,'Base facturation'!$C$4:$ALN$59,D$4,0)),"",HLOOKUP($B179,'Base facturation'!$C$4:$ALN$59,D$4,0)))</f>
        <v/>
      </c>
      <c r="E179" s="283" t="str">
        <f>IF(IF(ISERROR(HLOOKUP($B179,'Base facturation'!$C$4:$ALN$59,E$4,0)),"",HLOOKUP($B179,'Base facturation'!$C$4:$ALN$59,E$4,0))=0,"",IF(ISERROR(HLOOKUP($B179,'Base facturation'!$C$4:$ALN$59,E$4,0)),"",HLOOKUP($B179,'Base facturation'!$C$4:$ALN$59,E$4,0)))</f>
        <v/>
      </c>
      <c r="F179" s="287" t="str">
        <f>IF(IF(ISERROR(HLOOKUP($B179,'Base facturation'!$C$4:$ALN$59,F$4,0)),"",HLOOKUP($B179,'Base facturation'!$C$4:$ALN$59,F$4,0))=0,"",IF(ISERROR(HLOOKUP($B179,'Base facturation'!$C$4:$ALN$59,F$4,0)),"",HLOOKUP($B179,'Base facturation'!$C$4:$ALN$59,F$4,0)))</f>
        <v/>
      </c>
      <c r="G179" s="309" t="str">
        <f>IF(IF(ISERROR(HLOOKUP($B179,'Base facturation'!$C$4:$ALN$59,G$4,0)),"",HLOOKUP($B179,'Base facturation'!$C$4:$ALN$59,G$4,0))=0,"",IF(ISERROR(HLOOKUP($B179,'Base facturation'!$C$4:$ALN$59,G$4,0)),"",HLOOKUP($B179,'Base facturation'!$C$4:$ALN$59,G$4,0)))</f>
        <v/>
      </c>
      <c r="H179" s="309" t="str">
        <f>IF(IF(ISERROR(HLOOKUP($B179,'Base facturation'!$C$4:$ALN$59,H$4,0)),"",HLOOKUP($B179,'Base facturation'!$C$4:$ALN$59,H$4,0))=0,"",IF(ISERROR(HLOOKUP($B179,'Base facturation'!$C$4:$ALN$59,H$4,0)),"",HLOOKUP($B179,'Base facturation'!$C$4:$ALN$59,H$4,0)))</f>
        <v/>
      </c>
      <c r="I179" s="287" t="str">
        <f t="shared" si="2"/>
        <v/>
      </c>
      <c r="J179" s="299"/>
      <c r="K179" s="294"/>
      <c r="L179" s="294"/>
      <c r="M179" s="295"/>
    </row>
    <row r="180" spans="2:13" ht="19.600000000000001" customHeight="1" x14ac:dyDescent="0.25">
      <c r="B180" s="282" t="s">
        <v>2987</v>
      </c>
      <c r="C180" s="283" t="str">
        <f>IF(IF(ISERROR(HLOOKUP($B180,'Base facturation'!$C$4:$ALN$59,C$4,0)),"",HLOOKUP($B180,'Base facturation'!$C$4:$ALN$59,C$4,0))=0,"",IF(ISERROR(HLOOKUP($B180,'Base facturation'!$C$4:$ALN$59,C$4,0)),"",HLOOKUP($B180,'Base facturation'!$C$4:$ALN$59,C$4,0)))</f>
        <v/>
      </c>
      <c r="D180" s="283" t="str">
        <f>IF(IF(ISERROR(HLOOKUP($B180,'Base facturation'!$C$4:$ALN$59,D$4,0)),"",HLOOKUP($B180,'Base facturation'!$C$4:$ALN$59,D$4,0))=0,"",IF(ISERROR(HLOOKUP($B180,'Base facturation'!$C$4:$ALN$59,D$4,0)),"",HLOOKUP($B180,'Base facturation'!$C$4:$ALN$59,D$4,0)))</f>
        <v/>
      </c>
      <c r="E180" s="283" t="str">
        <f>IF(IF(ISERROR(HLOOKUP($B180,'Base facturation'!$C$4:$ALN$59,E$4,0)),"",HLOOKUP($B180,'Base facturation'!$C$4:$ALN$59,E$4,0))=0,"",IF(ISERROR(HLOOKUP($B180,'Base facturation'!$C$4:$ALN$59,E$4,0)),"",HLOOKUP($B180,'Base facturation'!$C$4:$ALN$59,E$4,0)))</f>
        <v/>
      </c>
      <c r="F180" s="287" t="str">
        <f>IF(IF(ISERROR(HLOOKUP($B180,'Base facturation'!$C$4:$ALN$59,F$4,0)),"",HLOOKUP($B180,'Base facturation'!$C$4:$ALN$59,F$4,0))=0,"",IF(ISERROR(HLOOKUP($B180,'Base facturation'!$C$4:$ALN$59,F$4,0)),"",HLOOKUP($B180,'Base facturation'!$C$4:$ALN$59,F$4,0)))</f>
        <v/>
      </c>
      <c r="G180" s="309" t="str">
        <f>IF(IF(ISERROR(HLOOKUP($B180,'Base facturation'!$C$4:$ALN$59,G$4,0)),"",HLOOKUP($B180,'Base facturation'!$C$4:$ALN$59,G$4,0))=0,"",IF(ISERROR(HLOOKUP($B180,'Base facturation'!$C$4:$ALN$59,G$4,0)),"",HLOOKUP($B180,'Base facturation'!$C$4:$ALN$59,G$4,0)))</f>
        <v/>
      </c>
      <c r="H180" s="309" t="str">
        <f>IF(IF(ISERROR(HLOOKUP($B180,'Base facturation'!$C$4:$ALN$59,H$4,0)),"",HLOOKUP($B180,'Base facturation'!$C$4:$ALN$59,H$4,0))=0,"",IF(ISERROR(HLOOKUP($B180,'Base facturation'!$C$4:$ALN$59,H$4,0)),"",HLOOKUP($B180,'Base facturation'!$C$4:$ALN$59,H$4,0)))</f>
        <v/>
      </c>
      <c r="I180" s="287" t="str">
        <f t="shared" si="2"/>
        <v/>
      </c>
      <c r="J180" s="299"/>
      <c r="K180" s="294"/>
      <c r="L180" s="294"/>
      <c r="M180" s="295"/>
    </row>
    <row r="181" spans="2:13" ht="19.600000000000001" customHeight="1" x14ac:dyDescent="0.25">
      <c r="B181" s="282" t="s">
        <v>2988</v>
      </c>
      <c r="C181" s="283" t="str">
        <f>IF(IF(ISERROR(HLOOKUP($B181,'Base facturation'!$C$4:$ALN$59,C$4,0)),"",HLOOKUP($B181,'Base facturation'!$C$4:$ALN$59,C$4,0))=0,"",IF(ISERROR(HLOOKUP($B181,'Base facturation'!$C$4:$ALN$59,C$4,0)),"",HLOOKUP($B181,'Base facturation'!$C$4:$ALN$59,C$4,0)))</f>
        <v/>
      </c>
      <c r="D181" s="283" t="str">
        <f>IF(IF(ISERROR(HLOOKUP($B181,'Base facturation'!$C$4:$ALN$59,D$4,0)),"",HLOOKUP($B181,'Base facturation'!$C$4:$ALN$59,D$4,0))=0,"",IF(ISERROR(HLOOKUP($B181,'Base facturation'!$C$4:$ALN$59,D$4,0)),"",HLOOKUP($B181,'Base facturation'!$C$4:$ALN$59,D$4,0)))</f>
        <v/>
      </c>
      <c r="E181" s="283" t="str">
        <f>IF(IF(ISERROR(HLOOKUP($B181,'Base facturation'!$C$4:$ALN$59,E$4,0)),"",HLOOKUP($B181,'Base facturation'!$C$4:$ALN$59,E$4,0))=0,"",IF(ISERROR(HLOOKUP($B181,'Base facturation'!$C$4:$ALN$59,E$4,0)),"",HLOOKUP($B181,'Base facturation'!$C$4:$ALN$59,E$4,0)))</f>
        <v/>
      </c>
      <c r="F181" s="287" t="str">
        <f>IF(IF(ISERROR(HLOOKUP($B181,'Base facturation'!$C$4:$ALN$59,F$4,0)),"",HLOOKUP($B181,'Base facturation'!$C$4:$ALN$59,F$4,0))=0,"",IF(ISERROR(HLOOKUP($B181,'Base facturation'!$C$4:$ALN$59,F$4,0)),"",HLOOKUP($B181,'Base facturation'!$C$4:$ALN$59,F$4,0)))</f>
        <v/>
      </c>
      <c r="G181" s="309" t="str">
        <f>IF(IF(ISERROR(HLOOKUP($B181,'Base facturation'!$C$4:$ALN$59,G$4,0)),"",HLOOKUP($B181,'Base facturation'!$C$4:$ALN$59,G$4,0))=0,"",IF(ISERROR(HLOOKUP($B181,'Base facturation'!$C$4:$ALN$59,G$4,0)),"",HLOOKUP($B181,'Base facturation'!$C$4:$ALN$59,G$4,0)))</f>
        <v/>
      </c>
      <c r="H181" s="309" t="str">
        <f>IF(IF(ISERROR(HLOOKUP($B181,'Base facturation'!$C$4:$ALN$59,H$4,0)),"",HLOOKUP($B181,'Base facturation'!$C$4:$ALN$59,H$4,0))=0,"",IF(ISERROR(HLOOKUP($B181,'Base facturation'!$C$4:$ALN$59,H$4,0)),"",HLOOKUP($B181,'Base facturation'!$C$4:$ALN$59,H$4,0)))</f>
        <v/>
      </c>
      <c r="I181" s="287" t="str">
        <f t="shared" si="2"/>
        <v/>
      </c>
      <c r="J181" s="299"/>
      <c r="K181" s="294"/>
      <c r="L181" s="294"/>
      <c r="M181" s="295"/>
    </row>
    <row r="182" spans="2:13" ht="19.600000000000001" customHeight="1" x14ac:dyDescent="0.25">
      <c r="B182" s="282" t="s">
        <v>2989</v>
      </c>
      <c r="C182" s="283" t="str">
        <f>IF(IF(ISERROR(HLOOKUP($B182,'Base facturation'!$C$4:$ALN$59,C$4,0)),"",HLOOKUP($B182,'Base facturation'!$C$4:$ALN$59,C$4,0))=0,"",IF(ISERROR(HLOOKUP($B182,'Base facturation'!$C$4:$ALN$59,C$4,0)),"",HLOOKUP($B182,'Base facturation'!$C$4:$ALN$59,C$4,0)))</f>
        <v/>
      </c>
      <c r="D182" s="283" t="str">
        <f>IF(IF(ISERROR(HLOOKUP($B182,'Base facturation'!$C$4:$ALN$59,D$4,0)),"",HLOOKUP($B182,'Base facturation'!$C$4:$ALN$59,D$4,0))=0,"",IF(ISERROR(HLOOKUP($B182,'Base facturation'!$C$4:$ALN$59,D$4,0)),"",HLOOKUP($B182,'Base facturation'!$C$4:$ALN$59,D$4,0)))</f>
        <v/>
      </c>
      <c r="E182" s="283" t="str">
        <f>IF(IF(ISERROR(HLOOKUP($B182,'Base facturation'!$C$4:$ALN$59,E$4,0)),"",HLOOKUP($B182,'Base facturation'!$C$4:$ALN$59,E$4,0))=0,"",IF(ISERROR(HLOOKUP($B182,'Base facturation'!$C$4:$ALN$59,E$4,0)),"",HLOOKUP($B182,'Base facturation'!$C$4:$ALN$59,E$4,0)))</f>
        <v/>
      </c>
      <c r="F182" s="287" t="str">
        <f>IF(IF(ISERROR(HLOOKUP($B182,'Base facturation'!$C$4:$ALN$59,F$4,0)),"",HLOOKUP($B182,'Base facturation'!$C$4:$ALN$59,F$4,0))=0,"",IF(ISERROR(HLOOKUP($B182,'Base facturation'!$C$4:$ALN$59,F$4,0)),"",HLOOKUP($B182,'Base facturation'!$C$4:$ALN$59,F$4,0)))</f>
        <v/>
      </c>
      <c r="G182" s="309" t="str">
        <f>IF(IF(ISERROR(HLOOKUP($B182,'Base facturation'!$C$4:$ALN$59,G$4,0)),"",HLOOKUP($B182,'Base facturation'!$C$4:$ALN$59,G$4,0))=0,"",IF(ISERROR(HLOOKUP($B182,'Base facturation'!$C$4:$ALN$59,G$4,0)),"",HLOOKUP($B182,'Base facturation'!$C$4:$ALN$59,G$4,0)))</f>
        <v/>
      </c>
      <c r="H182" s="309" t="str">
        <f>IF(IF(ISERROR(HLOOKUP($B182,'Base facturation'!$C$4:$ALN$59,H$4,0)),"",HLOOKUP($B182,'Base facturation'!$C$4:$ALN$59,H$4,0))=0,"",IF(ISERROR(HLOOKUP($B182,'Base facturation'!$C$4:$ALN$59,H$4,0)),"",HLOOKUP($B182,'Base facturation'!$C$4:$ALN$59,H$4,0)))</f>
        <v/>
      </c>
      <c r="I182" s="287" t="str">
        <f t="shared" si="2"/>
        <v/>
      </c>
      <c r="J182" s="299"/>
      <c r="K182" s="294"/>
      <c r="L182" s="294"/>
      <c r="M182" s="295"/>
    </row>
    <row r="183" spans="2:13" ht="19.600000000000001" customHeight="1" x14ac:dyDescent="0.25">
      <c r="B183" s="282" t="s">
        <v>2990</v>
      </c>
      <c r="C183" s="283" t="str">
        <f>IF(IF(ISERROR(HLOOKUP($B183,'Base facturation'!$C$4:$ALN$59,C$4,0)),"",HLOOKUP($B183,'Base facturation'!$C$4:$ALN$59,C$4,0))=0,"",IF(ISERROR(HLOOKUP($B183,'Base facturation'!$C$4:$ALN$59,C$4,0)),"",HLOOKUP($B183,'Base facturation'!$C$4:$ALN$59,C$4,0)))</f>
        <v/>
      </c>
      <c r="D183" s="283" t="str">
        <f>IF(IF(ISERROR(HLOOKUP($B183,'Base facturation'!$C$4:$ALN$59,D$4,0)),"",HLOOKUP($B183,'Base facturation'!$C$4:$ALN$59,D$4,0))=0,"",IF(ISERROR(HLOOKUP($B183,'Base facturation'!$C$4:$ALN$59,D$4,0)),"",HLOOKUP($B183,'Base facturation'!$C$4:$ALN$59,D$4,0)))</f>
        <v/>
      </c>
      <c r="E183" s="283" t="str">
        <f>IF(IF(ISERROR(HLOOKUP($B183,'Base facturation'!$C$4:$ALN$59,E$4,0)),"",HLOOKUP($B183,'Base facturation'!$C$4:$ALN$59,E$4,0))=0,"",IF(ISERROR(HLOOKUP($B183,'Base facturation'!$C$4:$ALN$59,E$4,0)),"",HLOOKUP($B183,'Base facturation'!$C$4:$ALN$59,E$4,0)))</f>
        <v/>
      </c>
      <c r="F183" s="287" t="str">
        <f>IF(IF(ISERROR(HLOOKUP($B183,'Base facturation'!$C$4:$ALN$59,F$4,0)),"",HLOOKUP($B183,'Base facturation'!$C$4:$ALN$59,F$4,0))=0,"",IF(ISERROR(HLOOKUP($B183,'Base facturation'!$C$4:$ALN$59,F$4,0)),"",HLOOKUP($B183,'Base facturation'!$C$4:$ALN$59,F$4,0)))</f>
        <v/>
      </c>
      <c r="G183" s="309" t="str">
        <f>IF(IF(ISERROR(HLOOKUP($B183,'Base facturation'!$C$4:$ALN$59,G$4,0)),"",HLOOKUP($B183,'Base facturation'!$C$4:$ALN$59,G$4,0))=0,"",IF(ISERROR(HLOOKUP($B183,'Base facturation'!$C$4:$ALN$59,G$4,0)),"",HLOOKUP($B183,'Base facturation'!$C$4:$ALN$59,G$4,0)))</f>
        <v/>
      </c>
      <c r="H183" s="309" t="str">
        <f>IF(IF(ISERROR(HLOOKUP($B183,'Base facturation'!$C$4:$ALN$59,H$4,0)),"",HLOOKUP($B183,'Base facturation'!$C$4:$ALN$59,H$4,0))=0,"",IF(ISERROR(HLOOKUP($B183,'Base facturation'!$C$4:$ALN$59,H$4,0)),"",HLOOKUP($B183,'Base facturation'!$C$4:$ALN$59,H$4,0)))</f>
        <v/>
      </c>
      <c r="I183" s="287" t="str">
        <f t="shared" si="2"/>
        <v/>
      </c>
      <c r="J183" s="299"/>
      <c r="K183" s="294"/>
      <c r="L183" s="294"/>
      <c r="M183" s="295"/>
    </row>
    <row r="184" spans="2:13" ht="19.600000000000001" customHeight="1" x14ac:dyDescent="0.25">
      <c r="B184" s="282" t="s">
        <v>2991</v>
      </c>
      <c r="C184" s="283" t="str">
        <f>IF(IF(ISERROR(HLOOKUP($B184,'Base facturation'!$C$4:$ALN$59,C$4,0)),"",HLOOKUP($B184,'Base facturation'!$C$4:$ALN$59,C$4,0))=0,"",IF(ISERROR(HLOOKUP($B184,'Base facturation'!$C$4:$ALN$59,C$4,0)),"",HLOOKUP($B184,'Base facturation'!$C$4:$ALN$59,C$4,0)))</f>
        <v/>
      </c>
      <c r="D184" s="283" t="str">
        <f>IF(IF(ISERROR(HLOOKUP($B184,'Base facturation'!$C$4:$ALN$59,D$4,0)),"",HLOOKUP($B184,'Base facturation'!$C$4:$ALN$59,D$4,0))=0,"",IF(ISERROR(HLOOKUP($B184,'Base facturation'!$C$4:$ALN$59,D$4,0)),"",HLOOKUP($B184,'Base facturation'!$C$4:$ALN$59,D$4,0)))</f>
        <v/>
      </c>
      <c r="E184" s="283" t="str">
        <f>IF(IF(ISERROR(HLOOKUP($B184,'Base facturation'!$C$4:$ALN$59,E$4,0)),"",HLOOKUP($B184,'Base facturation'!$C$4:$ALN$59,E$4,0))=0,"",IF(ISERROR(HLOOKUP($B184,'Base facturation'!$C$4:$ALN$59,E$4,0)),"",HLOOKUP($B184,'Base facturation'!$C$4:$ALN$59,E$4,0)))</f>
        <v/>
      </c>
      <c r="F184" s="287" t="str">
        <f>IF(IF(ISERROR(HLOOKUP($B184,'Base facturation'!$C$4:$ALN$59,F$4,0)),"",HLOOKUP($B184,'Base facturation'!$C$4:$ALN$59,F$4,0))=0,"",IF(ISERROR(HLOOKUP($B184,'Base facturation'!$C$4:$ALN$59,F$4,0)),"",HLOOKUP($B184,'Base facturation'!$C$4:$ALN$59,F$4,0)))</f>
        <v/>
      </c>
      <c r="G184" s="309" t="str">
        <f>IF(IF(ISERROR(HLOOKUP($B184,'Base facturation'!$C$4:$ALN$59,G$4,0)),"",HLOOKUP($B184,'Base facturation'!$C$4:$ALN$59,G$4,0))=0,"",IF(ISERROR(HLOOKUP($B184,'Base facturation'!$C$4:$ALN$59,G$4,0)),"",HLOOKUP($B184,'Base facturation'!$C$4:$ALN$59,G$4,0)))</f>
        <v/>
      </c>
      <c r="H184" s="309" t="str">
        <f>IF(IF(ISERROR(HLOOKUP($B184,'Base facturation'!$C$4:$ALN$59,H$4,0)),"",HLOOKUP($B184,'Base facturation'!$C$4:$ALN$59,H$4,0))=0,"",IF(ISERROR(HLOOKUP($B184,'Base facturation'!$C$4:$ALN$59,H$4,0)),"",HLOOKUP($B184,'Base facturation'!$C$4:$ALN$59,H$4,0)))</f>
        <v/>
      </c>
      <c r="I184" s="287" t="str">
        <f t="shared" si="2"/>
        <v/>
      </c>
      <c r="J184" s="299"/>
      <c r="K184" s="294"/>
      <c r="L184" s="294"/>
      <c r="M184" s="295"/>
    </row>
    <row r="185" spans="2:13" ht="19.600000000000001" customHeight="1" x14ac:dyDescent="0.25">
      <c r="B185" s="282" t="s">
        <v>2992</v>
      </c>
      <c r="C185" s="283" t="str">
        <f>IF(IF(ISERROR(HLOOKUP($B185,'Base facturation'!$C$4:$ALN$59,C$4,0)),"",HLOOKUP($B185,'Base facturation'!$C$4:$ALN$59,C$4,0))=0,"",IF(ISERROR(HLOOKUP($B185,'Base facturation'!$C$4:$ALN$59,C$4,0)),"",HLOOKUP($B185,'Base facturation'!$C$4:$ALN$59,C$4,0)))</f>
        <v/>
      </c>
      <c r="D185" s="283" t="str">
        <f>IF(IF(ISERROR(HLOOKUP($B185,'Base facturation'!$C$4:$ALN$59,D$4,0)),"",HLOOKUP($B185,'Base facturation'!$C$4:$ALN$59,D$4,0))=0,"",IF(ISERROR(HLOOKUP($B185,'Base facturation'!$C$4:$ALN$59,D$4,0)),"",HLOOKUP($B185,'Base facturation'!$C$4:$ALN$59,D$4,0)))</f>
        <v/>
      </c>
      <c r="E185" s="283" t="str">
        <f>IF(IF(ISERROR(HLOOKUP($B185,'Base facturation'!$C$4:$ALN$59,E$4,0)),"",HLOOKUP($B185,'Base facturation'!$C$4:$ALN$59,E$4,0))=0,"",IF(ISERROR(HLOOKUP($B185,'Base facturation'!$C$4:$ALN$59,E$4,0)),"",HLOOKUP($B185,'Base facturation'!$C$4:$ALN$59,E$4,0)))</f>
        <v/>
      </c>
      <c r="F185" s="287" t="str">
        <f>IF(IF(ISERROR(HLOOKUP($B185,'Base facturation'!$C$4:$ALN$59,F$4,0)),"",HLOOKUP($B185,'Base facturation'!$C$4:$ALN$59,F$4,0))=0,"",IF(ISERROR(HLOOKUP($B185,'Base facturation'!$C$4:$ALN$59,F$4,0)),"",HLOOKUP($B185,'Base facturation'!$C$4:$ALN$59,F$4,0)))</f>
        <v/>
      </c>
      <c r="G185" s="309" t="str">
        <f>IF(IF(ISERROR(HLOOKUP($B185,'Base facturation'!$C$4:$ALN$59,G$4,0)),"",HLOOKUP($B185,'Base facturation'!$C$4:$ALN$59,G$4,0))=0,"",IF(ISERROR(HLOOKUP($B185,'Base facturation'!$C$4:$ALN$59,G$4,0)),"",HLOOKUP($B185,'Base facturation'!$C$4:$ALN$59,G$4,0)))</f>
        <v/>
      </c>
      <c r="H185" s="309" t="str">
        <f>IF(IF(ISERROR(HLOOKUP($B185,'Base facturation'!$C$4:$ALN$59,H$4,0)),"",HLOOKUP($B185,'Base facturation'!$C$4:$ALN$59,H$4,0))=0,"",IF(ISERROR(HLOOKUP($B185,'Base facturation'!$C$4:$ALN$59,H$4,0)),"",HLOOKUP($B185,'Base facturation'!$C$4:$ALN$59,H$4,0)))</f>
        <v/>
      </c>
      <c r="I185" s="287" t="str">
        <f t="shared" si="2"/>
        <v/>
      </c>
      <c r="J185" s="299"/>
      <c r="K185" s="294"/>
      <c r="L185" s="294"/>
      <c r="M185" s="295"/>
    </row>
    <row r="186" spans="2:13" ht="19.600000000000001" customHeight="1" x14ac:dyDescent="0.25">
      <c r="B186" s="282" t="s">
        <v>2993</v>
      </c>
      <c r="C186" s="283" t="str">
        <f>IF(IF(ISERROR(HLOOKUP($B186,'Base facturation'!$C$4:$ALN$59,C$4,0)),"",HLOOKUP($B186,'Base facturation'!$C$4:$ALN$59,C$4,0))=0,"",IF(ISERROR(HLOOKUP($B186,'Base facturation'!$C$4:$ALN$59,C$4,0)),"",HLOOKUP($B186,'Base facturation'!$C$4:$ALN$59,C$4,0)))</f>
        <v/>
      </c>
      <c r="D186" s="283" t="str">
        <f>IF(IF(ISERROR(HLOOKUP($B186,'Base facturation'!$C$4:$ALN$59,D$4,0)),"",HLOOKUP($B186,'Base facturation'!$C$4:$ALN$59,D$4,0))=0,"",IF(ISERROR(HLOOKUP($B186,'Base facturation'!$C$4:$ALN$59,D$4,0)),"",HLOOKUP($B186,'Base facturation'!$C$4:$ALN$59,D$4,0)))</f>
        <v/>
      </c>
      <c r="E186" s="283" t="str">
        <f>IF(IF(ISERROR(HLOOKUP($B186,'Base facturation'!$C$4:$ALN$59,E$4,0)),"",HLOOKUP($B186,'Base facturation'!$C$4:$ALN$59,E$4,0))=0,"",IF(ISERROR(HLOOKUP($B186,'Base facturation'!$C$4:$ALN$59,E$4,0)),"",HLOOKUP($B186,'Base facturation'!$C$4:$ALN$59,E$4,0)))</f>
        <v/>
      </c>
      <c r="F186" s="287" t="str">
        <f>IF(IF(ISERROR(HLOOKUP($B186,'Base facturation'!$C$4:$ALN$59,F$4,0)),"",HLOOKUP($B186,'Base facturation'!$C$4:$ALN$59,F$4,0))=0,"",IF(ISERROR(HLOOKUP($B186,'Base facturation'!$C$4:$ALN$59,F$4,0)),"",HLOOKUP($B186,'Base facturation'!$C$4:$ALN$59,F$4,0)))</f>
        <v/>
      </c>
      <c r="G186" s="309" t="str">
        <f>IF(IF(ISERROR(HLOOKUP($B186,'Base facturation'!$C$4:$ALN$59,G$4,0)),"",HLOOKUP($B186,'Base facturation'!$C$4:$ALN$59,G$4,0))=0,"",IF(ISERROR(HLOOKUP($B186,'Base facturation'!$C$4:$ALN$59,G$4,0)),"",HLOOKUP($B186,'Base facturation'!$C$4:$ALN$59,G$4,0)))</f>
        <v/>
      </c>
      <c r="H186" s="309" t="str">
        <f>IF(IF(ISERROR(HLOOKUP($B186,'Base facturation'!$C$4:$ALN$59,H$4,0)),"",HLOOKUP($B186,'Base facturation'!$C$4:$ALN$59,H$4,0))=0,"",IF(ISERROR(HLOOKUP($B186,'Base facturation'!$C$4:$ALN$59,H$4,0)),"",HLOOKUP($B186,'Base facturation'!$C$4:$ALN$59,H$4,0)))</f>
        <v/>
      </c>
      <c r="I186" s="287" t="str">
        <f t="shared" si="2"/>
        <v/>
      </c>
      <c r="J186" s="299"/>
      <c r="K186" s="294"/>
      <c r="L186" s="294"/>
      <c r="M186" s="295"/>
    </row>
    <row r="187" spans="2:13" ht="19.600000000000001" customHeight="1" x14ac:dyDescent="0.25">
      <c r="B187" s="282" t="s">
        <v>2994</v>
      </c>
      <c r="C187" s="283" t="str">
        <f>IF(IF(ISERROR(HLOOKUP($B187,'Base facturation'!$C$4:$ALN$59,C$4,0)),"",HLOOKUP($B187,'Base facturation'!$C$4:$ALN$59,C$4,0))=0,"",IF(ISERROR(HLOOKUP($B187,'Base facturation'!$C$4:$ALN$59,C$4,0)),"",HLOOKUP($B187,'Base facturation'!$C$4:$ALN$59,C$4,0)))</f>
        <v/>
      </c>
      <c r="D187" s="283" t="str">
        <f>IF(IF(ISERROR(HLOOKUP($B187,'Base facturation'!$C$4:$ALN$59,D$4,0)),"",HLOOKUP($B187,'Base facturation'!$C$4:$ALN$59,D$4,0))=0,"",IF(ISERROR(HLOOKUP($B187,'Base facturation'!$C$4:$ALN$59,D$4,0)),"",HLOOKUP($B187,'Base facturation'!$C$4:$ALN$59,D$4,0)))</f>
        <v/>
      </c>
      <c r="E187" s="283" t="str">
        <f>IF(IF(ISERROR(HLOOKUP($B187,'Base facturation'!$C$4:$ALN$59,E$4,0)),"",HLOOKUP($B187,'Base facturation'!$C$4:$ALN$59,E$4,0))=0,"",IF(ISERROR(HLOOKUP($B187,'Base facturation'!$C$4:$ALN$59,E$4,0)),"",HLOOKUP($B187,'Base facturation'!$C$4:$ALN$59,E$4,0)))</f>
        <v/>
      </c>
      <c r="F187" s="287" t="str">
        <f>IF(IF(ISERROR(HLOOKUP($B187,'Base facturation'!$C$4:$ALN$59,F$4,0)),"",HLOOKUP($B187,'Base facturation'!$C$4:$ALN$59,F$4,0))=0,"",IF(ISERROR(HLOOKUP($B187,'Base facturation'!$C$4:$ALN$59,F$4,0)),"",HLOOKUP($B187,'Base facturation'!$C$4:$ALN$59,F$4,0)))</f>
        <v/>
      </c>
      <c r="G187" s="309" t="str">
        <f>IF(IF(ISERROR(HLOOKUP($B187,'Base facturation'!$C$4:$ALN$59,G$4,0)),"",HLOOKUP($B187,'Base facturation'!$C$4:$ALN$59,G$4,0))=0,"",IF(ISERROR(HLOOKUP($B187,'Base facturation'!$C$4:$ALN$59,G$4,0)),"",HLOOKUP($B187,'Base facturation'!$C$4:$ALN$59,G$4,0)))</f>
        <v/>
      </c>
      <c r="H187" s="309" t="str">
        <f>IF(IF(ISERROR(HLOOKUP($B187,'Base facturation'!$C$4:$ALN$59,H$4,0)),"",HLOOKUP($B187,'Base facturation'!$C$4:$ALN$59,H$4,0))=0,"",IF(ISERROR(HLOOKUP($B187,'Base facturation'!$C$4:$ALN$59,H$4,0)),"",HLOOKUP($B187,'Base facturation'!$C$4:$ALN$59,H$4,0)))</f>
        <v/>
      </c>
      <c r="I187" s="287" t="str">
        <f t="shared" si="2"/>
        <v/>
      </c>
      <c r="J187" s="299"/>
      <c r="K187" s="294"/>
      <c r="L187" s="294"/>
      <c r="M187" s="295"/>
    </row>
    <row r="188" spans="2:13" ht="19.600000000000001" customHeight="1" x14ac:dyDescent="0.25">
      <c r="B188" s="282" t="s">
        <v>2995</v>
      </c>
      <c r="C188" s="283" t="str">
        <f>IF(IF(ISERROR(HLOOKUP($B188,'Base facturation'!$C$4:$ALN$59,C$4,0)),"",HLOOKUP($B188,'Base facturation'!$C$4:$ALN$59,C$4,0))=0,"",IF(ISERROR(HLOOKUP($B188,'Base facturation'!$C$4:$ALN$59,C$4,0)),"",HLOOKUP($B188,'Base facturation'!$C$4:$ALN$59,C$4,0)))</f>
        <v/>
      </c>
      <c r="D188" s="283" t="str">
        <f>IF(IF(ISERROR(HLOOKUP($B188,'Base facturation'!$C$4:$ALN$59,D$4,0)),"",HLOOKUP($B188,'Base facturation'!$C$4:$ALN$59,D$4,0))=0,"",IF(ISERROR(HLOOKUP($B188,'Base facturation'!$C$4:$ALN$59,D$4,0)),"",HLOOKUP($B188,'Base facturation'!$C$4:$ALN$59,D$4,0)))</f>
        <v/>
      </c>
      <c r="E188" s="283" t="str">
        <f>IF(IF(ISERROR(HLOOKUP($B188,'Base facturation'!$C$4:$ALN$59,E$4,0)),"",HLOOKUP($B188,'Base facturation'!$C$4:$ALN$59,E$4,0))=0,"",IF(ISERROR(HLOOKUP($B188,'Base facturation'!$C$4:$ALN$59,E$4,0)),"",HLOOKUP($B188,'Base facturation'!$C$4:$ALN$59,E$4,0)))</f>
        <v/>
      </c>
      <c r="F188" s="287" t="str">
        <f>IF(IF(ISERROR(HLOOKUP($B188,'Base facturation'!$C$4:$ALN$59,F$4,0)),"",HLOOKUP($B188,'Base facturation'!$C$4:$ALN$59,F$4,0))=0,"",IF(ISERROR(HLOOKUP($B188,'Base facturation'!$C$4:$ALN$59,F$4,0)),"",HLOOKUP($B188,'Base facturation'!$C$4:$ALN$59,F$4,0)))</f>
        <v/>
      </c>
      <c r="G188" s="309" t="str">
        <f>IF(IF(ISERROR(HLOOKUP($B188,'Base facturation'!$C$4:$ALN$59,G$4,0)),"",HLOOKUP($B188,'Base facturation'!$C$4:$ALN$59,G$4,0))=0,"",IF(ISERROR(HLOOKUP($B188,'Base facturation'!$C$4:$ALN$59,G$4,0)),"",HLOOKUP($B188,'Base facturation'!$C$4:$ALN$59,G$4,0)))</f>
        <v/>
      </c>
      <c r="H188" s="309" t="str">
        <f>IF(IF(ISERROR(HLOOKUP($B188,'Base facturation'!$C$4:$ALN$59,H$4,0)),"",HLOOKUP($B188,'Base facturation'!$C$4:$ALN$59,H$4,0))=0,"",IF(ISERROR(HLOOKUP($B188,'Base facturation'!$C$4:$ALN$59,H$4,0)),"",HLOOKUP($B188,'Base facturation'!$C$4:$ALN$59,H$4,0)))</f>
        <v/>
      </c>
      <c r="I188" s="287" t="str">
        <f t="shared" si="2"/>
        <v/>
      </c>
      <c r="J188" s="299"/>
      <c r="K188" s="294"/>
      <c r="L188" s="294"/>
      <c r="M188" s="295"/>
    </row>
    <row r="189" spans="2:13" ht="19.600000000000001" customHeight="1" x14ac:dyDescent="0.25">
      <c r="B189" s="282" t="s">
        <v>2996</v>
      </c>
      <c r="C189" s="283" t="str">
        <f>IF(IF(ISERROR(HLOOKUP($B189,'Base facturation'!$C$4:$ALN$59,C$4,0)),"",HLOOKUP($B189,'Base facturation'!$C$4:$ALN$59,C$4,0))=0,"",IF(ISERROR(HLOOKUP($B189,'Base facturation'!$C$4:$ALN$59,C$4,0)),"",HLOOKUP($B189,'Base facturation'!$C$4:$ALN$59,C$4,0)))</f>
        <v/>
      </c>
      <c r="D189" s="283" t="str">
        <f>IF(IF(ISERROR(HLOOKUP($B189,'Base facturation'!$C$4:$ALN$59,D$4,0)),"",HLOOKUP($B189,'Base facturation'!$C$4:$ALN$59,D$4,0))=0,"",IF(ISERROR(HLOOKUP($B189,'Base facturation'!$C$4:$ALN$59,D$4,0)),"",HLOOKUP($B189,'Base facturation'!$C$4:$ALN$59,D$4,0)))</f>
        <v/>
      </c>
      <c r="E189" s="283" t="str">
        <f>IF(IF(ISERROR(HLOOKUP($B189,'Base facturation'!$C$4:$ALN$59,E$4,0)),"",HLOOKUP($B189,'Base facturation'!$C$4:$ALN$59,E$4,0))=0,"",IF(ISERROR(HLOOKUP($B189,'Base facturation'!$C$4:$ALN$59,E$4,0)),"",HLOOKUP($B189,'Base facturation'!$C$4:$ALN$59,E$4,0)))</f>
        <v/>
      </c>
      <c r="F189" s="287" t="str">
        <f>IF(IF(ISERROR(HLOOKUP($B189,'Base facturation'!$C$4:$ALN$59,F$4,0)),"",HLOOKUP($B189,'Base facturation'!$C$4:$ALN$59,F$4,0))=0,"",IF(ISERROR(HLOOKUP($B189,'Base facturation'!$C$4:$ALN$59,F$4,0)),"",HLOOKUP($B189,'Base facturation'!$C$4:$ALN$59,F$4,0)))</f>
        <v/>
      </c>
      <c r="G189" s="309" t="str">
        <f>IF(IF(ISERROR(HLOOKUP($B189,'Base facturation'!$C$4:$ALN$59,G$4,0)),"",HLOOKUP($B189,'Base facturation'!$C$4:$ALN$59,G$4,0))=0,"",IF(ISERROR(HLOOKUP($B189,'Base facturation'!$C$4:$ALN$59,G$4,0)),"",HLOOKUP($B189,'Base facturation'!$C$4:$ALN$59,G$4,0)))</f>
        <v/>
      </c>
      <c r="H189" s="309" t="str">
        <f>IF(IF(ISERROR(HLOOKUP($B189,'Base facturation'!$C$4:$ALN$59,H$4,0)),"",HLOOKUP($B189,'Base facturation'!$C$4:$ALN$59,H$4,0))=0,"",IF(ISERROR(HLOOKUP($B189,'Base facturation'!$C$4:$ALN$59,H$4,0)),"",HLOOKUP($B189,'Base facturation'!$C$4:$ALN$59,H$4,0)))</f>
        <v/>
      </c>
      <c r="I189" s="287" t="str">
        <f t="shared" si="2"/>
        <v/>
      </c>
      <c r="J189" s="299"/>
      <c r="K189" s="294"/>
      <c r="L189" s="294"/>
      <c r="M189" s="295"/>
    </row>
    <row r="190" spans="2:13" ht="19.600000000000001" customHeight="1" x14ac:dyDescent="0.25">
      <c r="B190" s="282" t="s">
        <v>2997</v>
      </c>
      <c r="C190" s="283" t="str">
        <f>IF(IF(ISERROR(HLOOKUP($B190,'Base facturation'!$C$4:$ALN$59,C$4,0)),"",HLOOKUP($B190,'Base facturation'!$C$4:$ALN$59,C$4,0))=0,"",IF(ISERROR(HLOOKUP($B190,'Base facturation'!$C$4:$ALN$59,C$4,0)),"",HLOOKUP($B190,'Base facturation'!$C$4:$ALN$59,C$4,0)))</f>
        <v/>
      </c>
      <c r="D190" s="283" t="str">
        <f>IF(IF(ISERROR(HLOOKUP($B190,'Base facturation'!$C$4:$ALN$59,D$4,0)),"",HLOOKUP($B190,'Base facturation'!$C$4:$ALN$59,D$4,0))=0,"",IF(ISERROR(HLOOKUP($B190,'Base facturation'!$C$4:$ALN$59,D$4,0)),"",HLOOKUP($B190,'Base facturation'!$C$4:$ALN$59,D$4,0)))</f>
        <v/>
      </c>
      <c r="E190" s="283" t="str">
        <f>IF(IF(ISERROR(HLOOKUP($B190,'Base facturation'!$C$4:$ALN$59,E$4,0)),"",HLOOKUP($B190,'Base facturation'!$C$4:$ALN$59,E$4,0))=0,"",IF(ISERROR(HLOOKUP($B190,'Base facturation'!$C$4:$ALN$59,E$4,0)),"",HLOOKUP($B190,'Base facturation'!$C$4:$ALN$59,E$4,0)))</f>
        <v/>
      </c>
      <c r="F190" s="287" t="str">
        <f>IF(IF(ISERROR(HLOOKUP($B190,'Base facturation'!$C$4:$ALN$59,F$4,0)),"",HLOOKUP($B190,'Base facturation'!$C$4:$ALN$59,F$4,0))=0,"",IF(ISERROR(HLOOKUP($B190,'Base facturation'!$C$4:$ALN$59,F$4,0)),"",HLOOKUP($B190,'Base facturation'!$C$4:$ALN$59,F$4,0)))</f>
        <v/>
      </c>
      <c r="G190" s="309" t="str">
        <f>IF(IF(ISERROR(HLOOKUP($B190,'Base facturation'!$C$4:$ALN$59,G$4,0)),"",HLOOKUP($B190,'Base facturation'!$C$4:$ALN$59,G$4,0))=0,"",IF(ISERROR(HLOOKUP($B190,'Base facturation'!$C$4:$ALN$59,G$4,0)),"",HLOOKUP($B190,'Base facturation'!$C$4:$ALN$59,G$4,0)))</f>
        <v/>
      </c>
      <c r="H190" s="309" t="str">
        <f>IF(IF(ISERROR(HLOOKUP($B190,'Base facturation'!$C$4:$ALN$59,H$4,0)),"",HLOOKUP($B190,'Base facturation'!$C$4:$ALN$59,H$4,0))=0,"",IF(ISERROR(HLOOKUP($B190,'Base facturation'!$C$4:$ALN$59,H$4,0)),"",HLOOKUP($B190,'Base facturation'!$C$4:$ALN$59,H$4,0)))</f>
        <v/>
      </c>
      <c r="I190" s="287" t="str">
        <f t="shared" si="2"/>
        <v/>
      </c>
      <c r="J190" s="299"/>
      <c r="K190" s="294"/>
      <c r="L190" s="294"/>
      <c r="M190" s="295"/>
    </row>
    <row r="191" spans="2:13" ht="19.600000000000001" customHeight="1" x14ac:dyDescent="0.25">
      <c r="B191" s="282" t="s">
        <v>2998</v>
      </c>
      <c r="C191" s="283" t="str">
        <f>IF(IF(ISERROR(HLOOKUP($B191,'Base facturation'!$C$4:$ALN$59,C$4,0)),"",HLOOKUP($B191,'Base facturation'!$C$4:$ALN$59,C$4,0))=0,"",IF(ISERROR(HLOOKUP($B191,'Base facturation'!$C$4:$ALN$59,C$4,0)),"",HLOOKUP($B191,'Base facturation'!$C$4:$ALN$59,C$4,0)))</f>
        <v/>
      </c>
      <c r="D191" s="283" t="str">
        <f>IF(IF(ISERROR(HLOOKUP($B191,'Base facturation'!$C$4:$ALN$59,D$4,0)),"",HLOOKUP($B191,'Base facturation'!$C$4:$ALN$59,D$4,0))=0,"",IF(ISERROR(HLOOKUP($B191,'Base facturation'!$C$4:$ALN$59,D$4,0)),"",HLOOKUP($B191,'Base facturation'!$C$4:$ALN$59,D$4,0)))</f>
        <v/>
      </c>
      <c r="E191" s="283" t="str">
        <f>IF(IF(ISERROR(HLOOKUP($B191,'Base facturation'!$C$4:$ALN$59,E$4,0)),"",HLOOKUP($B191,'Base facturation'!$C$4:$ALN$59,E$4,0))=0,"",IF(ISERROR(HLOOKUP($B191,'Base facturation'!$C$4:$ALN$59,E$4,0)),"",HLOOKUP($B191,'Base facturation'!$C$4:$ALN$59,E$4,0)))</f>
        <v/>
      </c>
      <c r="F191" s="287" t="str">
        <f>IF(IF(ISERROR(HLOOKUP($B191,'Base facturation'!$C$4:$ALN$59,F$4,0)),"",HLOOKUP($B191,'Base facturation'!$C$4:$ALN$59,F$4,0))=0,"",IF(ISERROR(HLOOKUP($B191,'Base facturation'!$C$4:$ALN$59,F$4,0)),"",HLOOKUP($B191,'Base facturation'!$C$4:$ALN$59,F$4,0)))</f>
        <v/>
      </c>
      <c r="G191" s="309" t="str">
        <f>IF(IF(ISERROR(HLOOKUP($B191,'Base facturation'!$C$4:$ALN$59,G$4,0)),"",HLOOKUP($B191,'Base facturation'!$C$4:$ALN$59,G$4,0))=0,"",IF(ISERROR(HLOOKUP($B191,'Base facturation'!$C$4:$ALN$59,G$4,0)),"",HLOOKUP($B191,'Base facturation'!$C$4:$ALN$59,G$4,0)))</f>
        <v/>
      </c>
      <c r="H191" s="309" t="str">
        <f>IF(IF(ISERROR(HLOOKUP($B191,'Base facturation'!$C$4:$ALN$59,H$4,0)),"",HLOOKUP($B191,'Base facturation'!$C$4:$ALN$59,H$4,0))=0,"",IF(ISERROR(HLOOKUP($B191,'Base facturation'!$C$4:$ALN$59,H$4,0)),"",HLOOKUP($B191,'Base facturation'!$C$4:$ALN$59,H$4,0)))</f>
        <v/>
      </c>
      <c r="I191" s="287" t="str">
        <f t="shared" si="2"/>
        <v/>
      </c>
      <c r="J191" s="299"/>
      <c r="K191" s="294"/>
      <c r="L191" s="294"/>
      <c r="M191" s="295"/>
    </row>
    <row r="192" spans="2:13" ht="19.600000000000001" customHeight="1" x14ac:dyDescent="0.25">
      <c r="B192" s="282" t="s">
        <v>2999</v>
      </c>
      <c r="C192" s="283" t="str">
        <f>IF(IF(ISERROR(HLOOKUP($B192,'Base facturation'!$C$4:$ALN$59,C$4,0)),"",HLOOKUP($B192,'Base facturation'!$C$4:$ALN$59,C$4,0))=0,"",IF(ISERROR(HLOOKUP($B192,'Base facturation'!$C$4:$ALN$59,C$4,0)),"",HLOOKUP($B192,'Base facturation'!$C$4:$ALN$59,C$4,0)))</f>
        <v/>
      </c>
      <c r="D192" s="283" t="str">
        <f>IF(IF(ISERROR(HLOOKUP($B192,'Base facturation'!$C$4:$ALN$59,D$4,0)),"",HLOOKUP($B192,'Base facturation'!$C$4:$ALN$59,D$4,0))=0,"",IF(ISERROR(HLOOKUP($B192,'Base facturation'!$C$4:$ALN$59,D$4,0)),"",HLOOKUP($B192,'Base facturation'!$C$4:$ALN$59,D$4,0)))</f>
        <v/>
      </c>
      <c r="E192" s="283" t="str">
        <f>IF(IF(ISERROR(HLOOKUP($B192,'Base facturation'!$C$4:$ALN$59,E$4,0)),"",HLOOKUP($B192,'Base facturation'!$C$4:$ALN$59,E$4,0))=0,"",IF(ISERROR(HLOOKUP($B192,'Base facturation'!$C$4:$ALN$59,E$4,0)),"",HLOOKUP($B192,'Base facturation'!$C$4:$ALN$59,E$4,0)))</f>
        <v/>
      </c>
      <c r="F192" s="287" t="str">
        <f>IF(IF(ISERROR(HLOOKUP($B192,'Base facturation'!$C$4:$ALN$59,F$4,0)),"",HLOOKUP($B192,'Base facturation'!$C$4:$ALN$59,F$4,0))=0,"",IF(ISERROR(HLOOKUP($B192,'Base facturation'!$C$4:$ALN$59,F$4,0)),"",HLOOKUP($B192,'Base facturation'!$C$4:$ALN$59,F$4,0)))</f>
        <v/>
      </c>
      <c r="G192" s="309" t="str">
        <f>IF(IF(ISERROR(HLOOKUP($B192,'Base facturation'!$C$4:$ALN$59,G$4,0)),"",HLOOKUP($B192,'Base facturation'!$C$4:$ALN$59,G$4,0))=0,"",IF(ISERROR(HLOOKUP($B192,'Base facturation'!$C$4:$ALN$59,G$4,0)),"",HLOOKUP($B192,'Base facturation'!$C$4:$ALN$59,G$4,0)))</f>
        <v/>
      </c>
      <c r="H192" s="309" t="str">
        <f>IF(IF(ISERROR(HLOOKUP($B192,'Base facturation'!$C$4:$ALN$59,H$4,0)),"",HLOOKUP($B192,'Base facturation'!$C$4:$ALN$59,H$4,0))=0,"",IF(ISERROR(HLOOKUP($B192,'Base facturation'!$C$4:$ALN$59,H$4,0)),"",HLOOKUP($B192,'Base facturation'!$C$4:$ALN$59,H$4,0)))</f>
        <v/>
      </c>
      <c r="I192" s="287" t="str">
        <f t="shared" si="2"/>
        <v/>
      </c>
      <c r="J192" s="299"/>
      <c r="K192" s="294"/>
      <c r="L192" s="294"/>
      <c r="M192" s="295"/>
    </row>
    <row r="193" spans="2:13" ht="19.600000000000001" customHeight="1" x14ac:dyDescent="0.25">
      <c r="B193" s="282" t="s">
        <v>3000</v>
      </c>
      <c r="C193" s="283" t="str">
        <f>IF(IF(ISERROR(HLOOKUP($B193,'Base facturation'!$C$4:$ALN$59,C$4,0)),"",HLOOKUP($B193,'Base facturation'!$C$4:$ALN$59,C$4,0))=0,"",IF(ISERROR(HLOOKUP($B193,'Base facturation'!$C$4:$ALN$59,C$4,0)),"",HLOOKUP($B193,'Base facturation'!$C$4:$ALN$59,C$4,0)))</f>
        <v/>
      </c>
      <c r="D193" s="283" t="str">
        <f>IF(IF(ISERROR(HLOOKUP($B193,'Base facturation'!$C$4:$ALN$59,D$4,0)),"",HLOOKUP($B193,'Base facturation'!$C$4:$ALN$59,D$4,0))=0,"",IF(ISERROR(HLOOKUP($B193,'Base facturation'!$C$4:$ALN$59,D$4,0)),"",HLOOKUP($B193,'Base facturation'!$C$4:$ALN$59,D$4,0)))</f>
        <v/>
      </c>
      <c r="E193" s="283" t="str">
        <f>IF(IF(ISERROR(HLOOKUP($B193,'Base facturation'!$C$4:$ALN$59,E$4,0)),"",HLOOKUP($B193,'Base facturation'!$C$4:$ALN$59,E$4,0))=0,"",IF(ISERROR(HLOOKUP($B193,'Base facturation'!$C$4:$ALN$59,E$4,0)),"",HLOOKUP($B193,'Base facturation'!$C$4:$ALN$59,E$4,0)))</f>
        <v/>
      </c>
      <c r="F193" s="287" t="str">
        <f>IF(IF(ISERROR(HLOOKUP($B193,'Base facturation'!$C$4:$ALN$59,F$4,0)),"",HLOOKUP($B193,'Base facturation'!$C$4:$ALN$59,F$4,0))=0,"",IF(ISERROR(HLOOKUP($B193,'Base facturation'!$C$4:$ALN$59,F$4,0)),"",HLOOKUP($B193,'Base facturation'!$C$4:$ALN$59,F$4,0)))</f>
        <v/>
      </c>
      <c r="G193" s="309" t="str">
        <f>IF(IF(ISERROR(HLOOKUP($B193,'Base facturation'!$C$4:$ALN$59,G$4,0)),"",HLOOKUP($B193,'Base facturation'!$C$4:$ALN$59,G$4,0))=0,"",IF(ISERROR(HLOOKUP($B193,'Base facturation'!$C$4:$ALN$59,G$4,0)),"",HLOOKUP($B193,'Base facturation'!$C$4:$ALN$59,G$4,0)))</f>
        <v/>
      </c>
      <c r="H193" s="309" t="str">
        <f>IF(IF(ISERROR(HLOOKUP($B193,'Base facturation'!$C$4:$ALN$59,H$4,0)),"",HLOOKUP($B193,'Base facturation'!$C$4:$ALN$59,H$4,0))=0,"",IF(ISERROR(HLOOKUP($B193,'Base facturation'!$C$4:$ALN$59,H$4,0)),"",HLOOKUP($B193,'Base facturation'!$C$4:$ALN$59,H$4,0)))</f>
        <v/>
      </c>
      <c r="I193" s="287" t="str">
        <f t="shared" si="2"/>
        <v/>
      </c>
      <c r="J193" s="299"/>
      <c r="K193" s="294"/>
      <c r="L193" s="294"/>
      <c r="M193" s="295"/>
    </row>
    <row r="194" spans="2:13" ht="19.600000000000001" customHeight="1" x14ac:dyDescent="0.25">
      <c r="B194" s="282" t="s">
        <v>3001</v>
      </c>
      <c r="C194" s="283" t="str">
        <f>IF(IF(ISERROR(HLOOKUP($B194,'Base facturation'!$C$4:$ALN$59,C$4,0)),"",HLOOKUP($B194,'Base facturation'!$C$4:$ALN$59,C$4,0))=0,"",IF(ISERROR(HLOOKUP($B194,'Base facturation'!$C$4:$ALN$59,C$4,0)),"",HLOOKUP($B194,'Base facturation'!$C$4:$ALN$59,C$4,0)))</f>
        <v/>
      </c>
      <c r="D194" s="283" t="str">
        <f>IF(IF(ISERROR(HLOOKUP($B194,'Base facturation'!$C$4:$ALN$59,D$4,0)),"",HLOOKUP($B194,'Base facturation'!$C$4:$ALN$59,D$4,0))=0,"",IF(ISERROR(HLOOKUP($B194,'Base facturation'!$C$4:$ALN$59,D$4,0)),"",HLOOKUP($B194,'Base facturation'!$C$4:$ALN$59,D$4,0)))</f>
        <v/>
      </c>
      <c r="E194" s="283" t="str">
        <f>IF(IF(ISERROR(HLOOKUP($B194,'Base facturation'!$C$4:$ALN$59,E$4,0)),"",HLOOKUP($B194,'Base facturation'!$C$4:$ALN$59,E$4,0))=0,"",IF(ISERROR(HLOOKUP($B194,'Base facturation'!$C$4:$ALN$59,E$4,0)),"",HLOOKUP($B194,'Base facturation'!$C$4:$ALN$59,E$4,0)))</f>
        <v/>
      </c>
      <c r="F194" s="287" t="str">
        <f>IF(IF(ISERROR(HLOOKUP($B194,'Base facturation'!$C$4:$ALN$59,F$4,0)),"",HLOOKUP($B194,'Base facturation'!$C$4:$ALN$59,F$4,0))=0,"",IF(ISERROR(HLOOKUP($B194,'Base facturation'!$C$4:$ALN$59,F$4,0)),"",HLOOKUP($B194,'Base facturation'!$C$4:$ALN$59,F$4,0)))</f>
        <v/>
      </c>
      <c r="G194" s="309" t="str">
        <f>IF(IF(ISERROR(HLOOKUP($B194,'Base facturation'!$C$4:$ALN$59,G$4,0)),"",HLOOKUP($B194,'Base facturation'!$C$4:$ALN$59,G$4,0))=0,"",IF(ISERROR(HLOOKUP($B194,'Base facturation'!$C$4:$ALN$59,G$4,0)),"",HLOOKUP($B194,'Base facturation'!$C$4:$ALN$59,G$4,0)))</f>
        <v/>
      </c>
      <c r="H194" s="309" t="str">
        <f>IF(IF(ISERROR(HLOOKUP($B194,'Base facturation'!$C$4:$ALN$59,H$4,0)),"",HLOOKUP($B194,'Base facturation'!$C$4:$ALN$59,H$4,0))=0,"",IF(ISERROR(HLOOKUP($B194,'Base facturation'!$C$4:$ALN$59,H$4,0)),"",HLOOKUP($B194,'Base facturation'!$C$4:$ALN$59,H$4,0)))</f>
        <v/>
      </c>
      <c r="I194" s="287" t="str">
        <f t="shared" si="2"/>
        <v/>
      </c>
      <c r="J194" s="299"/>
      <c r="K194" s="294"/>
      <c r="L194" s="294"/>
      <c r="M194" s="295"/>
    </row>
    <row r="195" spans="2:13" ht="19.600000000000001" customHeight="1" x14ac:dyDescent="0.25">
      <c r="B195" s="282" t="s">
        <v>3002</v>
      </c>
      <c r="C195" s="283" t="str">
        <f>IF(IF(ISERROR(HLOOKUP($B195,'Base facturation'!$C$4:$ALN$59,C$4,0)),"",HLOOKUP($B195,'Base facturation'!$C$4:$ALN$59,C$4,0))=0,"",IF(ISERROR(HLOOKUP($B195,'Base facturation'!$C$4:$ALN$59,C$4,0)),"",HLOOKUP($B195,'Base facturation'!$C$4:$ALN$59,C$4,0)))</f>
        <v/>
      </c>
      <c r="D195" s="283" t="str">
        <f>IF(IF(ISERROR(HLOOKUP($B195,'Base facturation'!$C$4:$ALN$59,D$4,0)),"",HLOOKUP($B195,'Base facturation'!$C$4:$ALN$59,D$4,0))=0,"",IF(ISERROR(HLOOKUP($B195,'Base facturation'!$C$4:$ALN$59,D$4,0)),"",HLOOKUP($B195,'Base facturation'!$C$4:$ALN$59,D$4,0)))</f>
        <v/>
      </c>
      <c r="E195" s="283" t="str">
        <f>IF(IF(ISERROR(HLOOKUP($B195,'Base facturation'!$C$4:$ALN$59,E$4,0)),"",HLOOKUP($B195,'Base facturation'!$C$4:$ALN$59,E$4,0))=0,"",IF(ISERROR(HLOOKUP($B195,'Base facturation'!$C$4:$ALN$59,E$4,0)),"",HLOOKUP($B195,'Base facturation'!$C$4:$ALN$59,E$4,0)))</f>
        <v/>
      </c>
      <c r="F195" s="287" t="str">
        <f>IF(IF(ISERROR(HLOOKUP($B195,'Base facturation'!$C$4:$ALN$59,F$4,0)),"",HLOOKUP($B195,'Base facturation'!$C$4:$ALN$59,F$4,0))=0,"",IF(ISERROR(HLOOKUP($B195,'Base facturation'!$C$4:$ALN$59,F$4,0)),"",HLOOKUP($B195,'Base facturation'!$C$4:$ALN$59,F$4,0)))</f>
        <v/>
      </c>
      <c r="G195" s="309" t="str">
        <f>IF(IF(ISERROR(HLOOKUP($B195,'Base facturation'!$C$4:$ALN$59,G$4,0)),"",HLOOKUP($B195,'Base facturation'!$C$4:$ALN$59,G$4,0))=0,"",IF(ISERROR(HLOOKUP($B195,'Base facturation'!$C$4:$ALN$59,G$4,0)),"",HLOOKUP($B195,'Base facturation'!$C$4:$ALN$59,G$4,0)))</f>
        <v/>
      </c>
      <c r="H195" s="309" t="str">
        <f>IF(IF(ISERROR(HLOOKUP($B195,'Base facturation'!$C$4:$ALN$59,H$4,0)),"",HLOOKUP($B195,'Base facturation'!$C$4:$ALN$59,H$4,0))=0,"",IF(ISERROR(HLOOKUP($B195,'Base facturation'!$C$4:$ALN$59,H$4,0)),"",HLOOKUP($B195,'Base facturation'!$C$4:$ALN$59,H$4,0)))</f>
        <v/>
      </c>
      <c r="I195" s="287" t="str">
        <f t="shared" si="2"/>
        <v/>
      </c>
      <c r="J195" s="299"/>
      <c r="K195" s="294"/>
      <c r="L195" s="294"/>
      <c r="M195" s="295"/>
    </row>
    <row r="196" spans="2:13" ht="19.600000000000001" customHeight="1" x14ac:dyDescent="0.25">
      <c r="B196" s="282" t="s">
        <v>3003</v>
      </c>
      <c r="C196" s="283" t="str">
        <f>IF(IF(ISERROR(HLOOKUP($B196,'Base facturation'!$C$4:$ALN$59,C$4,0)),"",HLOOKUP($B196,'Base facturation'!$C$4:$ALN$59,C$4,0))=0,"",IF(ISERROR(HLOOKUP($B196,'Base facturation'!$C$4:$ALN$59,C$4,0)),"",HLOOKUP($B196,'Base facturation'!$C$4:$ALN$59,C$4,0)))</f>
        <v/>
      </c>
      <c r="D196" s="283" t="str">
        <f>IF(IF(ISERROR(HLOOKUP($B196,'Base facturation'!$C$4:$ALN$59,D$4,0)),"",HLOOKUP($B196,'Base facturation'!$C$4:$ALN$59,D$4,0))=0,"",IF(ISERROR(HLOOKUP($B196,'Base facturation'!$C$4:$ALN$59,D$4,0)),"",HLOOKUP($B196,'Base facturation'!$C$4:$ALN$59,D$4,0)))</f>
        <v/>
      </c>
      <c r="E196" s="283" t="str">
        <f>IF(IF(ISERROR(HLOOKUP($B196,'Base facturation'!$C$4:$ALN$59,E$4,0)),"",HLOOKUP($B196,'Base facturation'!$C$4:$ALN$59,E$4,0))=0,"",IF(ISERROR(HLOOKUP($B196,'Base facturation'!$C$4:$ALN$59,E$4,0)),"",HLOOKUP($B196,'Base facturation'!$C$4:$ALN$59,E$4,0)))</f>
        <v/>
      </c>
      <c r="F196" s="287" t="str">
        <f>IF(IF(ISERROR(HLOOKUP($B196,'Base facturation'!$C$4:$ALN$59,F$4,0)),"",HLOOKUP($B196,'Base facturation'!$C$4:$ALN$59,F$4,0))=0,"",IF(ISERROR(HLOOKUP($B196,'Base facturation'!$C$4:$ALN$59,F$4,0)),"",HLOOKUP($B196,'Base facturation'!$C$4:$ALN$59,F$4,0)))</f>
        <v/>
      </c>
      <c r="G196" s="309" t="str">
        <f>IF(IF(ISERROR(HLOOKUP($B196,'Base facturation'!$C$4:$ALN$59,G$4,0)),"",HLOOKUP($B196,'Base facturation'!$C$4:$ALN$59,G$4,0))=0,"",IF(ISERROR(HLOOKUP($B196,'Base facturation'!$C$4:$ALN$59,G$4,0)),"",HLOOKUP($B196,'Base facturation'!$C$4:$ALN$59,G$4,0)))</f>
        <v/>
      </c>
      <c r="H196" s="309" t="str">
        <f>IF(IF(ISERROR(HLOOKUP($B196,'Base facturation'!$C$4:$ALN$59,H$4,0)),"",HLOOKUP($B196,'Base facturation'!$C$4:$ALN$59,H$4,0))=0,"",IF(ISERROR(HLOOKUP($B196,'Base facturation'!$C$4:$ALN$59,H$4,0)),"",HLOOKUP($B196,'Base facturation'!$C$4:$ALN$59,H$4,0)))</f>
        <v/>
      </c>
      <c r="I196" s="287" t="str">
        <f t="shared" si="2"/>
        <v/>
      </c>
      <c r="J196" s="299"/>
      <c r="K196" s="294"/>
      <c r="L196" s="294"/>
      <c r="M196" s="295"/>
    </row>
    <row r="197" spans="2:13" ht="19.600000000000001" customHeight="1" x14ac:dyDescent="0.25">
      <c r="B197" s="282" t="s">
        <v>3004</v>
      </c>
      <c r="C197" s="283" t="str">
        <f>IF(IF(ISERROR(HLOOKUP($B197,'Base facturation'!$C$4:$ALN$59,C$4,0)),"",HLOOKUP($B197,'Base facturation'!$C$4:$ALN$59,C$4,0))=0,"",IF(ISERROR(HLOOKUP($B197,'Base facturation'!$C$4:$ALN$59,C$4,0)),"",HLOOKUP($B197,'Base facturation'!$C$4:$ALN$59,C$4,0)))</f>
        <v/>
      </c>
      <c r="D197" s="283" t="str">
        <f>IF(IF(ISERROR(HLOOKUP($B197,'Base facturation'!$C$4:$ALN$59,D$4,0)),"",HLOOKUP($B197,'Base facturation'!$C$4:$ALN$59,D$4,0))=0,"",IF(ISERROR(HLOOKUP($B197,'Base facturation'!$C$4:$ALN$59,D$4,0)),"",HLOOKUP($B197,'Base facturation'!$C$4:$ALN$59,D$4,0)))</f>
        <v/>
      </c>
      <c r="E197" s="283" t="str">
        <f>IF(IF(ISERROR(HLOOKUP($B197,'Base facturation'!$C$4:$ALN$59,E$4,0)),"",HLOOKUP($B197,'Base facturation'!$C$4:$ALN$59,E$4,0))=0,"",IF(ISERROR(HLOOKUP($B197,'Base facturation'!$C$4:$ALN$59,E$4,0)),"",HLOOKUP($B197,'Base facturation'!$C$4:$ALN$59,E$4,0)))</f>
        <v/>
      </c>
      <c r="F197" s="287" t="str">
        <f>IF(IF(ISERROR(HLOOKUP($B197,'Base facturation'!$C$4:$ALN$59,F$4,0)),"",HLOOKUP($B197,'Base facturation'!$C$4:$ALN$59,F$4,0))=0,"",IF(ISERROR(HLOOKUP($B197,'Base facturation'!$C$4:$ALN$59,F$4,0)),"",HLOOKUP($B197,'Base facturation'!$C$4:$ALN$59,F$4,0)))</f>
        <v/>
      </c>
      <c r="G197" s="309" t="str">
        <f>IF(IF(ISERROR(HLOOKUP($B197,'Base facturation'!$C$4:$ALN$59,G$4,0)),"",HLOOKUP($B197,'Base facturation'!$C$4:$ALN$59,G$4,0))=0,"",IF(ISERROR(HLOOKUP($B197,'Base facturation'!$C$4:$ALN$59,G$4,0)),"",HLOOKUP($B197,'Base facturation'!$C$4:$ALN$59,G$4,0)))</f>
        <v/>
      </c>
      <c r="H197" s="309" t="str">
        <f>IF(IF(ISERROR(HLOOKUP($B197,'Base facturation'!$C$4:$ALN$59,H$4,0)),"",HLOOKUP($B197,'Base facturation'!$C$4:$ALN$59,H$4,0))=0,"",IF(ISERROR(HLOOKUP($B197,'Base facturation'!$C$4:$ALN$59,H$4,0)),"",HLOOKUP($B197,'Base facturation'!$C$4:$ALN$59,H$4,0)))</f>
        <v/>
      </c>
      <c r="I197" s="287" t="str">
        <f t="shared" si="2"/>
        <v/>
      </c>
      <c r="J197" s="299"/>
      <c r="K197" s="294"/>
      <c r="L197" s="294"/>
      <c r="M197" s="295"/>
    </row>
    <row r="198" spans="2:13" ht="19.600000000000001" customHeight="1" x14ac:dyDescent="0.25">
      <c r="B198" s="282" t="s">
        <v>3005</v>
      </c>
      <c r="C198" s="283" t="str">
        <f>IF(IF(ISERROR(HLOOKUP($B198,'Base facturation'!$C$4:$ALN$59,C$4,0)),"",HLOOKUP($B198,'Base facturation'!$C$4:$ALN$59,C$4,0))=0,"",IF(ISERROR(HLOOKUP($B198,'Base facturation'!$C$4:$ALN$59,C$4,0)),"",HLOOKUP($B198,'Base facturation'!$C$4:$ALN$59,C$4,0)))</f>
        <v/>
      </c>
      <c r="D198" s="283" t="str">
        <f>IF(IF(ISERROR(HLOOKUP($B198,'Base facturation'!$C$4:$ALN$59,D$4,0)),"",HLOOKUP($B198,'Base facturation'!$C$4:$ALN$59,D$4,0))=0,"",IF(ISERROR(HLOOKUP($B198,'Base facturation'!$C$4:$ALN$59,D$4,0)),"",HLOOKUP($B198,'Base facturation'!$C$4:$ALN$59,D$4,0)))</f>
        <v/>
      </c>
      <c r="E198" s="283" t="str">
        <f>IF(IF(ISERROR(HLOOKUP($B198,'Base facturation'!$C$4:$ALN$59,E$4,0)),"",HLOOKUP($B198,'Base facturation'!$C$4:$ALN$59,E$4,0))=0,"",IF(ISERROR(HLOOKUP($B198,'Base facturation'!$C$4:$ALN$59,E$4,0)),"",HLOOKUP($B198,'Base facturation'!$C$4:$ALN$59,E$4,0)))</f>
        <v/>
      </c>
      <c r="F198" s="287" t="str">
        <f>IF(IF(ISERROR(HLOOKUP($B198,'Base facturation'!$C$4:$ALN$59,F$4,0)),"",HLOOKUP($B198,'Base facturation'!$C$4:$ALN$59,F$4,0))=0,"",IF(ISERROR(HLOOKUP($B198,'Base facturation'!$C$4:$ALN$59,F$4,0)),"",HLOOKUP($B198,'Base facturation'!$C$4:$ALN$59,F$4,0)))</f>
        <v/>
      </c>
      <c r="G198" s="309" t="str">
        <f>IF(IF(ISERROR(HLOOKUP($B198,'Base facturation'!$C$4:$ALN$59,G$4,0)),"",HLOOKUP($B198,'Base facturation'!$C$4:$ALN$59,G$4,0))=0,"",IF(ISERROR(HLOOKUP($B198,'Base facturation'!$C$4:$ALN$59,G$4,0)),"",HLOOKUP($B198,'Base facturation'!$C$4:$ALN$59,G$4,0)))</f>
        <v/>
      </c>
      <c r="H198" s="309" t="str">
        <f>IF(IF(ISERROR(HLOOKUP($B198,'Base facturation'!$C$4:$ALN$59,H$4,0)),"",HLOOKUP($B198,'Base facturation'!$C$4:$ALN$59,H$4,0))=0,"",IF(ISERROR(HLOOKUP($B198,'Base facturation'!$C$4:$ALN$59,H$4,0)),"",HLOOKUP($B198,'Base facturation'!$C$4:$ALN$59,H$4,0)))</f>
        <v/>
      </c>
      <c r="I198" s="287" t="str">
        <f t="shared" si="2"/>
        <v/>
      </c>
      <c r="J198" s="299"/>
      <c r="K198" s="294"/>
      <c r="L198" s="294"/>
      <c r="M198" s="295"/>
    </row>
    <row r="199" spans="2:13" ht="19.600000000000001" customHeight="1" x14ac:dyDescent="0.25">
      <c r="B199" s="282" t="s">
        <v>3006</v>
      </c>
      <c r="C199" s="283" t="str">
        <f>IF(IF(ISERROR(HLOOKUP($B199,'Base facturation'!$C$4:$ALN$59,C$4,0)),"",HLOOKUP($B199,'Base facturation'!$C$4:$ALN$59,C$4,0))=0,"",IF(ISERROR(HLOOKUP($B199,'Base facturation'!$C$4:$ALN$59,C$4,0)),"",HLOOKUP($B199,'Base facturation'!$C$4:$ALN$59,C$4,0)))</f>
        <v/>
      </c>
      <c r="D199" s="283" t="str">
        <f>IF(IF(ISERROR(HLOOKUP($B199,'Base facturation'!$C$4:$ALN$59,D$4,0)),"",HLOOKUP($B199,'Base facturation'!$C$4:$ALN$59,D$4,0))=0,"",IF(ISERROR(HLOOKUP($B199,'Base facturation'!$C$4:$ALN$59,D$4,0)),"",HLOOKUP($B199,'Base facturation'!$C$4:$ALN$59,D$4,0)))</f>
        <v/>
      </c>
      <c r="E199" s="283" t="str">
        <f>IF(IF(ISERROR(HLOOKUP($B199,'Base facturation'!$C$4:$ALN$59,E$4,0)),"",HLOOKUP($B199,'Base facturation'!$C$4:$ALN$59,E$4,0))=0,"",IF(ISERROR(HLOOKUP($B199,'Base facturation'!$C$4:$ALN$59,E$4,0)),"",HLOOKUP($B199,'Base facturation'!$C$4:$ALN$59,E$4,0)))</f>
        <v/>
      </c>
      <c r="F199" s="287" t="str">
        <f>IF(IF(ISERROR(HLOOKUP($B199,'Base facturation'!$C$4:$ALN$59,F$4,0)),"",HLOOKUP($B199,'Base facturation'!$C$4:$ALN$59,F$4,0))=0,"",IF(ISERROR(HLOOKUP($B199,'Base facturation'!$C$4:$ALN$59,F$4,0)),"",HLOOKUP($B199,'Base facturation'!$C$4:$ALN$59,F$4,0)))</f>
        <v/>
      </c>
      <c r="G199" s="309" t="str">
        <f>IF(IF(ISERROR(HLOOKUP($B199,'Base facturation'!$C$4:$ALN$59,G$4,0)),"",HLOOKUP($B199,'Base facturation'!$C$4:$ALN$59,G$4,0))=0,"",IF(ISERROR(HLOOKUP($B199,'Base facturation'!$C$4:$ALN$59,G$4,0)),"",HLOOKUP($B199,'Base facturation'!$C$4:$ALN$59,G$4,0)))</f>
        <v/>
      </c>
      <c r="H199" s="309" t="str">
        <f>IF(IF(ISERROR(HLOOKUP($B199,'Base facturation'!$C$4:$ALN$59,H$4,0)),"",HLOOKUP($B199,'Base facturation'!$C$4:$ALN$59,H$4,0))=0,"",IF(ISERROR(HLOOKUP($B199,'Base facturation'!$C$4:$ALN$59,H$4,0)),"",HLOOKUP($B199,'Base facturation'!$C$4:$ALN$59,H$4,0)))</f>
        <v/>
      </c>
      <c r="I199" s="287" t="str">
        <f t="shared" ref="I199:I262" si="3">IF(H199="","",IF($B$4&gt;H199,"OUI","non"))</f>
        <v/>
      </c>
      <c r="J199" s="299"/>
      <c r="K199" s="294"/>
      <c r="L199" s="294"/>
      <c r="M199" s="295"/>
    </row>
    <row r="200" spans="2:13" ht="19.600000000000001" customHeight="1" x14ac:dyDescent="0.25">
      <c r="B200" s="282" t="s">
        <v>3007</v>
      </c>
      <c r="C200" s="283" t="str">
        <f>IF(IF(ISERROR(HLOOKUP($B200,'Base facturation'!$C$4:$ALN$59,C$4,0)),"",HLOOKUP($B200,'Base facturation'!$C$4:$ALN$59,C$4,0))=0,"",IF(ISERROR(HLOOKUP($B200,'Base facturation'!$C$4:$ALN$59,C$4,0)),"",HLOOKUP($B200,'Base facturation'!$C$4:$ALN$59,C$4,0)))</f>
        <v/>
      </c>
      <c r="D200" s="283" t="str">
        <f>IF(IF(ISERROR(HLOOKUP($B200,'Base facturation'!$C$4:$ALN$59,D$4,0)),"",HLOOKUP($B200,'Base facturation'!$C$4:$ALN$59,D$4,0))=0,"",IF(ISERROR(HLOOKUP($B200,'Base facturation'!$C$4:$ALN$59,D$4,0)),"",HLOOKUP($B200,'Base facturation'!$C$4:$ALN$59,D$4,0)))</f>
        <v/>
      </c>
      <c r="E200" s="283" t="str">
        <f>IF(IF(ISERROR(HLOOKUP($B200,'Base facturation'!$C$4:$ALN$59,E$4,0)),"",HLOOKUP($B200,'Base facturation'!$C$4:$ALN$59,E$4,0))=0,"",IF(ISERROR(HLOOKUP($B200,'Base facturation'!$C$4:$ALN$59,E$4,0)),"",HLOOKUP($B200,'Base facturation'!$C$4:$ALN$59,E$4,0)))</f>
        <v/>
      </c>
      <c r="F200" s="287" t="str">
        <f>IF(IF(ISERROR(HLOOKUP($B200,'Base facturation'!$C$4:$ALN$59,F$4,0)),"",HLOOKUP($B200,'Base facturation'!$C$4:$ALN$59,F$4,0))=0,"",IF(ISERROR(HLOOKUP($B200,'Base facturation'!$C$4:$ALN$59,F$4,0)),"",HLOOKUP($B200,'Base facturation'!$C$4:$ALN$59,F$4,0)))</f>
        <v/>
      </c>
      <c r="G200" s="309" t="str">
        <f>IF(IF(ISERROR(HLOOKUP($B200,'Base facturation'!$C$4:$ALN$59,G$4,0)),"",HLOOKUP($B200,'Base facturation'!$C$4:$ALN$59,G$4,0))=0,"",IF(ISERROR(HLOOKUP($B200,'Base facturation'!$C$4:$ALN$59,G$4,0)),"",HLOOKUP($B200,'Base facturation'!$C$4:$ALN$59,G$4,0)))</f>
        <v/>
      </c>
      <c r="H200" s="309" t="str">
        <f>IF(IF(ISERROR(HLOOKUP($B200,'Base facturation'!$C$4:$ALN$59,H$4,0)),"",HLOOKUP($B200,'Base facturation'!$C$4:$ALN$59,H$4,0))=0,"",IF(ISERROR(HLOOKUP($B200,'Base facturation'!$C$4:$ALN$59,H$4,0)),"",HLOOKUP($B200,'Base facturation'!$C$4:$ALN$59,H$4,0)))</f>
        <v/>
      </c>
      <c r="I200" s="287" t="str">
        <f t="shared" si="3"/>
        <v/>
      </c>
      <c r="J200" s="299"/>
      <c r="K200" s="294"/>
      <c r="L200" s="294"/>
      <c r="M200" s="295"/>
    </row>
    <row r="201" spans="2:13" ht="19.600000000000001" customHeight="1" x14ac:dyDescent="0.25">
      <c r="B201" s="282" t="s">
        <v>3008</v>
      </c>
      <c r="C201" s="283" t="str">
        <f>IF(IF(ISERROR(HLOOKUP($B201,'Base facturation'!$C$4:$ALN$59,C$4,0)),"",HLOOKUP($B201,'Base facturation'!$C$4:$ALN$59,C$4,0))=0,"",IF(ISERROR(HLOOKUP($B201,'Base facturation'!$C$4:$ALN$59,C$4,0)),"",HLOOKUP($B201,'Base facturation'!$C$4:$ALN$59,C$4,0)))</f>
        <v/>
      </c>
      <c r="D201" s="283" t="str">
        <f>IF(IF(ISERROR(HLOOKUP($B201,'Base facturation'!$C$4:$ALN$59,D$4,0)),"",HLOOKUP($B201,'Base facturation'!$C$4:$ALN$59,D$4,0))=0,"",IF(ISERROR(HLOOKUP($B201,'Base facturation'!$C$4:$ALN$59,D$4,0)),"",HLOOKUP($B201,'Base facturation'!$C$4:$ALN$59,D$4,0)))</f>
        <v/>
      </c>
      <c r="E201" s="283" t="str">
        <f>IF(IF(ISERROR(HLOOKUP($B201,'Base facturation'!$C$4:$ALN$59,E$4,0)),"",HLOOKUP($B201,'Base facturation'!$C$4:$ALN$59,E$4,0))=0,"",IF(ISERROR(HLOOKUP($B201,'Base facturation'!$C$4:$ALN$59,E$4,0)),"",HLOOKUP($B201,'Base facturation'!$C$4:$ALN$59,E$4,0)))</f>
        <v/>
      </c>
      <c r="F201" s="287" t="str">
        <f>IF(IF(ISERROR(HLOOKUP($B201,'Base facturation'!$C$4:$ALN$59,F$4,0)),"",HLOOKUP($B201,'Base facturation'!$C$4:$ALN$59,F$4,0))=0,"",IF(ISERROR(HLOOKUP($B201,'Base facturation'!$C$4:$ALN$59,F$4,0)),"",HLOOKUP($B201,'Base facturation'!$C$4:$ALN$59,F$4,0)))</f>
        <v/>
      </c>
      <c r="G201" s="309" t="str">
        <f>IF(IF(ISERROR(HLOOKUP($B201,'Base facturation'!$C$4:$ALN$59,G$4,0)),"",HLOOKUP($B201,'Base facturation'!$C$4:$ALN$59,G$4,0))=0,"",IF(ISERROR(HLOOKUP($B201,'Base facturation'!$C$4:$ALN$59,G$4,0)),"",HLOOKUP($B201,'Base facturation'!$C$4:$ALN$59,G$4,0)))</f>
        <v/>
      </c>
      <c r="H201" s="309" t="str">
        <f>IF(IF(ISERROR(HLOOKUP($B201,'Base facturation'!$C$4:$ALN$59,H$4,0)),"",HLOOKUP($B201,'Base facturation'!$C$4:$ALN$59,H$4,0))=0,"",IF(ISERROR(HLOOKUP($B201,'Base facturation'!$C$4:$ALN$59,H$4,0)),"",HLOOKUP($B201,'Base facturation'!$C$4:$ALN$59,H$4,0)))</f>
        <v/>
      </c>
      <c r="I201" s="287" t="str">
        <f t="shared" si="3"/>
        <v/>
      </c>
      <c r="J201" s="299"/>
      <c r="K201" s="294"/>
      <c r="L201" s="294"/>
      <c r="M201" s="295"/>
    </row>
    <row r="202" spans="2:13" ht="19.600000000000001" customHeight="1" x14ac:dyDescent="0.25">
      <c r="B202" s="282" t="s">
        <v>3009</v>
      </c>
      <c r="C202" s="283" t="str">
        <f>IF(IF(ISERROR(HLOOKUP($B202,'Base facturation'!$C$4:$ALN$59,C$4,0)),"",HLOOKUP($B202,'Base facturation'!$C$4:$ALN$59,C$4,0))=0,"",IF(ISERROR(HLOOKUP($B202,'Base facturation'!$C$4:$ALN$59,C$4,0)),"",HLOOKUP($B202,'Base facturation'!$C$4:$ALN$59,C$4,0)))</f>
        <v/>
      </c>
      <c r="D202" s="283" t="str">
        <f>IF(IF(ISERROR(HLOOKUP($B202,'Base facturation'!$C$4:$ALN$59,D$4,0)),"",HLOOKUP($B202,'Base facturation'!$C$4:$ALN$59,D$4,0))=0,"",IF(ISERROR(HLOOKUP($B202,'Base facturation'!$C$4:$ALN$59,D$4,0)),"",HLOOKUP($B202,'Base facturation'!$C$4:$ALN$59,D$4,0)))</f>
        <v/>
      </c>
      <c r="E202" s="283" t="str">
        <f>IF(IF(ISERROR(HLOOKUP($B202,'Base facturation'!$C$4:$ALN$59,E$4,0)),"",HLOOKUP($B202,'Base facturation'!$C$4:$ALN$59,E$4,0))=0,"",IF(ISERROR(HLOOKUP($B202,'Base facturation'!$C$4:$ALN$59,E$4,0)),"",HLOOKUP($B202,'Base facturation'!$C$4:$ALN$59,E$4,0)))</f>
        <v/>
      </c>
      <c r="F202" s="287" t="str">
        <f>IF(IF(ISERROR(HLOOKUP($B202,'Base facturation'!$C$4:$ALN$59,F$4,0)),"",HLOOKUP($B202,'Base facturation'!$C$4:$ALN$59,F$4,0))=0,"",IF(ISERROR(HLOOKUP($B202,'Base facturation'!$C$4:$ALN$59,F$4,0)),"",HLOOKUP($B202,'Base facturation'!$C$4:$ALN$59,F$4,0)))</f>
        <v/>
      </c>
      <c r="G202" s="309" t="str">
        <f>IF(IF(ISERROR(HLOOKUP($B202,'Base facturation'!$C$4:$ALN$59,G$4,0)),"",HLOOKUP($B202,'Base facturation'!$C$4:$ALN$59,G$4,0))=0,"",IF(ISERROR(HLOOKUP($B202,'Base facturation'!$C$4:$ALN$59,G$4,0)),"",HLOOKUP($B202,'Base facturation'!$C$4:$ALN$59,G$4,0)))</f>
        <v/>
      </c>
      <c r="H202" s="309" t="str">
        <f>IF(IF(ISERROR(HLOOKUP($B202,'Base facturation'!$C$4:$ALN$59,H$4,0)),"",HLOOKUP($B202,'Base facturation'!$C$4:$ALN$59,H$4,0))=0,"",IF(ISERROR(HLOOKUP($B202,'Base facturation'!$C$4:$ALN$59,H$4,0)),"",HLOOKUP($B202,'Base facturation'!$C$4:$ALN$59,H$4,0)))</f>
        <v/>
      </c>
      <c r="I202" s="287" t="str">
        <f t="shared" si="3"/>
        <v/>
      </c>
      <c r="J202" s="299"/>
      <c r="K202" s="294"/>
      <c r="L202" s="294"/>
      <c r="M202" s="295"/>
    </row>
    <row r="203" spans="2:13" ht="19.600000000000001" customHeight="1" x14ac:dyDescent="0.25">
      <c r="B203" s="282" t="s">
        <v>3010</v>
      </c>
      <c r="C203" s="283" t="str">
        <f>IF(IF(ISERROR(HLOOKUP($B203,'Base facturation'!$C$4:$ALN$59,C$4,0)),"",HLOOKUP($B203,'Base facturation'!$C$4:$ALN$59,C$4,0))=0,"",IF(ISERROR(HLOOKUP($B203,'Base facturation'!$C$4:$ALN$59,C$4,0)),"",HLOOKUP($B203,'Base facturation'!$C$4:$ALN$59,C$4,0)))</f>
        <v/>
      </c>
      <c r="D203" s="283" t="str">
        <f>IF(IF(ISERROR(HLOOKUP($B203,'Base facturation'!$C$4:$ALN$59,D$4,0)),"",HLOOKUP($B203,'Base facturation'!$C$4:$ALN$59,D$4,0))=0,"",IF(ISERROR(HLOOKUP($B203,'Base facturation'!$C$4:$ALN$59,D$4,0)),"",HLOOKUP($B203,'Base facturation'!$C$4:$ALN$59,D$4,0)))</f>
        <v/>
      </c>
      <c r="E203" s="283" t="str">
        <f>IF(IF(ISERROR(HLOOKUP($B203,'Base facturation'!$C$4:$ALN$59,E$4,0)),"",HLOOKUP($B203,'Base facturation'!$C$4:$ALN$59,E$4,0))=0,"",IF(ISERROR(HLOOKUP($B203,'Base facturation'!$C$4:$ALN$59,E$4,0)),"",HLOOKUP($B203,'Base facturation'!$C$4:$ALN$59,E$4,0)))</f>
        <v/>
      </c>
      <c r="F203" s="287" t="str">
        <f>IF(IF(ISERROR(HLOOKUP($B203,'Base facturation'!$C$4:$ALN$59,F$4,0)),"",HLOOKUP($B203,'Base facturation'!$C$4:$ALN$59,F$4,0))=0,"",IF(ISERROR(HLOOKUP($B203,'Base facturation'!$C$4:$ALN$59,F$4,0)),"",HLOOKUP($B203,'Base facturation'!$C$4:$ALN$59,F$4,0)))</f>
        <v/>
      </c>
      <c r="G203" s="309" t="str">
        <f>IF(IF(ISERROR(HLOOKUP($B203,'Base facturation'!$C$4:$ALN$59,G$4,0)),"",HLOOKUP($B203,'Base facturation'!$C$4:$ALN$59,G$4,0))=0,"",IF(ISERROR(HLOOKUP($B203,'Base facturation'!$C$4:$ALN$59,G$4,0)),"",HLOOKUP($B203,'Base facturation'!$C$4:$ALN$59,G$4,0)))</f>
        <v/>
      </c>
      <c r="H203" s="309" t="str">
        <f>IF(IF(ISERROR(HLOOKUP($B203,'Base facturation'!$C$4:$ALN$59,H$4,0)),"",HLOOKUP($B203,'Base facturation'!$C$4:$ALN$59,H$4,0))=0,"",IF(ISERROR(HLOOKUP($B203,'Base facturation'!$C$4:$ALN$59,H$4,0)),"",HLOOKUP($B203,'Base facturation'!$C$4:$ALN$59,H$4,0)))</f>
        <v/>
      </c>
      <c r="I203" s="287" t="str">
        <f t="shared" si="3"/>
        <v/>
      </c>
      <c r="J203" s="299"/>
      <c r="K203" s="294"/>
      <c r="L203" s="294"/>
      <c r="M203" s="295"/>
    </row>
    <row r="204" spans="2:13" ht="19.600000000000001" customHeight="1" x14ac:dyDescent="0.25">
      <c r="B204" s="282" t="s">
        <v>3011</v>
      </c>
      <c r="C204" s="283" t="str">
        <f>IF(IF(ISERROR(HLOOKUP($B204,'Base facturation'!$C$4:$ALN$59,C$4,0)),"",HLOOKUP($B204,'Base facturation'!$C$4:$ALN$59,C$4,0))=0,"",IF(ISERROR(HLOOKUP($B204,'Base facturation'!$C$4:$ALN$59,C$4,0)),"",HLOOKUP($B204,'Base facturation'!$C$4:$ALN$59,C$4,0)))</f>
        <v/>
      </c>
      <c r="D204" s="283" t="str">
        <f>IF(IF(ISERROR(HLOOKUP($B204,'Base facturation'!$C$4:$ALN$59,D$4,0)),"",HLOOKUP($B204,'Base facturation'!$C$4:$ALN$59,D$4,0))=0,"",IF(ISERROR(HLOOKUP($B204,'Base facturation'!$C$4:$ALN$59,D$4,0)),"",HLOOKUP($B204,'Base facturation'!$C$4:$ALN$59,D$4,0)))</f>
        <v/>
      </c>
      <c r="E204" s="283" t="str">
        <f>IF(IF(ISERROR(HLOOKUP($B204,'Base facturation'!$C$4:$ALN$59,E$4,0)),"",HLOOKUP($B204,'Base facturation'!$C$4:$ALN$59,E$4,0))=0,"",IF(ISERROR(HLOOKUP($B204,'Base facturation'!$C$4:$ALN$59,E$4,0)),"",HLOOKUP($B204,'Base facturation'!$C$4:$ALN$59,E$4,0)))</f>
        <v/>
      </c>
      <c r="F204" s="287" t="str">
        <f>IF(IF(ISERROR(HLOOKUP($B204,'Base facturation'!$C$4:$ALN$59,F$4,0)),"",HLOOKUP($B204,'Base facturation'!$C$4:$ALN$59,F$4,0))=0,"",IF(ISERROR(HLOOKUP($B204,'Base facturation'!$C$4:$ALN$59,F$4,0)),"",HLOOKUP($B204,'Base facturation'!$C$4:$ALN$59,F$4,0)))</f>
        <v/>
      </c>
      <c r="G204" s="309" t="str">
        <f>IF(IF(ISERROR(HLOOKUP($B204,'Base facturation'!$C$4:$ALN$59,G$4,0)),"",HLOOKUP($B204,'Base facturation'!$C$4:$ALN$59,G$4,0))=0,"",IF(ISERROR(HLOOKUP($B204,'Base facturation'!$C$4:$ALN$59,G$4,0)),"",HLOOKUP($B204,'Base facturation'!$C$4:$ALN$59,G$4,0)))</f>
        <v/>
      </c>
      <c r="H204" s="309" t="str">
        <f>IF(IF(ISERROR(HLOOKUP($B204,'Base facturation'!$C$4:$ALN$59,H$4,0)),"",HLOOKUP($B204,'Base facturation'!$C$4:$ALN$59,H$4,0))=0,"",IF(ISERROR(HLOOKUP($B204,'Base facturation'!$C$4:$ALN$59,H$4,0)),"",HLOOKUP($B204,'Base facturation'!$C$4:$ALN$59,H$4,0)))</f>
        <v/>
      </c>
      <c r="I204" s="287" t="str">
        <f t="shared" si="3"/>
        <v/>
      </c>
      <c r="J204" s="299"/>
      <c r="K204" s="294"/>
      <c r="L204" s="294"/>
      <c r="M204" s="295"/>
    </row>
    <row r="205" spans="2:13" ht="19.600000000000001" customHeight="1" x14ac:dyDescent="0.25">
      <c r="B205" s="282" t="s">
        <v>3012</v>
      </c>
      <c r="C205" s="283" t="str">
        <f>IF(IF(ISERROR(HLOOKUP($B205,'Base facturation'!$C$4:$ALN$59,C$4,0)),"",HLOOKUP($B205,'Base facturation'!$C$4:$ALN$59,C$4,0))=0,"",IF(ISERROR(HLOOKUP($B205,'Base facturation'!$C$4:$ALN$59,C$4,0)),"",HLOOKUP($B205,'Base facturation'!$C$4:$ALN$59,C$4,0)))</f>
        <v/>
      </c>
      <c r="D205" s="283" t="str">
        <f>IF(IF(ISERROR(HLOOKUP($B205,'Base facturation'!$C$4:$ALN$59,D$4,0)),"",HLOOKUP($B205,'Base facturation'!$C$4:$ALN$59,D$4,0))=0,"",IF(ISERROR(HLOOKUP($B205,'Base facturation'!$C$4:$ALN$59,D$4,0)),"",HLOOKUP($B205,'Base facturation'!$C$4:$ALN$59,D$4,0)))</f>
        <v/>
      </c>
      <c r="E205" s="283" t="str">
        <f>IF(IF(ISERROR(HLOOKUP($B205,'Base facturation'!$C$4:$ALN$59,E$4,0)),"",HLOOKUP($B205,'Base facturation'!$C$4:$ALN$59,E$4,0))=0,"",IF(ISERROR(HLOOKUP($B205,'Base facturation'!$C$4:$ALN$59,E$4,0)),"",HLOOKUP($B205,'Base facturation'!$C$4:$ALN$59,E$4,0)))</f>
        <v/>
      </c>
      <c r="F205" s="287" t="str">
        <f>IF(IF(ISERROR(HLOOKUP($B205,'Base facturation'!$C$4:$ALN$59,F$4,0)),"",HLOOKUP($B205,'Base facturation'!$C$4:$ALN$59,F$4,0))=0,"",IF(ISERROR(HLOOKUP($B205,'Base facturation'!$C$4:$ALN$59,F$4,0)),"",HLOOKUP($B205,'Base facturation'!$C$4:$ALN$59,F$4,0)))</f>
        <v/>
      </c>
      <c r="G205" s="309" t="str">
        <f>IF(IF(ISERROR(HLOOKUP($B205,'Base facturation'!$C$4:$ALN$59,G$4,0)),"",HLOOKUP($B205,'Base facturation'!$C$4:$ALN$59,G$4,0))=0,"",IF(ISERROR(HLOOKUP($B205,'Base facturation'!$C$4:$ALN$59,G$4,0)),"",HLOOKUP($B205,'Base facturation'!$C$4:$ALN$59,G$4,0)))</f>
        <v/>
      </c>
      <c r="H205" s="309" t="str">
        <f>IF(IF(ISERROR(HLOOKUP($B205,'Base facturation'!$C$4:$ALN$59,H$4,0)),"",HLOOKUP($B205,'Base facturation'!$C$4:$ALN$59,H$4,0))=0,"",IF(ISERROR(HLOOKUP($B205,'Base facturation'!$C$4:$ALN$59,H$4,0)),"",HLOOKUP($B205,'Base facturation'!$C$4:$ALN$59,H$4,0)))</f>
        <v/>
      </c>
      <c r="I205" s="287" t="str">
        <f t="shared" si="3"/>
        <v/>
      </c>
      <c r="J205" s="299"/>
      <c r="K205" s="294"/>
      <c r="L205" s="294"/>
      <c r="M205" s="295"/>
    </row>
    <row r="206" spans="2:13" ht="19.600000000000001" customHeight="1" x14ac:dyDescent="0.25">
      <c r="B206" s="282" t="s">
        <v>3013</v>
      </c>
      <c r="C206" s="283" t="str">
        <f>IF(IF(ISERROR(HLOOKUP($B206,'Base facturation'!$C$4:$ALN$59,C$4,0)),"",HLOOKUP($B206,'Base facturation'!$C$4:$ALN$59,C$4,0))=0,"",IF(ISERROR(HLOOKUP($B206,'Base facturation'!$C$4:$ALN$59,C$4,0)),"",HLOOKUP($B206,'Base facturation'!$C$4:$ALN$59,C$4,0)))</f>
        <v/>
      </c>
      <c r="D206" s="283" t="str">
        <f>IF(IF(ISERROR(HLOOKUP($B206,'Base facturation'!$C$4:$ALN$59,D$4,0)),"",HLOOKUP($B206,'Base facturation'!$C$4:$ALN$59,D$4,0))=0,"",IF(ISERROR(HLOOKUP($B206,'Base facturation'!$C$4:$ALN$59,D$4,0)),"",HLOOKUP($B206,'Base facturation'!$C$4:$ALN$59,D$4,0)))</f>
        <v/>
      </c>
      <c r="E206" s="283" t="str">
        <f>IF(IF(ISERROR(HLOOKUP($B206,'Base facturation'!$C$4:$ALN$59,E$4,0)),"",HLOOKUP($B206,'Base facturation'!$C$4:$ALN$59,E$4,0))=0,"",IF(ISERROR(HLOOKUP($B206,'Base facturation'!$C$4:$ALN$59,E$4,0)),"",HLOOKUP($B206,'Base facturation'!$C$4:$ALN$59,E$4,0)))</f>
        <v/>
      </c>
      <c r="F206" s="287" t="str">
        <f>IF(IF(ISERROR(HLOOKUP($B206,'Base facturation'!$C$4:$ALN$59,F$4,0)),"",HLOOKUP($B206,'Base facturation'!$C$4:$ALN$59,F$4,0))=0,"",IF(ISERROR(HLOOKUP($B206,'Base facturation'!$C$4:$ALN$59,F$4,0)),"",HLOOKUP($B206,'Base facturation'!$C$4:$ALN$59,F$4,0)))</f>
        <v/>
      </c>
      <c r="G206" s="309" t="str">
        <f>IF(IF(ISERROR(HLOOKUP($B206,'Base facturation'!$C$4:$ALN$59,G$4,0)),"",HLOOKUP($B206,'Base facturation'!$C$4:$ALN$59,G$4,0))=0,"",IF(ISERROR(HLOOKUP($B206,'Base facturation'!$C$4:$ALN$59,G$4,0)),"",HLOOKUP($B206,'Base facturation'!$C$4:$ALN$59,G$4,0)))</f>
        <v/>
      </c>
      <c r="H206" s="309" t="str">
        <f>IF(IF(ISERROR(HLOOKUP($B206,'Base facturation'!$C$4:$ALN$59,H$4,0)),"",HLOOKUP($B206,'Base facturation'!$C$4:$ALN$59,H$4,0))=0,"",IF(ISERROR(HLOOKUP($B206,'Base facturation'!$C$4:$ALN$59,H$4,0)),"",HLOOKUP($B206,'Base facturation'!$C$4:$ALN$59,H$4,0)))</f>
        <v/>
      </c>
      <c r="I206" s="287" t="str">
        <f t="shared" si="3"/>
        <v/>
      </c>
      <c r="J206" s="299"/>
      <c r="K206" s="294"/>
      <c r="L206" s="294"/>
      <c r="M206" s="295"/>
    </row>
    <row r="207" spans="2:13" ht="19.600000000000001" customHeight="1" x14ac:dyDescent="0.25">
      <c r="B207" s="282" t="s">
        <v>3014</v>
      </c>
      <c r="C207" s="283" t="str">
        <f>IF(IF(ISERROR(HLOOKUP($B207,'Base facturation'!$C$4:$ALN$59,C$4,0)),"",HLOOKUP($B207,'Base facturation'!$C$4:$ALN$59,C$4,0))=0,"",IF(ISERROR(HLOOKUP($B207,'Base facturation'!$C$4:$ALN$59,C$4,0)),"",HLOOKUP($B207,'Base facturation'!$C$4:$ALN$59,C$4,0)))</f>
        <v/>
      </c>
      <c r="D207" s="283" t="str">
        <f>IF(IF(ISERROR(HLOOKUP($B207,'Base facturation'!$C$4:$ALN$59,D$4,0)),"",HLOOKUP($B207,'Base facturation'!$C$4:$ALN$59,D$4,0))=0,"",IF(ISERROR(HLOOKUP($B207,'Base facturation'!$C$4:$ALN$59,D$4,0)),"",HLOOKUP($B207,'Base facturation'!$C$4:$ALN$59,D$4,0)))</f>
        <v/>
      </c>
      <c r="E207" s="283" t="str">
        <f>IF(IF(ISERROR(HLOOKUP($B207,'Base facturation'!$C$4:$ALN$59,E$4,0)),"",HLOOKUP($B207,'Base facturation'!$C$4:$ALN$59,E$4,0))=0,"",IF(ISERROR(HLOOKUP($B207,'Base facturation'!$C$4:$ALN$59,E$4,0)),"",HLOOKUP($B207,'Base facturation'!$C$4:$ALN$59,E$4,0)))</f>
        <v/>
      </c>
      <c r="F207" s="287" t="str">
        <f>IF(IF(ISERROR(HLOOKUP($B207,'Base facturation'!$C$4:$ALN$59,F$4,0)),"",HLOOKUP($B207,'Base facturation'!$C$4:$ALN$59,F$4,0))=0,"",IF(ISERROR(HLOOKUP($B207,'Base facturation'!$C$4:$ALN$59,F$4,0)),"",HLOOKUP($B207,'Base facturation'!$C$4:$ALN$59,F$4,0)))</f>
        <v/>
      </c>
      <c r="G207" s="309" t="str">
        <f>IF(IF(ISERROR(HLOOKUP($B207,'Base facturation'!$C$4:$ALN$59,G$4,0)),"",HLOOKUP($B207,'Base facturation'!$C$4:$ALN$59,G$4,0))=0,"",IF(ISERROR(HLOOKUP($B207,'Base facturation'!$C$4:$ALN$59,G$4,0)),"",HLOOKUP($B207,'Base facturation'!$C$4:$ALN$59,G$4,0)))</f>
        <v/>
      </c>
      <c r="H207" s="309" t="str">
        <f>IF(IF(ISERROR(HLOOKUP($B207,'Base facturation'!$C$4:$ALN$59,H$4,0)),"",HLOOKUP($B207,'Base facturation'!$C$4:$ALN$59,H$4,0))=0,"",IF(ISERROR(HLOOKUP($B207,'Base facturation'!$C$4:$ALN$59,H$4,0)),"",HLOOKUP($B207,'Base facturation'!$C$4:$ALN$59,H$4,0)))</f>
        <v/>
      </c>
      <c r="I207" s="287" t="str">
        <f t="shared" si="3"/>
        <v/>
      </c>
      <c r="J207" s="299"/>
      <c r="K207" s="294"/>
      <c r="L207" s="294"/>
      <c r="M207" s="295"/>
    </row>
    <row r="208" spans="2:13" ht="19.600000000000001" customHeight="1" x14ac:dyDescent="0.25">
      <c r="B208" s="282" t="s">
        <v>3015</v>
      </c>
      <c r="C208" s="283" t="str">
        <f>IF(IF(ISERROR(HLOOKUP($B208,'Base facturation'!$C$4:$ALN$59,C$4,0)),"",HLOOKUP($B208,'Base facturation'!$C$4:$ALN$59,C$4,0))=0,"",IF(ISERROR(HLOOKUP($B208,'Base facturation'!$C$4:$ALN$59,C$4,0)),"",HLOOKUP($B208,'Base facturation'!$C$4:$ALN$59,C$4,0)))</f>
        <v/>
      </c>
      <c r="D208" s="283" t="str">
        <f>IF(IF(ISERROR(HLOOKUP($B208,'Base facturation'!$C$4:$ALN$59,D$4,0)),"",HLOOKUP($B208,'Base facturation'!$C$4:$ALN$59,D$4,0))=0,"",IF(ISERROR(HLOOKUP($B208,'Base facturation'!$C$4:$ALN$59,D$4,0)),"",HLOOKUP($B208,'Base facturation'!$C$4:$ALN$59,D$4,0)))</f>
        <v/>
      </c>
      <c r="E208" s="283" t="str">
        <f>IF(IF(ISERROR(HLOOKUP($B208,'Base facturation'!$C$4:$ALN$59,E$4,0)),"",HLOOKUP($B208,'Base facturation'!$C$4:$ALN$59,E$4,0))=0,"",IF(ISERROR(HLOOKUP($B208,'Base facturation'!$C$4:$ALN$59,E$4,0)),"",HLOOKUP($B208,'Base facturation'!$C$4:$ALN$59,E$4,0)))</f>
        <v/>
      </c>
      <c r="F208" s="287" t="str">
        <f>IF(IF(ISERROR(HLOOKUP($B208,'Base facturation'!$C$4:$ALN$59,F$4,0)),"",HLOOKUP($B208,'Base facturation'!$C$4:$ALN$59,F$4,0))=0,"",IF(ISERROR(HLOOKUP($B208,'Base facturation'!$C$4:$ALN$59,F$4,0)),"",HLOOKUP($B208,'Base facturation'!$C$4:$ALN$59,F$4,0)))</f>
        <v/>
      </c>
      <c r="G208" s="309" t="str">
        <f>IF(IF(ISERROR(HLOOKUP($B208,'Base facturation'!$C$4:$ALN$59,G$4,0)),"",HLOOKUP($B208,'Base facturation'!$C$4:$ALN$59,G$4,0))=0,"",IF(ISERROR(HLOOKUP($B208,'Base facturation'!$C$4:$ALN$59,G$4,0)),"",HLOOKUP($B208,'Base facturation'!$C$4:$ALN$59,G$4,0)))</f>
        <v/>
      </c>
      <c r="H208" s="309" t="str">
        <f>IF(IF(ISERROR(HLOOKUP($B208,'Base facturation'!$C$4:$ALN$59,H$4,0)),"",HLOOKUP($B208,'Base facturation'!$C$4:$ALN$59,H$4,0))=0,"",IF(ISERROR(HLOOKUP($B208,'Base facturation'!$C$4:$ALN$59,H$4,0)),"",HLOOKUP($B208,'Base facturation'!$C$4:$ALN$59,H$4,0)))</f>
        <v/>
      </c>
      <c r="I208" s="287" t="str">
        <f t="shared" si="3"/>
        <v/>
      </c>
      <c r="J208" s="299"/>
      <c r="K208" s="294"/>
      <c r="L208" s="294"/>
      <c r="M208" s="295"/>
    </row>
    <row r="209" spans="2:13" ht="19.600000000000001" customHeight="1" x14ac:dyDescent="0.25">
      <c r="B209" s="282" t="s">
        <v>3016</v>
      </c>
      <c r="C209" s="283" t="str">
        <f>IF(IF(ISERROR(HLOOKUP($B209,'Base facturation'!$C$4:$ALN$59,C$4,0)),"",HLOOKUP($B209,'Base facturation'!$C$4:$ALN$59,C$4,0))=0,"",IF(ISERROR(HLOOKUP($B209,'Base facturation'!$C$4:$ALN$59,C$4,0)),"",HLOOKUP($B209,'Base facturation'!$C$4:$ALN$59,C$4,0)))</f>
        <v/>
      </c>
      <c r="D209" s="283" t="str">
        <f>IF(IF(ISERROR(HLOOKUP($B209,'Base facturation'!$C$4:$ALN$59,D$4,0)),"",HLOOKUP($B209,'Base facturation'!$C$4:$ALN$59,D$4,0))=0,"",IF(ISERROR(HLOOKUP($B209,'Base facturation'!$C$4:$ALN$59,D$4,0)),"",HLOOKUP($B209,'Base facturation'!$C$4:$ALN$59,D$4,0)))</f>
        <v/>
      </c>
      <c r="E209" s="283" t="str">
        <f>IF(IF(ISERROR(HLOOKUP($B209,'Base facturation'!$C$4:$ALN$59,E$4,0)),"",HLOOKUP($B209,'Base facturation'!$C$4:$ALN$59,E$4,0))=0,"",IF(ISERROR(HLOOKUP($B209,'Base facturation'!$C$4:$ALN$59,E$4,0)),"",HLOOKUP($B209,'Base facturation'!$C$4:$ALN$59,E$4,0)))</f>
        <v/>
      </c>
      <c r="F209" s="287" t="str">
        <f>IF(IF(ISERROR(HLOOKUP($B209,'Base facturation'!$C$4:$ALN$59,F$4,0)),"",HLOOKUP($B209,'Base facturation'!$C$4:$ALN$59,F$4,0))=0,"",IF(ISERROR(HLOOKUP($B209,'Base facturation'!$C$4:$ALN$59,F$4,0)),"",HLOOKUP($B209,'Base facturation'!$C$4:$ALN$59,F$4,0)))</f>
        <v/>
      </c>
      <c r="G209" s="309" t="str">
        <f>IF(IF(ISERROR(HLOOKUP($B209,'Base facturation'!$C$4:$ALN$59,G$4,0)),"",HLOOKUP($B209,'Base facturation'!$C$4:$ALN$59,G$4,0))=0,"",IF(ISERROR(HLOOKUP($B209,'Base facturation'!$C$4:$ALN$59,G$4,0)),"",HLOOKUP($B209,'Base facturation'!$C$4:$ALN$59,G$4,0)))</f>
        <v/>
      </c>
      <c r="H209" s="309" t="str">
        <f>IF(IF(ISERROR(HLOOKUP($B209,'Base facturation'!$C$4:$ALN$59,H$4,0)),"",HLOOKUP($B209,'Base facturation'!$C$4:$ALN$59,H$4,0))=0,"",IF(ISERROR(HLOOKUP($B209,'Base facturation'!$C$4:$ALN$59,H$4,0)),"",HLOOKUP($B209,'Base facturation'!$C$4:$ALN$59,H$4,0)))</f>
        <v/>
      </c>
      <c r="I209" s="287" t="str">
        <f t="shared" si="3"/>
        <v/>
      </c>
      <c r="J209" s="299"/>
      <c r="K209" s="294"/>
      <c r="L209" s="294"/>
      <c r="M209" s="295"/>
    </row>
    <row r="210" spans="2:13" ht="19.600000000000001" customHeight="1" x14ac:dyDescent="0.25">
      <c r="B210" s="282" t="s">
        <v>3017</v>
      </c>
      <c r="C210" s="283" t="str">
        <f>IF(IF(ISERROR(HLOOKUP($B210,'Base facturation'!$C$4:$ALN$59,C$4,0)),"",HLOOKUP($B210,'Base facturation'!$C$4:$ALN$59,C$4,0))=0,"",IF(ISERROR(HLOOKUP($B210,'Base facturation'!$C$4:$ALN$59,C$4,0)),"",HLOOKUP($B210,'Base facturation'!$C$4:$ALN$59,C$4,0)))</f>
        <v/>
      </c>
      <c r="D210" s="283" t="str">
        <f>IF(IF(ISERROR(HLOOKUP($B210,'Base facturation'!$C$4:$ALN$59,D$4,0)),"",HLOOKUP($B210,'Base facturation'!$C$4:$ALN$59,D$4,0))=0,"",IF(ISERROR(HLOOKUP($B210,'Base facturation'!$C$4:$ALN$59,D$4,0)),"",HLOOKUP($B210,'Base facturation'!$C$4:$ALN$59,D$4,0)))</f>
        <v/>
      </c>
      <c r="E210" s="283" t="str">
        <f>IF(IF(ISERROR(HLOOKUP($B210,'Base facturation'!$C$4:$ALN$59,E$4,0)),"",HLOOKUP($B210,'Base facturation'!$C$4:$ALN$59,E$4,0))=0,"",IF(ISERROR(HLOOKUP($B210,'Base facturation'!$C$4:$ALN$59,E$4,0)),"",HLOOKUP($B210,'Base facturation'!$C$4:$ALN$59,E$4,0)))</f>
        <v/>
      </c>
      <c r="F210" s="287" t="str">
        <f>IF(IF(ISERROR(HLOOKUP($B210,'Base facturation'!$C$4:$ALN$59,F$4,0)),"",HLOOKUP($B210,'Base facturation'!$C$4:$ALN$59,F$4,0))=0,"",IF(ISERROR(HLOOKUP($B210,'Base facturation'!$C$4:$ALN$59,F$4,0)),"",HLOOKUP($B210,'Base facturation'!$C$4:$ALN$59,F$4,0)))</f>
        <v/>
      </c>
      <c r="G210" s="309" t="str">
        <f>IF(IF(ISERROR(HLOOKUP($B210,'Base facturation'!$C$4:$ALN$59,G$4,0)),"",HLOOKUP($B210,'Base facturation'!$C$4:$ALN$59,G$4,0))=0,"",IF(ISERROR(HLOOKUP($B210,'Base facturation'!$C$4:$ALN$59,G$4,0)),"",HLOOKUP($B210,'Base facturation'!$C$4:$ALN$59,G$4,0)))</f>
        <v/>
      </c>
      <c r="H210" s="309" t="str">
        <f>IF(IF(ISERROR(HLOOKUP($B210,'Base facturation'!$C$4:$ALN$59,H$4,0)),"",HLOOKUP($B210,'Base facturation'!$C$4:$ALN$59,H$4,0))=0,"",IF(ISERROR(HLOOKUP($B210,'Base facturation'!$C$4:$ALN$59,H$4,0)),"",HLOOKUP($B210,'Base facturation'!$C$4:$ALN$59,H$4,0)))</f>
        <v/>
      </c>
      <c r="I210" s="287" t="str">
        <f t="shared" si="3"/>
        <v/>
      </c>
      <c r="J210" s="299"/>
      <c r="K210" s="294"/>
      <c r="L210" s="294"/>
      <c r="M210" s="295"/>
    </row>
    <row r="211" spans="2:13" ht="19.600000000000001" customHeight="1" x14ac:dyDescent="0.25">
      <c r="B211" s="282" t="s">
        <v>3018</v>
      </c>
      <c r="C211" s="283" t="str">
        <f>IF(IF(ISERROR(HLOOKUP($B211,'Base facturation'!$C$4:$ALN$59,C$4,0)),"",HLOOKUP($B211,'Base facturation'!$C$4:$ALN$59,C$4,0))=0,"",IF(ISERROR(HLOOKUP($B211,'Base facturation'!$C$4:$ALN$59,C$4,0)),"",HLOOKUP($B211,'Base facturation'!$C$4:$ALN$59,C$4,0)))</f>
        <v/>
      </c>
      <c r="D211" s="283" t="str">
        <f>IF(IF(ISERROR(HLOOKUP($B211,'Base facturation'!$C$4:$ALN$59,D$4,0)),"",HLOOKUP($B211,'Base facturation'!$C$4:$ALN$59,D$4,0))=0,"",IF(ISERROR(HLOOKUP($B211,'Base facturation'!$C$4:$ALN$59,D$4,0)),"",HLOOKUP($B211,'Base facturation'!$C$4:$ALN$59,D$4,0)))</f>
        <v/>
      </c>
      <c r="E211" s="283" t="str">
        <f>IF(IF(ISERROR(HLOOKUP($B211,'Base facturation'!$C$4:$ALN$59,E$4,0)),"",HLOOKUP($B211,'Base facturation'!$C$4:$ALN$59,E$4,0))=0,"",IF(ISERROR(HLOOKUP($B211,'Base facturation'!$C$4:$ALN$59,E$4,0)),"",HLOOKUP($B211,'Base facturation'!$C$4:$ALN$59,E$4,0)))</f>
        <v/>
      </c>
      <c r="F211" s="287" t="str">
        <f>IF(IF(ISERROR(HLOOKUP($B211,'Base facturation'!$C$4:$ALN$59,F$4,0)),"",HLOOKUP($B211,'Base facturation'!$C$4:$ALN$59,F$4,0))=0,"",IF(ISERROR(HLOOKUP($B211,'Base facturation'!$C$4:$ALN$59,F$4,0)),"",HLOOKUP($B211,'Base facturation'!$C$4:$ALN$59,F$4,0)))</f>
        <v/>
      </c>
      <c r="G211" s="309" t="str">
        <f>IF(IF(ISERROR(HLOOKUP($B211,'Base facturation'!$C$4:$ALN$59,G$4,0)),"",HLOOKUP($B211,'Base facturation'!$C$4:$ALN$59,G$4,0))=0,"",IF(ISERROR(HLOOKUP($B211,'Base facturation'!$C$4:$ALN$59,G$4,0)),"",HLOOKUP($B211,'Base facturation'!$C$4:$ALN$59,G$4,0)))</f>
        <v/>
      </c>
      <c r="H211" s="309" t="str">
        <f>IF(IF(ISERROR(HLOOKUP($B211,'Base facturation'!$C$4:$ALN$59,H$4,0)),"",HLOOKUP($B211,'Base facturation'!$C$4:$ALN$59,H$4,0))=0,"",IF(ISERROR(HLOOKUP($B211,'Base facturation'!$C$4:$ALN$59,H$4,0)),"",HLOOKUP($B211,'Base facturation'!$C$4:$ALN$59,H$4,0)))</f>
        <v/>
      </c>
      <c r="I211" s="287" t="str">
        <f t="shared" si="3"/>
        <v/>
      </c>
      <c r="J211" s="299"/>
      <c r="K211" s="294"/>
      <c r="L211" s="294"/>
      <c r="M211" s="295"/>
    </row>
    <row r="212" spans="2:13" ht="19.600000000000001" customHeight="1" x14ac:dyDescent="0.25">
      <c r="B212" s="282" t="s">
        <v>3019</v>
      </c>
      <c r="C212" s="283" t="str">
        <f>IF(IF(ISERROR(HLOOKUP($B212,'Base facturation'!$C$4:$ALN$59,C$4,0)),"",HLOOKUP($B212,'Base facturation'!$C$4:$ALN$59,C$4,0))=0,"",IF(ISERROR(HLOOKUP($B212,'Base facturation'!$C$4:$ALN$59,C$4,0)),"",HLOOKUP($B212,'Base facturation'!$C$4:$ALN$59,C$4,0)))</f>
        <v/>
      </c>
      <c r="D212" s="283" t="str">
        <f>IF(IF(ISERROR(HLOOKUP($B212,'Base facturation'!$C$4:$ALN$59,D$4,0)),"",HLOOKUP($B212,'Base facturation'!$C$4:$ALN$59,D$4,0))=0,"",IF(ISERROR(HLOOKUP($B212,'Base facturation'!$C$4:$ALN$59,D$4,0)),"",HLOOKUP($B212,'Base facturation'!$C$4:$ALN$59,D$4,0)))</f>
        <v/>
      </c>
      <c r="E212" s="283" t="str">
        <f>IF(IF(ISERROR(HLOOKUP($B212,'Base facturation'!$C$4:$ALN$59,E$4,0)),"",HLOOKUP($B212,'Base facturation'!$C$4:$ALN$59,E$4,0))=0,"",IF(ISERROR(HLOOKUP($B212,'Base facturation'!$C$4:$ALN$59,E$4,0)),"",HLOOKUP($B212,'Base facturation'!$C$4:$ALN$59,E$4,0)))</f>
        <v/>
      </c>
      <c r="F212" s="287" t="str">
        <f>IF(IF(ISERROR(HLOOKUP($B212,'Base facturation'!$C$4:$ALN$59,F$4,0)),"",HLOOKUP($B212,'Base facturation'!$C$4:$ALN$59,F$4,0))=0,"",IF(ISERROR(HLOOKUP($B212,'Base facturation'!$C$4:$ALN$59,F$4,0)),"",HLOOKUP($B212,'Base facturation'!$C$4:$ALN$59,F$4,0)))</f>
        <v/>
      </c>
      <c r="G212" s="309" t="str">
        <f>IF(IF(ISERROR(HLOOKUP($B212,'Base facturation'!$C$4:$ALN$59,G$4,0)),"",HLOOKUP($B212,'Base facturation'!$C$4:$ALN$59,G$4,0))=0,"",IF(ISERROR(HLOOKUP($B212,'Base facturation'!$C$4:$ALN$59,G$4,0)),"",HLOOKUP($B212,'Base facturation'!$C$4:$ALN$59,G$4,0)))</f>
        <v/>
      </c>
      <c r="H212" s="309" t="str">
        <f>IF(IF(ISERROR(HLOOKUP($B212,'Base facturation'!$C$4:$ALN$59,H$4,0)),"",HLOOKUP($B212,'Base facturation'!$C$4:$ALN$59,H$4,0))=0,"",IF(ISERROR(HLOOKUP($B212,'Base facturation'!$C$4:$ALN$59,H$4,0)),"",HLOOKUP($B212,'Base facturation'!$C$4:$ALN$59,H$4,0)))</f>
        <v/>
      </c>
      <c r="I212" s="287" t="str">
        <f t="shared" si="3"/>
        <v/>
      </c>
      <c r="J212" s="299"/>
      <c r="K212" s="294"/>
      <c r="L212" s="294"/>
      <c r="M212" s="295"/>
    </row>
    <row r="213" spans="2:13" ht="19.600000000000001" customHeight="1" x14ac:dyDescent="0.25">
      <c r="B213" s="282" t="s">
        <v>3020</v>
      </c>
      <c r="C213" s="283" t="str">
        <f>IF(IF(ISERROR(HLOOKUP($B213,'Base facturation'!$C$4:$ALN$59,C$4,0)),"",HLOOKUP($B213,'Base facturation'!$C$4:$ALN$59,C$4,0))=0,"",IF(ISERROR(HLOOKUP($B213,'Base facturation'!$C$4:$ALN$59,C$4,0)),"",HLOOKUP($B213,'Base facturation'!$C$4:$ALN$59,C$4,0)))</f>
        <v/>
      </c>
      <c r="D213" s="283" t="str">
        <f>IF(IF(ISERROR(HLOOKUP($B213,'Base facturation'!$C$4:$ALN$59,D$4,0)),"",HLOOKUP($B213,'Base facturation'!$C$4:$ALN$59,D$4,0))=0,"",IF(ISERROR(HLOOKUP($B213,'Base facturation'!$C$4:$ALN$59,D$4,0)),"",HLOOKUP($B213,'Base facturation'!$C$4:$ALN$59,D$4,0)))</f>
        <v/>
      </c>
      <c r="E213" s="283" t="str">
        <f>IF(IF(ISERROR(HLOOKUP($B213,'Base facturation'!$C$4:$ALN$59,E$4,0)),"",HLOOKUP($B213,'Base facturation'!$C$4:$ALN$59,E$4,0))=0,"",IF(ISERROR(HLOOKUP($B213,'Base facturation'!$C$4:$ALN$59,E$4,0)),"",HLOOKUP($B213,'Base facturation'!$C$4:$ALN$59,E$4,0)))</f>
        <v/>
      </c>
      <c r="F213" s="287" t="str">
        <f>IF(IF(ISERROR(HLOOKUP($B213,'Base facturation'!$C$4:$ALN$59,F$4,0)),"",HLOOKUP($B213,'Base facturation'!$C$4:$ALN$59,F$4,0))=0,"",IF(ISERROR(HLOOKUP($B213,'Base facturation'!$C$4:$ALN$59,F$4,0)),"",HLOOKUP($B213,'Base facturation'!$C$4:$ALN$59,F$4,0)))</f>
        <v/>
      </c>
      <c r="G213" s="309" t="str">
        <f>IF(IF(ISERROR(HLOOKUP($B213,'Base facturation'!$C$4:$ALN$59,G$4,0)),"",HLOOKUP($B213,'Base facturation'!$C$4:$ALN$59,G$4,0))=0,"",IF(ISERROR(HLOOKUP($B213,'Base facturation'!$C$4:$ALN$59,G$4,0)),"",HLOOKUP($B213,'Base facturation'!$C$4:$ALN$59,G$4,0)))</f>
        <v/>
      </c>
      <c r="H213" s="309" t="str">
        <f>IF(IF(ISERROR(HLOOKUP($B213,'Base facturation'!$C$4:$ALN$59,H$4,0)),"",HLOOKUP($B213,'Base facturation'!$C$4:$ALN$59,H$4,0))=0,"",IF(ISERROR(HLOOKUP($B213,'Base facturation'!$C$4:$ALN$59,H$4,0)),"",HLOOKUP($B213,'Base facturation'!$C$4:$ALN$59,H$4,0)))</f>
        <v/>
      </c>
      <c r="I213" s="287" t="str">
        <f t="shared" si="3"/>
        <v/>
      </c>
      <c r="J213" s="299"/>
      <c r="K213" s="294"/>
      <c r="L213" s="294"/>
      <c r="M213" s="295"/>
    </row>
    <row r="214" spans="2:13" ht="19.600000000000001" customHeight="1" x14ac:dyDescent="0.25">
      <c r="B214" s="282" t="s">
        <v>3021</v>
      </c>
      <c r="C214" s="283" t="str">
        <f>IF(IF(ISERROR(HLOOKUP($B214,'Base facturation'!$C$4:$ALN$59,C$4,0)),"",HLOOKUP($B214,'Base facturation'!$C$4:$ALN$59,C$4,0))=0,"",IF(ISERROR(HLOOKUP($B214,'Base facturation'!$C$4:$ALN$59,C$4,0)),"",HLOOKUP($B214,'Base facturation'!$C$4:$ALN$59,C$4,0)))</f>
        <v/>
      </c>
      <c r="D214" s="283" t="str">
        <f>IF(IF(ISERROR(HLOOKUP($B214,'Base facturation'!$C$4:$ALN$59,D$4,0)),"",HLOOKUP($B214,'Base facturation'!$C$4:$ALN$59,D$4,0))=0,"",IF(ISERROR(HLOOKUP($B214,'Base facturation'!$C$4:$ALN$59,D$4,0)),"",HLOOKUP($B214,'Base facturation'!$C$4:$ALN$59,D$4,0)))</f>
        <v/>
      </c>
      <c r="E214" s="283" t="str">
        <f>IF(IF(ISERROR(HLOOKUP($B214,'Base facturation'!$C$4:$ALN$59,E$4,0)),"",HLOOKUP($B214,'Base facturation'!$C$4:$ALN$59,E$4,0))=0,"",IF(ISERROR(HLOOKUP($B214,'Base facturation'!$C$4:$ALN$59,E$4,0)),"",HLOOKUP($B214,'Base facturation'!$C$4:$ALN$59,E$4,0)))</f>
        <v/>
      </c>
      <c r="F214" s="287" t="str">
        <f>IF(IF(ISERROR(HLOOKUP($B214,'Base facturation'!$C$4:$ALN$59,F$4,0)),"",HLOOKUP($B214,'Base facturation'!$C$4:$ALN$59,F$4,0))=0,"",IF(ISERROR(HLOOKUP($B214,'Base facturation'!$C$4:$ALN$59,F$4,0)),"",HLOOKUP($B214,'Base facturation'!$C$4:$ALN$59,F$4,0)))</f>
        <v/>
      </c>
      <c r="G214" s="309" t="str">
        <f>IF(IF(ISERROR(HLOOKUP($B214,'Base facturation'!$C$4:$ALN$59,G$4,0)),"",HLOOKUP($B214,'Base facturation'!$C$4:$ALN$59,G$4,0))=0,"",IF(ISERROR(HLOOKUP($B214,'Base facturation'!$C$4:$ALN$59,G$4,0)),"",HLOOKUP($B214,'Base facturation'!$C$4:$ALN$59,G$4,0)))</f>
        <v/>
      </c>
      <c r="H214" s="309" t="str">
        <f>IF(IF(ISERROR(HLOOKUP($B214,'Base facturation'!$C$4:$ALN$59,H$4,0)),"",HLOOKUP($B214,'Base facturation'!$C$4:$ALN$59,H$4,0))=0,"",IF(ISERROR(HLOOKUP($B214,'Base facturation'!$C$4:$ALN$59,H$4,0)),"",HLOOKUP($B214,'Base facturation'!$C$4:$ALN$59,H$4,0)))</f>
        <v/>
      </c>
      <c r="I214" s="287" t="str">
        <f t="shared" si="3"/>
        <v/>
      </c>
      <c r="J214" s="299"/>
      <c r="K214" s="294"/>
      <c r="L214" s="294"/>
      <c r="M214" s="295"/>
    </row>
    <row r="215" spans="2:13" ht="19.600000000000001" customHeight="1" x14ac:dyDescent="0.25">
      <c r="B215" s="282" t="s">
        <v>3022</v>
      </c>
      <c r="C215" s="283" t="str">
        <f>IF(IF(ISERROR(HLOOKUP($B215,'Base facturation'!$C$4:$ALN$59,C$4,0)),"",HLOOKUP($B215,'Base facturation'!$C$4:$ALN$59,C$4,0))=0,"",IF(ISERROR(HLOOKUP($B215,'Base facturation'!$C$4:$ALN$59,C$4,0)),"",HLOOKUP($B215,'Base facturation'!$C$4:$ALN$59,C$4,0)))</f>
        <v/>
      </c>
      <c r="D215" s="283" t="str">
        <f>IF(IF(ISERROR(HLOOKUP($B215,'Base facturation'!$C$4:$ALN$59,D$4,0)),"",HLOOKUP($B215,'Base facturation'!$C$4:$ALN$59,D$4,0))=0,"",IF(ISERROR(HLOOKUP($B215,'Base facturation'!$C$4:$ALN$59,D$4,0)),"",HLOOKUP($B215,'Base facturation'!$C$4:$ALN$59,D$4,0)))</f>
        <v/>
      </c>
      <c r="E215" s="283" t="str">
        <f>IF(IF(ISERROR(HLOOKUP($B215,'Base facturation'!$C$4:$ALN$59,E$4,0)),"",HLOOKUP($B215,'Base facturation'!$C$4:$ALN$59,E$4,0))=0,"",IF(ISERROR(HLOOKUP($B215,'Base facturation'!$C$4:$ALN$59,E$4,0)),"",HLOOKUP($B215,'Base facturation'!$C$4:$ALN$59,E$4,0)))</f>
        <v/>
      </c>
      <c r="F215" s="287" t="str">
        <f>IF(IF(ISERROR(HLOOKUP($B215,'Base facturation'!$C$4:$ALN$59,F$4,0)),"",HLOOKUP($B215,'Base facturation'!$C$4:$ALN$59,F$4,0))=0,"",IF(ISERROR(HLOOKUP($B215,'Base facturation'!$C$4:$ALN$59,F$4,0)),"",HLOOKUP($B215,'Base facturation'!$C$4:$ALN$59,F$4,0)))</f>
        <v/>
      </c>
      <c r="G215" s="309" t="str">
        <f>IF(IF(ISERROR(HLOOKUP($B215,'Base facturation'!$C$4:$ALN$59,G$4,0)),"",HLOOKUP($B215,'Base facturation'!$C$4:$ALN$59,G$4,0))=0,"",IF(ISERROR(HLOOKUP($B215,'Base facturation'!$C$4:$ALN$59,G$4,0)),"",HLOOKUP($B215,'Base facturation'!$C$4:$ALN$59,G$4,0)))</f>
        <v/>
      </c>
      <c r="H215" s="309" t="str">
        <f>IF(IF(ISERROR(HLOOKUP($B215,'Base facturation'!$C$4:$ALN$59,H$4,0)),"",HLOOKUP($B215,'Base facturation'!$C$4:$ALN$59,H$4,0))=0,"",IF(ISERROR(HLOOKUP($B215,'Base facturation'!$C$4:$ALN$59,H$4,0)),"",HLOOKUP($B215,'Base facturation'!$C$4:$ALN$59,H$4,0)))</f>
        <v/>
      </c>
      <c r="I215" s="287" t="str">
        <f t="shared" si="3"/>
        <v/>
      </c>
      <c r="J215" s="299"/>
      <c r="K215" s="294"/>
      <c r="L215" s="294"/>
      <c r="M215" s="295"/>
    </row>
    <row r="216" spans="2:13" ht="19.600000000000001" customHeight="1" x14ac:dyDescent="0.25">
      <c r="B216" s="282" t="s">
        <v>3023</v>
      </c>
      <c r="C216" s="283" t="str">
        <f>IF(IF(ISERROR(HLOOKUP($B216,'Base facturation'!$C$4:$ALN$59,C$4,0)),"",HLOOKUP($B216,'Base facturation'!$C$4:$ALN$59,C$4,0))=0,"",IF(ISERROR(HLOOKUP($B216,'Base facturation'!$C$4:$ALN$59,C$4,0)),"",HLOOKUP($B216,'Base facturation'!$C$4:$ALN$59,C$4,0)))</f>
        <v/>
      </c>
      <c r="D216" s="283" t="str">
        <f>IF(IF(ISERROR(HLOOKUP($B216,'Base facturation'!$C$4:$ALN$59,D$4,0)),"",HLOOKUP($B216,'Base facturation'!$C$4:$ALN$59,D$4,0))=0,"",IF(ISERROR(HLOOKUP($B216,'Base facturation'!$C$4:$ALN$59,D$4,0)),"",HLOOKUP($B216,'Base facturation'!$C$4:$ALN$59,D$4,0)))</f>
        <v/>
      </c>
      <c r="E216" s="283" t="str">
        <f>IF(IF(ISERROR(HLOOKUP($B216,'Base facturation'!$C$4:$ALN$59,E$4,0)),"",HLOOKUP($B216,'Base facturation'!$C$4:$ALN$59,E$4,0))=0,"",IF(ISERROR(HLOOKUP($B216,'Base facturation'!$C$4:$ALN$59,E$4,0)),"",HLOOKUP($B216,'Base facturation'!$C$4:$ALN$59,E$4,0)))</f>
        <v/>
      </c>
      <c r="F216" s="287" t="str">
        <f>IF(IF(ISERROR(HLOOKUP($B216,'Base facturation'!$C$4:$ALN$59,F$4,0)),"",HLOOKUP($B216,'Base facturation'!$C$4:$ALN$59,F$4,0))=0,"",IF(ISERROR(HLOOKUP($B216,'Base facturation'!$C$4:$ALN$59,F$4,0)),"",HLOOKUP($B216,'Base facturation'!$C$4:$ALN$59,F$4,0)))</f>
        <v/>
      </c>
      <c r="G216" s="309" t="str">
        <f>IF(IF(ISERROR(HLOOKUP($B216,'Base facturation'!$C$4:$ALN$59,G$4,0)),"",HLOOKUP($B216,'Base facturation'!$C$4:$ALN$59,G$4,0))=0,"",IF(ISERROR(HLOOKUP($B216,'Base facturation'!$C$4:$ALN$59,G$4,0)),"",HLOOKUP($B216,'Base facturation'!$C$4:$ALN$59,G$4,0)))</f>
        <v/>
      </c>
      <c r="H216" s="309" t="str">
        <f>IF(IF(ISERROR(HLOOKUP($B216,'Base facturation'!$C$4:$ALN$59,H$4,0)),"",HLOOKUP($B216,'Base facturation'!$C$4:$ALN$59,H$4,0))=0,"",IF(ISERROR(HLOOKUP($B216,'Base facturation'!$C$4:$ALN$59,H$4,0)),"",HLOOKUP($B216,'Base facturation'!$C$4:$ALN$59,H$4,0)))</f>
        <v/>
      </c>
      <c r="I216" s="287" t="str">
        <f t="shared" si="3"/>
        <v/>
      </c>
      <c r="J216" s="299"/>
      <c r="K216" s="294"/>
      <c r="L216" s="294"/>
      <c r="M216" s="295"/>
    </row>
    <row r="217" spans="2:13" ht="19.600000000000001" customHeight="1" x14ac:dyDescent="0.25">
      <c r="B217" s="282" t="s">
        <v>3024</v>
      </c>
      <c r="C217" s="283" t="str">
        <f>IF(IF(ISERROR(HLOOKUP($B217,'Base facturation'!$C$4:$ALN$59,C$4,0)),"",HLOOKUP($B217,'Base facturation'!$C$4:$ALN$59,C$4,0))=0,"",IF(ISERROR(HLOOKUP($B217,'Base facturation'!$C$4:$ALN$59,C$4,0)),"",HLOOKUP($B217,'Base facturation'!$C$4:$ALN$59,C$4,0)))</f>
        <v/>
      </c>
      <c r="D217" s="283" t="str">
        <f>IF(IF(ISERROR(HLOOKUP($B217,'Base facturation'!$C$4:$ALN$59,D$4,0)),"",HLOOKUP($B217,'Base facturation'!$C$4:$ALN$59,D$4,0))=0,"",IF(ISERROR(HLOOKUP($B217,'Base facturation'!$C$4:$ALN$59,D$4,0)),"",HLOOKUP($B217,'Base facturation'!$C$4:$ALN$59,D$4,0)))</f>
        <v/>
      </c>
      <c r="E217" s="283" t="str">
        <f>IF(IF(ISERROR(HLOOKUP($B217,'Base facturation'!$C$4:$ALN$59,E$4,0)),"",HLOOKUP($B217,'Base facturation'!$C$4:$ALN$59,E$4,0))=0,"",IF(ISERROR(HLOOKUP($B217,'Base facturation'!$C$4:$ALN$59,E$4,0)),"",HLOOKUP($B217,'Base facturation'!$C$4:$ALN$59,E$4,0)))</f>
        <v/>
      </c>
      <c r="F217" s="287" t="str">
        <f>IF(IF(ISERROR(HLOOKUP($B217,'Base facturation'!$C$4:$ALN$59,F$4,0)),"",HLOOKUP($B217,'Base facturation'!$C$4:$ALN$59,F$4,0))=0,"",IF(ISERROR(HLOOKUP($B217,'Base facturation'!$C$4:$ALN$59,F$4,0)),"",HLOOKUP($B217,'Base facturation'!$C$4:$ALN$59,F$4,0)))</f>
        <v/>
      </c>
      <c r="G217" s="309" t="str">
        <f>IF(IF(ISERROR(HLOOKUP($B217,'Base facturation'!$C$4:$ALN$59,G$4,0)),"",HLOOKUP($B217,'Base facturation'!$C$4:$ALN$59,G$4,0))=0,"",IF(ISERROR(HLOOKUP($B217,'Base facturation'!$C$4:$ALN$59,G$4,0)),"",HLOOKUP($B217,'Base facturation'!$C$4:$ALN$59,G$4,0)))</f>
        <v/>
      </c>
      <c r="H217" s="309" t="str">
        <f>IF(IF(ISERROR(HLOOKUP($B217,'Base facturation'!$C$4:$ALN$59,H$4,0)),"",HLOOKUP($B217,'Base facturation'!$C$4:$ALN$59,H$4,0))=0,"",IF(ISERROR(HLOOKUP($B217,'Base facturation'!$C$4:$ALN$59,H$4,0)),"",HLOOKUP($B217,'Base facturation'!$C$4:$ALN$59,H$4,0)))</f>
        <v/>
      </c>
      <c r="I217" s="287" t="str">
        <f t="shared" si="3"/>
        <v/>
      </c>
      <c r="J217" s="299"/>
      <c r="K217" s="294"/>
      <c r="L217" s="294"/>
      <c r="M217" s="295"/>
    </row>
    <row r="218" spans="2:13" ht="19.600000000000001" customHeight="1" x14ac:dyDescent="0.25">
      <c r="B218" s="282" t="s">
        <v>3025</v>
      </c>
      <c r="C218" s="283" t="str">
        <f>IF(IF(ISERROR(HLOOKUP($B218,'Base facturation'!$C$4:$ALN$59,C$4,0)),"",HLOOKUP($B218,'Base facturation'!$C$4:$ALN$59,C$4,0))=0,"",IF(ISERROR(HLOOKUP($B218,'Base facturation'!$C$4:$ALN$59,C$4,0)),"",HLOOKUP($B218,'Base facturation'!$C$4:$ALN$59,C$4,0)))</f>
        <v/>
      </c>
      <c r="D218" s="283" t="str">
        <f>IF(IF(ISERROR(HLOOKUP($B218,'Base facturation'!$C$4:$ALN$59,D$4,0)),"",HLOOKUP($B218,'Base facturation'!$C$4:$ALN$59,D$4,0))=0,"",IF(ISERROR(HLOOKUP($B218,'Base facturation'!$C$4:$ALN$59,D$4,0)),"",HLOOKUP($B218,'Base facturation'!$C$4:$ALN$59,D$4,0)))</f>
        <v/>
      </c>
      <c r="E218" s="283" t="str">
        <f>IF(IF(ISERROR(HLOOKUP($B218,'Base facturation'!$C$4:$ALN$59,E$4,0)),"",HLOOKUP($B218,'Base facturation'!$C$4:$ALN$59,E$4,0))=0,"",IF(ISERROR(HLOOKUP($B218,'Base facturation'!$C$4:$ALN$59,E$4,0)),"",HLOOKUP($B218,'Base facturation'!$C$4:$ALN$59,E$4,0)))</f>
        <v/>
      </c>
      <c r="F218" s="287" t="str">
        <f>IF(IF(ISERROR(HLOOKUP($B218,'Base facturation'!$C$4:$ALN$59,F$4,0)),"",HLOOKUP($B218,'Base facturation'!$C$4:$ALN$59,F$4,0))=0,"",IF(ISERROR(HLOOKUP($B218,'Base facturation'!$C$4:$ALN$59,F$4,0)),"",HLOOKUP($B218,'Base facturation'!$C$4:$ALN$59,F$4,0)))</f>
        <v/>
      </c>
      <c r="G218" s="309" t="str">
        <f>IF(IF(ISERROR(HLOOKUP($B218,'Base facturation'!$C$4:$ALN$59,G$4,0)),"",HLOOKUP($B218,'Base facturation'!$C$4:$ALN$59,G$4,0))=0,"",IF(ISERROR(HLOOKUP($B218,'Base facturation'!$C$4:$ALN$59,G$4,0)),"",HLOOKUP($B218,'Base facturation'!$C$4:$ALN$59,G$4,0)))</f>
        <v/>
      </c>
      <c r="H218" s="309" t="str">
        <f>IF(IF(ISERROR(HLOOKUP($B218,'Base facturation'!$C$4:$ALN$59,H$4,0)),"",HLOOKUP($B218,'Base facturation'!$C$4:$ALN$59,H$4,0))=0,"",IF(ISERROR(HLOOKUP($B218,'Base facturation'!$C$4:$ALN$59,H$4,0)),"",HLOOKUP($B218,'Base facturation'!$C$4:$ALN$59,H$4,0)))</f>
        <v/>
      </c>
      <c r="I218" s="287" t="str">
        <f t="shared" si="3"/>
        <v/>
      </c>
      <c r="J218" s="299"/>
      <c r="K218" s="294"/>
      <c r="L218" s="294"/>
      <c r="M218" s="295"/>
    </row>
    <row r="219" spans="2:13" ht="19.600000000000001" customHeight="1" x14ac:dyDescent="0.25">
      <c r="B219" s="282" t="s">
        <v>3026</v>
      </c>
      <c r="C219" s="283" t="str">
        <f>IF(IF(ISERROR(HLOOKUP($B219,'Base facturation'!$C$4:$ALN$59,C$4,0)),"",HLOOKUP($B219,'Base facturation'!$C$4:$ALN$59,C$4,0))=0,"",IF(ISERROR(HLOOKUP($B219,'Base facturation'!$C$4:$ALN$59,C$4,0)),"",HLOOKUP($B219,'Base facturation'!$C$4:$ALN$59,C$4,0)))</f>
        <v/>
      </c>
      <c r="D219" s="283" t="str">
        <f>IF(IF(ISERROR(HLOOKUP($B219,'Base facturation'!$C$4:$ALN$59,D$4,0)),"",HLOOKUP($B219,'Base facturation'!$C$4:$ALN$59,D$4,0))=0,"",IF(ISERROR(HLOOKUP($B219,'Base facturation'!$C$4:$ALN$59,D$4,0)),"",HLOOKUP($B219,'Base facturation'!$C$4:$ALN$59,D$4,0)))</f>
        <v/>
      </c>
      <c r="E219" s="283" t="str">
        <f>IF(IF(ISERROR(HLOOKUP($B219,'Base facturation'!$C$4:$ALN$59,E$4,0)),"",HLOOKUP($B219,'Base facturation'!$C$4:$ALN$59,E$4,0))=0,"",IF(ISERROR(HLOOKUP($B219,'Base facturation'!$C$4:$ALN$59,E$4,0)),"",HLOOKUP($B219,'Base facturation'!$C$4:$ALN$59,E$4,0)))</f>
        <v/>
      </c>
      <c r="F219" s="287" t="str">
        <f>IF(IF(ISERROR(HLOOKUP($B219,'Base facturation'!$C$4:$ALN$59,F$4,0)),"",HLOOKUP($B219,'Base facturation'!$C$4:$ALN$59,F$4,0))=0,"",IF(ISERROR(HLOOKUP($B219,'Base facturation'!$C$4:$ALN$59,F$4,0)),"",HLOOKUP($B219,'Base facturation'!$C$4:$ALN$59,F$4,0)))</f>
        <v/>
      </c>
      <c r="G219" s="309" t="str">
        <f>IF(IF(ISERROR(HLOOKUP($B219,'Base facturation'!$C$4:$ALN$59,G$4,0)),"",HLOOKUP($B219,'Base facturation'!$C$4:$ALN$59,G$4,0))=0,"",IF(ISERROR(HLOOKUP($B219,'Base facturation'!$C$4:$ALN$59,G$4,0)),"",HLOOKUP($B219,'Base facturation'!$C$4:$ALN$59,G$4,0)))</f>
        <v/>
      </c>
      <c r="H219" s="309" t="str">
        <f>IF(IF(ISERROR(HLOOKUP($B219,'Base facturation'!$C$4:$ALN$59,H$4,0)),"",HLOOKUP($B219,'Base facturation'!$C$4:$ALN$59,H$4,0))=0,"",IF(ISERROR(HLOOKUP($B219,'Base facturation'!$C$4:$ALN$59,H$4,0)),"",HLOOKUP($B219,'Base facturation'!$C$4:$ALN$59,H$4,0)))</f>
        <v/>
      </c>
      <c r="I219" s="287" t="str">
        <f t="shared" si="3"/>
        <v/>
      </c>
      <c r="J219" s="299"/>
      <c r="K219" s="294"/>
      <c r="L219" s="294"/>
      <c r="M219" s="295"/>
    </row>
    <row r="220" spans="2:13" ht="19.600000000000001" customHeight="1" x14ac:dyDescent="0.25">
      <c r="B220" s="282" t="s">
        <v>3027</v>
      </c>
      <c r="C220" s="283" t="str">
        <f>IF(IF(ISERROR(HLOOKUP($B220,'Base facturation'!$C$4:$ALN$59,C$4,0)),"",HLOOKUP($B220,'Base facturation'!$C$4:$ALN$59,C$4,0))=0,"",IF(ISERROR(HLOOKUP($B220,'Base facturation'!$C$4:$ALN$59,C$4,0)),"",HLOOKUP($B220,'Base facturation'!$C$4:$ALN$59,C$4,0)))</f>
        <v/>
      </c>
      <c r="D220" s="283" t="str">
        <f>IF(IF(ISERROR(HLOOKUP($B220,'Base facturation'!$C$4:$ALN$59,D$4,0)),"",HLOOKUP($B220,'Base facturation'!$C$4:$ALN$59,D$4,0))=0,"",IF(ISERROR(HLOOKUP($B220,'Base facturation'!$C$4:$ALN$59,D$4,0)),"",HLOOKUP($B220,'Base facturation'!$C$4:$ALN$59,D$4,0)))</f>
        <v/>
      </c>
      <c r="E220" s="283" t="str">
        <f>IF(IF(ISERROR(HLOOKUP($B220,'Base facturation'!$C$4:$ALN$59,E$4,0)),"",HLOOKUP($B220,'Base facturation'!$C$4:$ALN$59,E$4,0))=0,"",IF(ISERROR(HLOOKUP($B220,'Base facturation'!$C$4:$ALN$59,E$4,0)),"",HLOOKUP($B220,'Base facturation'!$C$4:$ALN$59,E$4,0)))</f>
        <v/>
      </c>
      <c r="F220" s="287" t="str">
        <f>IF(IF(ISERROR(HLOOKUP($B220,'Base facturation'!$C$4:$ALN$59,F$4,0)),"",HLOOKUP($B220,'Base facturation'!$C$4:$ALN$59,F$4,0))=0,"",IF(ISERROR(HLOOKUP($B220,'Base facturation'!$C$4:$ALN$59,F$4,0)),"",HLOOKUP($B220,'Base facturation'!$C$4:$ALN$59,F$4,0)))</f>
        <v/>
      </c>
      <c r="G220" s="309" t="str">
        <f>IF(IF(ISERROR(HLOOKUP($B220,'Base facturation'!$C$4:$ALN$59,G$4,0)),"",HLOOKUP($B220,'Base facturation'!$C$4:$ALN$59,G$4,0))=0,"",IF(ISERROR(HLOOKUP($B220,'Base facturation'!$C$4:$ALN$59,G$4,0)),"",HLOOKUP($B220,'Base facturation'!$C$4:$ALN$59,G$4,0)))</f>
        <v/>
      </c>
      <c r="H220" s="309" t="str">
        <f>IF(IF(ISERROR(HLOOKUP($B220,'Base facturation'!$C$4:$ALN$59,H$4,0)),"",HLOOKUP($B220,'Base facturation'!$C$4:$ALN$59,H$4,0))=0,"",IF(ISERROR(HLOOKUP($B220,'Base facturation'!$C$4:$ALN$59,H$4,0)),"",HLOOKUP($B220,'Base facturation'!$C$4:$ALN$59,H$4,0)))</f>
        <v/>
      </c>
      <c r="I220" s="287" t="str">
        <f t="shared" si="3"/>
        <v/>
      </c>
      <c r="J220" s="299"/>
      <c r="K220" s="294"/>
      <c r="L220" s="294"/>
      <c r="M220" s="295"/>
    </row>
    <row r="221" spans="2:13" ht="19.600000000000001" customHeight="1" x14ac:dyDescent="0.25">
      <c r="B221" s="282" t="s">
        <v>3028</v>
      </c>
      <c r="C221" s="283" t="str">
        <f>IF(IF(ISERROR(HLOOKUP($B221,'Base facturation'!$C$4:$ALN$59,C$4,0)),"",HLOOKUP($B221,'Base facturation'!$C$4:$ALN$59,C$4,0))=0,"",IF(ISERROR(HLOOKUP($B221,'Base facturation'!$C$4:$ALN$59,C$4,0)),"",HLOOKUP($B221,'Base facturation'!$C$4:$ALN$59,C$4,0)))</f>
        <v/>
      </c>
      <c r="D221" s="283" t="str">
        <f>IF(IF(ISERROR(HLOOKUP($B221,'Base facturation'!$C$4:$ALN$59,D$4,0)),"",HLOOKUP($B221,'Base facturation'!$C$4:$ALN$59,D$4,0))=0,"",IF(ISERROR(HLOOKUP($B221,'Base facturation'!$C$4:$ALN$59,D$4,0)),"",HLOOKUP($B221,'Base facturation'!$C$4:$ALN$59,D$4,0)))</f>
        <v/>
      </c>
      <c r="E221" s="283" t="str">
        <f>IF(IF(ISERROR(HLOOKUP($B221,'Base facturation'!$C$4:$ALN$59,E$4,0)),"",HLOOKUP($B221,'Base facturation'!$C$4:$ALN$59,E$4,0))=0,"",IF(ISERROR(HLOOKUP($B221,'Base facturation'!$C$4:$ALN$59,E$4,0)),"",HLOOKUP($B221,'Base facturation'!$C$4:$ALN$59,E$4,0)))</f>
        <v/>
      </c>
      <c r="F221" s="287" t="str">
        <f>IF(IF(ISERROR(HLOOKUP($B221,'Base facturation'!$C$4:$ALN$59,F$4,0)),"",HLOOKUP($B221,'Base facturation'!$C$4:$ALN$59,F$4,0))=0,"",IF(ISERROR(HLOOKUP($B221,'Base facturation'!$C$4:$ALN$59,F$4,0)),"",HLOOKUP($B221,'Base facturation'!$C$4:$ALN$59,F$4,0)))</f>
        <v/>
      </c>
      <c r="G221" s="309" t="str">
        <f>IF(IF(ISERROR(HLOOKUP($B221,'Base facturation'!$C$4:$ALN$59,G$4,0)),"",HLOOKUP($B221,'Base facturation'!$C$4:$ALN$59,G$4,0))=0,"",IF(ISERROR(HLOOKUP($B221,'Base facturation'!$C$4:$ALN$59,G$4,0)),"",HLOOKUP($B221,'Base facturation'!$C$4:$ALN$59,G$4,0)))</f>
        <v/>
      </c>
      <c r="H221" s="309" t="str">
        <f>IF(IF(ISERROR(HLOOKUP($B221,'Base facturation'!$C$4:$ALN$59,H$4,0)),"",HLOOKUP($B221,'Base facturation'!$C$4:$ALN$59,H$4,0))=0,"",IF(ISERROR(HLOOKUP($B221,'Base facturation'!$C$4:$ALN$59,H$4,0)),"",HLOOKUP($B221,'Base facturation'!$C$4:$ALN$59,H$4,0)))</f>
        <v/>
      </c>
      <c r="I221" s="287" t="str">
        <f t="shared" si="3"/>
        <v/>
      </c>
      <c r="J221" s="299"/>
      <c r="K221" s="294"/>
      <c r="L221" s="294"/>
      <c r="M221" s="295"/>
    </row>
    <row r="222" spans="2:13" ht="19.600000000000001" customHeight="1" x14ac:dyDescent="0.25">
      <c r="B222" s="282" t="s">
        <v>3029</v>
      </c>
      <c r="C222" s="283" t="str">
        <f>IF(IF(ISERROR(HLOOKUP($B222,'Base facturation'!$C$4:$ALN$59,C$4,0)),"",HLOOKUP($B222,'Base facturation'!$C$4:$ALN$59,C$4,0))=0,"",IF(ISERROR(HLOOKUP($B222,'Base facturation'!$C$4:$ALN$59,C$4,0)),"",HLOOKUP($B222,'Base facturation'!$C$4:$ALN$59,C$4,0)))</f>
        <v/>
      </c>
      <c r="D222" s="283" t="str">
        <f>IF(IF(ISERROR(HLOOKUP($B222,'Base facturation'!$C$4:$ALN$59,D$4,0)),"",HLOOKUP($B222,'Base facturation'!$C$4:$ALN$59,D$4,0))=0,"",IF(ISERROR(HLOOKUP($B222,'Base facturation'!$C$4:$ALN$59,D$4,0)),"",HLOOKUP($B222,'Base facturation'!$C$4:$ALN$59,D$4,0)))</f>
        <v/>
      </c>
      <c r="E222" s="283" t="str">
        <f>IF(IF(ISERROR(HLOOKUP($B222,'Base facturation'!$C$4:$ALN$59,E$4,0)),"",HLOOKUP($B222,'Base facturation'!$C$4:$ALN$59,E$4,0))=0,"",IF(ISERROR(HLOOKUP($B222,'Base facturation'!$C$4:$ALN$59,E$4,0)),"",HLOOKUP($B222,'Base facturation'!$C$4:$ALN$59,E$4,0)))</f>
        <v/>
      </c>
      <c r="F222" s="287" t="str">
        <f>IF(IF(ISERROR(HLOOKUP($B222,'Base facturation'!$C$4:$ALN$59,F$4,0)),"",HLOOKUP($B222,'Base facturation'!$C$4:$ALN$59,F$4,0))=0,"",IF(ISERROR(HLOOKUP($B222,'Base facturation'!$C$4:$ALN$59,F$4,0)),"",HLOOKUP($B222,'Base facturation'!$C$4:$ALN$59,F$4,0)))</f>
        <v/>
      </c>
      <c r="G222" s="309" t="str">
        <f>IF(IF(ISERROR(HLOOKUP($B222,'Base facturation'!$C$4:$ALN$59,G$4,0)),"",HLOOKUP($B222,'Base facturation'!$C$4:$ALN$59,G$4,0))=0,"",IF(ISERROR(HLOOKUP($B222,'Base facturation'!$C$4:$ALN$59,G$4,0)),"",HLOOKUP($B222,'Base facturation'!$C$4:$ALN$59,G$4,0)))</f>
        <v/>
      </c>
      <c r="H222" s="309" t="str">
        <f>IF(IF(ISERROR(HLOOKUP($B222,'Base facturation'!$C$4:$ALN$59,H$4,0)),"",HLOOKUP($B222,'Base facturation'!$C$4:$ALN$59,H$4,0))=0,"",IF(ISERROR(HLOOKUP($B222,'Base facturation'!$C$4:$ALN$59,H$4,0)),"",HLOOKUP($B222,'Base facturation'!$C$4:$ALN$59,H$4,0)))</f>
        <v/>
      </c>
      <c r="I222" s="287" t="str">
        <f t="shared" si="3"/>
        <v/>
      </c>
      <c r="J222" s="299"/>
      <c r="K222" s="294"/>
      <c r="L222" s="294"/>
      <c r="M222" s="295"/>
    </row>
    <row r="223" spans="2:13" ht="19.600000000000001" customHeight="1" x14ac:dyDescent="0.25">
      <c r="B223" s="282" t="s">
        <v>3030</v>
      </c>
      <c r="C223" s="283" t="str">
        <f>IF(IF(ISERROR(HLOOKUP($B223,'Base facturation'!$C$4:$ALN$59,C$4,0)),"",HLOOKUP($B223,'Base facturation'!$C$4:$ALN$59,C$4,0))=0,"",IF(ISERROR(HLOOKUP($B223,'Base facturation'!$C$4:$ALN$59,C$4,0)),"",HLOOKUP($B223,'Base facturation'!$C$4:$ALN$59,C$4,0)))</f>
        <v/>
      </c>
      <c r="D223" s="283" t="str">
        <f>IF(IF(ISERROR(HLOOKUP($B223,'Base facturation'!$C$4:$ALN$59,D$4,0)),"",HLOOKUP($B223,'Base facturation'!$C$4:$ALN$59,D$4,0))=0,"",IF(ISERROR(HLOOKUP($B223,'Base facturation'!$C$4:$ALN$59,D$4,0)),"",HLOOKUP($B223,'Base facturation'!$C$4:$ALN$59,D$4,0)))</f>
        <v/>
      </c>
      <c r="E223" s="283" t="str">
        <f>IF(IF(ISERROR(HLOOKUP($B223,'Base facturation'!$C$4:$ALN$59,E$4,0)),"",HLOOKUP($B223,'Base facturation'!$C$4:$ALN$59,E$4,0))=0,"",IF(ISERROR(HLOOKUP($B223,'Base facturation'!$C$4:$ALN$59,E$4,0)),"",HLOOKUP($B223,'Base facturation'!$C$4:$ALN$59,E$4,0)))</f>
        <v/>
      </c>
      <c r="F223" s="287" t="str">
        <f>IF(IF(ISERROR(HLOOKUP($B223,'Base facturation'!$C$4:$ALN$59,F$4,0)),"",HLOOKUP($B223,'Base facturation'!$C$4:$ALN$59,F$4,0))=0,"",IF(ISERROR(HLOOKUP($B223,'Base facturation'!$C$4:$ALN$59,F$4,0)),"",HLOOKUP($B223,'Base facturation'!$C$4:$ALN$59,F$4,0)))</f>
        <v/>
      </c>
      <c r="G223" s="309" t="str">
        <f>IF(IF(ISERROR(HLOOKUP($B223,'Base facturation'!$C$4:$ALN$59,G$4,0)),"",HLOOKUP($B223,'Base facturation'!$C$4:$ALN$59,G$4,0))=0,"",IF(ISERROR(HLOOKUP($B223,'Base facturation'!$C$4:$ALN$59,G$4,0)),"",HLOOKUP($B223,'Base facturation'!$C$4:$ALN$59,G$4,0)))</f>
        <v/>
      </c>
      <c r="H223" s="309" t="str">
        <f>IF(IF(ISERROR(HLOOKUP($B223,'Base facturation'!$C$4:$ALN$59,H$4,0)),"",HLOOKUP($B223,'Base facturation'!$C$4:$ALN$59,H$4,0))=0,"",IF(ISERROR(HLOOKUP($B223,'Base facturation'!$C$4:$ALN$59,H$4,0)),"",HLOOKUP($B223,'Base facturation'!$C$4:$ALN$59,H$4,0)))</f>
        <v/>
      </c>
      <c r="I223" s="287" t="str">
        <f t="shared" si="3"/>
        <v/>
      </c>
      <c r="J223" s="299"/>
      <c r="K223" s="294"/>
      <c r="L223" s="294"/>
      <c r="M223" s="295"/>
    </row>
    <row r="224" spans="2:13" ht="19.600000000000001" customHeight="1" x14ac:dyDescent="0.25">
      <c r="B224" s="282" t="s">
        <v>3031</v>
      </c>
      <c r="C224" s="283" t="str">
        <f>IF(IF(ISERROR(HLOOKUP($B224,'Base facturation'!$C$4:$ALN$59,C$4,0)),"",HLOOKUP($B224,'Base facturation'!$C$4:$ALN$59,C$4,0))=0,"",IF(ISERROR(HLOOKUP($B224,'Base facturation'!$C$4:$ALN$59,C$4,0)),"",HLOOKUP($B224,'Base facturation'!$C$4:$ALN$59,C$4,0)))</f>
        <v/>
      </c>
      <c r="D224" s="283" t="str">
        <f>IF(IF(ISERROR(HLOOKUP($B224,'Base facturation'!$C$4:$ALN$59,D$4,0)),"",HLOOKUP($B224,'Base facturation'!$C$4:$ALN$59,D$4,0))=0,"",IF(ISERROR(HLOOKUP($B224,'Base facturation'!$C$4:$ALN$59,D$4,0)),"",HLOOKUP($B224,'Base facturation'!$C$4:$ALN$59,D$4,0)))</f>
        <v/>
      </c>
      <c r="E224" s="283" t="str">
        <f>IF(IF(ISERROR(HLOOKUP($B224,'Base facturation'!$C$4:$ALN$59,E$4,0)),"",HLOOKUP($B224,'Base facturation'!$C$4:$ALN$59,E$4,0))=0,"",IF(ISERROR(HLOOKUP($B224,'Base facturation'!$C$4:$ALN$59,E$4,0)),"",HLOOKUP($B224,'Base facturation'!$C$4:$ALN$59,E$4,0)))</f>
        <v/>
      </c>
      <c r="F224" s="287" t="str">
        <f>IF(IF(ISERROR(HLOOKUP($B224,'Base facturation'!$C$4:$ALN$59,F$4,0)),"",HLOOKUP($B224,'Base facturation'!$C$4:$ALN$59,F$4,0))=0,"",IF(ISERROR(HLOOKUP($B224,'Base facturation'!$C$4:$ALN$59,F$4,0)),"",HLOOKUP($B224,'Base facturation'!$C$4:$ALN$59,F$4,0)))</f>
        <v/>
      </c>
      <c r="G224" s="309" t="str">
        <f>IF(IF(ISERROR(HLOOKUP($B224,'Base facturation'!$C$4:$ALN$59,G$4,0)),"",HLOOKUP($B224,'Base facturation'!$C$4:$ALN$59,G$4,0))=0,"",IF(ISERROR(HLOOKUP($B224,'Base facturation'!$C$4:$ALN$59,G$4,0)),"",HLOOKUP($B224,'Base facturation'!$C$4:$ALN$59,G$4,0)))</f>
        <v/>
      </c>
      <c r="H224" s="309" t="str">
        <f>IF(IF(ISERROR(HLOOKUP($B224,'Base facturation'!$C$4:$ALN$59,H$4,0)),"",HLOOKUP($B224,'Base facturation'!$C$4:$ALN$59,H$4,0))=0,"",IF(ISERROR(HLOOKUP($B224,'Base facturation'!$C$4:$ALN$59,H$4,0)),"",HLOOKUP($B224,'Base facturation'!$C$4:$ALN$59,H$4,0)))</f>
        <v/>
      </c>
      <c r="I224" s="287" t="str">
        <f t="shared" si="3"/>
        <v/>
      </c>
      <c r="J224" s="299"/>
      <c r="K224" s="294"/>
      <c r="L224" s="294"/>
      <c r="M224" s="295"/>
    </row>
    <row r="225" spans="2:13" ht="19.600000000000001" customHeight="1" x14ac:dyDescent="0.25">
      <c r="B225" s="282" t="s">
        <v>3032</v>
      </c>
      <c r="C225" s="283" t="str">
        <f>IF(IF(ISERROR(HLOOKUP($B225,'Base facturation'!$C$4:$ALN$59,C$4,0)),"",HLOOKUP($B225,'Base facturation'!$C$4:$ALN$59,C$4,0))=0,"",IF(ISERROR(HLOOKUP($B225,'Base facturation'!$C$4:$ALN$59,C$4,0)),"",HLOOKUP($B225,'Base facturation'!$C$4:$ALN$59,C$4,0)))</f>
        <v/>
      </c>
      <c r="D225" s="283" t="str">
        <f>IF(IF(ISERROR(HLOOKUP($B225,'Base facturation'!$C$4:$ALN$59,D$4,0)),"",HLOOKUP($B225,'Base facturation'!$C$4:$ALN$59,D$4,0))=0,"",IF(ISERROR(HLOOKUP($B225,'Base facturation'!$C$4:$ALN$59,D$4,0)),"",HLOOKUP($B225,'Base facturation'!$C$4:$ALN$59,D$4,0)))</f>
        <v/>
      </c>
      <c r="E225" s="283" t="str">
        <f>IF(IF(ISERROR(HLOOKUP($B225,'Base facturation'!$C$4:$ALN$59,E$4,0)),"",HLOOKUP($B225,'Base facturation'!$C$4:$ALN$59,E$4,0))=0,"",IF(ISERROR(HLOOKUP($B225,'Base facturation'!$C$4:$ALN$59,E$4,0)),"",HLOOKUP($B225,'Base facturation'!$C$4:$ALN$59,E$4,0)))</f>
        <v/>
      </c>
      <c r="F225" s="287" t="str">
        <f>IF(IF(ISERROR(HLOOKUP($B225,'Base facturation'!$C$4:$ALN$59,F$4,0)),"",HLOOKUP($B225,'Base facturation'!$C$4:$ALN$59,F$4,0))=0,"",IF(ISERROR(HLOOKUP($B225,'Base facturation'!$C$4:$ALN$59,F$4,0)),"",HLOOKUP($B225,'Base facturation'!$C$4:$ALN$59,F$4,0)))</f>
        <v/>
      </c>
      <c r="G225" s="309" t="str">
        <f>IF(IF(ISERROR(HLOOKUP($B225,'Base facturation'!$C$4:$ALN$59,G$4,0)),"",HLOOKUP($B225,'Base facturation'!$C$4:$ALN$59,G$4,0))=0,"",IF(ISERROR(HLOOKUP($B225,'Base facturation'!$C$4:$ALN$59,G$4,0)),"",HLOOKUP($B225,'Base facturation'!$C$4:$ALN$59,G$4,0)))</f>
        <v/>
      </c>
      <c r="H225" s="309" t="str">
        <f>IF(IF(ISERROR(HLOOKUP($B225,'Base facturation'!$C$4:$ALN$59,H$4,0)),"",HLOOKUP($B225,'Base facturation'!$C$4:$ALN$59,H$4,0))=0,"",IF(ISERROR(HLOOKUP($B225,'Base facturation'!$C$4:$ALN$59,H$4,0)),"",HLOOKUP($B225,'Base facturation'!$C$4:$ALN$59,H$4,0)))</f>
        <v/>
      </c>
      <c r="I225" s="287" t="str">
        <f t="shared" si="3"/>
        <v/>
      </c>
      <c r="J225" s="299"/>
      <c r="K225" s="294"/>
      <c r="L225" s="294"/>
      <c r="M225" s="295"/>
    </row>
    <row r="226" spans="2:13" ht="19.600000000000001" customHeight="1" x14ac:dyDescent="0.25">
      <c r="B226" s="282" t="s">
        <v>3033</v>
      </c>
      <c r="C226" s="283" t="str">
        <f>IF(IF(ISERROR(HLOOKUP($B226,'Base facturation'!$C$4:$ALN$59,C$4,0)),"",HLOOKUP($B226,'Base facturation'!$C$4:$ALN$59,C$4,0))=0,"",IF(ISERROR(HLOOKUP($B226,'Base facturation'!$C$4:$ALN$59,C$4,0)),"",HLOOKUP($B226,'Base facturation'!$C$4:$ALN$59,C$4,0)))</f>
        <v/>
      </c>
      <c r="D226" s="283" t="str">
        <f>IF(IF(ISERROR(HLOOKUP($B226,'Base facturation'!$C$4:$ALN$59,D$4,0)),"",HLOOKUP($B226,'Base facturation'!$C$4:$ALN$59,D$4,0))=0,"",IF(ISERROR(HLOOKUP($B226,'Base facturation'!$C$4:$ALN$59,D$4,0)),"",HLOOKUP($B226,'Base facturation'!$C$4:$ALN$59,D$4,0)))</f>
        <v/>
      </c>
      <c r="E226" s="283" t="str">
        <f>IF(IF(ISERROR(HLOOKUP($B226,'Base facturation'!$C$4:$ALN$59,E$4,0)),"",HLOOKUP($B226,'Base facturation'!$C$4:$ALN$59,E$4,0))=0,"",IF(ISERROR(HLOOKUP($B226,'Base facturation'!$C$4:$ALN$59,E$4,0)),"",HLOOKUP($B226,'Base facturation'!$C$4:$ALN$59,E$4,0)))</f>
        <v/>
      </c>
      <c r="F226" s="287" t="str">
        <f>IF(IF(ISERROR(HLOOKUP($B226,'Base facturation'!$C$4:$ALN$59,F$4,0)),"",HLOOKUP($B226,'Base facturation'!$C$4:$ALN$59,F$4,0))=0,"",IF(ISERROR(HLOOKUP($B226,'Base facturation'!$C$4:$ALN$59,F$4,0)),"",HLOOKUP($B226,'Base facturation'!$C$4:$ALN$59,F$4,0)))</f>
        <v/>
      </c>
      <c r="G226" s="309" t="str">
        <f>IF(IF(ISERROR(HLOOKUP($B226,'Base facturation'!$C$4:$ALN$59,G$4,0)),"",HLOOKUP($B226,'Base facturation'!$C$4:$ALN$59,G$4,0))=0,"",IF(ISERROR(HLOOKUP($B226,'Base facturation'!$C$4:$ALN$59,G$4,0)),"",HLOOKUP($B226,'Base facturation'!$C$4:$ALN$59,G$4,0)))</f>
        <v/>
      </c>
      <c r="H226" s="309" t="str">
        <f>IF(IF(ISERROR(HLOOKUP($B226,'Base facturation'!$C$4:$ALN$59,H$4,0)),"",HLOOKUP($B226,'Base facturation'!$C$4:$ALN$59,H$4,0))=0,"",IF(ISERROR(HLOOKUP($B226,'Base facturation'!$C$4:$ALN$59,H$4,0)),"",HLOOKUP($B226,'Base facturation'!$C$4:$ALN$59,H$4,0)))</f>
        <v/>
      </c>
      <c r="I226" s="287" t="str">
        <f t="shared" si="3"/>
        <v/>
      </c>
      <c r="J226" s="299"/>
      <c r="K226" s="294"/>
      <c r="L226" s="294"/>
      <c r="M226" s="295"/>
    </row>
    <row r="227" spans="2:13" ht="19.600000000000001" customHeight="1" x14ac:dyDescent="0.25">
      <c r="B227" s="282" t="s">
        <v>3034</v>
      </c>
      <c r="C227" s="283" t="str">
        <f>IF(IF(ISERROR(HLOOKUP($B227,'Base facturation'!$C$4:$ALN$59,C$4,0)),"",HLOOKUP($B227,'Base facturation'!$C$4:$ALN$59,C$4,0))=0,"",IF(ISERROR(HLOOKUP($B227,'Base facturation'!$C$4:$ALN$59,C$4,0)),"",HLOOKUP($B227,'Base facturation'!$C$4:$ALN$59,C$4,0)))</f>
        <v/>
      </c>
      <c r="D227" s="283" t="str">
        <f>IF(IF(ISERROR(HLOOKUP($B227,'Base facturation'!$C$4:$ALN$59,D$4,0)),"",HLOOKUP($B227,'Base facturation'!$C$4:$ALN$59,D$4,0))=0,"",IF(ISERROR(HLOOKUP($B227,'Base facturation'!$C$4:$ALN$59,D$4,0)),"",HLOOKUP($B227,'Base facturation'!$C$4:$ALN$59,D$4,0)))</f>
        <v/>
      </c>
      <c r="E227" s="283" t="str">
        <f>IF(IF(ISERROR(HLOOKUP($B227,'Base facturation'!$C$4:$ALN$59,E$4,0)),"",HLOOKUP($B227,'Base facturation'!$C$4:$ALN$59,E$4,0))=0,"",IF(ISERROR(HLOOKUP($B227,'Base facturation'!$C$4:$ALN$59,E$4,0)),"",HLOOKUP($B227,'Base facturation'!$C$4:$ALN$59,E$4,0)))</f>
        <v/>
      </c>
      <c r="F227" s="287" t="str">
        <f>IF(IF(ISERROR(HLOOKUP($B227,'Base facturation'!$C$4:$ALN$59,F$4,0)),"",HLOOKUP($B227,'Base facturation'!$C$4:$ALN$59,F$4,0))=0,"",IF(ISERROR(HLOOKUP($B227,'Base facturation'!$C$4:$ALN$59,F$4,0)),"",HLOOKUP($B227,'Base facturation'!$C$4:$ALN$59,F$4,0)))</f>
        <v/>
      </c>
      <c r="G227" s="309" t="str">
        <f>IF(IF(ISERROR(HLOOKUP($B227,'Base facturation'!$C$4:$ALN$59,G$4,0)),"",HLOOKUP($B227,'Base facturation'!$C$4:$ALN$59,G$4,0))=0,"",IF(ISERROR(HLOOKUP($B227,'Base facturation'!$C$4:$ALN$59,G$4,0)),"",HLOOKUP($B227,'Base facturation'!$C$4:$ALN$59,G$4,0)))</f>
        <v/>
      </c>
      <c r="H227" s="309" t="str">
        <f>IF(IF(ISERROR(HLOOKUP($B227,'Base facturation'!$C$4:$ALN$59,H$4,0)),"",HLOOKUP($B227,'Base facturation'!$C$4:$ALN$59,H$4,0))=0,"",IF(ISERROR(HLOOKUP($B227,'Base facturation'!$C$4:$ALN$59,H$4,0)),"",HLOOKUP($B227,'Base facturation'!$C$4:$ALN$59,H$4,0)))</f>
        <v/>
      </c>
      <c r="I227" s="287" t="str">
        <f t="shared" si="3"/>
        <v/>
      </c>
      <c r="J227" s="299"/>
      <c r="K227" s="294"/>
      <c r="L227" s="294"/>
      <c r="M227" s="295"/>
    </row>
    <row r="228" spans="2:13" ht="19.600000000000001" customHeight="1" x14ac:dyDescent="0.25">
      <c r="B228" s="282" t="s">
        <v>3035</v>
      </c>
      <c r="C228" s="283" t="str">
        <f>IF(IF(ISERROR(HLOOKUP($B228,'Base facturation'!$C$4:$ALN$59,C$4,0)),"",HLOOKUP($B228,'Base facturation'!$C$4:$ALN$59,C$4,0))=0,"",IF(ISERROR(HLOOKUP($B228,'Base facturation'!$C$4:$ALN$59,C$4,0)),"",HLOOKUP($B228,'Base facturation'!$C$4:$ALN$59,C$4,0)))</f>
        <v/>
      </c>
      <c r="D228" s="283" t="str">
        <f>IF(IF(ISERROR(HLOOKUP($B228,'Base facturation'!$C$4:$ALN$59,D$4,0)),"",HLOOKUP($B228,'Base facturation'!$C$4:$ALN$59,D$4,0))=0,"",IF(ISERROR(HLOOKUP($B228,'Base facturation'!$C$4:$ALN$59,D$4,0)),"",HLOOKUP($B228,'Base facturation'!$C$4:$ALN$59,D$4,0)))</f>
        <v/>
      </c>
      <c r="E228" s="283" t="str">
        <f>IF(IF(ISERROR(HLOOKUP($B228,'Base facturation'!$C$4:$ALN$59,E$4,0)),"",HLOOKUP($B228,'Base facturation'!$C$4:$ALN$59,E$4,0))=0,"",IF(ISERROR(HLOOKUP($B228,'Base facturation'!$C$4:$ALN$59,E$4,0)),"",HLOOKUP($B228,'Base facturation'!$C$4:$ALN$59,E$4,0)))</f>
        <v/>
      </c>
      <c r="F228" s="287" t="str">
        <f>IF(IF(ISERROR(HLOOKUP($B228,'Base facturation'!$C$4:$ALN$59,F$4,0)),"",HLOOKUP($B228,'Base facturation'!$C$4:$ALN$59,F$4,0))=0,"",IF(ISERROR(HLOOKUP($B228,'Base facturation'!$C$4:$ALN$59,F$4,0)),"",HLOOKUP($B228,'Base facturation'!$C$4:$ALN$59,F$4,0)))</f>
        <v/>
      </c>
      <c r="G228" s="309" t="str">
        <f>IF(IF(ISERROR(HLOOKUP($B228,'Base facturation'!$C$4:$ALN$59,G$4,0)),"",HLOOKUP($B228,'Base facturation'!$C$4:$ALN$59,G$4,0))=0,"",IF(ISERROR(HLOOKUP($B228,'Base facturation'!$C$4:$ALN$59,G$4,0)),"",HLOOKUP($B228,'Base facturation'!$C$4:$ALN$59,G$4,0)))</f>
        <v/>
      </c>
      <c r="H228" s="309" t="str">
        <f>IF(IF(ISERROR(HLOOKUP($B228,'Base facturation'!$C$4:$ALN$59,H$4,0)),"",HLOOKUP($B228,'Base facturation'!$C$4:$ALN$59,H$4,0))=0,"",IF(ISERROR(HLOOKUP($B228,'Base facturation'!$C$4:$ALN$59,H$4,0)),"",HLOOKUP($B228,'Base facturation'!$C$4:$ALN$59,H$4,0)))</f>
        <v/>
      </c>
      <c r="I228" s="287" t="str">
        <f t="shared" si="3"/>
        <v/>
      </c>
      <c r="J228" s="299"/>
      <c r="K228" s="294"/>
      <c r="L228" s="294"/>
      <c r="M228" s="295"/>
    </row>
    <row r="229" spans="2:13" ht="19.600000000000001" customHeight="1" x14ac:dyDescent="0.25">
      <c r="B229" s="282" t="s">
        <v>3036</v>
      </c>
      <c r="C229" s="283" t="str">
        <f>IF(IF(ISERROR(HLOOKUP($B229,'Base facturation'!$C$4:$ALN$59,C$4,0)),"",HLOOKUP($B229,'Base facturation'!$C$4:$ALN$59,C$4,0))=0,"",IF(ISERROR(HLOOKUP($B229,'Base facturation'!$C$4:$ALN$59,C$4,0)),"",HLOOKUP($B229,'Base facturation'!$C$4:$ALN$59,C$4,0)))</f>
        <v/>
      </c>
      <c r="D229" s="283" t="str">
        <f>IF(IF(ISERROR(HLOOKUP($B229,'Base facturation'!$C$4:$ALN$59,D$4,0)),"",HLOOKUP($B229,'Base facturation'!$C$4:$ALN$59,D$4,0))=0,"",IF(ISERROR(HLOOKUP($B229,'Base facturation'!$C$4:$ALN$59,D$4,0)),"",HLOOKUP($B229,'Base facturation'!$C$4:$ALN$59,D$4,0)))</f>
        <v/>
      </c>
      <c r="E229" s="283" t="str">
        <f>IF(IF(ISERROR(HLOOKUP($B229,'Base facturation'!$C$4:$ALN$59,E$4,0)),"",HLOOKUP($B229,'Base facturation'!$C$4:$ALN$59,E$4,0))=0,"",IF(ISERROR(HLOOKUP($B229,'Base facturation'!$C$4:$ALN$59,E$4,0)),"",HLOOKUP($B229,'Base facturation'!$C$4:$ALN$59,E$4,0)))</f>
        <v/>
      </c>
      <c r="F229" s="287" t="str">
        <f>IF(IF(ISERROR(HLOOKUP($B229,'Base facturation'!$C$4:$ALN$59,F$4,0)),"",HLOOKUP($B229,'Base facturation'!$C$4:$ALN$59,F$4,0))=0,"",IF(ISERROR(HLOOKUP($B229,'Base facturation'!$C$4:$ALN$59,F$4,0)),"",HLOOKUP($B229,'Base facturation'!$C$4:$ALN$59,F$4,0)))</f>
        <v/>
      </c>
      <c r="G229" s="309" t="str">
        <f>IF(IF(ISERROR(HLOOKUP($B229,'Base facturation'!$C$4:$ALN$59,G$4,0)),"",HLOOKUP($B229,'Base facturation'!$C$4:$ALN$59,G$4,0))=0,"",IF(ISERROR(HLOOKUP($B229,'Base facturation'!$C$4:$ALN$59,G$4,0)),"",HLOOKUP($B229,'Base facturation'!$C$4:$ALN$59,G$4,0)))</f>
        <v/>
      </c>
      <c r="H229" s="309" t="str">
        <f>IF(IF(ISERROR(HLOOKUP($B229,'Base facturation'!$C$4:$ALN$59,H$4,0)),"",HLOOKUP($B229,'Base facturation'!$C$4:$ALN$59,H$4,0))=0,"",IF(ISERROR(HLOOKUP($B229,'Base facturation'!$C$4:$ALN$59,H$4,0)),"",HLOOKUP($B229,'Base facturation'!$C$4:$ALN$59,H$4,0)))</f>
        <v/>
      </c>
      <c r="I229" s="287" t="str">
        <f t="shared" si="3"/>
        <v/>
      </c>
      <c r="J229" s="299"/>
      <c r="K229" s="294"/>
      <c r="L229" s="294"/>
      <c r="M229" s="295"/>
    </row>
    <row r="230" spans="2:13" ht="19.600000000000001" customHeight="1" x14ac:dyDescent="0.25">
      <c r="B230" s="282" t="s">
        <v>3037</v>
      </c>
      <c r="C230" s="283" t="str">
        <f>IF(IF(ISERROR(HLOOKUP($B230,'Base facturation'!$C$4:$ALN$59,C$4,0)),"",HLOOKUP($B230,'Base facturation'!$C$4:$ALN$59,C$4,0))=0,"",IF(ISERROR(HLOOKUP($B230,'Base facturation'!$C$4:$ALN$59,C$4,0)),"",HLOOKUP($B230,'Base facturation'!$C$4:$ALN$59,C$4,0)))</f>
        <v/>
      </c>
      <c r="D230" s="283" t="str">
        <f>IF(IF(ISERROR(HLOOKUP($B230,'Base facturation'!$C$4:$ALN$59,D$4,0)),"",HLOOKUP($B230,'Base facturation'!$C$4:$ALN$59,D$4,0))=0,"",IF(ISERROR(HLOOKUP($B230,'Base facturation'!$C$4:$ALN$59,D$4,0)),"",HLOOKUP($B230,'Base facturation'!$C$4:$ALN$59,D$4,0)))</f>
        <v/>
      </c>
      <c r="E230" s="283" t="str">
        <f>IF(IF(ISERROR(HLOOKUP($B230,'Base facturation'!$C$4:$ALN$59,E$4,0)),"",HLOOKUP($B230,'Base facturation'!$C$4:$ALN$59,E$4,0))=0,"",IF(ISERROR(HLOOKUP($B230,'Base facturation'!$C$4:$ALN$59,E$4,0)),"",HLOOKUP($B230,'Base facturation'!$C$4:$ALN$59,E$4,0)))</f>
        <v/>
      </c>
      <c r="F230" s="287" t="str">
        <f>IF(IF(ISERROR(HLOOKUP($B230,'Base facturation'!$C$4:$ALN$59,F$4,0)),"",HLOOKUP($B230,'Base facturation'!$C$4:$ALN$59,F$4,0))=0,"",IF(ISERROR(HLOOKUP($B230,'Base facturation'!$C$4:$ALN$59,F$4,0)),"",HLOOKUP($B230,'Base facturation'!$C$4:$ALN$59,F$4,0)))</f>
        <v/>
      </c>
      <c r="G230" s="309" t="str">
        <f>IF(IF(ISERROR(HLOOKUP($B230,'Base facturation'!$C$4:$ALN$59,G$4,0)),"",HLOOKUP($B230,'Base facturation'!$C$4:$ALN$59,G$4,0))=0,"",IF(ISERROR(HLOOKUP($B230,'Base facturation'!$C$4:$ALN$59,G$4,0)),"",HLOOKUP($B230,'Base facturation'!$C$4:$ALN$59,G$4,0)))</f>
        <v/>
      </c>
      <c r="H230" s="309" t="str">
        <f>IF(IF(ISERROR(HLOOKUP($B230,'Base facturation'!$C$4:$ALN$59,H$4,0)),"",HLOOKUP($B230,'Base facturation'!$C$4:$ALN$59,H$4,0))=0,"",IF(ISERROR(HLOOKUP($B230,'Base facturation'!$C$4:$ALN$59,H$4,0)),"",HLOOKUP($B230,'Base facturation'!$C$4:$ALN$59,H$4,0)))</f>
        <v/>
      </c>
      <c r="I230" s="287" t="str">
        <f t="shared" si="3"/>
        <v/>
      </c>
      <c r="J230" s="299"/>
      <c r="K230" s="294"/>
      <c r="L230" s="294"/>
      <c r="M230" s="295"/>
    </row>
    <row r="231" spans="2:13" ht="19.600000000000001" customHeight="1" x14ac:dyDescent="0.25">
      <c r="B231" s="282" t="s">
        <v>3038</v>
      </c>
      <c r="C231" s="283" t="str">
        <f>IF(IF(ISERROR(HLOOKUP($B231,'Base facturation'!$C$4:$ALN$59,C$4,0)),"",HLOOKUP($B231,'Base facturation'!$C$4:$ALN$59,C$4,0))=0,"",IF(ISERROR(HLOOKUP($B231,'Base facturation'!$C$4:$ALN$59,C$4,0)),"",HLOOKUP($B231,'Base facturation'!$C$4:$ALN$59,C$4,0)))</f>
        <v/>
      </c>
      <c r="D231" s="283" t="str">
        <f>IF(IF(ISERROR(HLOOKUP($B231,'Base facturation'!$C$4:$ALN$59,D$4,0)),"",HLOOKUP($B231,'Base facturation'!$C$4:$ALN$59,D$4,0))=0,"",IF(ISERROR(HLOOKUP($B231,'Base facturation'!$C$4:$ALN$59,D$4,0)),"",HLOOKUP($B231,'Base facturation'!$C$4:$ALN$59,D$4,0)))</f>
        <v/>
      </c>
      <c r="E231" s="283" t="str">
        <f>IF(IF(ISERROR(HLOOKUP($B231,'Base facturation'!$C$4:$ALN$59,E$4,0)),"",HLOOKUP($B231,'Base facturation'!$C$4:$ALN$59,E$4,0))=0,"",IF(ISERROR(HLOOKUP($B231,'Base facturation'!$C$4:$ALN$59,E$4,0)),"",HLOOKUP($B231,'Base facturation'!$C$4:$ALN$59,E$4,0)))</f>
        <v/>
      </c>
      <c r="F231" s="287" t="str">
        <f>IF(IF(ISERROR(HLOOKUP($B231,'Base facturation'!$C$4:$ALN$59,F$4,0)),"",HLOOKUP($B231,'Base facturation'!$C$4:$ALN$59,F$4,0))=0,"",IF(ISERROR(HLOOKUP($B231,'Base facturation'!$C$4:$ALN$59,F$4,0)),"",HLOOKUP($B231,'Base facturation'!$C$4:$ALN$59,F$4,0)))</f>
        <v/>
      </c>
      <c r="G231" s="309" t="str">
        <f>IF(IF(ISERROR(HLOOKUP($B231,'Base facturation'!$C$4:$ALN$59,G$4,0)),"",HLOOKUP($B231,'Base facturation'!$C$4:$ALN$59,G$4,0))=0,"",IF(ISERROR(HLOOKUP($B231,'Base facturation'!$C$4:$ALN$59,G$4,0)),"",HLOOKUP($B231,'Base facturation'!$C$4:$ALN$59,G$4,0)))</f>
        <v/>
      </c>
      <c r="H231" s="309" t="str">
        <f>IF(IF(ISERROR(HLOOKUP($B231,'Base facturation'!$C$4:$ALN$59,H$4,0)),"",HLOOKUP($B231,'Base facturation'!$C$4:$ALN$59,H$4,0))=0,"",IF(ISERROR(HLOOKUP($B231,'Base facturation'!$C$4:$ALN$59,H$4,0)),"",HLOOKUP($B231,'Base facturation'!$C$4:$ALN$59,H$4,0)))</f>
        <v/>
      </c>
      <c r="I231" s="287" t="str">
        <f t="shared" si="3"/>
        <v/>
      </c>
      <c r="J231" s="299"/>
      <c r="K231" s="294"/>
      <c r="L231" s="294"/>
      <c r="M231" s="295"/>
    </row>
    <row r="232" spans="2:13" ht="19.600000000000001" customHeight="1" x14ac:dyDescent="0.25">
      <c r="B232" s="282" t="s">
        <v>3039</v>
      </c>
      <c r="C232" s="283" t="str">
        <f>IF(IF(ISERROR(HLOOKUP($B232,'Base facturation'!$C$4:$ALN$59,C$4,0)),"",HLOOKUP($B232,'Base facturation'!$C$4:$ALN$59,C$4,0))=0,"",IF(ISERROR(HLOOKUP($B232,'Base facturation'!$C$4:$ALN$59,C$4,0)),"",HLOOKUP($B232,'Base facturation'!$C$4:$ALN$59,C$4,0)))</f>
        <v/>
      </c>
      <c r="D232" s="283" t="str">
        <f>IF(IF(ISERROR(HLOOKUP($B232,'Base facturation'!$C$4:$ALN$59,D$4,0)),"",HLOOKUP($B232,'Base facturation'!$C$4:$ALN$59,D$4,0))=0,"",IF(ISERROR(HLOOKUP($B232,'Base facturation'!$C$4:$ALN$59,D$4,0)),"",HLOOKUP($B232,'Base facturation'!$C$4:$ALN$59,D$4,0)))</f>
        <v/>
      </c>
      <c r="E232" s="283" t="str">
        <f>IF(IF(ISERROR(HLOOKUP($B232,'Base facturation'!$C$4:$ALN$59,E$4,0)),"",HLOOKUP($B232,'Base facturation'!$C$4:$ALN$59,E$4,0))=0,"",IF(ISERROR(HLOOKUP($B232,'Base facturation'!$C$4:$ALN$59,E$4,0)),"",HLOOKUP($B232,'Base facturation'!$C$4:$ALN$59,E$4,0)))</f>
        <v/>
      </c>
      <c r="F232" s="287" t="str">
        <f>IF(IF(ISERROR(HLOOKUP($B232,'Base facturation'!$C$4:$ALN$59,F$4,0)),"",HLOOKUP($B232,'Base facturation'!$C$4:$ALN$59,F$4,0))=0,"",IF(ISERROR(HLOOKUP($B232,'Base facturation'!$C$4:$ALN$59,F$4,0)),"",HLOOKUP($B232,'Base facturation'!$C$4:$ALN$59,F$4,0)))</f>
        <v/>
      </c>
      <c r="G232" s="309" t="str">
        <f>IF(IF(ISERROR(HLOOKUP($B232,'Base facturation'!$C$4:$ALN$59,G$4,0)),"",HLOOKUP($B232,'Base facturation'!$C$4:$ALN$59,G$4,0))=0,"",IF(ISERROR(HLOOKUP($B232,'Base facturation'!$C$4:$ALN$59,G$4,0)),"",HLOOKUP($B232,'Base facturation'!$C$4:$ALN$59,G$4,0)))</f>
        <v/>
      </c>
      <c r="H232" s="309" t="str">
        <f>IF(IF(ISERROR(HLOOKUP($B232,'Base facturation'!$C$4:$ALN$59,H$4,0)),"",HLOOKUP($B232,'Base facturation'!$C$4:$ALN$59,H$4,0))=0,"",IF(ISERROR(HLOOKUP($B232,'Base facturation'!$C$4:$ALN$59,H$4,0)),"",HLOOKUP($B232,'Base facturation'!$C$4:$ALN$59,H$4,0)))</f>
        <v/>
      </c>
      <c r="I232" s="287" t="str">
        <f t="shared" si="3"/>
        <v/>
      </c>
      <c r="J232" s="299"/>
      <c r="K232" s="294"/>
      <c r="L232" s="294"/>
      <c r="M232" s="295"/>
    </row>
    <row r="233" spans="2:13" ht="19.600000000000001" customHeight="1" x14ac:dyDescent="0.25">
      <c r="B233" s="282" t="s">
        <v>3040</v>
      </c>
      <c r="C233" s="283" t="str">
        <f>IF(IF(ISERROR(HLOOKUP($B233,'Base facturation'!$C$4:$ALN$59,C$4,0)),"",HLOOKUP($B233,'Base facturation'!$C$4:$ALN$59,C$4,0))=0,"",IF(ISERROR(HLOOKUP($B233,'Base facturation'!$C$4:$ALN$59,C$4,0)),"",HLOOKUP($B233,'Base facturation'!$C$4:$ALN$59,C$4,0)))</f>
        <v/>
      </c>
      <c r="D233" s="283" t="str">
        <f>IF(IF(ISERROR(HLOOKUP($B233,'Base facturation'!$C$4:$ALN$59,D$4,0)),"",HLOOKUP($B233,'Base facturation'!$C$4:$ALN$59,D$4,0))=0,"",IF(ISERROR(HLOOKUP($B233,'Base facturation'!$C$4:$ALN$59,D$4,0)),"",HLOOKUP($B233,'Base facturation'!$C$4:$ALN$59,D$4,0)))</f>
        <v/>
      </c>
      <c r="E233" s="283" t="str">
        <f>IF(IF(ISERROR(HLOOKUP($B233,'Base facturation'!$C$4:$ALN$59,E$4,0)),"",HLOOKUP($B233,'Base facturation'!$C$4:$ALN$59,E$4,0))=0,"",IF(ISERROR(HLOOKUP($B233,'Base facturation'!$C$4:$ALN$59,E$4,0)),"",HLOOKUP($B233,'Base facturation'!$C$4:$ALN$59,E$4,0)))</f>
        <v/>
      </c>
      <c r="F233" s="287" t="str">
        <f>IF(IF(ISERROR(HLOOKUP($B233,'Base facturation'!$C$4:$ALN$59,F$4,0)),"",HLOOKUP($B233,'Base facturation'!$C$4:$ALN$59,F$4,0))=0,"",IF(ISERROR(HLOOKUP($B233,'Base facturation'!$C$4:$ALN$59,F$4,0)),"",HLOOKUP($B233,'Base facturation'!$C$4:$ALN$59,F$4,0)))</f>
        <v/>
      </c>
      <c r="G233" s="309" t="str">
        <f>IF(IF(ISERROR(HLOOKUP($B233,'Base facturation'!$C$4:$ALN$59,G$4,0)),"",HLOOKUP($B233,'Base facturation'!$C$4:$ALN$59,G$4,0))=0,"",IF(ISERROR(HLOOKUP($B233,'Base facturation'!$C$4:$ALN$59,G$4,0)),"",HLOOKUP($B233,'Base facturation'!$C$4:$ALN$59,G$4,0)))</f>
        <v/>
      </c>
      <c r="H233" s="309" t="str">
        <f>IF(IF(ISERROR(HLOOKUP($B233,'Base facturation'!$C$4:$ALN$59,H$4,0)),"",HLOOKUP($B233,'Base facturation'!$C$4:$ALN$59,H$4,0))=0,"",IF(ISERROR(HLOOKUP($B233,'Base facturation'!$C$4:$ALN$59,H$4,0)),"",HLOOKUP($B233,'Base facturation'!$C$4:$ALN$59,H$4,0)))</f>
        <v/>
      </c>
      <c r="I233" s="287" t="str">
        <f t="shared" si="3"/>
        <v/>
      </c>
      <c r="J233" s="299"/>
      <c r="K233" s="294"/>
      <c r="L233" s="294"/>
      <c r="M233" s="295"/>
    </row>
    <row r="234" spans="2:13" ht="19.600000000000001" customHeight="1" x14ac:dyDescent="0.25">
      <c r="B234" s="282" t="s">
        <v>3041</v>
      </c>
      <c r="C234" s="283" t="str">
        <f>IF(IF(ISERROR(HLOOKUP($B234,'Base facturation'!$C$4:$ALN$59,C$4,0)),"",HLOOKUP($B234,'Base facturation'!$C$4:$ALN$59,C$4,0))=0,"",IF(ISERROR(HLOOKUP($B234,'Base facturation'!$C$4:$ALN$59,C$4,0)),"",HLOOKUP($B234,'Base facturation'!$C$4:$ALN$59,C$4,0)))</f>
        <v/>
      </c>
      <c r="D234" s="283" t="str">
        <f>IF(IF(ISERROR(HLOOKUP($B234,'Base facturation'!$C$4:$ALN$59,D$4,0)),"",HLOOKUP($B234,'Base facturation'!$C$4:$ALN$59,D$4,0))=0,"",IF(ISERROR(HLOOKUP($B234,'Base facturation'!$C$4:$ALN$59,D$4,0)),"",HLOOKUP($B234,'Base facturation'!$C$4:$ALN$59,D$4,0)))</f>
        <v/>
      </c>
      <c r="E234" s="283" t="str">
        <f>IF(IF(ISERROR(HLOOKUP($B234,'Base facturation'!$C$4:$ALN$59,E$4,0)),"",HLOOKUP($B234,'Base facturation'!$C$4:$ALN$59,E$4,0))=0,"",IF(ISERROR(HLOOKUP($B234,'Base facturation'!$C$4:$ALN$59,E$4,0)),"",HLOOKUP($B234,'Base facturation'!$C$4:$ALN$59,E$4,0)))</f>
        <v/>
      </c>
      <c r="F234" s="287" t="str">
        <f>IF(IF(ISERROR(HLOOKUP($B234,'Base facturation'!$C$4:$ALN$59,F$4,0)),"",HLOOKUP($B234,'Base facturation'!$C$4:$ALN$59,F$4,0))=0,"",IF(ISERROR(HLOOKUP($B234,'Base facturation'!$C$4:$ALN$59,F$4,0)),"",HLOOKUP($B234,'Base facturation'!$C$4:$ALN$59,F$4,0)))</f>
        <v/>
      </c>
      <c r="G234" s="309" t="str">
        <f>IF(IF(ISERROR(HLOOKUP($B234,'Base facturation'!$C$4:$ALN$59,G$4,0)),"",HLOOKUP($B234,'Base facturation'!$C$4:$ALN$59,G$4,0))=0,"",IF(ISERROR(HLOOKUP($B234,'Base facturation'!$C$4:$ALN$59,G$4,0)),"",HLOOKUP($B234,'Base facturation'!$C$4:$ALN$59,G$4,0)))</f>
        <v/>
      </c>
      <c r="H234" s="309" t="str">
        <f>IF(IF(ISERROR(HLOOKUP($B234,'Base facturation'!$C$4:$ALN$59,H$4,0)),"",HLOOKUP($B234,'Base facturation'!$C$4:$ALN$59,H$4,0))=0,"",IF(ISERROR(HLOOKUP($B234,'Base facturation'!$C$4:$ALN$59,H$4,0)),"",HLOOKUP($B234,'Base facturation'!$C$4:$ALN$59,H$4,0)))</f>
        <v/>
      </c>
      <c r="I234" s="287" t="str">
        <f t="shared" si="3"/>
        <v/>
      </c>
      <c r="J234" s="299"/>
      <c r="K234" s="294"/>
      <c r="L234" s="294"/>
      <c r="M234" s="295"/>
    </row>
    <row r="235" spans="2:13" ht="19.600000000000001" customHeight="1" x14ac:dyDescent="0.25">
      <c r="B235" s="282" t="s">
        <v>3042</v>
      </c>
      <c r="C235" s="283" t="str">
        <f>IF(IF(ISERROR(HLOOKUP($B235,'Base facturation'!$C$4:$ALN$59,C$4,0)),"",HLOOKUP($B235,'Base facturation'!$C$4:$ALN$59,C$4,0))=0,"",IF(ISERROR(HLOOKUP($B235,'Base facturation'!$C$4:$ALN$59,C$4,0)),"",HLOOKUP($B235,'Base facturation'!$C$4:$ALN$59,C$4,0)))</f>
        <v/>
      </c>
      <c r="D235" s="283" t="str">
        <f>IF(IF(ISERROR(HLOOKUP($B235,'Base facturation'!$C$4:$ALN$59,D$4,0)),"",HLOOKUP($B235,'Base facturation'!$C$4:$ALN$59,D$4,0))=0,"",IF(ISERROR(HLOOKUP($B235,'Base facturation'!$C$4:$ALN$59,D$4,0)),"",HLOOKUP($B235,'Base facturation'!$C$4:$ALN$59,D$4,0)))</f>
        <v/>
      </c>
      <c r="E235" s="283" t="str">
        <f>IF(IF(ISERROR(HLOOKUP($B235,'Base facturation'!$C$4:$ALN$59,E$4,0)),"",HLOOKUP($B235,'Base facturation'!$C$4:$ALN$59,E$4,0))=0,"",IF(ISERROR(HLOOKUP($B235,'Base facturation'!$C$4:$ALN$59,E$4,0)),"",HLOOKUP($B235,'Base facturation'!$C$4:$ALN$59,E$4,0)))</f>
        <v/>
      </c>
      <c r="F235" s="287" t="str">
        <f>IF(IF(ISERROR(HLOOKUP($B235,'Base facturation'!$C$4:$ALN$59,F$4,0)),"",HLOOKUP($B235,'Base facturation'!$C$4:$ALN$59,F$4,0))=0,"",IF(ISERROR(HLOOKUP($B235,'Base facturation'!$C$4:$ALN$59,F$4,0)),"",HLOOKUP($B235,'Base facturation'!$C$4:$ALN$59,F$4,0)))</f>
        <v/>
      </c>
      <c r="G235" s="309" t="str">
        <f>IF(IF(ISERROR(HLOOKUP($B235,'Base facturation'!$C$4:$ALN$59,G$4,0)),"",HLOOKUP($B235,'Base facturation'!$C$4:$ALN$59,G$4,0))=0,"",IF(ISERROR(HLOOKUP($B235,'Base facturation'!$C$4:$ALN$59,G$4,0)),"",HLOOKUP($B235,'Base facturation'!$C$4:$ALN$59,G$4,0)))</f>
        <v/>
      </c>
      <c r="H235" s="309" t="str">
        <f>IF(IF(ISERROR(HLOOKUP($B235,'Base facturation'!$C$4:$ALN$59,H$4,0)),"",HLOOKUP($B235,'Base facturation'!$C$4:$ALN$59,H$4,0))=0,"",IF(ISERROR(HLOOKUP($B235,'Base facturation'!$C$4:$ALN$59,H$4,0)),"",HLOOKUP($B235,'Base facturation'!$C$4:$ALN$59,H$4,0)))</f>
        <v/>
      </c>
      <c r="I235" s="287" t="str">
        <f t="shared" si="3"/>
        <v/>
      </c>
      <c r="J235" s="299"/>
      <c r="K235" s="294"/>
      <c r="L235" s="294"/>
      <c r="M235" s="295"/>
    </row>
    <row r="236" spans="2:13" ht="19.600000000000001" customHeight="1" x14ac:dyDescent="0.25">
      <c r="B236" s="282" t="s">
        <v>3043</v>
      </c>
      <c r="C236" s="283" t="str">
        <f>IF(IF(ISERROR(HLOOKUP($B236,'Base facturation'!$C$4:$ALN$59,C$4,0)),"",HLOOKUP($B236,'Base facturation'!$C$4:$ALN$59,C$4,0))=0,"",IF(ISERROR(HLOOKUP($B236,'Base facturation'!$C$4:$ALN$59,C$4,0)),"",HLOOKUP($B236,'Base facturation'!$C$4:$ALN$59,C$4,0)))</f>
        <v/>
      </c>
      <c r="D236" s="283" t="str">
        <f>IF(IF(ISERROR(HLOOKUP($B236,'Base facturation'!$C$4:$ALN$59,D$4,0)),"",HLOOKUP($B236,'Base facturation'!$C$4:$ALN$59,D$4,0))=0,"",IF(ISERROR(HLOOKUP($B236,'Base facturation'!$C$4:$ALN$59,D$4,0)),"",HLOOKUP($B236,'Base facturation'!$C$4:$ALN$59,D$4,0)))</f>
        <v/>
      </c>
      <c r="E236" s="283" t="str">
        <f>IF(IF(ISERROR(HLOOKUP($B236,'Base facturation'!$C$4:$ALN$59,E$4,0)),"",HLOOKUP($B236,'Base facturation'!$C$4:$ALN$59,E$4,0))=0,"",IF(ISERROR(HLOOKUP($B236,'Base facturation'!$C$4:$ALN$59,E$4,0)),"",HLOOKUP($B236,'Base facturation'!$C$4:$ALN$59,E$4,0)))</f>
        <v/>
      </c>
      <c r="F236" s="287" t="str">
        <f>IF(IF(ISERROR(HLOOKUP($B236,'Base facturation'!$C$4:$ALN$59,F$4,0)),"",HLOOKUP($B236,'Base facturation'!$C$4:$ALN$59,F$4,0))=0,"",IF(ISERROR(HLOOKUP($B236,'Base facturation'!$C$4:$ALN$59,F$4,0)),"",HLOOKUP($B236,'Base facturation'!$C$4:$ALN$59,F$4,0)))</f>
        <v/>
      </c>
      <c r="G236" s="309" t="str">
        <f>IF(IF(ISERROR(HLOOKUP($B236,'Base facturation'!$C$4:$ALN$59,G$4,0)),"",HLOOKUP($B236,'Base facturation'!$C$4:$ALN$59,G$4,0))=0,"",IF(ISERROR(HLOOKUP($B236,'Base facturation'!$C$4:$ALN$59,G$4,0)),"",HLOOKUP($B236,'Base facturation'!$C$4:$ALN$59,G$4,0)))</f>
        <v/>
      </c>
      <c r="H236" s="309" t="str">
        <f>IF(IF(ISERROR(HLOOKUP($B236,'Base facturation'!$C$4:$ALN$59,H$4,0)),"",HLOOKUP($B236,'Base facturation'!$C$4:$ALN$59,H$4,0))=0,"",IF(ISERROR(HLOOKUP($B236,'Base facturation'!$C$4:$ALN$59,H$4,0)),"",HLOOKUP($B236,'Base facturation'!$C$4:$ALN$59,H$4,0)))</f>
        <v/>
      </c>
      <c r="I236" s="287" t="str">
        <f t="shared" si="3"/>
        <v/>
      </c>
      <c r="J236" s="299"/>
      <c r="K236" s="294"/>
      <c r="L236" s="294"/>
      <c r="M236" s="295"/>
    </row>
    <row r="237" spans="2:13" ht="19.600000000000001" customHeight="1" x14ac:dyDescent="0.25">
      <c r="B237" s="282" t="s">
        <v>3044</v>
      </c>
      <c r="C237" s="283" t="str">
        <f>IF(IF(ISERROR(HLOOKUP($B237,'Base facturation'!$C$4:$ALN$59,C$4,0)),"",HLOOKUP($B237,'Base facturation'!$C$4:$ALN$59,C$4,0))=0,"",IF(ISERROR(HLOOKUP($B237,'Base facturation'!$C$4:$ALN$59,C$4,0)),"",HLOOKUP($B237,'Base facturation'!$C$4:$ALN$59,C$4,0)))</f>
        <v/>
      </c>
      <c r="D237" s="283" t="str">
        <f>IF(IF(ISERROR(HLOOKUP($B237,'Base facturation'!$C$4:$ALN$59,D$4,0)),"",HLOOKUP($B237,'Base facturation'!$C$4:$ALN$59,D$4,0))=0,"",IF(ISERROR(HLOOKUP($B237,'Base facturation'!$C$4:$ALN$59,D$4,0)),"",HLOOKUP($B237,'Base facturation'!$C$4:$ALN$59,D$4,0)))</f>
        <v/>
      </c>
      <c r="E237" s="283" t="str">
        <f>IF(IF(ISERROR(HLOOKUP($B237,'Base facturation'!$C$4:$ALN$59,E$4,0)),"",HLOOKUP($B237,'Base facturation'!$C$4:$ALN$59,E$4,0))=0,"",IF(ISERROR(HLOOKUP($B237,'Base facturation'!$C$4:$ALN$59,E$4,0)),"",HLOOKUP($B237,'Base facturation'!$C$4:$ALN$59,E$4,0)))</f>
        <v/>
      </c>
      <c r="F237" s="287" t="str">
        <f>IF(IF(ISERROR(HLOOKUP($B237,'Base facturation'!$C$4:$ALN$59,F$4,0)),"",HLOOKUP($B237,'Base facturation'!$C$4:$ALN$59,F$4,0))=0,"",IF(ISERROR(HLOOKUP($B237,'Base facturation'!$C$4:$ALN$59,F$4,0)),"",HLOOKUP($B237,'Base facturation'!$C$4:$ALN$59,F$4,0)))</f>
        <v/>
      </c>
      <c r="G237" s="309" t="str">
        <f>IF(IF(ISERROR(HLOOKUP($B237,'Base facturation'!$C$4:$ALN$59,G$4,0)),"",HLOOKUP($B237,'Base facturation'!$C$4:$ALN$59,G$4,0))=0,"",IF(ISERROR(HLOOKUP($B237,'Base facturation'!$C$4:$ALN$59,G$4,0)),"",HLOOKUP($B237,'Base facturation'!$C$4:$ALN$59,G$4,0)))</f>
        <v/>
      </c>
      <c r="H237" s="309" t="str">
        <f>IF(IF(ISERROR(HLOOKUP($B237,'Base facturation'!$C$4:$ALN$59,H$4,0)),"",HLOOKUP($B237,'Base facturation'!$C$4:$ALN$59,H$4,0))=0,"",IF(ISERROR(HLOOKUP($B237,'Base facturation'!$C$4:$ALN$59,H$4,0)),"",HLOOKUP($B237,'Base facturation'!$C$4:$ALN$59,H$4,0)))</f>
        <v/>
      </c>
      <c r="I237" s="287" t="str">
        <f t="shared" si="3"/>
        <v/>
      </c>
      <c r="J237" s="299"/>
      <c r="K237" s="294"/>
      <c r="L237" s="294"/>
      <c r="M237" s="295"/>
    </row>
    <row r="238" spans="2:13" ht="19.600000000000001" customHeight="1" x14ac:dyDescent="0.25">
      <c r="B238" s="282" t="s">
        <v>3045</v>
      </c>
      <c r="C238" s="283" t="str">
        <f>IF(IF(ISERROR(HLOOKUP($B238,'Base facturation'!$C$4:$ALN$59,C$4,0)),"",HLOOKUP($B238,'Base facturation'!$C$4:$ALN$59,C$4,0))=0,"",IF(ISERROR(HLOOKUP($B238,'Base facturation'!$C$4:$ALN$59,C$4,0)),"",HLOOKUP($B238,'Base facturation'!$C$4:$ALN$59,C$4,0)))</f>
        <v/>
      </c>
      <c r="D238" s="283" t="str">
        <f>IF(IF(ISERROR(HLOOKUP($B238,'Base facturation'!$C$4:$ALN$59,D$4,0)),"",HLOOKUP($B238,'Base facturation'!$C$4:$ALN$59,D$4,0))=0,"",IF(ISERROR(HLOOKUP($B238,'Base facturation'!$C$4:$ALN$59,D$4,0)),"",HLOOKUP($B238,'Base facturation'!$C$4:$ALN$59,D$4,0)))</f>
        <v/>
      </c>
      <c r="E238" s="283" t="str">
        <f>IF(IF(ISERROR(HLOOKUP($B238,'Base facturation'!$C$4:$ALN$59,E$4,0)),"",HLOOKUP($B238,'Base facturation'!$C$4:$ALN$59,E$4,0))=0,"",IF(ISERROR(HLOOKUP($B238,'Base facturation'!$C$4:$ALN$59,E$4,0)),"",HLOOKUP($B238,'Base facturation'!$C$4:$ALN$59,E$4,0)))</f>
        <v/>
      </c>
      <c r="F238" s="287" t="str">
        <f>IF(IF(ISERROR(HLOOKUP($B238,'Base facturation'!$C$4:$ALN$59,F$4,0)),"",HLOOKUP($B238,'Base facturation'!$C$4:$ALN$59,F$4,0))=0,"",IF(ISERROR(HLOOKUP($B238,'Base facturation'!$C$4:$ALN$59,F$4,0)),"",HLOOKUP($B238,'Base facturation'!$C$4:$ALN$59,F$4,0)))</f>
        <v/>
      </c>
      <c r="G238" s="309" t="str">
        <f>IF(IF(ISERROR(HLOOKUP($B238,'Base facturation'!$C$4:$ALN$59,G$4,0)),"",HLOOKUP($B238,'Base facturation'!$C$4:$ALN$59,G$4,0))=0,"",IF(ISERROR(HLOOKUP($B238,'Base facturation'!$C$4:$ALN$59,G$4,0)),"",HLOOKUP($B238,'Base facturation'!$C$4:$ALN$59,G$4,0)))</f>
        <v/>
      </c>
      <c r="H238" s="309" t="str">
        <f>IF(IF(ISERROR(HLOOKUP($B238,'Base facturation'!$C$4:$ALN$59,H$4,0)),"",HLOOKUP($B238,'Base facturation'!$C$4:$ALN$59,H$4,0))=0,"",IF(ISERROR(HLOOKUP($B238,'Base facturation'!$C$4:$ALN$59,H$4,0)),"",HLOOKUP($B238,'Base facturation'!$C$4:$ALN$59,H$4,0)))</f>
        <v/>
      </c>
      <c r="I238" s="287" t="str">
        <f t="shared" si="3"/>
        <v/>
      </c>
      <c r="J238" s="299"/>
      <c r="K238" s="294"/>
      <c r="L238" s="294"/>
      <c r="M238" s="295"/>
    </row>
    <row r="239" spans="2:13" ht="19.600000000000001" customHeight="1" x14ac:dyDescent="0.25">
      <c r="B239" s="282" t="s">
        <v>3046</v>
      </c>
      <c r="C239" s="283" t="str">
        <f>IF(IF(ISERROR(HLOOKUP($B239,'Base facturation'!$C$4:$ALN$59,C$4,0)),"",HLOOKUP($B239,'Base facturation'!$C$4:$ALN$59,C$4,0))=0,"",IF(ISERROR(HLOOKUP($B239,'Base facturation'!$C$4:$ALN$59,C$4,0)),"",HLOOKUP($B239,'Base facturation'!$C$4:$ALN$59,C$4,0)))</f>
        <v/>
      </c>
      <c r="D239" s="283" t="str">
        <f>IF(IF(ISERROR(HLOOKUP($B239,'Base facturation'!$C$4:$ALN$59,D$4,0)),"",HLOOKUP($B239,'Base facturation'!$C$4:$ALN$59,D$4,0))=0,"",IF(ISERROR(HLOOKUP($B239,'Base facturation'!$C$4:$ALN$59,D$4,0)),"",HLOOKUP($B239,'Base facturation'!$C$4:$ALN$59,D$4,0)))</f>
        <v/>
      </c>
      <c r="E239" s="283" t="str">
        <f>IF(IF(ISERROR(HLOOKUP($B239,'Base facturation'!$C$4:$ALN$59,E$4,0)),"",HLOOKUP($B239,'Base facturation'!$C$4:$ALN$59,E$4,0))=0,"",IF(ISERROR(HLOOKUP($B239,'Base facturation'!$C$4:$ALN$59,E$4,0)),"",HLOOKUP($B239,'Base facturation'!$C$4:$ALN$59,E$4,0)))</f>
        <v/>
      </c>
      <c r="F239" s="287" t="str">
        <f>IF(IF(ISERROR(HLOOKUP($B239,'Base facturation'!$C$4:$ALN$59,F$4,0)),"",HLOOKUP($B239,'Base facturation'!$C$4:$ALN$59,F$4,0))=0,"",IF(ISERROR(HLOOKUP($B239,'Base facturation'!$C$4:$ALN$59,F$4,0)),"",HLOOKUP($B239,'Base facturation'!$C$4:$ALN$59,F$4,0)))</f>
        <v/>
      </c>
      <c r="G239" s="309" t="str">
        <f>IF(IF(ISERROR(HLOOKUP($B239,'Base facturation'!$C$4:$ALN$59,G$4,0)),"",HLOOKUP($B239,'Base facturation'!$C$4:$ALN$59,G$4,0))=0,"",IF(ISERROR(HLOOKUP($B239,'Base facturation'!$C$4:$ALN$59,G$4,0)),"",HLOOKUP($B239,'Base facturation'!$C$4:$ALN$59,G$4,0)))</f>
        <v/>
      </c>
      <c r="H239" s="309" t="str">
        <f>IF(IF(ISERROR(HLOOKUP($B239,'Base facturation'!$C$4:$ALN$59,H$4,0)),"",HLOOKUP($B239,'Base facturation'!$C$4:$ALN$59,H$4,0))=0,"",IF(ISERROR(HLOOKUP($B239,'Base facturation'!$C$4:$ALN$59,H$4,0)),"",HLOOKUP($B239,'Base facturation'!$C$4:$ALN$59,H$4,0)))</f>
        <v/>
      </c>
      <c r="I239" s="287" t="str">
        <f t="shared" si="3"/>
        <v/>
      </c>
      <c r="J239" s="299"/>
      <c r="K239" s="294"/>
      <c r="L239" s="294"/>
      <c r="M239" s="295"/>
    </row>
    <row r="240" spans="2:13" ht="19.600000000000001" customHeight="1" x14ac:dyDescent="0.25">
      <c r="B240" s="282" t="s">
        <v>3047</v>
      </c>
      <c r="C240" s="283" t="str">
        <f>IF(IF(ISERROR(HLOOKUP($B240,'Base facturation'!$C$4:$ALN$59,C$4,0)),"",HLOOKUP($B240,'Base facturation'!$C$4:$ALN$59,C$4,0))=0,"",IF(ISERROR(HLOOKUP($B240,'Base facturation'!$C$4:$ALN$59,C$4,0)),"",HLOOKUP($B240,'Base facturation'!$C$4:$ALN$59,C$4,0)))</f>
        <v/>
      </c>
      <c r="D240" s="283" t="str">
        <f>IF(IF(ISERROR(HLOOKUP($B240,'Base facturation'!$C$4:$ALN$59,D$4,0)),"",HLOOKUP($B240,'Base facturation'!$C$4:$ALN$59,D$4,0))=0,"",IF(ISERROR(HLOOKUP($B240,'Base facturation'!$C$4:$ALN$59,D$4,0)),"",HLOOKUP($B240,'Base facturation'!$C$4:$ALN$59,D$4,0)))</f>
        <v/>
      </c>
      <c r="E240" s="283" t="str">
        <f>IF(IF(ISERROR(HLOOKUP($B240,'Base facturation'!$C$4:$ALN$59,E$4,0)),"",HLOOKUP($B240,'Base facturation'!$C$4:$ALN$59,E$4,0))=0,"",IF(ISERROR(HLOOKUP($B240,'Base facturation'!$C$4:$ALN$59,E$4,0)),"",HLOOKUP($B240,'Base facturation'!$C$4:$ALN$59,E$4,0)))</f>
        <v/>
      </c>
      <c r="F240" s="287" t="str">
        <f>IF(IF(ISERROR(HLOOKUP($B240,'Base facturation'!$C$4:$ALN$59,F$4,0)),"",HLOOKUP($B240,'Base facturation'!$C$4:$ALN$59,F$4,0))=0,"",IF(ISERROR(HLOOKUP($B240,'Base facturation'!$C$4:$ALN$59,F$4,0)),"",HLOOKUP($B240,'Base facturation'!$C$4:$ALN$59,F$4,0)))</f>
        <v/>
      </c>
      <c r="G240" s="309" t="str">
        <f>IF(IF(ISERROR(HLOOKUP($B240,'Base facturation'!$C$4:$ALN$59,G$4,0)),"",HLOOKUP($B240,'Base facturation'!$C$4:$ALN$59,G$4,0))=0,"",IF(ISERROR(HLOOKUP($B240,'Base facturation'!$C$4:$ALN$59,G$4,0)),"",HLOOKUP($B240,'Base facturation'!$C$4:$ALN$59,G$4,0)))</f>
        <v/>
      </c>
      <c r="H240" s="309" t="str">
        <f>IF(IF(ISERROR(HLOOKUP($B240,'Base facturation'!$C$4:$ALN$59,H$4,0)),"",HLOOKUP($B240,'Base facturation'!$C$4:$ALN$59,H$4,0))=0,"",IF(ISERROR(HLOOKUP($B240,'Base facturation'!$C$4:$ALN$59,H$4,0)),"",HLOOKUP($B240,'Base facturation'!$C$4:$ALN$59,H$4,0)))</f>
        <v/>
      </c>
      <c r="I240" s="287" t="str">
        <f t="shared" si="3"/>
        <v/>
      </c>
      <c r="J240" s="299"/>
      <c r="K240" s="294"/>
      <c r="L240" s="294"/>
      <c r="M240" s="295"/>
    </row>
    <row r="241" spans="2:13" ht="19.600000000000001" customHeight="1" x14ac:dyDescent="0.25">
      <c r="B241" s="282" t="s">
        <v>3048</v>
      </c>
      <c r="C241" s="283" t="str">
        <f>IF(IF(ISERROR(HLOOKUP($B241,'Base facturation'!$C$4:$ALN$59,C$4,0)),"",HLOOKUP($B241,'Base facturation'!$C$4:$ALN$59,C$4,0))=0,"",IF(ISERROR(HLOOKUP($B241,'Base facturation'!$C$4:$ALN$59,C$4,0)),"",HLOOKUP($B241,'Base facturation'!$C$4:$ALN$59,C$4,0)))</f>
        <v/>
      </c>
      <c r="D241" s="283" t="str">
        <f>IF(IF(ISERROR(HLOOKUP($B241,'Base facturation'!$C$4:$ALN$59,D$4,0)),"",HLOOKUP($B241,'Base facturation'!$C$4:$ALN$59,D$4,0))=0,"",IF(ISERROR(HLOOKUP($B241,'Base facturation'!$C$4:$ALN$59,D$4,0)),"",HLOOKUP($B241,'Base facturation'!$C$4:$ALN$59,D$4,0)))</f>
        <v/>
      </c>
      <c r="E241" s="283" t="str">
        <f>IF(IF(ISERROR(HLOOKUP($B241,'Base facturation'!$C$4:$ALN$59,E$4,0)),"",HLOOKUP($B241,'Base facturation'!$C$4:$ALN$59,E$4,0))=0,"",IF(ISERROR(HLOOKUP($B241,'Base facturation'!$C$4:$ALN$59,E$4,0)),"",HLOOKUP($B241,'Base facturation'!$C$4:$ALN$59,E$4,0)))</f>
        <v/>
      </c>
      <c r="F241" s="287" t="str">
        <f>IF(IF(ISERROR(HLOOKUP($B241,'Base facturation'!$C$4:$ALN$59,F$4,0)),"",HLOOKUP($B241,'Base facturation'!$C$4:$ALN$59,F$4,0))=0,"",IF(ISERROR(HLOOKUP($B241,'Base facturation'!$C$4:$ALN$59,F$4,0)),"",HLOOKUP($B241,'Base facturation'!$C$4:$ALN$59,F$4,0)))</f>
        <v/>
      </c>
      <c r="G241" s="309" t="str">
        <f>IF(IF(ISERROR(HLOOKUP($B241,'Base facturation'!$C$4:$ALN$59,G$4,0)),"",HLOOKUP($B241,'Base facturation'!$C$4:$ALN$59,G$4,0))=0,"",IF(ISERROR(HLOOKUP($B241,'Base facturation'!$C$4:$ALN$59,G$4,0)),"",HLOOKUP($B241,'Base facturation'!$C$4:$ALN$59,G$4,0)))</f>
        <v/>
      </c>
      <c r="H241" s="309" t="str">
        <f>IF(IF(ISERROR(HLOOKUP($B241,'Base facturation'!$C$4:$ALN$59,H$4,0)),"",HLOOKUP($B241,'Base facturation'!$C$4:$ALN$59,H$4,0))=0,"",IF(ISERROR(HLOOKUP($B241,'Base facturation'!$C$4:$ALN$59,H$4,0)),"",HLOOKUP($B241,'Base facturation'!$C$4:$ALN$59,H$4,0)))</f>
        <v/>
      </c>
      <c r="I241" s="287" t="str">
        <f t="shared" si="3"/>
        <v/>
      </c>
      <c r="J241" s="299"/>
      <c r="K241" s="294"/>
      <c r="L241" s="294"/>
      <c r="M241" s="295"/>
    </row>
    <row r="242" spans="2:13" ht="19.600000000000001" customHeight="1" x14ac:dyDescent="0.25">
      <c r="B242" s="282" t="s">
        <v>3049</v>
      </c>
      <c r="C242" s="283" t="str">
        <f>IF(IF(ISERROR(HLOOKUP($B242,'Base facturation'!$C$4:$ALN$59,C$4,0)),"",HLOOKUP($B242,'Base facturation'!$C$4:$ALN$59,C$4,0))=0,"",IF(ISERROR(HLOOKUP($B242,'Base facturation'!$C$4:$ALN$59,C$4,0)),"",HLOOKUP($B242,'Base facturation'!$C$4:$ALN$59,C$4,0)))</f>
        <v/>
      </c>
      <c r="D242" s="283" t="str">
        <f>IF(IF(ISERROR(HLOOKUP($B242,'Base facturation'!$C$4:$ALN$59,D$4,0)),"",HLOOKUP($B242,'Base facturation'!$C$4:$ALN$59,D$4,0))=0,"",IF(ISERROR(HLOOKUP($B242,'Base facturation'!$C$4:$ALN$59,D$4,0)),"",HLOOKUP($B242,'Base facturation'!$C$4:$ALN$59,D$4,0)))</f>
        <v/>
      </c>
      <c r="E242" s="283" t="str">
        <f>IF(IF(ISERROR(HLOOKUP($B242,'Base facturation'!$C$4:$ALN$59,E$4,0)),"",HLOOKUP($B242,'Base facturation'!$C$4:$ALN$59,E$4,0))=0,"",IF(ISERROR(HLOOKUP($B242,'Base facturation'!$C$4:$ALN$59,E$4,0)),"",HLOOKUP($B242,'Base facturation'!$C$4:$ALN$59,E$4,0)))</f>
        <v/>
      </c>
      <c r="F242" s="287" t="str">
        <f>IF(IF(ISERROR(HLOOKUP($B242,'Base facturation'!$C$4:$ALN$59,F$4,0)),"",HLOOKUP($B242,'Base facturation'!$C$4:$ALN$59,F$4,0))=0,"",IF(ISERROR(HLOOKUP($B242,'Base facturation'!$C$4:$ALN$59,F$4,0)),"",HLOOKUP($B242,'Base facturation'!$C$4:$ALN$59,F$4,0)))</f>
        <v/>
      </c>
      <c r="G242" s="309" t="str">
        <f>IF(IF(ISERROR(HLOOKUP($B242,'Base facturation'!$C$4:$ALN$59,G$4,0)),"",HLOOKUP($B242,'Base facturation'!$C$4:$ALN$59,G$4,0))=0,"",IF(ISERROR(HLOOKUP($B242,'Base facturation'!$C$4:$ALN$59,G$4,0)),"",HLOOKUP($B242,'Base facturation'!$C$4:$ALN$59,G$4,0)))</f>
        <v/>
      </c>
      <c r="H242" s="309" t="str">
        <f>IF(IF(ISERROR(HLOOKUP($B242,'Base facturation'!$C$4:$ALN$59,H$4,0)),"",HLOOKUP($B242,'Base facturation'!$C$4:$ALN$59,H$4,0))=0,"",IF(ISERROR(HLOOKUP($B242,'Base facturation'!$C$4:$ALN$59,H$4,0)),"",HLOOKUP($B242,'Base facturation'!$C$4:$ALN$59,H$4,0)))</f>
        <v/>
      </c>
      <c r="I242" s="287" t="str">
        <f t="shared" si="3"/>
        <v/>
      </c>
      <c r="J242" s="299"/>
      <c r="K242" s="294"/>
      <c r="L242" s="294"/>
      <c r="M242" s="295"/>
    </row>
    <row r="243" spans="2:13" ht="19.600000000000001" customHeight="1" x14ac:dyDescent="0.25">
      <c r="B243" s="282" t="s">
        <v>3050</v>
      </c>
      <c r="C243" s="283" t="str">
        <f>IF(IF(ISERROR(HLOOKUP($B243,'Base facturation'!$C$4:$ALN$59,C$4,0)),"",HLOOKUP($B243,'Base facturation'!$C$4:$ALN$59,C$4,0))=0,"",IF(ISERROR(HLOOKUP($B243,'Base facturation'!$C$4:$ALN$59,C$4,0)),"",HLOOKUP($B243,'Base facturation'!$C$4:$ALN$59,C$4,0)))</f>
        <v/>
      </c>
      <c r="D243" s="283" t="str">
        <f>IF(IF(ISERROR(HLOOKUP($B243,'Base facturation'!$C$4:$ALN$59,D$4,0)),"",HLOOKUP($B243,'Base facturation'!$C$4:$ALN$59,D$4,0))=0,"",IF(ISERROR(HLOOKUP($B243,'Base facturation'!$C$4:$ALN$59,D$4,0)),"",HLOOKUP($B243,'Base facturation'!$C$4:$ALN$59,D$4,0)))</f>
        <v/>
      </c>
      <c r="E243" s="283" t="str">
        <f>IF(IF(ISERROR(HLOOKUP($B243,'Base facturation'!$C$4:$ALN$59,E$4,0)),"",HLOOKUP($B243,'Base facturation'!$C$4:$ALN$59,E$4,0))=0,"",IF(ISERROR(HLOOKUP($B243,'Base facturation'!$C$4:$ALN$59,E$4,0)),"",HLOOKUP($B243,'Base facturation'!$C$4:$ALN$59,E$4,0)))</f>
        <v/>
      </c>
      <c r="F243" s="287" t="str">
        <f>IF(IF(ISERROR(HLOOKUP($B243,'Base facturation'!$C$4:$ALN$59,F$4,0)),"",HLOOKUP($B243,'Base facturation'!$C$4:$ALN$59,F$4,0))=0,"",IF(ISERROR(HLOOKUP($B243,'Base facturation'!$C$4:$ALN$59,F$4,0)),"",HLOOKUP($B243,'Base facturation'!$C$4:$ALN$59,F$4,0)))</f>
        <v/>
      </c>
      <c r="G243" s="309" t="str">
        <f>IF(IF(ISERROR(HLOOKUP($B243,'Base facturation'!$C$4:$ALN$59,G$4,0)),"",HLOOKUP($B243,'Base facturation'!$C$4:$ALN$59,G$4,0))=0,"",IF(ISERROR(HLOOKUP($B243,'Base facturation'!$C$4:$ALN$59,G$4,0)),"",HLOOKUP($B243,'Base facturation'!$C$4:$ALN$59,G$4,0)))</f>
        <v/>
      </c>
      <c r="H243" s="309" t="str">
        <f>IF(IF(ISERROR(HLOOKUP($B243,'Base facturation'!$C$4:$ALN$59,H$4,0)),"",HLOOKUP($B243,'Base facturation'!$C$4:$ALN$59,H$4,0))=0,"",IF(ISERROR(HLOOKUP($B243,'Base facturation'!$C$4:$ALN$59,H$4,0)),"",HLOOKUP($B243,'Base facturation'!$C$4:$ALN$59,H$4,0)))</f>
        <v/>
      </c>
      <c r="I243" s="287" t="str">
        <f t="shared" si="3"/>
        <v/>
      </c>
      <c r="J243" s="299"/>
      <c r="K243" s="294"/>
      <c r="L243" s="294"/>
      <c r="M243" s="295"/>
    </row>
    <row r="244" spans="2:13" ht="19.600000000000001" customHeight="1" x14ac:dyDescent="0.25">
      <c r="B244" s="282" t="s">
        <v>3051</v>
      </c>
      <c r="C244" s="283" t="str">
        <f>IF(IF(ISERROR(HLOOKUP($B244,'Base facturation'!$C$4:$ALN$59,C$4,0)),"",HLOOKUP($B244,'Base facturation'!$C$4:$ALN$59,C$4,0))=0,"",IF(ISERROR(HLOOKUP($B244,'Base facturation'!$C$4:$ALN$59,C$4,0)),"",HLOOKUP($B244,'Base facturation'!$C$4:$ALN$59,C$4,0)))</f>
        <v/>
      </c>
      <c r="D244" s="283" t="str">
        <f>IF(IF(ISERROR(HLOOKUP($B244,'Base facturation'!$C$4:$ALN$59,D$4,0)),"",HLOOKUP($B244,'Base facturation'!$C$4:$ALN$59,D$4,0))=0,"",IF(ISERROR(HLOOKUP($B244,'Base facturation'!$C$4:$ALN$59,D$4,0)),"",HLOOKUP($B244,'Base facturation'!$C$4:$ALN$59,D$4,0)))</f>
        <v/>
      </c>
      <c r="E244" s="283" t="str">
        <f>IF(IF(ISERROR(HLOOKUP($B244,'Base facturation'!$C$4:$ALN$59,E$4,0)),"",HLOOKUP($B244,'Base facturation'!$C$4:$ALN$59,E$4,0))=0,"",IF(ISERROR(HLOOKUP($B244,'Base facturation'!$C$4:$ALN$59,E$4,0)),"",HLOOKUP($B244,'Base facturation'!$C$4:$ALN$59,E$4,0)))</f>
        <v/>
      </c>
      <c r="F244" s="287" t="str">
        <f>IF(IF(ISERROR(HLOOKUP($B244,'Base facturation'!$C$4:$ALN$59,F$4,0)),"",HLOOKUP($B244,'Base facturation'!$C$4:$ALN$59,F$4,0))=0,"",IF(ISERROR(HLOOKUP($B244,'Base facturation'!$C$4:$ALN$59,F$4,0)),"",HLOOKUP($B244,'Base facturation'!$C$4:$ALN$59,F$4,0)))</f>
        <v/>
      </c>
      <c r="G244" s="309" t="str">
        <f>IF(IF(ISERROR(HLOOKUP($B244,'Base facturation'!$C$4:$ALN$59,G$4,0)),"",HLOOKUP($B244,'Base facturation'!$C$4:$ALN$59,G$4,0))=0,"",IF(ISERROR(HLOOKUP($B244,'Base facturation'!$C$4:$ALN$59,G$4,0)),"",HLOOKUP($B244,'Base facturation'!$C$4:$ALN$59,G$4,0)))</f>
        <v/>
      </c>
      <c r="H244" s="309" t="str">
        <f>IF(IF(ISERROR(HLOOKUP($B244,'Base facturation'!$C$4:$ALN$59,H$4,0)),"",HLOOKUP($B244,'Base facturation'!$C$4:$ALN$59,H$4,0))=0,"",IF(ISERROR(HLOOKUP($B244,'Base facturation'!$C$4:$ALN$59,H$4,0)),"",HLOOKUP($B244,'Base facturation'!$C$4:$ALN$59,H$4,0)))</f>
        <v/>
      </c>
      <c r="I244" s="287" t="str">
        <f t="shared" si="3"/>
        <v/>
      </c>
      <c r="J244" s="299"/>
      <c r="K244" s="294"/>
      <c r="L244" s="294"/>
      <c r="M244" s="295"/>
    </row>
    <row r="245" spans="2:13" ht="19.600000000000001" customHeight="1" x14ac:dyDescent="0.25">
      <c r="B245" s="282" t="s">
        <v>3052</v>
      </c>
      <c r="C245" s="283" t="str">
        <f>IF(IF(ISERROR(HLOOKUP($B245,'Base facturation'!$C$4:$ALN$59,C$4,0)),"",HLOOKUP($B245,'Base facturation'!$C$4:$ALN$59,C$4,0))=0,"",IF(ISERROR(HLOOKUP($B245,'Base facturation'!$C$4:$ALN$59,C$4,0)),"",HLOOKUP($B245,'Base facturation'!$C$4:$ALN$59,C$4,0)))</f>
        <v/>
      </c>
      <c r="D245" s="283" t="str">
        <f>IF(IF(ISERROR(HLOOKUP($B245,'Base facturation'!$C$4:$ALN$59,D$4,0)),"",HLOOKUP($B245,'Base facturation'!$C$4:$ALN$59,D$4,0))=0,"",IF(ISERROR(HLOOKUP($B245,'Base facturation'!$C$4:$ALN$59,D$4,0)),"",HLOOKUP($B245,'Base facturation'!$C$4:$ALN$59,D$4,0)))</f>
        <v/>
      </c>
      <c r="E245" s="283" t="str">
        <f>IF(IF(ISERROR(HLOOKUP($B245,'Base facturation'!$C$4:$ALN$59,E$4,0)),"",HLOOKUP($B245,'Base facturation'!$C$4:$ALN$59,E$4,0))=0,"",IF(ISERROR(HLOOKUP($B245,'Base facturation'!$C$4:$ALN$59,E$4,0)),"",HLOOKUP($B245,'Base facturation'!$C$4:$ALN$59,E$4,0)))</f>
        <v/>
      </c>
      <c r="F245" s="287" t="str">
        <f>IF(IF(ISERROR(HLOOKUP($B245,'Base facturation'!$C$4:$ALN$59,F$4,0)),"",HLOOKUP($B245,'Base facturation'!$C$4:$ALN$59,F$4,0))=0,"",IF(ISERROR(HLOOKUP($B245,'Base facturation'!$C$4:$ALN$59,F$4,0)),"",HLOOKUP($B245,'Base facturation'!$C$4:$ALN$59,F$4,0)))</f>
        <v/>
      </c>
      <c r="G245" s="309" t="str">
        <f>IF(IF(ISERROR(HLOOKUP($B245,'Base facturation'!$C$4:$ALN$59,G$4,0)),"",HLOOKUP($B245,'Base facturation'!$C$4:$ALN$59,G$4,0))=0,"",IF(ISERROR(HLOOKUP($B245,'Base facturation'!$C$4:$ALN$59,G$4,0)),"",HLOOKUP($B245,'Base facturation'!$C$4:$ALN$59,G$4,0)))</f>
        <v/>
      </c>
      <c r="H245" s="309" t="str">
        <f>IF(IF(ISERROR(HLOOKUP($B245,'Base facturation'!$C$4:$ALN$59,H$4,0)),"",HLOOKUP($B245,'Base facturation'!$C$4:$ALN$59,H$4,0))=0,"",IF(ISERROR(HLOOKUP($B245,'Base facturation'!$C$4:$ALN$59,H$4,0)),"",HLOOKUP($B245,'Base facturation'!$C$4:$ALN$59,H$4,0)))</f>
        <v/>
      </c>
      <c r="I245" s="287" t="str">
        <f t="shared" si="3"/>
        <v/>
      </c>
      <c r="J245" s="299"/>
      <c r="K245" s="294"/>
      <c r="L245" s="294"/>
      <c r="M245" s="295"/>
    </row>
    <row r="246" spans="2:13" ht="19.600000000000001" customHeight="1" x14ac:dyDescent="0.25">
      <c r="B246" s="282" t="s">
        <v>3053</v>
      </c>
      <c r="C246" s="283" t="str">
        <f>IF(IF(ISERROR(HLOOKUP($B246,'Base facturation'!$C$4:$ALN$59,C$4,0)),"",HLOOKUP($B246,'Base facturation'!$C$4:$ALN$59,C$4,0))=0,"",IF(ISERROR(HLOOKUP($B246,'Base facturation'!$C$4:$ALN$59,C$4,0)),"",HLOOKUP($B246,'Base facturation'!$C$4:$ALN$59,C$4,0)))</f>
        <v/>
      </c>
      <c r="D246" s="283" t="str">
        <f>IF(IF(ISERROR(HLOOKUP($B246,'Base facturation'!$C$4:$ALN$59,D$4,0)),"",HLOOKUP($B246,'Base facturation'!$C$4:$ALN$59,D$4,0))=0,"",IF(ISERROR(HLOOKUP($B246,'Base facturation'!$C$4:$ALN$59,D$4,0)),"",HLOOKUP($B246,'Base facturation'!$C$4:$ALN$59,D$4,0)))</f>
        <v/>
      </c>
      <c r="E246" s="283" t="str">
        <f>IF(IF(ISERROR(HLOOKUP($B246,'Base facturation'!$C$4:$ALN$59,E$4,0)),"",HLOOKUP($B246,'Base facturation'!$C$4:$ALN$59,E$4,0))=0,"",IF(ISERROR(HLOOKUP($B246,'Base facturation'!$C$4:$ALN$59,E$4,0)),"",HLOOKUP($B246,'Base facturation'!$C$4:$ALN$59,E$4,0)))</f>
        <v/>
      </c>
      <c r="F246" s="287" t="str">
        <f>IF(IF(ISERROR(HLOOKUP($B246,'Base facturation'!$C$4:$ALN$59,F$4,0)),"",HLOOKUP($B246,'Base facturation'!$C$4:$ALN$59,F$4,0))=0,"",IF(ISERROR(HLOOKUP($B246,'Base facturation'!$C$4:$ALN$59,F$4,0)),"",HLOOKUP($B246,'Base facturation'!$C$4:$ALN$59,F$4,0)))</f>
        <v/>
      </c>
      <c r="G246" s="309" t="str">
        <f>IF(IF(ISERROR(HLOOKUP($B246,'Base facturation'!$C$4:$ALN$59,G$4,0)),"",HLOOKUP($B246,'Base facturation'!$C$4:$ALN$59,G$4,0))=0,"",IF(ISERROR(HLOOKUP($B246,'Base facturation'!$C$4:$ALN$59,G$4,0)),"",HLOOKUP($B246,'Base facturation'!$C$4:$ALN$59,G$4,0)))</f>
        <v/>
      </c>
      <c r="H246" s="309" t="str">
        <f>IF(IF(ISERROR(HLOOKUP($B246,'Base facturation'!$C$4:$ALN$59,H$4,0)),"",HLOOKUP($B246,'Base facturation'!$C$4:$ALN$59,H$4,0))=0,"",IF(ISERROR(HLOOKUP($B246,'Base facturation'!$C$4:$ALN$59,H$4,0)),"",HLOOKUP($B246,'Base facturation'!$C$4:$ALN$59,H$4,0)))</f>
        <v/>
      </c>
      <c r="I246" s="287" t="str">
        <f t="shared" si="3"/>
        <v/>
      </c>
      <c r="J246" s="299"/>
      <c r="K246" s="294"/>
      <c r="L246" s="294"/>
      <c r="M246" s="295"/>
    </row>
    <row r="247" spans="2:13" ht="19.600000000000001" customHeight="1" x14ac:dyDescent="0.25">
      <c r="B247" s="282" t="s">
        <v>3054</v>
      </c>
      <c r="C247" s="283" t="str">
        <f>IF(IF(ISERROR(HLOOKUP($B247,'Base facturation'!$C$4:$ALN$59,C$4,0)),"",HLOOKUP($B247,'Base facturation'!$C$4:$ALN$59,C$4,0))=0,"",IF(ISERROR(HLOOKUP($B247,'Base facturation'!$C$4:$ALN$59,C$4,0)),"",HLOOKUP($B247,'Base facturation'!$C$4:$ALN$59,C$4,0)))</f>
        <v/>
      </c>
      <c r="D247" s="283" t="str">
        <f>IF(IF(ISERROR(HLOOKUP($B247,'Base facturation'!$C$4:$ALN$59,D$4,0)),"",HLOOKUP($B247,'Base facturation'!$C$4:$ALN$59,D$4,0))=0,"",IF(ISERROR(HLOOKUP($B247,'Base facturation'!$C$4:$ALN$59,D$4,0)),"",HLOOKUP($B247,'Base facturation'!$C$4:$ALN$59,D$4,0)))</f>
        <v/>
      </c>
      <c r="E247" s="283" t="str">
        <f>IF(IF(ISERROR(HLOOKUP($B247,'Base facturation'!$C$4:$ALN$59,E$4,0)),"",HLOOKUP($B247,'Base facturation'!$C$4:$ALN$59,E$4,0))=0,"",IF(ISERROR(HLOOKUP($B247,'Base facturation'!$C$4:$ALN$59,E$4,0)),"",HLOOKUP($B247,'Base facturation'!$C$4:$ALN$59,E$4,0)))</f>
        <v/>
      </c>
      <c r="F247" s="287" t="str">
        <f>IF(IF(ISERROR(HLOOKUP($B247,'Base facturation'!$C$4:$ALN$59,F$4,0)),"",HLOOKUP($B247,'Base facturation'!$C$4:$ALN$59,F$4,0))=0,"",IF(ISERROR(HLOOKUP($B247,'Base facturation'!$C$4:$ALN$59,F$4,0)),"",HLOOKUP($B247,'Base facturation'!$C$4:$ALN$59,F$4,0)))</f>
        <v/>
      </c>
      <c r="G247" s="309" t="str">
        <f>IF(IF(ISERROR(HLOOKUP($B247,'Base facturation'!$C$4:$ALN$59,G$4,0)),"",HLOOKUP($B247,'Base facturation'!$C$4:$ALN$59,G$4,0))=0,"",IF(ISERROR(HLOOKUP($B247,'Base facturation'!$C$4:$ALN$59,G$4,0)),"",HLOOKUP($B247,'Base facturation'!$C$4:$ALN$59,G$4,0)))</f>
        <v/>
      </c>
      <c r="H247" s="309" t="str">
        <f>IF(IF(ISERROR(HLOOKUP($B247,'Base facturation'!$C$4:$ALN$59,H$4,0)),"",HLOOKUP($B247,'Base facturation'!$C$4:$ALN$59,H$4,0))=0,"",IF(ISERROR(HLOOKUP($B247,'Base facturation'!$C$4:$ALN$59,H$4,0)),"",HLOOKUP($B247,'Base facturation'!$C$4:$ALN$59,H$4,0)))</f>
        <v/>
      </c>
      <c r="I247" s="287" t="str">
        <f t="shared" si="3"/>
        <v/>
      </c>
      <c r="J247" s="299"/>
      <c r="K247" s="294"/>
      <c r="L247" s="294"/>
      <c r="M247" s="295"/>
    </row>
    <row r="248" spans="2:13" ht="19.600000000000001" customHeight="1" x14ac:dyDescent="0.25">
      <c r="B248" s="282" t="s">
        <v>3055</v>
      </c>
      <c r="C248" s="283" t="str">
        <f>IF(IF(ISERROR(HLOOKUP($B248,'Base facturation'!$C$4:$ALN$59,C$4,0)),"",HLOOKUP($B248,'Base facturation'!$C$4:$ALN$59,C$4,0))=0,"",IF(ISERROR(HLOOKUP($B248,'Base facturation'!$C$4:$ALN$59,C$4,0)),"",HLOOKUP($B248,'Base facturation'!$C$4:$ALN$59,C$4,0)))</f>
        <v/>
      </c>
      <c r="D248" s="283" t="str">
        <f>IF(IF(ISERROR(HLOOKUP($B248,'Base facturation'!$C$4:$ALN$59,D$4,0)),"",HLOOKUP($B248,'Base facturation'!$C$4:$ALN$59,D$4,0))=0,"",IF(ISERROR(HLOOKUP($B248,'Base facturation'!$C$4:$ALN$59,D$4,0)),"",HLOOKUP($B248,'Base facturation'!$C$4:$ALN$59,D$4,0)))</f>
        <v/>
      </c>
      <c r="E248" s="283" t="str">
        <f>IF(IF(ISERROR(HLOOKUP($B248,'Base facturation'!$C$4:$ALN$59,E$4,0)),"",HLOOKUP($B248,'Base facturation'!$C$4:$ALN$59,E$4,0))=0,"",IF(ISERROR(HLOOKUP($B248,'Base facturation'!$C$4:$ALN$59,E$4,0)),"",HLOOKUP($B248,'Base facturation'!$C$4:$ALN$59,E$4,0)))</f>
        <v/>
      </c>
      <c r="F248" s="287" t="str">
        <f>IF(IF(ISERROR(HLOOKUP($B248,'Base facturation'!$C$4:$ALN$59,F$4,0)),"",HLOOKUP($B248,'Base facturation'!$C$4:$ALN$59,F$4,0))=0,"",IF(ISERROR(HLOOKUP($B248,'Base facturation'!$C$4:$ALN$59,F$4,0)),"",HLOOKUP($B248,'Base facturation'!$C$4:$ALN$59,F$4,0)))</f>
        <v/>
      </c>
      <c r="G248" s="309" t="str">
        <f>IF(IF(ISERROR(HLOOKUP($B248,'Base facturation'!$C$4:$ALN$59,G$4,0)),"",HLOOKUP($B248,'Base facturation'!$C$4:$ALN$59,G$4,0))=0,"",IF(ISERROR(HLOOKUP($B248,'Base facturation'!$C$4:$ALN$59,G$4,0)),"",HLOOKUP($B248,'Base facturation'!$C$4:$ALN$59,G$4,0)))</f>
        <v/>
      </c>
      <c r="H248" s="309" t="str">
        <f>IF(IF(ISERROR(HLOOKUP($B248,'Base facturation'!$C$4:$ALN$59,H$4,0)),"",HLOOKUP($B248,'Base facturation'!$C$4:$ALN$59,H$4,0))=0,"",IF(ISERROR(HLOOKUP($B248,'Base facturation'!$C$4:$ALN$59,H$4,0)),"",HLOOKUP($B248,'Base facturation'!$C$4:$ALN$59,H$4,0)))</f>
        <v/>
      </c>
      <c r="I248" s="287" t="str">
        <f t="shared" si="3"/>
        <v/>
      </c>
      <c r="J248" s="299"/>
      <c r="K248" s="294"/>
      <c r="L248" s="294"/>
      <c r="M248" s="295"/>
    </row>
    <row r="249" spans="2:13" ht="19.600000000000001" customHeight="1" x14ac:dyDescent="0.25">
      <c r="B249" s="282" t="s">
        <v>3056</v>
      </c>
      <c r="C249" s="283" t="str">
        <f>IF(IF(ISERROR(HLOOKUP($B249,'Base facturation'!$C$4:$ALN$59,C$4,0)),"",HLOOKUP($B249,'Base facturation'!$C$4:$ALN$59,C$4,0))=0,"",IF(ISERROR(HLOOKUP($B249,'Base facturation'!$C$4:$ALN$59,C$4,0)),"",HLOOKUP($B249,'Base facturation'!$C$4:$ALN$59,C$4,0)))</f>
        <v/>
      </c>
      <c r="D249" s="283" t="str">
        <f>IF(IF(ISERROR(HLOOKUP($B249,'Base facturation'!$C$4:$ALN$59,D$4,0)),"",HLOOKUP($B249,'Base facturation'!$C$4:$ALN$59,D$4,0))=0,"",IF(ISERROR(HLOOKUP($B249,'Base facturation'!$C$4:$ALN$59,D$4,0)),"",HLOOKUP($B249,'Base facturation'!$C$4:$ALN$59,D$4,0)))</f>
        <v/>
      </c>
      <c r="E249" s="283" t="str">
        <f>IF(IF(ISERROR(HLOOKUP($B249,'Base facturation'!$C$4:$ALN$59,E$4,0)),"",HLOOKUP($B249,'Base facturation'!$C$4:$ALN$59,E$4,0))=0,"",IF(ISERROR(HLOOKUP($B249,'Base facturation'!$C$4:$ALN$59,E$4,0)),"",HLOOKUP($B249,'Base facturation'!$C$4:$ALN$59,E$4,0)))</f>
        <v/>
      </c>
      <c r="F249" s="287" t="str">
        <f>IF(IF(ISERROR(HLOOKUP($B249,'Base facturation'!$C$4:$ALN$59,F$4,0)),"",HLOOKUP($B249,'Base facturation'!$C$4:$ALN$59,F$4,0))=0,"",IF(ISERROR(HLOOKUP($B249,'Base facturation'!$C$4:$ALN$59,F$4,0)),"",HLOOKUP($B249,'Base facturation'!$C$4:$ALN$59,F$4,0)))</f>
        <v/>
      </c>
      <c r="G249" s="309" t="str">
        <f>IF(IF(ISERROR(HLOOKUP($B249,'Base facturation'!$C$4:$ALN$59,G$4,0)),"",HLOOKUP($B249,'Base facturation'!$C$4:$ALN$59,G$4,0))=0,"",IF(ISERROR(HLOOKUP($B249,'Base facturation'!$C$4:$ALN$59,G$4,0)),"",HLOOKUP($B249,'Base facturation'!$C$4:$ALN$59,G$4,0)))</f>
        <v/>
      </c>
      <c r="H249" s="309" t="str">
        <f>IF(IF(ISERROR(HLOOKUP($B249,'Base facturation'!$C$4:$ALN$59,H$4,0)),"",HLOOKUP($B249,'Base facturation'!$C$4:$ALN$59,H$4,0))=0,"",IF(ISERROR(HLOOKUP($B249,'Base facturation'!$C$4:$ALN$59,H$4,0)),"",HLOOKUP($B249,'Base facturation'!$C$4:$ALN$59,H$4,0)))</f>
        <v/>
      </c>
      <c r="I249" s="287" t="str">
        <f t="shared" si="3"/>
        <v/>
      </c>
      <c r="J249" s="299"/>
      <c r="K249" s="294"/>
      <c r="L249" s="294"/>
      <c r="M249" s="295"/>
    </row>
    <row r="250" spans="2:13" ht="19.600000000000001" customHeight="1" x14ac:dyDescent="0.25">
      <c r="B250" s="282" t="s">
        <v>3057</v>
      </c>
      <c r="C250" s="283" t="str">
        <f>IF(IF(ISERROR(HLOOKUP($B250,'Base facturation'!$C$4:$ALN$59,C$4,0)),"",HLOOKUP($B250,'Base facturation'!$C$4:$ALN$59,C$4,0))=0,"",IF(ISERROR(HLOOKUP($B250,'Base facturation'!$C$4:$ALN$59,C$4,0)),"",HLOOKUP($B250,'Base facturation'!$C$4:$ALN$59,C$4,0)))</f>
        <v/>
      </c>
      <c r="D250" s="283" t="str">
        <f>IF(IF(ISERROR(HLOOKUP($B250,'Base facturation'!$C$4:$ALN$59,D$4,0)),"",HLOOKUP($B250,'Base facturation'!$C$4:$ALN$59,D$4,0))=0,"",IF(ISERROR(HLOOKUP($B250,'Base facturation'!$C$4:$ALN$59,D$4,0)),"",HLOOKUP($B250,'Base facturation'!$C$4:$ALN$59,D$4,0)))</f>
        <v/>
      </c>
      <c r="E250" s="283" t="str">
        <f>IF(IF(ISERROR(HLOOKUP($B250,'Base facturation'!$C$4:$ALN$59,E$4,0)),"",HLOOKUP($B250,'Base facturation'!$C$4:$ALN$59,E$4,0))=0,"",IF(ISERROR(HLOOKUP($B250,'Base facturation'!$C$4:$ALN$59,E$4,0)),"",HLOOKUP($B250,'Base facturation'!$C$4:$ALN$59,E$4,0)))</f>
        <v/>
      </c>
      <c r="F250" s="287" t="str">
        <f>IF(IF(ISERROR(HLOOKUP($B250,'Base facturation'!$C$4:$ALN$59,F$4,0)),"",HLOOKUP($B250,'Base facturation'!$C$4:$ALN$59,F$4,0))=0,"",IF(ISERROR(HLOOKUP($B250,'Base facturation'!$C$4:$ALN$59,F$4,0)),"",HLOOKUP($B250,'Base facturation'!$C$4:$ALN$59,F$4,0)))</f>
        <v/>
      </c>
      <c r="G250" s="309" t="str">
        <f>IF(IF(ISERROR(HLOOKUP($B250,'Base facturation'!$C$4:$ALN$59,G$4,0)),"",HLOOKUP($B250,'Base facturation'!$C$4:$ALN$59,G$4,0))=0,"",IF(ISERROR(HLOOKUP($B250,'Base facturation'!$C$4:$ALN$59,G$4,0)),"",HLOOKUP($B250,'Base facturation'!$C$4:$ALN$59,G$4,0)))</f>
        <v/>
      </c>
      <c r="H250" s="309" t="str">
        <f>IF(IF(ISERROR(HLOOKUP($B250,'Base facturation'!$C$4:$ALN$59,H$4,0)),"",HLOOKUP($B250,'Base facturation'!$C$4:$ALN$59,H$4,0))=0,"",IF(ISERROR(HLOOKUP($B250,'Base facturation'!$C$4:$ALN$59,H$4,0)),"",HLOOKUP($B250,'Base facturation'!$C$4:$ALN$59,H$4,0)))</f>
        <v/>
      </c>
      <c r="I250" s="287" t="str">
        <f t="shared" si="3"/>
        <v/>
      </c>
      <c r="J250" s="299"/>
      <c r="K250" s="294"/>
      <c r="L250" s="294"/>
      <c r="M250" s="295"/>
    </row>
    <row r="251" spans="2:13" ht="19.600000000000001" customHeight="1" x14ac:dyDescent="0.25">
      <c r="B251" s="282" t="s">
        <v>3058</v>
      </c>
      <c r="C251" s="283" t="str">
        <f>IF(IF(ISERROR(HLOOKUP($B251,'Base facturation'!$C$4:$ALN$59,C$4,0)),"",HLOOKUP($B251,'Base facturation'!$C$4:$ALN$59,C$4,0))=0,"",IF(ISERROR(HLOOKUP($B251,'Base facturation'!$C$4:$ALN$59,C$4,0)),"",HLOOKUP($B251,'Base facturation'!$C$4:$ALN$59,C$4,0)))</f>
        <v/>
      </c>
      <c r="D251" s="283" t="str">
        <f>IF(IF(ISERROR(HLOOKUP($B251,'Base facturation'!$C$4:$ALN$59,D$4,0)),"",HLOOKUP($B251,'Base facturation'!$C$4:$ALN$59,D$4,0))=0,"",IF(ISERROR(HLOOKUP($B251,'Base facturation'!$C$4:$ALN$59,D$4,0)),"",HLOOKUP($B251,'Base facturation'!$C$4:$ALN$59,D$4,0)))</f>
        <v/>
      </c>
      <c r="E251" s="283" t="str">
        <f>IF(IF(ISERROR(HLOOKUP($B251,'Base facturation'!$C$4:$ALN$59,E$4,0)),"",HLOOKUP($B251,'Base facturation'!$C$4:$ALN$59,E$4,0))=0,"",IF(ISERROR(HLOOKUP($B251,'Base facturation'!$C$4:$ALN$59,E$4,0)),"",HLOOKUP($B251,'Base facturation'!$C$4:$ALN$59,E$4,0)))</f>
        <v/>
      </c>
      <c r="F251" s="287" t="str">
        <f>IF(IF(ISERROR(HLOOKUP($B251,'Base facturation'!$C$4:$ALN$59,F$4,0)),"",HLOOKUP($B251,'Base facturation'!$C$4:$ALN$59,F$4,0))=0,"",IF(ISERROR(HLOOKUP($B251,'Base facturation'!$C$4:$ALN$59,F$4,0)),"",HLOOKUP($B251,'Base facturation'!$C$4:$ALN$59,F$4,0)))</f>
        <v/>
      </c>
      <c r="G251" s="309" t="str">
        <f>IF(IF(ISERROR(HLOOKUP($B251,'Base facturation'!$C$4:$ALN$59,G$4,0)),"",HLOOKUP($B251,'Base facturation'!$C$4:$ALN$59,G$4,0))=0,"",IF(ISERROR(HLOOKUP($B251,'Base facturation'!$C$4:$ALN$59,G$4,0)),"",HLOOKUP($B251,'Base facturation'!$C$4:$ALN$59,G$4,0)))</f>
        <v/>
      </c>
      <c r="H251" s="309" t="str">
        <f>IF(IF(ISERROR(HLOOKUP($B251,'Base facturation'!$C$4:$ALN$59,H$4,0)),"",HLOOKUP($B251,'Base facturation'!$C$4:$ALN$59,H$4,0))=0,"",IF(ISERROR(HLOOKUP($B251,'Base facturation'!$C$4:$ALN$59,H$4,0)),"",HLOOKUP($B251,'Base facturation'!$C$4:$ALN$59,H$4,0)))</f>
        <v/>
      </c>
      <c r="I251" s="287" t="str">
        <f t="shared" si="3"/>
        <v/>
      </c>
      <c r="J251" s="299"/>
      <c r="K251" s="294"/>
      <c r="L251" s="294"/>
      <c r="M251" s="295"/>
    </row>
    <row r="252" spans="2:13" ht="19.600000000000001" customHeight="1" x14ac:dyDescent="0.25">
      <c r="B252" s="282" t="s">
        <v>3059</v>
      </c>
      <c r="C252" s="283" t="str">
        <f>IF(IF(ISERROR(HLOOKUP($B252,'Base facturation'!$C$4:$ALN$59,C$4,0)),"",HLOOKUP($B252,'Base facturation'!$C$4:$ALN$59,C$4,0))=0,"",IF(ISERROR(HLOOKUP($B252,'Base facturation'!$C$4:$ALN$59,C$4,0)),"",HLOOKUP($B252,'Base facturation'!$C$4:$ALN$59,C$4,0)))</f>
        <v/>
      </c>
      <c r="D252" s="283" t="str">
        <f>IF(IF(ISERROR(HLOOKUP($B252,'Base facturation'!$C$4:$ALN$59,D$4,0)),"",HLOOKUP($B252,'Base facturation'!$C$4:$ALN$59,D$4,0))=0,"",IF(ISERROR(HLOOKUP($B252,'Base facturation'!$C$4:$ALN$59,D$4,0)),"",HLOOKUP($B252,'Base facturation'!$C$4:$ALN$59,D$4,0)))</f>
        <v/>
      </c>
      <c r="E252" s="283" t="str">
        <f>IF(IF(ISERROR(HLOOKUP($B252,'Base facturation'!$C$4:$ALN$59,E$4,0)),"",HLOOKUP($B252,'Base facturation'!$C$4:$ALN$59,E$4,0))=0,"",IF(ISERROR(HLOOKUP($B252,'Base facturation'!$C$4:$ALN$59,E$4,0)),"",HLOOKUP($B252,'Base facturation'!$C$4:$ALN$59,E$4,0)))</f>
        <v/>
      </c>
      <c r="F252" s="287" t="str">
        <f>IF(IF(ISERROR(HLOOKUP($B252,'Base facturation'!$C$4:$ALN$59,F$4,0)),"",HLOOKUP($B252,'Base facturation'!$C$4:$ALN$59,F$4,0))=0,"",IF(ISERROR(HLOOKUP($B252,'Base facturation'!$C$4:$ALN$59,F$4,0)),"",HLOOKUP($B252,'Base facturation'!$C$4:$ALN$59,F$4,0)))</f>
        <v/>
      </c>
      <c r="G252" s="309" t="str">
        <f>IF(IF(ISERROR(HLOOKUP($B252,'Base facturation'!$C$4:$ALN$59,G$4,0)),"",HLOOKUP($B252,'Base facturation'!$C$4:$ALN$59,G$4,0))=0,"",IF(ISERROR(HLOOKUP($B252,'Base facturation'!$C$4:$ALN$59,G$4,0)),"",HLOOKUP($B252,'Base facturation'!$C$4:$ALN$59,G$4,0)))</f>
        <v/>
      </c>
      <c r="H252" s="309" t="str">
        <f>IF(IF(ISERROR(HLOOKUP($B252,'Base facturation'!$C$4:$ALN$59,H$4,0)),"",HLOOKUP($B252,'Base facturation'!$C$4:$ALN$59,H$4,0))=0,"",IF(ISERROR(HLOOKUP($B252,'Base facturation'!$C$4:$ALN$59,H$4,0)),"",HLOOKUP($B252,'Base facturation'!$C$4:$ALN$59,H$4,0)))</f>
        <v/>
      </c>
      <c r="I252" s="287" t="str">
        <f t="shared" si="3"/>
        <v/>
      </c>
      <c r="J252" s="299"/>
      <c r="K252" s="294"/>
      <c r="L252" s="294"/>
      <c r="M252" s="295"/>
    </row>
    <row r="253" spans="2:13" ht="19.600000000000001" customHeight="1" x14ac:dyDescent="0.25">
      <c r="B253" s="282" t="s">
        <v>3060</v>
      </c>
      <c r="C253" s="283" t="str">
        <f>IF(IF(ISERROR(HLOOKUP($B253,'Base facturation'!$C$4:$ALN$59,C$4,0)),"",HLOOKUP($B253,'Base facturation'!$C$4:$ALN$59,C$4,0))=0,"",IF(ISERROR(HLOOKUP($B253,'Base facturation'!$C$4:$ALN$59,C$4,0)),"",HLOOKUP($B253,'Base facturation'!$C$4:$ALN$59,C$4,0)))</f>
        <v/>
      </c>
      <c r="D253" s="283" t="str">
        <f>IF(IF(ISERROR(HLOOKUP($B253,'Base facturation'!$C$4:$ALN$59,D$4,0)),"",HLOOKUP($B253,'Base facturation'!$C$4:$ALN$59,D$4,0))=0,"",IF(ISERROR(HLOOKUP($B253,'Base facturation'!$C$4:$ALN$59,D$4,0)),"",HLOOKUP($B253,'Base facturation'!$C$4:$ALN$59,D$4,0)))</f>
        <v/>
      </c>
      <c r="E253" s="283" t="str">
        <f>IF(IF(ISERROR(HLOOKUP($B253,'Base facturation'!$C$4:$ALN$59,E$4,0)),"",HLOOKUP($B253,'Base facturation'!$C$4:$ALN$59,E$4,0))=0,"",IF(ISERROR(HLOOKUP($B253,'Base facturation'!$C$4:$ALN$59,E$4,0)),"",HLOOKUP($B253,'Base facturation'!$C$4:$ALN$59,E$4,0)))</f>
        <v/>
      </c>
      <c r="F253" s="287" t="str">
        <f>IF(IF(ISERROR(HLOOKUP($B253,'Base facturation'!$C$4:$ALN$59,F$4,0)),"",HLOOKUP($B253,'Base facturation'!$C$4:$ALN$59,F$4,0))=0,"",IF(ISERROR(HLOOKUP($B253,'Base facturation'!$C$4:$ALN$59,F$4,0)),"",HLOOKUP($B253,'Base facturation'!$C$4:$ALN$59,F$4,0)))</f>
        <v/>
      </c>
      <c r="G253" s="309" t="str">
        <f>IF(IF(ISERROR(HLOOKUP($B253,'Base facturation'!$C$4:$ALN$59,G$4,0)),"",HLOOKUP($B253,'Base facturation'!$C$4:$ALN$59,G$4,0))=0,"",IF(ISERROR(HLOOKUP($B253,'Base facturation'!$C$4:$ALN$59,G$4,0)),"",HLOOKUP($B253,'Base facturation'!$C$4:$ALN$59,G$4,0)))</f>
        <v/>
      </c>
      <c r="H253" s="309" t="str">
        <f>IF(IF(ISERROR(HLOOKUP($B253,'Base facturation'!$C$4:$ALN$59,H$4,0)),"",HLOOKUP($B253,'Base facturation'!$C$4:$ALN$59,H$4,0))=0,"",IF(ISERROR(HLOOKUP($B253,'Base facturation'!$C$4:$ALN$59,H$4,0)),"",HLOOKUP($B253,'Base facturation'!$C$4:$ALN$59,H$4,0)))</f>
        <v/>
      </c>
      <c r="I253" s="287" t="str">
        <f t="shared" si="3"/>
        <v/>
      </c>
      <c r="J253" s="299"/>
      <c r="K253" s="294"/>
      <c r="L253" s="294"/>
      <c r="M253" s="295"/>
    </row>
    <row r="254" spans="2:13" ht="19.600000000000001" customHeight="1" x14ac:dyDescent="0.25">
      <c r="B254" s="282" t="s">
        <v>3061</v>
      </c>
      <c r="C254" s="283" t="str">
        <f>IF(IF(ISERROR(HLOOKUP($B254,'Base facturation'!$C$4:$ALN$59,C$4,0)),"",HLOOKUP($B254,'Base facturation'!$C$4:$ALN$59,C$4,0))=0,"",IF(ISERROR(HLOOKUP($B254,'Base facturation'!$C$4:$ALN$59,C$4,0)),"",HLOOKUP($B254,'Base facturation'!$C$4:$ALN$59,C$4,0)))</f>
        <v/>
      </c>
      <c r="D254" s="283" t="str">
        <f>IF(IF(ISERROR(HLOOKUP($B254,'Base facturation'!$C$4:$ALN$59,D$4,0)),"",HLOOKUP($B254,'Base facturation'!$C$4:$ALN$59,D$4,0))=0,"",IF(ISERROR(HLOOKUP($B254,'Base facturation'!$C$4:$ALN$59,D$4,0)),"",HLOOKUP($B254,'Base facturation'!$C$4:$ALN$59,D$4,0)))</f>
        <v/>
      </c>
      <c r="E254" s="283" t="str">
        <f>IF(IF(ISERROR(HLOOKUP($B254,'Base facturation'!$C$4:$ALN$59,E$4,0)),"",HLOOKUP($B254,'Base facturation'!$C$4:$ALN$59,E$4,0))=0,"",IF(ISERROR(HLOOKUP($B254,'Base facturation'!$C$4:$ALN$59,E$4,0)),"",HLOOKUP($B254,'Base facturation'!$C$4:$ALN$59,E$4,0)))</f>
        <v/>
      </c>
      <c r="F254" s="287" t="str">
        <f>IF(IF(ISERROR(HLOOKUP($B254,'Base facturation'!$C$4:$ALN$59,F$4,0)),"",HLOOKUP($B254,'Base facturation'!$C$4:$ALN$59,F$4,0))=0,"",IF(ISERROR(HLOOKUP($B254,'Base facturation'!$C$4:$ALN$59,F$4,0)),"",HLOOKUP($B254,'Base facturation'!$C$4:$ALN$59,F$4,0)))</f>
        <v/>
      </c>
      <c r="G254" s="309" t="str">
        <f>IF(IF(ISERROR(HLOOKUP($B254,'Base facturation'!$C$4:$ALN$59,G$4,0)),"",HLOOKUP($B254,'Base facturation'!$C$4:$ALN$59,G$4,0))=0,"",IF(ISERROR(HLOOKUP($B254,'Base facturation'!$C$4:$ALN$59,G$4,0)),"",HLOOKUP($B254,'Base facturation'!$C$4:$ALN$59,G$4,0)))</f>
        <v/>
      </c>
      <c r="H254" s="309" t="str">
        <f>IF(IF(ISERROR(HLOOKUP($B254,'Base facturation'!$C$4:$ALN$59,H$4,0)),"",HLOOKUP($B254,'Base facturation'!$C$4:$ALN$59,H$4,0))=0,"",IF(ISERROR(HLOOKUP($B254,'Base facturation'!$C$4:$ALN$59,H$4,0)),"",HLOOKUP($B254,'Base facturation'!$C$4:$ALN$59,H$4,0)))</f>
        <v/>
      </c>
      <c r="I254" s="287" t="str">
        <f t="shared" si="3"/>
        <v/>
      </c>
      <c r="J254" s="299"/>
      <c r="K254" s="294"/>
      <c r="L254" s="294"/>
      <c r="M254" s="295"/>
    </row>
    <row r="255" spans="2:13" ht="19.600000000000001" customHeight="1" x14ac:dyDescent="0.25">
      <c r="B255" s="282" t="s">
        <v>3062</v>
      </c>
      <c r="C255" s="283" t="str">
        <f>IF(IF(ISERROR(HLOOKUP($B255,'Base facturation'!$C$4:$ALN$59,C$4,0)),"",HLOOKUP($B255,'Base facturation'!$C$4:$ALN$59,C$4,0))=0,"",IF(ISERROR(HLOOKUP($B255,'Base facturation'!$C$4:$ALN$59,C$4,0)),"",HLOOKUP($B255,'Base facturation'!$C$4:$ALN$59,C$4,0)))</f>
        <v/>
      </c>
      <c r="D255" s="283" t="str">
        <f>IF(IF(ISERROR(HLOOKUP($B255,'Base facturation'!$C$4:$ALN$59,D$4,0)),"",HLOOKUP($B255,'Base facturation'!$C$4:$ALN$59,D$4,0))=0,"",IF(ISERROR(HLOOKUP($B255,'Base facturation'!$C$4:$ALN$59,D$4,0)),"",HLOOKUP($B255,'Base facturation'!$C$4:$ALN$59,D$4,0)))</f>
        <v/>
      </c>
      <c r="E255" s="283" t="str">
        <f>IF(IF(ISERROR(HLOOKUP($B255,'Base facturation'!$C$4:$ALN$59,E$4,0)),"",HLOOKUP($B255,'Base facturation'!$C$4:$ALN$59,E$4,0))=0,"",IF(ISERROR(HLOOKUP($B255,'Base facturation'!$C$4:$ALN$59,E$4,0)),"",HLOOKUP($B255,'Base facturation'!$C$4:$ALN$59,E$4,0)))</f>
        <v/>
      </c>
      <c r="F255" s="287" t="str">
        <f>IF(IF(ISERROR(HLOOKUP($B255,'Base facturation'!$C$4:$ALN$59,F$4,0)),"",HLOOKUP($B255,'Base facturation'!$C$4:$ALN$59,F$4,0))=0,"",IF(ISERROR(HLOOKUP($B255,'Base facturation'!$C$4:$ALN$59,F$4,0)),"",HLOOKUP($B255,'Base facturation'!$C$4:$ALN$59,F$4,0)))</f>
        <v/>
      </c>
      <c r="G255" s="309" t="str">
        <f>IF(IF(ISERROR(HLOOKUP($B255,'Base facturation'!$C$4:$ALN$59,G$4,0)),"",HLOOKUP($B255,'Base facturation'!$C$4:$ALN$59,G$4,0))=0,"",IF(ISERROR(HLOOKUP($B255,'Base facturation'!$C$4:$ALN$59,G$4,0)),"",HLOOKUP($B255,'Base facturation'!$C$4:$ALN$59,G$4,0)))</f>
        <v/>
      </c>
      <c r="H255" s="309" t="str">
        <f>IF(IF(ISERROR(HLOOKUP($B255,'Base facturation'!$C$4:$ALN$59,H$4,0)),"",HLOOKUP($B255,'Base facturation'!$C$4:$ALN$59,H$4,0))=0,"",IF(ISERROR(HLOOKUP($B255,'Base facturation'!$C$4:$ALN$59,H$4,0)),"",HLOOKUP($B255,'Base facturation'!$C$4:$ALN$59,H$4,0)))</f>
        <v/>
      </c>
      <c r="I255" s="287" t="str">
        <f t="shared" si="3"/>
        <v/>
      </c>
      <c r="J255" s="299"/>
      <c r="K255" s="294"/>
      <c r="L255" s="294"/>
      <c r="M255" s="295"/>
    </row>
    <row r="256" spans="2:13" ht="19.600000000000001" customHeight="1" x14ac:dyDescent="0.25">
      <c r="B256" s="282" t="s">
        <v>3063</v>
      </c>
      <c r="C256" s="283" t="str">
        <f>IF(IF(ISERROR(HLOOKUP($B256,'Base facturation'!$C$4:$ALN$59,C$4,0)),"",HLOOKUP($B256,'Base facturation'!$C$4:$ALN$59,C$4,0))=0,"",IF(ISERROR(HLOOKUP($B256,'Base facturation'!$C$4:$ALN$59,C$4,0)),"",HLOOKUP($B256,'Base facturation'!$C$4:$ALN$59,C$4,0)))</f>
        <v/>
      </c>
      <c r="D256" s="283" t="str">
        <f>IF(IF(ISERROR(HLOOKUP($B256,'Base facturation'!$C$4:$ALN$59,D$4,0)),"",HLOOKUP($B256,'Base facturation'!$C$4:$ALN$59,D$4,0))=0,"",IF(ISERROR(HLOOKUP($B256,'Base facturation'!$C$4:$ALN$59,D$4,0)),"",HLOOKUP($B256,'Base facturation'!$C$4:$ALN$59,D$4,0)))</f>
        <v/>
      </c>
      <c r="E256" s="283" t="str">
        <f>IF(IF(ISERROR(HLOOKUP($B256,'Base facturation'!$C$4:$ALN$59,E$4,0)),"",HLOOKUP($B256,'Base facturation'!$C$4:$ALN$59,E$4,0))=0,"",IF(ISERROR(HLOOKUP($B256,'Base facturation'!$C$4:$ALN$59,E$4,0)),"",HLOOKUP($B256,'Base facturation'!$C$4:$ALN$59,E$4,0)))</f>
        <v/>
      </c>
      <c r="F256" s="287" t="str">
        <f>IF(IF(ISERROR(HLOOKUP($B256,'Base facturation'!$C$4:$ALN$59,F$4,0)),"",HLOOKUP($B256,'Base facturation'!$C$4:$ALN$59,F$4,0))=0,"",IF(ISERROR(HLOOKUP($B256,'Base facturation'!$C$4:$ALN$59,F$4,0)),"",HLOOKUP($B256,'Base facturation'!$C$4:$ALN$59,F$4,0)))</f>
        <v/>
      </c>
      <c r="G256" s="309" t="str">
        <f>IF(IF(ISERROR(HLOOKUP($B256,'Base facturation'!$C$4:$ALN$59,G$4,0)),"",HLOOKUP($B256,'Base facturation'!$C$4:$ALN$59,G$4,0))=0,"",IF(ISERROR(HLOOKUP($B256,'Base facturation'!$C$4:$ALN$59,G$4,0)),"",HLOOKUP($B256,'Base facturation'!$C$4:$ALN$59,G$4,0)))</f>
        <v/>
      </c>
      <c r="H256" s="309" t="str">
        <f>IF(IF(ISERROR(HLOOKUP($B256,'Base facturation'!$C$4:$ALN$59,H$4,0)),"",HLOOKUP($B256,'Base facturation'!$C$4:$ALN$59,H$4,0))=0,"",IF(ISERROR(HLOOKUP($B256,'Base facturation'!$C$4:$ALN$59,H$4,0)),"",HLOOKUP($B256,'Base facturation'!$C$4:$ALN$59,H$4,0)))</f>
        <v/>
      </c>
      <c r="I256" s="287" t="str">
        <f t="shared" si="3"/>
        <v/>
      </c>
      <c r="J256" s="299"/>
      <c r="K256" s="294"/>
      <c r="L256" s="294"/>
      <c r="M256" s="295"/>
    </row>
    <row r="257" spans="2:13" ht="19.600000000000001" customHeight="1" x14ac:dyDescent="0.25">
      <c r="B257" s="282" t="s">
        <v>3064</v>
      </c>
      <c r="C257" s="283" t="str">
        <f>IF(IF(ISERROR(HLOOKUP($B257,'Base facturation'!$C$4:$ALN$59,C$4,0)),"",HLOOKUP($B257,'Base facturation'!$C$4:$ALN$59,C$4,0))=0,"",IF(ISERROR(HLOOKUP($B257,'Base facturation'!$C$4:$ALN$59,C$4,0)),"",HLOOKUP($B257,'Base facturation'!$C$4:$ALN$59,C$4,0)))</f>
        <v/>
      </c>
      <c r="D257" s="283" t="str">
        <f>IF(IF(ISERROR(HLOOKUP($B257,'Base facturation'!$C$4:$ALN$59,D$4,0)),"",HLOOKUP($B257,'Base facturation'!$C$4:$ALN$59,D$4,0))=0,"",IF(ISERROR(HLOOKUP($B257,'Base facturation'!$C$4:$ALN$59,D$4,0)),"",HLOOKUP($B257,'Base facturation'!$C$4:$ALN$59,D$4,0)))</f>
        <v/>
      </c>
      <c r="E257" s="283" t="str">
        <f>IF(IF(ISERROR(HLOOKUP($B257,'Base facturation'!$C$4:$ALN$59,E$4,0)),"",HLOOKUP($B257,'Base facturation'!$C$4:$ALN$59,E$4,0))=0,"",IF(ISERROR(HLOOKUP($B257,'Base facturation'!$C$4:$ALN$59,E$4,0)),"",HLOOKUP($B257,'Base facturation'!$C$4:$ALN$59,E$4,0)))</f>
        <v/>
      </c>
      <c r="F257" s="287" t="str">
        <f>IF(IF(ISERROR(HLOOKUP($B257,'Base facturation'!$C$4:$ALN$59,F$4,0)),"",HLOOKUP($B257,'Base facturation'!$C$4:$ALN$59,F$4,0))=0,"",IF(ISERROR(HLOOKUP($B257,'Base facturation'!$C$4:$ALN$59,F$4,0)),"",HLOOKUP($B257,'Base facturation'!$C$4:$ALN$59,F$4,0)))</f>
        <v/>
      </c>
      <c r="G257" s="309" t="str">
        <f>IF(IF(ISERROR(HLOOKUP($B257,'Base facturation'!$C$4:$ALN$59,G$4,0)),"",HLOOKUP($B257,'Base facturation'!$C$4:$ALN$59,G$4,0))=0,"",IF(ISERROR(HLOOKUP($B257,'Base facturation'!$C$4:$ALN$59,G$4,0)),"",HLOOKUP($B257,'Base facturation'!$C$4:$ALN$59,G$4,0)))</f>
        <v/>
      </c>
      <c r="H257" s="309" t="str">
        <f>IF(IF(ISERROR(HLOOKUP($B257,'Base facturation'!$C$4:$ALN$59,H$4,0)),"",HLOOKUP($B257,'Base facturation'!$C$4:$ALN$59,H$4,0))=0,"",IF(ISERROR(HLOOKUP($B257,'Base facturation'!$C$4:$ALN$59,H$4,0)),"",HLOOKUP($B257,'Base facturation'!$C$4:$ALN$59,H$4,0)))</f>
        <v/>
      </c>
      <c r="I257" s="287" t="str">
        <f t="shared" si="3"/>
        <v/>
      </c>
      <c r="J257" s="299"/>
      <c r="K257" s="294"/>
      <c r="L257" s="294"/>
      <c r="M257" s="295"/>
    </row>
    <row r="258" spans="2:13" ht="19.600000000000001" customHeight="1" x14ac:dyDescent="0.25">
      <c r="B258" s="282" t="s">
        <v>3065</v>
      </c>
      <c r="C258" s="283" t="str">
        <f>IF(IF(ISERROR(HLOOKUP($B258,'Base facturation'!$C$4:$ALN$59,C$4,0)),"",HLOOKUP($B258,'Base facturation'!$C$4:$ALN$59,C$4,0))=0,"",IF(ISERROR(HLOOKUP($B258,'Base facturation'!$C$4:$ALN$59,C$4,0)),"",HLOOKUP($B258,'Base facturation'!$C$4:$ALN$59,C$4,0)))</f>
        <v/>
      </c>
      <c r="D258" s="283" t="str">
        <f>IF(IF(ISERROR(HLOOKUP($B258,'Base facturation'!$C$4:$ALN$59,D$4,0)),"",HLOOKUP($B258,'Base facturation'!$C$4:$ALN$59,D$4,0))=0,"",IF(ISERROR(HLOOKUP($B258,'Base facturation'!$C$4:$ALN$59,D$4,0)),"",HLOOKUP($B258,'Base facturation'!$C$4:$ALN$59,D$4,0)))</f>
        <v/>
      </c>
      <c r="E258" s="283" t="str">
        <f>IF(IF(ISERROR(HLOOKUP($B258,'Base facturation'!$C$4:$ALN$59,E$4,0)),"",HLOOKUP($B258,'Base facturation'!$C$4:$ALN$59,E$4,0))=0,"",IF(ISERROR(HLOOKUP($B258,'Base facturation'!$C$4:$ALN$59,E$4,0)),"",HLOOKUP($B258,'Base facturation'!$C$4:$ALN$59,E$4,0)))</f>
        <v/>
      </c>
      <c r="F258" s="287" t="str">
        <f>IF(IF(ISERROR(HLOOKUP($B258,'Base facturation'!$C$4:$ALN$59,F$4,0)),"",HLOOKUP($B258,'Base facturation'!$C$4:$ALN$59,F$4,0))=0,"",IF(ISERROR(HLOOKUP($B258,'Base facturation'!$C$4:$ALN$59,F$4,0)),"",HLOOKUP($B258,'Base facturation'!$C$4:$ALN$59,F$4,0)))</f>
        <v/>
      </c>
      <c r="G258" s="309" t="str">
        <f>IF(IF(ISERROR(HLOOKUP($B258,'Base facturation'!$C$4:$ALN$59,G$4,0)),"",HLOOKUP($B258,'Base facturation'!$C$4:$ALN$59,G$4,0))=0,"",IF(ISERROR(HLOOKUP($B258,'Base facturation'!$C$4:$ALN$59,G$4,0)),"",HLOOKUP($B258,'Base facturation'!$C$4:$ALN$59,G$4,0)))</f>
        <v/>
      </c>
      <c r="H258" s="309" t="str">
        <f>IF(IF(ISERROR(HLOOKUP($B258,'Base facturation'!$C$4:$ALN$59,H$4,0)),"",HLOOKUP($B258,'Base facturation'!$C$4:$ALN$59,H$4,0))=0,"",IF(ISERROR(HLOOKUP($B258,'Base facturation'!$C$4:$ALN$59,H$4,0)),"",HLOOKUP($B258,'Base facturation'!$C$4:$ALN$59,H$4,0)))</f>
        <v/>
      </c>
      <c r="I258" s="287" t="str">
        <f t="shared" si="3"/>
        <v/>
      </c>
      <c r="J258" s="299"/>
      <c r="K258" s="294"/>
      <c r="L258" s="294"/>
      <c r="M258" s="295"/>
    </row>
    <row r="259" spans="2:13" ht="19.600000000000001" customHeight="1" x14ac:dyDescent="0.25">
      <c r="B259" s="282" t="s">
        <v>3066</v>
      </c>
      <c r="C259" s="283" t="str">
        <f>IF(IF(ISERROR(HLOOKUP($B259,'Base facturation'!$C$4:$ALN$59,C$4,0)),"",HLOOKUP($B259,'Base facturation'!$C$4:$ALN$59,C$4,0))=0,"",IF(ISERROR(HLOOKUP($B259,'Base facturation'!$C$4:$ALN$59,C$4,0)),"",HLOOKUP($B259,'Base facturation'!$C$4:$ALN$59,C$4,0)))</f>
        <v/>
      </c>
      <c r="D259" s="283" t="str">
        <f>IF(IF(ISERROR(HLOOKUP($B259,'Base facturation'!$C$4:$ALN$59,D$4,0)),"",HLOOKUP($B259,'Base facturation'!$C$4:$ALN$59,D$4,0))=0,"",IF(ISERROR(HLOOKUP($B259,'Base facturation'!$C$4:$ALN$59,D$4,0)),"",HLOOKUP($B259,'Base facturation'!$C$4:$ALN$59,D$4,0)))</f>
        <v/>
      </c>
      <c r="E259" s="283" t="str">
        <f>IF(IF(ISERROR(HLOOKUP($B259,'Base facturation'!$C$4:$ALN$59,E$4,0)),"",HLOOKUP($B259,'Base facturation'!$C$4:$ALN$59,E$4,0))=0,"",IF(ISERROR(HLOOKUP($B259,'Base facturation'!$C$4:$ALN$59,E$4,0)),"",HLOOKUP($B259,'Base facturation'!$C$4:$ALN$59,E$4,0)))</f>
        <v/>
      </c>
      <c r="F259" s="287" t="str">
        <f>IF(IF(ISERROR(HLOOKUP($B259,'Base facturation'!$C$4:$ALN$59,F$4,0)),"",HLOOKUP($B259,'Base facturation'!$C$4:$ALN$59,F$4,0))=0,"",IF(ISERROR(HLOOKUP($B259,'Base facturation'!$C$4:$ALN$59,F$4,0)),"",HLOOKUP($B259,'Base facturation'!$C$4:$ALN$59,F$4,0)))</f>
        <v/>
      </c>
      <c r="G259" s="309" t="str">
        <f>IF(IF(ISERROR(HLOOKUP($B259,'Base facturation'!$C$4:$ALN$59,G$4,0)),"",HLOOKUP($B259,'Base facturation'!$C$4:$ALN$59,G$4,0))=0,"",IF(ISERROR(HLOOKUP($B259,'Base facturation'!$C$4:$ALN$59,G$4,0)),"",HLOOKUP($B259,'Base facturation'!$C$4:$ALN$59,G$4,0)))</f>
        <v/>
      </c>
      <c r="H259" s="309" t="str">
        <f>IF(IF(ISERROR(HLOOKUP($B259,'Base facturation'!$C$4:$ALN$59,H$4,0)),"",HLOOKUP($B259,'Base facturation'!$C$4:$ALN$59,H$4,0))=0,"",IF(ISERROR(HLOOKUP($B259,'Base facturation'!$C$4:$ALN$59,H$4,0)),"",HLOOKUP($B259,'Base facturation'!$C$4:$ALN$59,H$4,0)))</f>
        <v/>
      </c>
      <c r="I259" s="287" t="str">
        <f t="shared" si="3"/>
        <v/>
      </c>
      <c r="J259" s="299"/>
      <c r="K259" s="294"/>
      <c r="L259" s="294"/>
      <c r="M259" s="295"/>
    </row>
    <row r="260" spans="2:13" ht="19.600000000000001" customHeight="1" x14ac:dyDescent="0.25">
      <c r="B260" s="282" t="s">
        <v>3067</v>
      </c>
      <c r="C260" s="283" t="str">
        <f>IF(IF(ISERROR(HLOOKUP($B260,'Base facturation'!$C$4:$ALN$59,C$4,0)),"",HLOOKUP($B260,'Base facturation'!$C$4:$ALN$59,C$4,0))=0,"",IF(ISERROR(HLOOKUP($B260,'Base facturation'!$C$4:$ALN$59,C$4,0)),"",HLOOKUP($B260,'Base facturation'!$C$4:$ALN$59,C$4,0)))</f>
        <v/>
      </c>
      <c r="D260" s="283" t="str">
        <f>IF(IF(ISERROR(HLOOKUP($B260,'Base facturation'!$C$4:$ALN$59,D$4,0)),"",HLOOKUP($B260,'Base facturation'!$C$4:$ALN$59,D$4,0))=0,"",IF(ISERROR(HLOOKUP($B260,'Base facturation'!$C$4:$ALN$59,D$4,0)),"",HLOOKUP($B260,'Base facturation'!$C$4:$ALN$59,D$4,0)))</f>
        <v/>
      </c>
      <c r="E260" s="283" t="str">
        <f>IF(IF(ISERROR(HLOOKUP($B260,'Base facturation'!$C$4:$ALN$59,E$4,0)),"",HLOOKUP($B260,'Base facturation'!$C$4:$ALN$59,E$4,0))=0,"",IF(ISERROR(HLOOKUP($B260,'Base facturation'!$C$4:$ALN$59,E$4,0)),"",HLOOKUP($B260,'Base facturation'!$C$4:$ALN$59,E$4,0)))</f>
        <v/>
      </c>
      <c r="F260" s="287" t="str">
        <f>IF(IF(ISERROR(HLOOKUP($B260,'Base facturation'!$C$4:$ALN$59,F$4,0)),"",HLOOKUP($B260,'Base facturation'!$C$4:$ALN$59,F$4,0))=0,"",IF(ISERROR(HLOOKUP($B260,'Base facturation'!$C$4:$ALN$59,F$4,0)),"",HLOOKUP($B260,'Base facturation'!$C$4:$ALN$59,F$4,0)))</f>
        <v/>
      </c>
      <c r="G260" s="309" t="str">
        <f>IF(IF(ISERROR(HLOOKUP($B260,'Base facturation'!$C$4:$ALN$59,G$4,0)),"",HLOOKUP($B260,'Base facturation'!$C$4:$ALN$59,G$4,0))=0,"",IF(ISERROR(HLOOKUP($B260,'Base facturation'!$C$4:$ALN$59,G$4,0)),"",HLOOKUP($B260,'Base facturation'!$C$4:$ALN$59,G$4,0)))</f>
        <v/>
      </c>
      <c r="H260" s="309" t="str">
        <f>IF(IF(ISERROR(HLOOKUP($B260,'Base facturation'!$C$4:$ALN$59,H$4,0)),"",HLOOKUP($B260,'Base facturation'!$C$4:$ALN$59,H$4,0))=0,"",IF(ISERROR(HLOOKUP($B260,'Base facturation'!$C$4:$ALN$59,H$4,0)),"",HLOOKUP($B260,'Base facturation'!$C$4:$ALN$59,H$4,0)))</f>
        <v/>
      </c>
      <c r="I260" s="287" t="str">
        <f t="shared" si="3"/>
        <v/>
      </c>
      <c r="J260" s="299"/>
      <c r="K260" s="294"/>
      <c r="L260" s="294"/>
      <c r="M260" s="295"/>
    </row>
    <row r="261" spans="2:13" ht="19.600000000000001" customHeight="1" x14ac:dyDescent="0.25">
      <c r="B261" s="282" t="s">
        <v>3068</v>
      </c>
      <c r="C261" s="283" t="str">
        <f>IF(IF(ISERROR(HLOOKUP($B261,'Base facturation'!$C$4:$ALN$59,C$4,0)),"",HLOOKUP($B261,'Base facturation'!$C$4:$ALN$59,C$4,0))=0,"",IF(ISERROR(HLOOKUP($B261,'Base facturation'!$C$4:$ALN$59,C$4,0)),"",HLOOKUP($B261,'Base facturation'!$C$4:$ALN$59,C$4,0)))</f>
        <v/>
      </c>
      <c r="D261" s="283" t="str">
        <f>IF(IF(ISERROR(HLOOKUP($B261,'Base facturation'!$C$4:$ALN$59,D$4,0)),"",HLOOKUP($B261,'Base facturation'!$C$4:$ALN$59,D$4,0))=0,"",IF(ISERROR(HLOOKUP($B261,'Base facturation'!$C$4:$ALN$59,D$4,0)),"",HLOOKUP($B261,'Base facturation'!$C$4:$ALN$59,D$4,0)))</f>
        <v/>
      </c>
      <c r="E261" s="283" t="str">
        <f>IF(IF(ISERROR(HLOOKUP($B261,'Base facturation'!$C$4:$ALN$59,E$4,0)),"",HLOOKUP($B261,'Base facturation'!$C$4:$ALN$59,E$4,0))=0,"",IF(ISERROR(HLOOKUP($B261,'Base facturation'!$C$4:$ALN$59,E$4,0)),"",HLOOKUP($B261,'Base facturation'!$C$4:$ALN$59,E$4,0)))</f>
        <v/>
      </c>
      <c r="F261" s="287" t="str">
        <f>IF(IF(ISERROR(HLOOKUP($B261,'Base facturation'!$C$4:$ALN$59,F$4,0)),"",HLOOKUP($B261,'Base facturation'!$C$4:$ALN$59,F$4,0))=0,"",IF(ISERROR(HLOOKUP($B261,'Base facturation'!$C$4:$ALN$59,F$4,0)),"",HLOOKUP($B261,'Base facturation'!$C$4:$ALN$59,F$4,0)))</f>
        <v/>
      </c>
      <c r="G261" s="309" t="str">
        <f>IF(IF(ISERROR(HLOOKUP($B261,'Base facturation'!$C$4:$ALN$59,G$4,0)),"",HLOOKUP($B261,'Base facturation'!$C$4:$ALN$59,G$4,0))=0,"",IF(ISERROR(HLOOKUP($B261,'Base facturation'!$C$4:$ALN$59,G$4,0)),"",HLOOKUP($B261,'Base facturation'!$C$4:$ALN$59,G$4,0)))</f>
        <v/>
      </c>
      <c r="H261" s="309" t="str">
        <f>IF(IF(ISERROR(HLOOKUP($B261,'Base facturation'!$C$4:$ALN$59,H$4,0)),"",HLOOKUP($B261,'Base facturation'!$C$4:$ALN$59,H$4,0))=0,"",IF(ISERROR(HLOOKUP($B261,'Base facturation'!$C$4:$ALN$59,H$4,0)),"",HLOOKUP($B261,'Base facturation'!$C$4:$ALN$59,H$4,0)))</f>
        <v/>
      </c>
      <c r="I261" s="287" t="str">
        <f t="shared" si="3"/>
        <v/>
      </c>
      <c r="J261" s="299"/>
      <c r="K261" s="294"/>
      <c r="L261" s="294"/>
      <c r="M261" s="295"/>
    </row>
    <row r="262" spans="2:13" ht="19.600000000000001" customHeight="1" x14ac:dyDescent="0.25">
      <c r="B262" s="282" t="s">
        <v>3069</v>
      </c>
      <c r="C262" s="283" t="str">
        <f>IF(IF(ISERROR(HLOOKUP($B262,'Base facturation'!$C$4:$ALN$59,C$4,0)),"",HLOOKUP($B262,'Base facturation'!$C$4:$ALN$59,C$4,0))=0,"",IF(ISERROR(HLOOKUP($B262,'Base facturation'!$C$4:$ALN$59,C$4,0)),"",HLOOKUP($B262,'Base facturation'!$C$4:$ALN$59,C$4,0)))</f>
        <v/>
      </c>
      <c r="D262" s="283" t="str">
        <f>IF(IF(ISERROR(HLOOKUP($B262,'Base facturation'!$C$4:$ALN$59,D$4,0)),"",HLOOKUP($B262,'Base facturation'!$C$4:$ALN$59,D$4,0))=0,"",IF(ISERROR(HLOOKUP($B262,'Base facturation'!$C$4:$ALN$59,D$4,0)),"",HLOOKUP($B262,'Base facturation'!$C$4:$ALN$59,D$4,0)))</f>
        <v/>
      </c>
      <c r="E262" s="283" t="str">
        <f>IF(IF(ISERROR(HLOOKUP($B262,'Base facturation'!$C$4:$ALN$59,E$4,0)),"",HLOOKUP($B262,'Base facturation'!$C$4:$ALN$59,E$4,0))=0,"",IF(ISERROR(HLOOKUP($B262,'Base facturation'!$C$4:$ALN$59,E$4,0)),"",HLOOKUP($B262,'Base facturation'!$C$4:$ALN$59,E$4,0)))</f>
        <v/>
      </c>
      <c r="F262" s="287" t="str">
        <f>IF(IF(ISERROR(HLOOKUP($B262,'Base facturation'!$C$4:$ALN$59,F$4,0)),"",HLOOKUP($B262,'Base facturation'!$C$4:$ALN$59,F$4,0))=0,"",IF(ISERROR(HLOOKUP($B262,'Base facturation'!$C$4:$ALN$59,F$4,0)),"",HLOOKUP($B262,'Base facturation'!$C$4:$ALN$59,F$4,0)))</f>
        <v/>
      </c>
      <c r="G262" s="309" t="str">
        <f>IF(IF(ISERROR(HLOOKUP($B262,'Base facturation'!$C$4:$ALN$59,G$4,0)),"",HLOOKUP($B262,'Base facturation'!$C$4:$ALN$59,G$4,0))=0,"",IF(ISERROR(HLOOKUP($B262,'Base facturation'!$C$4:$ALN$59,G$4,0)),"",HLOOKUP($B262,'Base facturation'!$C$4:$ALN$59,G$4,0)))</f>
        <v/>
      </c>
      <c r="H262" s="309" t="str">
        <f>IF(IF(ISERROR(HLOOKUP($B262,'Base facturation'!$C$4:$ALN$59,H$4,0)),"",HLOOKUP($B262,'Base facturation'!$C$4:$ALN$59,H$4,0))=0,"",IF(ISERROR(HLOOKUP($B262,'Base facturation'!$C$4:$ALN$59,H$4,0)),"",HLOOKUP($B262,'Base facturation'!$C$4:$ALN$59,H$4,0)))</f>
        <v/>
      </c>
      <c r="I262" s="287" t="str">
        <f t="shared" si="3"/>
        <v/>
      </c>
      <c r="J262" s="299"/>
      <c r="K262" s="294"/>
      <c r="L262" s="294"/>
      <c r="M262" s="295"/>
    </row>
    <row r="263" spans="2:13" ht="19.600000000000001" customHeight="1" x14ac:dyDescent="0.25">
      <c r="B263" s="282" t="s">
        <v>3070</v>
      </c>
      <c r="C263" s="283" t="str">
        <f>IF(IF(ISERROR(HLOOKUP($B263,'Base facturation'!$C$4:$ALN$59,C$4,0)),"",HLOOKUP($B263,'Base facturation'!$C$4:$ALN$59,C$4,0))=0,"",IF(ISERROR(HLOOKUP($B263,'Base facturation'!$C$4:$ALN$59,C$4,0)),"",HLOOKUP($B263,'Base facturation'!$C$4:$ALN$59,C$4,0)))</f>
        <v/>
      </c>
      <c r="D263" s="283" t="str">
        <f>IF(IF(ISERROR(HLOOKUP($B263,'Base facturation'!$C$4:$ALN$59,D$4,0)),"",HLOOKUP($B263,'Base facturation'!$C$4:$ALN$59,D$4,0))=0,"",IF(ISERROR(HLOOKUP($B263,'Base facturation'!$C$4:$ALN$59,D$4,0)),"",HLOOKUP($B263,'Base facturation'!$C$4:$ALN$59,D$4,0)))</f>
        <v/>
      </c>
      <c r="E263" s="283" t="str">
        <f>IF(IF(ISERROR(HLOOKUP($B263,'Base facturation'!$C$4:$ALN$59,E$4,0)),"",HLOOKUP($B263,'Base facturation'!$C$4:$ALN$59,E$4,0))=0,"",IF(ISERROR(HLOOKUP($B263,'Base facturation'!$C$4:$ALN$59,E$4,0)),"",HLOOKUP($B263,'Base facturation'!$C$4:$ALN$59,E$4,0)))</f>
        <v/>
      </c>
      <c r="F263" s="287" t="str">
        <f>IF(IF(ISERROR(HLOOKUP($B263,'Base facturation'!$C$4:$ALN$59,F$4,0)),"",HLOOKUP($B263,'Base facturation'!$C$4:$ALN$59,F$4,0))=0,"",IF(ISERROR(HLOOKUP($B263,'Base facturation'!$C$4:$ALN$59,F$4,0)),"",HLOOKUP($B263,'Base facturation'!$C$4:$ALN$59,F$4,0)))</f>
        <v/>
      </c>
      <c r="G263" s="309" t="str">
        <f>IF(IF(ISERROR(HLOOKUP($B263,'Base facturation'!$C$4:$ALN$59,G$4,0)),"",HLOOKUP($B263,'Base facturation'!$C$4:$ALN$59,G$4,0))=0,"",IF(ISERROR(HLOOKUP($B263,'Base facturation'!$C$4:$ALN$59,G$4,0)),"",HLOOKUP($B263,'Base facturation'!$C$4:$ALN$59,G$4,0)))</f>
        <v/>
      </c>
      <c r="H263" s="309" t="str">
        <f>IF(IF(ISERROR(HLOOKUP($B263,'Base facturation'!$C$4:$ALN$59,H$4,0)),"",HLOOKUP($B263,'Base facturation'!$C$4:$ALN$59,H$4,0))=0,"",IF(ISERROR(HLOOKUP($B263,'Base facturation'!$C$4:$ALN$59,H$4,0)),"",HLOOKUP($B263,'Base facturation'!$C$4:$ALN$59,H$4,0)))</f>
        <v/>
      </c>
      <c r="I263" s="287" t="str">
        <f t="shared" ref="I263:I326" si="4">IF(H263="","",IF($B$4&gt;H263,"OUI","non"))</f>
        <v/>
      </c>
      <c r="J263" s="299"/>
      <c r="K263" s="294"/>
      <c r="L263" s="294"/>
      <c r="M263" s="295"/>
    </row>
    <row r="264" spans="2:13" ht="19.600000000000001" customHeight="1" x14ac:dyDescent="0.25">
      <c r="B264" s="282" t="s">
        <v>3071</v>
      </c>
      <c r="C264" s="283" t="str">
        <f>IF(IF(ISERROR(HLOOKUP($B264,'Base facturation'!$C$4:$ALN$59,C$4,0)),"",HLOOKUP($B264,'Base facturation'!$C$4:$ALN$59,C$4,0))=0,"",IF(ISERROR(HLOOKUP($B264,'Base facturation'!$C$4:$ALN$59,C$4,0)),"",HLOOKUP($B264,'Base facturation'!$C$4:$ALN$59,C$4,0)))</f>
        <v/>
      </c>
      <c r="D264" s="283" t="str">
        <f>IF(IF(ISERROR(HLOOKUP($B264,'Base facturation'!$C$4:$ALN$59,D$4,0)),"",HLOOKUP($B264,'Base facturation'!$C$4:$ALN$59,D$4,0))=0,"",IF(ISERROR(HLOOKUP($B264,'Base facturation'!$C$4:$ALN$59,D$4,0)),"",HLOOKUP($B264,'Base facturation'!$C$4:$ALN$59,D$4,0)))</f>
        <v/>
      </c>
      <c r="E264" s="283" t="str">
        <f>IF(IF(ISERROR(HLOOKUP($B264,'Base facturation'!$C$4:$ALN$59,E$4,0)),"",HLOOKUP($B264,'Base facturation'!$C$4:$ALN$59,E$4,0))=0,"",IF(ISERROR(HLOOKUP($B264,'Base facturation'!$C$4:$ALN$59,E$4,0)),"",HLOOKUP($B264,'Base facturation'!$C$4:$ALN$59,E$4,0)))</f>
        <v/>
      </c>
      <c r="F264" s="287" t="str">
        <f>IF(IF(ISERROR(HLOOKUP($B264,'Base facturation'!$C$4:$ALN$59,F$4,0)),"",HLOOKUP($B264,'Base facturation'!$C$4:$ALN$59,F$4,0))=0,"",IF(ISERROR(HLOOKUP($B264,'Base facturation'!$C$4:$ALN$59,F$4,0)),"",HLOOKUP($B264,'Base facturation'!$C$4:$ALN$59,F$4,0)))</f>
        <v/>
      </c>
      <c r="G264" s="309" t="str">
        <f>IF(IF(ISERROR(HLOOKUP($B264,'Base facturation'!$C$4:$ALN$59,G$4,0)),"",HLOOKUP($B264,'Base facturation'!$C$4:$ALN$59,G$4,0))=0,"",IF(ISERROR(HLOOKUP($B264,'Base facturation'!$C$4:$ALN$59,G$4,0)),"",HLOOKUP($B264,'Base facturation'!$C$4:$ALN$59,G$4,0)))</f>
        <v/>
      </c>
      <c r="H264" s="309" t="str">
        <f>IF(IF(ISERROR(HLOOKUP($B264,'Base facturation'!$C$4:$ALN$59,H$4,0)),"",HLOOKUP($B264,'Base facturation'!$C$4:$ALN$59,H$4,0))=0,"",IF(ISERROR(HLOOKUP($B264,'Base facturation'!$C$4:$ALN$59,H$4,0)),"",HLOOKUP($B264,'Base facturation'!$C$4:$ALN$59,H$4,0)))</f>
        <v/>
      </c>
      <c r="I264" s="287" t="str">
        <f t="shared" si="4"/>
        <v/>
      </c>
      <c r="J264" s="299"/>
      <c r="K264" s="294"/>
      <c r="L264" s="294"/>
      <c r="M264" s="295"/>
    </row>
    <row r="265" spans="2:13" ht="19.600000000000001" customHeight="1" x14ac:dyDescent="0.25">
      <c r="B265" s="282" t="s">
        <v>3072</v>
      </c>
      <c r="C265" s="283" t="str">
        <f>IF(IF(ISERROR(HLOOKUP($B265,'Base facturation'!$C$4:$ALN$59,C$4,0)),"",HLOOKUP($B265,'Base facturation'!$C$4:$ALN$59,C$4,0))=0,"",IF(ISERROR(HLOOKUP($B265,'Base facturation'!$C$4:$ALN$59,C$4,0)),"",HLOOKUP($B265,'Base facturation'!$C$4:$ALN$59,C$4,0)))</f>
        <v/>
      </c>
      <c r="D265" s="283" t="str">
        <f>IF(IF(ISERROR(HLOOKUP($B265,'Base facturation'!$C$4:$ALN$59,D$4,0)),"",HLOOKUP($B265,'Base facturation'!$C$4:$ALN$59,D$4,0))=0,"",IF(ISERROR(HLOOKUP($B265,'Base facturation'!$C$4:$ALN$59,D$4,0)),"",HLOOKUP($B265,'Base facturation'!$C$4:$ALN$59,D$4,0)))</f>
        <v/>
      </c>
      <c r="E265" s="283" t="str">
        <f>IF(IF(ISERROR(HLOOKUP($B265,'Base facturation'!$C$4:$ALN$59,E$4,0)),"",HLOOKUP($B265,'Base facturation'!$C$4:$ALN$59,E$4,0))=0,"",IF(ISERROR(HLOOKUP($B265,'Base facturation'!$C$4:$ALN$59,E$4,0)),"",HLOOKUP($B265,'Base facturation'!$C$4:$ALN$59,E$4,0)))</f>
        <v/>
      </c>
      <c r="F265" s="287" t="str">
        <f>IF(IF(ISERROR(HLOOKUP($B265,'Base facturation'!$C$4:$ALN$59,F$4,0)),"",HLOOKUP($B265,'Base facturation'!$C$4:$ALN$59,F$4,0))=0,"",IF(ISERROR(HLOOKUP($B265,'Base facturation'!$C$4:$ALN$59,F$4,0)),"",HLOOKUP($B265,'Base facturation'!$C$4:$ALN$59,F$4,0)))</f>
        <v/>
      </c>
      <c r="G265" s="309" t="str">
        <f>IF(IF(ISERROR(HLOOKUP($B265,'Base facturation'!$C$4:$ALN$59,G$4,0)),"",HLOOKUP($B265,'Base facturation'!$C$4:$ALN$59,G$4,0))=0,"",IF(ISERROR(HLOOKUP($B265,'Base facturation'!$C$4:$ALN$59,G$4,0)),"",HLOOKUP($B265,'Base facturation'!$C$4:$ALN$59,G$4,0)))</f>
        <v/>
      </c>
      <c r="H265" s="309" t="str">
        <f>IF(IF(ISERROR(HLOOKUP($B265,'Base facturation'!$C$4:$ALN$59,H$4,0)),"",HLOOKUP($B265,'Base facturation'!$C$4:$ALN$59,H$4,0))=0,"",IF(ISERROR(HLOOKUP($B265,'Base facturation'!$C$4:$ALN$59,H$4,0)),"",HLOOKUP($B265,'Base facturation'!$C$4:$ALN$59,H$4,0)))</f>
        <v/>
      </c>
      <c r="I265" s="287" t="str">
        <f t="shared" si="4"/>
        <v/>
      </c>
      <c r="J265" s="299"/>
      <c r="K265" s="294"/>
      <c r="L265" s="294"/>
      <c r="M265" s="295"/>
    </row>
    <row r="266" spans="2:13" ht="19.600000000000001" customHeight="1" x14ac:dyDescent="0.25">
      <c r="B266" s="282" t="s">
        <v>3073</v>
      </c>
      <c r="C266" s="283" t="str">
        <f>IF(IF(ISERROR(HLOOKUP($B266,'Base facturation'!$C$4:$ALN$59,C$4,0)),"",HLOOKUP($B266,'Base facturation'!$C$4:$ALN$59,C$4,0))=0,"",IF(ISERROR(HLOOKUP($B266,'Base facturation'!$C$4:$ALN$59,C$4,0)),"",HLOOKUP($B266,'Base facturation'!$C$4:$ALN$59,C$4,0)))</f>
        <v/>
      </c>
      <c r="D266" s="283" t="str">
        <f>IF(IF(ISERROR(HLOOKUP($B266,'Base facturation'!$C$4:$ALN$59,D$4,0)),"",HLOOKUP($B266,'Base facturation'!$C$4:$ALN$59,D$4,0))=0,"",IF(ISERROR(HLOOKUP($B266,'Base facturation'!$C$4:$ALN$59,D$4,0)),"",HLOOKUP($B266,'Base facturation'!$C$4:$ALN$59,D$4,0)))</f>
        <v/>
      </c>
      <c r="E266" s="283" t="str">
        <f>IF(IF(ISERROR(HLOOKUP($B266,'Base facturation'!$C$4:$ALN$59,E$4,0)),"",HLOOKUP($B266,'Base facturation'!$C$4:$ALN$59,E$4,0))=0,"",IF(ISERROR(HLOOKUP($B266,'Base facturation'!$C$4:$ALN$59,E$4,0)),"",HLOOKUP($B266,'Base facturation'!$C$4:$ALN$59,E$4,0)))</f>
        <v/>
      </c>
      <c r="F266" s="287" t="str">
        <f>IF(IF(ISERROR(HLOOKUP($B266,'Base facturation'!$C$4:$ALN$59,F$4,0)),"",HLOOKUP($B266,'Base facturation'!$C$4:$ALN$59,F$4,0))=0,"",IF(ISERROR(HLOOKUP($B266,'Base facturation'!$C$4:$ALN$59,F$4,0)),"",HLOOKUP($B266,'Base facturation'!$C$4:$ALN$59,F$4,0)))</f>
        <v/>
      </c>
      <c r="G266" s="309" t="str">
        <f>IF(IF(ISERROR(HLOOKUP($B266,'Base facturation'!$C$4:$ALN$59,G$4,0)),"",HLOOKUP($B266,'Base facturation'!$C$4:$ALN$59,G$4,0))=0,"",IF(ISERROR(HLOOKUP($B266,'Base facturation'!$C$4:$ALN$59,G$4,0)),"",HLOOKUP($B266,'Base facturation'!$C$4:$ALN$59,G$4,0)))</f>
        <v/>
      </c>
      <c r="H266" s="309" t="str">
        <f>IF(IF(ISERROR(HLOOKUP($B266,'Base facturation'!$C$4:$ALN$59,H$4,0)),"",HLOOKUP($B266,'Base facturation'!$C$4:$ALN$59,H$4,0))=0,"",IF(ISERROR(HLOOKUP($B266,'Base facturation'!$C$4:$ALN$59,H$4,0)),"",HLOOKUP($B266,'Base facturation'!$C$4:$ALN$59,H$4,0)))</f>
        <v/>
      </c>
      <c r="I266" s="287" t="str">
        <f t="shared" si="4"/>
        <v/>
      </c>
      <c r="J266" s="299"/>
      <c r="K266" s="294"/>
      <c r="L266" s="294"/>
      <c r="M266" s="295"/>
    </row>
    <row r="267" spans="2:13" ht="19.600000000000001" customHeight="1" x14ac:dyDescent="0.25">
      <c r="B267" s="282" t="s">
        <v>3074</v>
      </c>
      <c r="C267" s="283" t="str">
        <f>IF(IF(ISERROR(HLOOKUP($B267,'Base facturation'!$C$4:$ALN$59,C$4,0)),"",HLOOKUP($B267,'Base facturation'!$C$4:$ALN$59,C$4,0))=0,"",IF(ISERROR(HLOOKUP($B267,'Base facturation'!$C$4:$ALN$59,C$4,0)),"",HLOOKUP($B267,'Base facturation'!$C$4:$ALN$59,C$4,0)))</f>
        <v/>
      </c>
      <c r="D267" s="283" t="str">
        <f>IF(IF(ISERROR(HLOOKUP($B267,'Base facturation'!$C$4:$ALN$59,D$4,0)),"",HLOOKUP($B267,'Base facturation'!$C$4:$ALN$59,D$4,0))=0,"",IF(ISERROR(HLOOKUP($B267,'Base facturation'!$C$4:$ALN$59,D$4,0)),"",HLOOKUP($B267,'Base facturation'!$C$4:$ALN$59,D$4,0)))</f>
        <v/>
      </c>
      <c r="E267" s="283" t="str">
        <f>IF(IF(ISERROR(HLOOKUP($B267,'Base facturation'!$C$4:$ALN$59,E$4,0)),"",HLOOKUP($B267,'Base facturation'!$C$4:$ALN$59,E$4,0))=0,"",IF(ISERROR(HLOOKUP($B267,'Base facturation'!$C$4:$ALN$59,E$4,0)),"",HLOOKUP($B267,'Base facturation'!$C$4:$ALN$59,E$4,0)))</f>
        <v/>
      </c>
      <c r="F267" s="287" t="str">
        <f>IF(IF(ISERROR(HLOOKUP($B267,'Base facturation'!$C$4:$ALN$59,F$4,0)),"",HLOOKUP($B267,'Base facturation'!$C$4:$ALN$59,F$4,0))=0,"",IF(ISERROR(HLOOKUP($B267,'Base facturation'!$C$4:$ALN$59,F$4,0)),"",HLOOKUP($B267,'Base facturation'!$C$4:$ALN$59,F$4,0)))</f>
        <v/>
      </c>
      <c r="G267" s="309" t="str">
        <f>IF(IF(ISERROR(HLOOKUP($B267,'Base facturation'!$C$4:$ALN$59,G$4,0)),"",HLOOKUP($B267,'Base facturation'!$C$4:$ALN$59,G$4,0))=0,"",IF(ISERROR(HLOOKUP($B267,'Base facturation'!$C$4:$ALN$59,G$4,0)),"",HLOOKUP($B267,'Base facturation'!$C$4:$ALN$59,G$4,0)))</f>
        <v/>
      </c>
      <c r="H267" s="309" t="str">
        <f>IF(IF(ISERROR(HLOOKUP($B267,'Base facturation'!$C$4:$ALN$59,H$4,0)),"",HLOOKUP($B267,'Base facturation'!$C$4:$ALN$59,H$4,0))=0,"",IF(ISERROR(HLOOKUP($B267,'Base facturation'!$C$4:$ALN$59,H$4,0)),"",HLOOKUP($B267,'Base facturation'!$C$4:$ALN$59,H$4,0)))</f>
        <v/>
      </c>
      <c r="I267" s="287" t="str">
        <f t="shared" si="4"/>
        <v/>
      </c>
      <c r="J267" s="299"/>
      <c r="K267" s="294"/>
      <c r="L267" s="294"/>
      <c r="M267" s="295"/>
    </row>
    <row r="268" spans="2:13" ht="19.600000000000001" customHeight="1" x14ac:dyDescent="0.25">
      <c r="B268" s="282" t="s">
        <v>3075</v>
      </c>
      <c r="C268" s="283" t="str">
        <f>IF(IF(ISERROR(HLOOKUP($B268,'Base facturation'!$C$4:$ALN$59,C$4,0)),"",HLOOKUP($B268,'Base facturation'!$C$4:$ALN$59,C$4,0))=0,"",IF(ISERROR(HLOOKUP($B268,'Base facturation'!$C$4:$ALN$59,C$4,0)),"",HLOOKUP($B268,'Base facturation'!$C$4:$ALN$59,C$4,0)))</f>
        <v/>
      </c>
      <c r="D268" s="283" t="str">
        <f>IF(IF(ISERROR(HLOOKUP($B268,'Base facturation'!$C$4:$ALN$59,D$4,0)),"",HLOOKUP($B268,'Base facturation'!$C$4:$ALN$59,D$4,0))=0,"",IF(ISERROR(HLOOKUP($B268,'Base facturation'!$C$4:$ALN$59,D$4,0)),"",HLOOKUP($B268,'Base facturation'!$C$4:$ALN$59,D$4,0)))</f>
        <v/>
      </c>
      <c r="E268" s="283" t="str">
        <f>IF(IF(ISERROR(HLOOKUP($B268,'Base facturation'!$C$4:$ALN$59,E$4,0)),"",HLOOKUP($B268,'Base facturation'!$C$4:$ALN$59,E$4,0))=0,"",IF(ISERROR(HLOOKUP($B268,'Base facturation'!$C$4:$ALN$59,E$4,0)),"",HLOOKUP($B268,'Base facturation'!$C$4:$ALN$59,E$4,0)))</f>
        <v/>
      </c>
      <c r="F268" s="287" t="str">
        <f>IF(IF(ISERROR(HLOOKUP($B268,'Base facturation'!$C$4:$ALN$59,F$4,0)),"",HLOOKUP($B268,'Base facturation'!$C$4:$ALN$59,F$4,0))=0,"",IF(ISERROR(HLOOKUP($B268,'Base facturation'!$C$4:$ALN$59,F$4,0)),"",HLOOKUP($B268,'Base facturation'!$C$4:$ALN$59,F$4,0)))</f>
        <v/>
      </c>
      <c r="G268" s="309" t="str">
        <f>IF(IF(ISERROR(HLOOKUP($B268,'Base facturation'!$C$4:$ALN$59,G$4,0)),"",HLOOKUP($B268,'Base facturation'!$C$4:$ALN$59,G$4,0))=0,"",IF(ISERROR(HLOOKUP($B268,'Base facturation'!$C$4:$ALN$59,G$4,0)),"",HLOOKUP($B268,'Base facturation'!$C$4:$ALN$59,G$4,0)))</f>
        <v/>
      </c>
      <c r="H268" s="309" t="str">
        <f>IF(IF(ISERROR(HLOOKUP($B268,'Base facturation'!$C$4:$ALN$59,H$4,0)),"",HLOOKUP($B268,'Base facturation'!$C$4:$ALN$59,H$4,0))=0,"",IF(ISERROR(HLOOKUP($B268,'Base facturation'!$C$4:$ALN$59,H$4,0)),"",HLOOKUP($B268,'Base facturation'!$C$4:$ALN$59,H$4,0)))</f>
        <v/>
      </c>
      <c r="I268" s="287" t="str">
        <f t="shared" si="4"/>
        <v/>
      </c>
      <c r="J268" s="299"/>
      <c r="K268" s="294"/>
      <c r="L268" s="294"/>
      <c r="M268" s="295"/>
    </row>
    <row r="269" spans="2:13" ht="19.600000000000001" customHeight="1" x14ac:dyDescent="0.25">
      <c r="B269" s="282" t="s">
        <v>3076</v>
      </c>
      <c r="C269" s="283" t="str">
        <f>IF(IF(ISERROR(HLOOKUP($B269,'Base facturation'!$C$4:$ALN$59,C$4,0)),"",HLOOKUP($B269,'Base facturation'!$C$4:$ALN$59,C$4,0))=0,"",IF(ISERROR(HLOOKUP($B269,'Base facturation'!$C$4:$ALN$59,C$4,0)),"",HLOOKUP($B269,'Base facturation'!$C$4:$ALN$59,C$4,0)))</f>
        <v/>
      </c>
      <c r="D269" s="283" t="str">
        <f>IF(IF(ISERROR(HLOOKUP($B269,'Base facturation'!$C$4:$ALN$59,D$4,0)),"",HLOOKUP($B269,'Base facturation'!$C$4:$ALN$59,D$4,0))=0,"",IF(ISERROR(HLOOKUP($B269,'Base facturation'!$C$4:$ALN$59,D$4,0)),"",HLOOKUP($B269,'Base facturation'!$C$4:$ALN$59,D$4,0)))</f>
        <v/>
      </c>
      <c r="E269" s="283" t="str">
        <f>IF(IF(ISERROR(HLOOKUP($B269,'Base facturation'!$C$4:$ALN$59,E$4,0)),"",HLOOKUP($B269,'Base facturation'!$C$4:$ALN$59,E$4,0))=0,"",IF(ISERROR(HLOOKUP($B269,'Base facturation'!$C$4:$ALN$59,E$4,0)),"",HLOOKUP($B269,'Base facturation'!$C$4:$ALN$59,E$4,0)))</f>
        <v/>
      </c>
      <c r="F269" s="287" t="str">
        <f>IF(IF(ISERROR(HLOOKUP($B269,'Base facturation'!$C$4:$ALN$59,F$4,0)),"",HLOOKUP($B269,'Base facturation'!$C$4:$ALN$59,F$4,0))=0,"",IF(ISERROR(HLOOKUP($B269,'Base facturation'!$C$4:$ALN$59,F$4,0)),"",HLOOKUP($B269,'Base facturation'!$C$4:$ALN$59,F$4,0)))</f>
        <v/>
      </c>
      <c r="G269" s="309" t="str">
        <f>IF(IF(ISERROR(HLOOKUP($B269,'Base facturation'!$C$4:$ALN$59,G$4,0)),"",HLOOKUP($B269,'Base facturation'!$C$4:$ALN$59,G$4,0))=0,"",IF(ISERROR(HLOOKUP($B269,'Base facturation'!$C$4:$ALN$59,G$4,0)),"",HLOOKUP($B269,'Base facturation'!$C$4:$ALN$59,G$4,0)))</f>
        <v/>
      </c>
      <c r="H269" s="309" t="str">
        <f>IF(IF(ISERROR(HLOOKUP($B269,'Base facturation'!$C$4:$ALN$59,H$4,0)),"",HLOOKUP($B269,'Base facturation'!$C$4:$ALN$59,H$4,0))=0,"",IF(ISERROR(HLOOKUP($B269,'Base facturation'!$C$4:$ALN$59,H$4,0)),"",HLOOKUP($B269,'Base facturation'!$C$4:$ALN$59,H$4,0)))</f>
        <v/>
      </c>
      <c r="I269" s="287" t="str">
        <f t="shared" si="4"/>
        <v/>
      </c>
      <c r="J269" s="299"/>
      <c r="K269" s="294"/>
      <c r="L269" s="294"/>
      <c r="M269" s="295"/>
    </row>
    <row r="270" spans="2:13" ht="19.600000000000001" customHeight="1" x14ac:dyDescent="0.25">
      <c r="B270" s="282" t="s">
        <v>3077</v>
      </c>
      <c r="C270" s="283" t="str">
        <f>IF(IF(ISERROR(HLOOKUP($B270,'Base facturation'!$C$4:$ALN$59,C$4,0)),"",HLOOKUP($B270,'Base facturation'!$C$4:$ALN$59,C$4,0))=0,"",IF(ISERROR(HLOOKUP($B270,'Base facturation'!$C$4:$ALN$59,C$4,0)),"",HLOOKUP($B270,'Base facturation'!$C$4:$ALN$59,C$4,0)))</f>
        <v/>
      </c>
      <c r="D270" s="283" t="str">
        <f>IF(IF(ISERROR(HLOOKUP($B270,'Base facturation'!$C$4:$ALN$59,D$4,0)),"",HLOOKUP($B270,'Base facturation'!$C$4:$ALN$59,D$4,0))=0,"",IF(ISERROR(HLOOKUP($B270,'Base facturation'!$C$4:$ALN$59,D$4,0)),"",HLOOKUP($B270,'Base facturation'!$C$4:$ALN$59,D$4,0)))</f>
        <v/>
      </c>
      <c r="E270" s="283" t="str">
        <f>IF(IF(ISERROR(HLOOKUP($B270,'Base facturation'!$C$4:$ALN$59,E$4,0)),"",HLOOKUP($B270,'Base facturation'!$C$4:$ALN$59,E$4,0))=0,"",IF(ISERROR(HLOOKUP($B270,'Base facturation'!$C$4:$ALN$59,E$4,0)),"",HLOOKUP($B270,'Base facturation'!$C$4:$ALN$59,E$4,0)))</f>
        <v/>
      </c>
      <c r="F270" s="287" t="str">
        <f>IF(IF(ISERROR(HLOOKUP($B270,'Base facturation'!$C$4:$ALN$59,F$4,0)),"",HLOOKUP($B270,'Base facturation'!$C$4:$ALN$59,F$4,0))=0,"",IF(ISERROR(HLOOKUP($B270,'Base facturation'!$C$4:$ALN$59,F$4,0)),"",HLOOKUP($B270,'Base facturation'!$C$4:$ALN$59,F$4,0)))</f>
        <v/>
      </c>
      <c r="G270" s="309" t="str">
        <f>IF(IF(ISERROR(HLOOKUP($B270,'Base facturation'!$C$4:$ALN$59,G$4,0)),"",HLOOKUP($B270,'Base facturation'!$C$4:$ALN$59,G$4,0))=0,"",IF(ISERROR(HLOOKUP($B270,'Base facturation'!$C$4:$ALN$59,G$4,0)),"",HLOOKUP($B270,'Base facturation'!$C$4:$ALN$59,G$4,0)))</f>
        <v/>
      </c>
      <c r="H270" s="309" t="str">
        <f>IF(IF(ISERROR(HLOOKUP($B270,'Base facturation'!$C$4:$ALN$59,H$4,0)),"",HLOOKUP($B270,'Base facturation'!$C$4:$ALN$59,H$4,0))=0,"",IF(ISERROR(HLOOKUP($B270,'Base facturation'!$C$4:$ALN$59,H$4,0)),"",HLOOKUP($B270,'Base facturation'!$C$4:$ALN$59,H$4,0)))</f>
        <v/>
      </c>
      <c r="I270" s="287" t="str">
        <f t="shared" si="4"/>
        <v/>
      </c>
      <c r="J270" s="299"/>
      <c r="K270" s="294"/>
      <c r="L270" s="294"/>
      <c r="M270" s="295"/>
    </row>
    <row r="271" spans="2:13" ht="19.600000000000001" customHeight="1" x14ac:dyDescent="0.25">
      <c r="B271" s="282" t="s">
        <v>3078</v>
      </c>
      <c r="C271" s="283" t="str">
        <f>IF(IF(ISERROR(HLOOKUP($B271,'Base facturation'!$C$4:$ALN$59,C$4,0)),"",HLOOKUP($B271,'Base facturation'!$C$4:$ALN$59,C$4,0))=0,"",IF(ISERROR(HLOOKUP($B271,'Base facturation'!$C$4:$ALN$59,C$4,0)),"",HLOOKUP($B271,'Base facturation'!$C$4:$ALN$59,C$4,0)))</f>
        <v/>
      </c>
      <c r="D271" s="283" t="str">
        <f>IF(IF(ISERROR(HLOOKUP($B271,'Base facturation'!$C$4:$ALN$59,D$4,0)),"",HLOOKUP($B271,'Base facturation'!$C$4:$ALN$59,D$4,0))=0,"",IF(ISERROR(HLOOKUP($B271,'Base facturation'!$C$4:$ALN$59,D$4,0)),"",HLOOKUP($B271,'Base facturation'!$C$4:$ALN$59,D$4,0)))</f>
        <v/>
      </c>
      <c r="E271" s="283" t="str">
        <f>IF(IF(ISERROR(HLOOKUP($B271,'Base facturation'!$C$4:$ALN$59,E$4,0)),"",HLOOKUP($B271,'Base facturation'!$C$4:$ALN$59,E$4,0))=0,"",IF(ISERROR(HLOOKUP($B271,'Base facturation'!$C$4:$ALN$59,E$4,0)),"",HLOOKUP($B271,'Base facturation'!$C$4:$ALN$59,E$4,0)))</f>
        <v/>
      </c>
      <c r="F271" s="287" t="str">
        <f>IF(IF(ISERROR(HLOOKUP($B271,'Base facturation'!$C$4:$ALN$59,F$4,0)),"",HLOOKUP($B271,'Base facturation'!$C$4:$ALN$59,F$4,0))=0,"",IF(ISERROR(HLOOKUP($B271,'Base facturation'!$C$4:$ALN$59,F$4,0)),"",HLOOKUP($B271,'Base facturation'!$C$4:$ALN$59,F$4,0)))</f>
        <v/>
      </c>
      <c r="G271" s="309" t="str">
        <f>IF(IF(ISERROR(HLOOKUP($B271,'Base facturation'!$C$4:$ALN$59,G$4,0)),"",HLOOKUP($B271,'Base facturation'!$C$4:$ALN$59,G$4,0))=0,"",IF(ISERROR(HLOOKUP($B271,'Base facturation'!$C$4:$ALN$59,G$4,0)),"",HLOOKUP($B271,'Base facturation'!$C$4:$ALN$59,G$4,0)))</f>
        <v/>
      </c>
      <c r="H271" s="309" t="str">
        <f>IF(IF(ISERROR(HLOOKUP($B271,'Base facturation'!$C$4:$ALN$59,H$4,0)),"",HLOOKUP($B271,'Base facturation'!$C$4:$ALN$59,H$4,0))=0,"",IF(ISERROR(HLOOKUP($B271,'Base facturation'!$C$4:$ALN$59,H$4,0)),"",HLOOKUP($B271,'Base facturation'!$C$4:$ALN$59,H$4,0)))</f>
        <v/>
      </c>
      <c r="I271" s="287" t="str">
        <f t="shared" si="4"/>
        <v/>
      </c>
      <c r="J271" s="299"/>
      <c r="K271" s="294"/>
      <c r="L271" s="294"/>
      <c r="M271" s="295"/>
    </row>
    <row r="272" spans="2:13" ht="19.600000000000001" customHeight="1" x14ac:dyDescent="0.25">
      <c r="B272" s="282" t="s">
        <v>3079</v>
      </c>
      <c r="C272" s="283" t="str">
        <f>IF(IF(ISERROR(HLOOKUP($B272,'Base facturation'!$C$4:$ALN$59,C$4,0)),"",HLOOKUP($B272,'Base facturation'!$C$4:$ALN$59,C$4,0))=0,"",IF(ISERROR(HLOOKUP($B272,'Base facturation'!$C$4:$ALN$59,C$4,0)),"",HLOOKUP($B272,'Base facturation'!$C$4:$ALN$59,C$4,0)))</f>
        <v/>
      </c>
      <c r="D272" s="283" t="str">
        <f>IF(IF(ISERROR(HLOOKUP($B272,'Base facturation'!$C$4:$ALN$59,D$4,0)),"",HLOOKUP($B272,'Base facturation'!$C$4:$ALN$59,D$4,0))=0,"",IF(ISERROR(HLOOKUP($B272,'Base facturation'!$C$4:$ALN$59,D$4,0)),"",HLOOKUP($B272,'Base facturation'!$C$4:$ALN$59,D$4,0)))</f>
        <v/>
      </c>
      <c r="E272" s="283" t="str">
        <f>IF(IF(ISERROR(HLOOKUP($B272,'Base facturation'!$C$4:$ALN$59,E$4,0)),"",HLOOKUP($B272,'Base facturation'!$C$4:$ALN$59,E$4,0))=0,"",IF(ISERROR(HLOOKUP($B272,'Base facturation'!$C$4:$ALN$59,E$4,0)),"",HLOOKUP($B272,'Base facturation'!$C$4:$ALN$59,E$4,0)))</f>
        <v/>
      </c>
      <c r="F272" s="287" t="str">
        <f>IF(IF(ISERROR(HLOOKUP($B272,'Base facturation'!$C$4:$ALN$59,F$4,0)),"",HLOOKUP($B272,'Base facturation'!$C$4:$ALN$59,F$4,0))=0,"",IF(ISERROR(HLOOKUP($B272,'Base facturation'!$C$4:$ALN$59,F$4,0)),"",HLOOKUP($B272,'Base facturation'!$C$4:$ALN$59,F$4,0)))</f>
        <v/>
      </c>
      <c r="G272" s="309" t="str">
        <f>IF(IF(ISERROR(HLOOKUP($B272,'Base facturation'!$C$4:$ALN$59,G$4,0)),"",HLOOKUP($B272,'Base facturation'!$C$4:$ALN$59,G$4,0))=0,"",IF(ISERROR(HLOOKUP($B272,'Base facturation'!$C$4:$ALN$59,G$4,0)),"",HLOOKUP($B272,'Base facturation'!$C$4:$ALN$59,G$4,0)))</f>
        <v/>
      </c>
      <c r="H272" s="309" t="str">
        <f>IF(IF(ISERROR(HLOOKUP($B272,'Base facturation'!$C$4:$ALN$59,H$4,0)),"",HLOOKUP($B272,'Base facturation'!$C$4:$ALN$59,H$4,0))=0,"",IF(ISERROR(HLOOKUP($B272,'Base facturation'!$C$4:$ALN$59,H$4,0)),"",HLOOKUP($B272,'Base facturation'!$C$4:$ALN$59,H$4,0)))</f>
        <v/>
      </c>
      <c r="I272" s="287" t="str">
        <f t="shared" si="4"/>
        <v/>
      </c>
      <c r="J272" s="299"/>
      <c r="K272" s="294"/>
      <c r="L272" s="294"/>
      <c r="M272" s="295"/>
    </row>
    <row r="273" spans="2:13" ht="19.600000000000001" customHeight="1" x14ac:dyDescent="0.25">
      <c r="B273" s="282" t="s">
        <v>3080</v>
      </c>
      <c r="C273" s="283" t="str">
        <f>IF(IF(ISERROR(HLOOKUP($B273,'Base facturation'!$C$4:$ALN$59,C$4,0)),"",HLOOKUP($B273,'Base facturation'!$C$4:$ALN$59,C$4,0))=0,"",IF(ISERROR(HLOOKUP($B273,'Base facturation'!$C$4:$ALN$59,C$4,0)),"",HLOOKUP($B273,'Base facturation'!$C$4:$ALN$59,C$4,0)))</f>
        <v/>
      </c>
      <c r="D273" s="283" t="str">
        <f>IF(IF(ISERROR(HLOOKUP($B273,'Base facturation'!$C$4:$ALN$59,D$4,0)),"",HLOOKUP($B273,'Base facturation'!$C$4:$ALN$59,D$4,0))=0,"",IF(ISERROR(HLOOKUP($B273,'Base facturation'!$C$4:$ALN$59,D$4,0)),"",HLOOKUP($B273,'Base facturation'!$C$4:$ALN$59,D$4,0)))</f>
        <v/>
      </c>
      <c r="E273" s="283" t="str">
        <f>IF(IF(ISERROR(HLOOKUP($B273,'Base facturation'!$C$4:$ALN$59,E$4,0)),"",HLOOKUP($B273,'Base facturation'!$C$4:$ALN$59,E$4,0))=0,"",IF(ISERROR(HLOOKUP($B273,'Base facturation'!$C$4:$ALN$59,E$4,0)),"",HLOOKUP($B273,'Base facturation'!$C$4:$ALN$59,E$4,0)))</f>
        <v/>
      </c>
      <c r="F273" s="287" t="str">
        <f>IF(IF(ISERROR(HLOOKUP($B273,'Base facturation'!$C$4:$ALN$59,F$4,0)),"",HLOOKUP($B273,'Base facturation'!$C$4:$ALN$59,F$4,0))=0,"",IF(ISERROR(HLOOKUP($B273,'Base facturation'!$C$4:$ALN$59,F$4,0)),"",HLOOKUP($B273,'Base facturation'!$C$4:$ALN$59,F$4,0)))</f>
        <v/>
      </c>
      <c r="G273" s="309" t="str">
        <f>IF(IF(ISERROR(HLOOKUP($B273,'Base facturation'!$C$4:$ALN$59,G$4,0)),"",HLOOKUP($B273,'Base facturation'!$C$4:$ALN$59,G$4,0))=0,"",IF(ISERROR(HLOOKUP($B273,'Base facturation'!$C$4:$ALN$59,G$4,0)),"",HLOOKUP($B273,'Base facturation'!$C$4:$ALN$59,G$4,0)))</f>
        <v/>
      </c>
      <c r="H273" s="309" t="str">
        <f>IF(IF(ISERROR(HLOOKUP($B273,'Base facturation'!$C$4:$ALN$59,H$4,0)),"",HLOOKUP($B273,'Base facturation'!$C$4:$ALN$59,H$4,0))=0,"",IF(ISERROR(HLOOKUP($B273,'Base facturation'!$C$4:$ALN$59,H$4,0)),"",HLOOKUP($B273,'Base facturation'!$C$4:$ALN$59,H$4,0)))</f>
        <v/>
      </c>
      <c r="I273" s="287" t="str">
        <f t="shared" si="4"/>
        <v/>
      </c>
      <c r="J273" s="299"/>
      <c r="K273" s="294"/>
      <c r="L273" s="294"/>
      <c r="M273" s="295"/>
    </row>
    <row r="274" spans="2:13" ht="19.600000000000001" customHeight="1" x14ac:dyDescent="0.25">
      <c r="B274" s="282" t="s">
        <v>3081</v>
      </c>
      <c r="C274" s="283" t="str">
        <f>IF(IF(ISERROR(HLOOKUP($B274,'Base facturation'!$C$4:$ALN$59,C$4,0)),"",HLOOKUP($B274,'Base facturation'!$C$4:$ALN$59,C$4,0))=0,"",IF(ISERROR(HLOOKUP($B274,'Base facturation'!$C$4:$ALN$59,C$4,0)),"",HLOOKUP($B274,'Base facturation'!$C$4:$ALN$59,C$4,0)))</f>
        <v/>
      </c>
      <c r="D274" s="283" t="str">
        <f>IF(IF(ISERROR(HLOOKUP($B274,'Base facturation'!$C$4:$ALN$59,D$4,0)),"",HLOOKUP($B274,'Base facturation'!$C$4:$ALN$59,D$4,0))=0,"",IF(ISERROR(HLOOKUP($B274,'Base facturation'!$C$4:$ALN$59,D$4,0)),"",HLOOKUP($B274,'Base facturation'!$C$4:$ALN$59,D$4,0)))</f>
        <v/>
      </c>
      <c r="E274" s="283" t="str">
        <f>IF(IF(ISERROR(HLOOKUP($B274,'Base facturation'!$C$4:$ALN$59,E$4,0)),"",HLOOKUP($B274,'Base facturation'!$C$4:$ALN$59,E$4,0))=0,"",IF(ISERROR(HLOOKUP($B274,'Base facturation'!$C$4:$ALN$59,E$4,0)),"",HLOOKUP($B274,'Base facturation'!$C$4:$ALN$59,E$4,0)))</f>
        <v/>
      </c>
      <c r="F274" s="287" t="str">
        <f>IF(IF(ISERROR(HLOOKUP($B274,'Base facturation'!$C$4:$ALN$59,F$4,0)),"",HLOOKUP($B274,'Base facturation'!$C$4:$ALN$59,F$4,0))=0,"",IF(ISERROR(HLOOKUP($B274,'Base facturation'!$C$4:$ALN$59,F$4,0)),"",HLOOKUP($B274,'Base facturation'!$C$4:$ALN$59,F$4,0)))</f>
        <v/>
      </c>
      <c r="G274" s="309" t="str">
        <f>IF(IF(ISERROR(HLOOKUP($B274,'Base facturation'!$C$4:$ALN$59,G$4,0)),"",HLOOKUP($B274,'Base facturation'!$C$4:$ALN$59,G$4,0))=0,"",IF(ISERROR(HLOOKUP($B274,'Base facturation'!$C$4:$ALN$59,G$4,0)),"",HLOOKUP($B274,'Base facturation'!$C$4:$ALN$59,G$4,0)))</f>
        <v/>
      </c>
      <c r="H274" s="309" t="str">
        <f>IF(IF(ISERROR(HLOOKUP($B274,'Base facturation'!$C$4:$ALN$59,H$4,0)),"",HLOOKUP($B274,'Base facturation'!$C$4:$ALN$59,H$4,0))=0,"",IF(ISERROR(HLOOKUP($B274,'Base facturation'!$C$4:$ALN$59,H$4,0)),"",HLOOKUP($B274,'Base facturation'!$C$4:$ALN$59,H$4,0)))</f>
        <v/>
      </c>
      <c r="I274" s="287" t="str">
        <f t="shared" si="4"/>
        <v/>
      </c>
      <c r="J274" s="299"/>
      <c r="K274" s="294"/>
      <c r="L274" s="294"/>
      <c r="M274" s="295"/>
    </row>
    <row r="275" spans="2:13" ht="19.600000000000001" customHeight="1" x14ac:dyDescent="0.25">
      <c r="B275" s="282" t="s">
        <v>3082</v>
      </c>
      <c r="C275" s="283" t="str">
        <f>IF(IF(ISERROR(HLOOKUP($B275,'Base facturation'!$C$4:$ALN$59,C$4,0)),"",HLOOKUP($B275,'Base facturation'!$C$4:$ALN$59,C$4,0))=0,"",IF(ISERROR(HLOOKUP($B275,'Base facturation'!$C$4:$ALN$59,C$4,0)),"",HLOOKUP($B275,'Base facturation'!$C$4:$ALN$59,C$4,0)))</f>
        <v/>
      </c>
      <c r="D275" s="283" t="str">
        <f>IF(IF(ISERROR(HLOOKUP($B275,'Base facturation'!$C$4:$ALN$59,D$4,0)),"",HLOOKUP($B275,'Base facturation'!$C$4:$ALN$59,D$4,0))=0,"",IF(ISERROR(HLOOKUP($B275,'Base facturation'!$C$4:$ALN$59,D$4,0)),"",HLOOKUP($B275,'Base facturation'!$C$4:$ALN$59,D$4,0)))</f>
        <v/>
      </c>
      <c r="E275" s="283" t="str">
        <f>IF(IF(ISERROR(HLOOKUP($B275,'Base facturation'!$C$4:$ALN$59,E$4,0)),"",HLOOKUP($B275,'Base facturation'!$C$4:$ALN$59,E$4,0))=0,"",IF(ISERROR(HLOOKUP($B275,'Base facturation'!$C$4:$ALN$59,E$4,0)),"",HLOOKUP($B275,'Base facturation'!$C$4:$ALN$59,E$4,0)))</f>
        <v/>
      </c>
      <c r="F275" s="287" t="str">
        <f>IF(IF(ISERROR(HLOOKUP($B275,'Base facturation'!$C$4:$ALN$59,F$4,0)),"",HLOOKUP($B275,'Base facturation'!$C$4:$ALN$59,F$4,0))=0,"",IF(ISERROR(HLOOKUP($B275,'Base facturation'!$C$4:$ALN$59,F$4,0)),"",HLOOKUP($B275,'Base facturation'!$C$4:$ALN$59,F$4,0)))</f>
        <v/>
      </c>
      <c r="G275" s="309" t="str">
        <f>IF(IF(ISERROR(HLOOKUP($B275,'Base facturation'!$C$4:$ALN$59,G$4,0)),"",HLOOKUP($B275,'Base facturation'!$C$4:$ALN$59,G$4,0))=0,"",IF(ISERROR(HLOOKUP($B275,'Base facturation'!$C$4:$ALN$59,G$4,0)),"",HLOOKUP($B275,'Base facturation'!$C$4:$ALN$59,G$4,0)))</f>
        <v/>
      </c>
      <c r="H275" s="309" t="str">
        <f>IF(IF(ISERROR(HLOOKUP($B275,'Base facturation'!$C$4:$ALN$59,H$4,0)),"",HLOOKUP($B275,'Base facturation'!$C$4:$ALN$59,H$4,0))=0,"",IF(ISERROR(HLOOKUP($B275,'Base facturation'!$C$4:$ALN$59,H$4,0)),"",HLOOKUP($B275,'Base facturation'!$C$4:$ALN$59,H$4,0)))</f>
        <v/>
      </c>
      <c r="I275" s="287" t="str">
        <f t="shared" si="4"/>
        <v/>
      </c>
      <c r="J275" s="299"/>
      <c r="K275" s="294"/>
      <c r="L275" s="294"/>
      <c r="M275" s="295"/>
    </row>
    <row r="276" spans="2:13" ht="19.600000000000001" customHeight="1" x14ac:dyDescent="0.25">
      <c r="B276" s="282" t="s">
        <v>3083</v>
      </c>
      <c r="C276" s="283" t="str">
        <f>IF(IF(ISERROR(HLOOKUP($B276,'Base facturation'!$C$4:$ALN$59,C$4,0)),"",HLOOKUP($B276,'Base facturation'!$C$4:$ALN$59,C$4,0))=0,"",IF(ISERROR(HLOOKUP($B276,'Base facturation'!$C$4:$ALN$59,C$4,0)),"",HLOOKUP($B276,'Base facturation'!$C$4:$ALN$59,C$4,0)))</f>
        <v/>
      </c>
      <c r="D276" s="283" t="str">
        <f>IF(IF(ISERROR(HLOOKUP($B276,'Base facturation'!$C$4:$ALN$59,D$4,0)),"",HLOOKUP($B276,'Base facturation'!$C$4:$ALN$59,D$4,0))=0,"",IF(ISERROR(HLOOKUP($B276,'Base facturation'!$C$4:$ALN$59,D$4,0)),"",HLOOKUP($B276,'Base facturation'!$C$4:$ALN$59,D$4,0)))</f>
        <v/>
      </c>
      <c r="E276" s="283" t="str">
        <f>IF(IF(ISERROR(HLOOKUP($B276,'Base facturation'!$C$4:$ALN$59,E$4,0)),"",HLOOKUP($B276,'Base facturation'!$C$4:$ALN$59,E$4,0))=0,"",IF(ISERROR(HLOOKUP($B276,'Base facturation'!$C$4:$ALN$59,E$4,0)),"",HLOOKUP($B276,'Base facturation'!$C$4:$ALN$59,E$4,0)))</f>
        <v/>
      </c>
      <c r="F276" s="287" t="str">
        <f>IF(IF(ISERROR(HLOOKUP($B276,'Base facturation'!$C$4:$ALN$59,F$4,0)),"",HLOOKUP($B276,'Base facturation'!$C$4:$ALN$59,F$4,0))=0,"",IF(ISERROR(HLOOKUP($B276,'Base facturation'!$C$4:$ALN$59,F$4,0)),"",HLOOKUP($B276,'Base facturation'!$C$4:$ALN$59,F$4,0)))</f>
        <v/>
      </c>
      <c r="G276" s="309" t="str">
        <f>IF(IF(ISERROR(HLOOKUP($B276,'Base facturation'!$C$4:$ALN$59,G$4,0)),"",HLOOKUP($B276,'Base facturation'!$C$4:$ALN$59,G$4,0))=0,"",IF(ISERROR(HLOOKUP($B276,'Base facturation'!$C$4:$ALN$59,G$4,0)),"",HLOOKUP($B276,'Base facturation'!$C$4:$ALN$59,G$4,0)))</f>
        <v/>
      </c>
      <c r="H276" s="309" t="str">
        <f>IF(IF(ISERROR(HLOOKUP($B276,'Base facturation'!$C$4:$ALN$59,H$4,0)),"",HLOOKUP($B276,'Base facturation'!$C$4:$ALN$59,H$4,0))=0,"",IF(ISERROR(HLOOKUP($B276,'Base facturation'!$C$4:$ALN$59,H$4,0)),"",HLOOKUP($B276,'Base facturation'!$C$4:$ALN$59,H$4,0)))</f>
        <v/>
      </c>
      <c r="I276" s="287" t="str">
        <f t="shared" si="4"/>
        <v/>
      </c>
      <c r="J276" s="299"/>
      <c r="K276" s="294"/>
      <c r="L276" s="294"/>
      <c r="M276" s="295"/>
    </row>
    <row r="277" spans="2:13" ht="19.600000000000001" customHeight="1" x14ac:dyDescent="0.25">
      <c r="B277" s="282" t="s">
        <v>3084</v>
      </c>
      <c r="C277" s="283" t="str">
        <f>IF(IF(ISERROR(HLOOKUP($B277,'Base facturation'!$C$4:$ALN$59,C$4,0)),"",HLOOKUP($B277,'Base facturation'!$C$4:$ALN$59,C$4,0))=0,"",IF(ISERROR(HLOOKUP($B277,'Base facturation'!$C$4:$ALN$59,C$4,0)),"",HLOOKUP($B277,'Base facturation'!$C$4:$ALN$59,C$4,0)))</f>
        <v/>
      </c>
      <c r="D277" s="283" t="str">
        <f>IF(IF(ISERROR(HLOOKUP($B277,'Base facturation'!$C$4:$ALN$59,D$4,0)),"",HLOOKUP($B277,'Base facturation'!$C$4:$ALN$59,D$4,0))=0,"",IF(ISERROR(HLOOKUP($B277,'Base facturation'!$C$4:$ALN$59,D$4,0)),"",HLOOKUP($B277,'Base facturation'!$C$4:$ALN$59,D$4,0)))</f>
        <v/>
      </c>
      <c r="E277" s="283" t="str">
        <f>IF(IF(ISERROR(HLOOKUP($B277,'Base facturation'!$C$4:$ALN$59,E$4,0)),"",HLOOKUP($B277,'Base facturation'!$C$4:$ALN$59,E$4,0))=0,"",IF(ISERROR(HLOOKUP($B277,'Base facturation'!$C$4:$ALN$59,E$4,0)),"",HLOOKUP($B277,'Base facturation'!$C$4:$ALN$59,E$4,0)))</f>
        <v/>
      </c>
      <c r="F277" s="287" t="str">
        <f>IF(IF(ISERROR(HLOOKUP($B277,'Base facturation'!$C$4:$ALN$59,F$4,0)),"",HLOOKUP($B277,'Base facturation'!$C$4:$ALN$59,F$4,0))=0,"",IF(ISERROR(HLOOKUP($B277,'Base facturation'!$C$4:$ALN$59,F$4,0)),"",HLOOKUP($B277,'Base facturation'!$C$4:$ALN$59,F$4,0)))</f>
        <v/>
      </c>
      <c r="G277" s="309" t="str">
        <f>IF(IF(ISERROR(HLOOKUP($B277,'Base facturation'!$C$4:$ALN$59,G$4,0)),"",HLOOKUP($B277,'Base facturation'!$C$4:$ALN$59,G$4,0))=0,"",IF(ISERROR(HLOOKUP($B277,'Base facturation'!$C$4:$ALN$59,G$4,0)),"",HLOOKUP($B277,'Base facturation'!$C$4:$ALN$59,G$4,0)))</f>
        <v/>
      </c>
      <c r="H277" s="309" t="str">
        <f>IF(IF(ISERROR(HLOOKUP($B277,'Base facturation'!$C$4:$ALN$59,H$4,0)),"",HLOOKUP($B277,'Base facturation'!$C$4:$ALN$59,H$4,0))=0,"",IF(ISERROR(HLOOKUP($B277,'Base facturation'!$C$4:$ALN$59,H$4,0)),"",HLOOKUP($B277,'Base facturation'!$C$4:$ALN$59,H$4,0)))</f>
        <v/>
      </c>
      <c r="I277" s="287" t="str">
        <f t="shared" si="4"/>
        <v/>
      </c>
      <c r="J277" s="299"/>
      <c r="K277" s="294"/>
      <c r="L277" s="294"/>
      <c r="M277" s="295"/>
    </row>
    <row r="278" spans="2:13" ht="19.600000000000001" customHeight="1" x14ac:dyDescent="0.25">
      <c r="B278" s="282" t="s">
        <v>3085</v>
      </c>
      <c r="C278" s="283" t="str">
        <f>IF(IF(ISERROR(HLOOKUP($B278,'Base facturation'!$C$4:$ALN$59,C$4,0)),"",HLOOKUP($B278,'Base facturation'!$C$4:$ALN$59,C$4,0))=0,"",IF(ISERROR(HLOOKUP($B278,'Base facturation'!$C$4:$ALN$59,C$4,0)),"",HLOOKUP($B278,'Base facturation'!$C$4:$ALN$59,C$4,0)))</f>
        <v/>
      </c>
      <c r="D278" s="283" t="str">
        <f>IF(IF(ISERROR(HLOOKUP($B278,'Base facturation'!$C$4:$ALN$59,D$4,0)),"",HLOOKUP($B278,'Base facturation'!$C$4:$ALN$59,D$4,0))=0,"",IF(ISERROR(HLOOKUP($B278,'Base facturation'!$C$4:$ALN$59,D$4,0)),"",HLOOKUP($B278,'Base facturation'!$C$4:$ALN$59,D$4,0)))</f>
        <v/>
      </c>
      <c r="E278" s="283" t="str">
        <f>IF(IF(ISERROR(HLOOKUP($B278,'Base facturation'!$C$4:$ALN$59,E$4,0)),"",HLOOKUP($B278,'Base facturation'!$C$4:$ALN$59,E$4,0))=0,"",IF(ISERROR(HLOOKUP($B278,'Base facturation'!$C$4:$ALN$59,E$4,0)),"",HLOOKUP($B278,'Base facturation'!$C$4:$ALN$59,E$4,0)))</f>
        <v/>
      </c>
      <c r="F278" s="287" t="str">
        <f>IF(IF(ISERROR(HLOOKUP($B278,'Base facturation'!$C$4:$ALN$59,F$4,0)),"",HLOOKUP($B278,'Base facturation'!$C$4:$ALN$59,F$4,0))=0,"",IF(ISERROR(HLOOKUP($B278,'Base facturation'!$C$4:$ALN$59,F$4,0)),"",HLOOKUP($B278,'Base facturation'!$C$4:$ALN$59,F$4,0)))</f>
        <v/>
      </c>
      <c r="G278" s="309" t="str">
        <f>IF(IF(ISERROR(HLOOKUP($B278,'Base facturation'!$C$4:$ALN$59,G$4,0)),"",HLOOKUP($B278,'Base facturation'!$C$4:$ALN$59,G$4,0))=0,"",IF(ISERROR(HLOOKUP($B278,'Base facturation'!$C$4:$ALN$59,G$4,0)),"",HLOOKUP($B278,'Base facturation'!$C$4:$ALN$59,G$4,0)))</f>
        <v/>
      </c>
      <c r="H278" s="309" t="str">
        <f>IF(IF(ISERROR(HLOOKUP($B278,'Base facturation'!$C$4:$ALN$59,H$4,0)),"",HLOOKUP($B278,'Base facturation'!$C$4:$ALN$59,H$4,0))=0,"",IF(ISERROR(HLOOKUP($B278,'Base facturation'!$C$4:$ALN$59,H$4,0)),"",HLOOKUP($B278,'Base facturation'!$C$4:$ALN$59,H$4,0)))</f>
        <v/>
      </c>
      <c r="I278" s="287" t="str">
        <f t="shared" si="4"/>
        <v/>
      </c>
      <c r="J278" s="299"/>
      <c r="K278" s="294"/>
      <c r="L278" s="294"/>
      <c r="M278" s="295"/>
    </row>
    <row r="279" spans="2:13" ht="19.600000000000001" customHeight="1" x14ac:dyDescent="0.25">
      <c r="B279" s="282" t="s">
        <v>3086</v>
      </c>
      <c r="C279" s="283" t="str">
        <f>IF(IF(ISERROR(HLOOKUP($B279,'Base facturation'!$C$4:$ALN$59,C$4,0)),"",HLOOKUP($B279,'Base facturation'!$C$4:$ALN$59,C$4,0))=0,"",IF(ISERROR(HLOOKUP($B279,'Base facturation'!$C$4:$ALN$59,C$4,0)),"",HLOOKUP($B279,'Base facturation'!$C$4:$ALN$59,C$4,0)))</f>
        <v/>
      </c>
      <c r="D279" s="283" t="str">
        <f>IF(IF(ISERROR(HLOOKUP($B279,'Base facturation'!$C$4:$ALN$59,D$4,0)),"",HLOOKUP($B279,'Base facturation'!$C$4:$ALN$59,D$4,0))=0,"",IF(ISERROR(HLOOKUP($B279,'Base facturation'!$C$4:$ALN$59,D$4,0)),"",HLOOKUP($B279,'Base facturation'!$C$4:$ALN$59,D$4,0)))</f>
        <v/>
      </c>
      <c r="E279" s="283" t="str">
        <f>IF(IF(ISERROR(HLOOKUP($B279,'Base facturation'!$C$4:$ALN$59,E$4,0)),"",HLOOKUP($B279,'Base facturation'!$C$4:$ALN$59,E$4,0))=0,"",IF(ISERROR(HLOOKUP($B279,'Base facturation'!$C$4:$ALN$59,E$4,0)),"",HLOOKUP($B279,'Base facturation'!$C$4:$ALN$59,E$4,0)))</f>
        <v/>
      </c>
      <c r="F279" s="287" t="str">
        <f>IF(IF(ISERROR(HLOOKUP($B279,'Base facturation'!$C$4:$ALN$59,F$4,0)),"",HLOOKUP($B279,'Base facturation'!$C$4:$ALN$59,F$4,0))=0,"",IF(ISERROR(HLOOKUP($B279,'Base facturation'!$C$4:$ALN$59,F$4,0)),"",HLOOKUP($B279,'Base facturation'!$C$4:$ALN$59,F$4,0)))</f>
        <v/>
      </c>
      <c r="G279" s="309" t="str">
        <f>IF(IF(ISERROR(HLOOKUP($B279,'Base facturation'!$C$4:$ALN$59,G$4,0)),"",HLOOKUP($B279,'Base facturation'!$C$4:$ALN$59,G$4,0))=0,"",IF(ISERROR(HLOOKUP($B279,'Base facturation'!$C$4:$ALN$59,G$4,0)),"",HLOOKUP($B279,'Base facturation'!$C$4:$ALN$59,G$4,0)))</f>
        <v/>
      </c>
      <c r="H279" s="309" t="str">
        <f>IF(IF(ISERROR(HLOOKUP($B279,'Base facturation'!$C$4:$ALN$59,H$4,0)),"",HLOOKUP($B279,'Base facturation'!$C$4:$ALN$59,H$4,0))=0,"",IF(ISERROR(HLOOKUP($B279,'Base facturation'!$C$4:$ALN$59,H$4,0)),"",HLOOKUP($B279,'Base facturation'!$C$4:$ALN$59,H$4,0)))</f>
        <v/>
      </c>
      <c r="I279" s="287" t="str">
        <f t="shared" si="4"/>
        <v/>
      </c>
      <c r="J279" s="299"/>
      <c r="K279" s="294"/>
      <c r="L279" s="294"/>
      <c r="M279" s="295"/>
    </row>
    <row r="280" spans="2:13" ht="19.600000000000001" customHeight="1" x14ac:dyDescent="0.25">
      <c r="B280" s="282" t="s">
        <v>3087</v>
      </c>
      <c r="C280" s="283" t="str">
        <f>IF(IF(ISERROR(HLOOKUP($B280,'Base facturation'!$C$4:$ALN$59,C$4,0)),"",HLOOKUP($B280,'Base facturation'!$C$4:$ALN$59,C$4,0))=0,"",IF(ISERROR(HLOOKUP($B280,'Base facturation'!$C$4:$ALN$59,C$4,0)),"",HLOOKUP($B280,'Base facturation'!$C$4:$ALN$59,C$4,0)))</f>
        <v/>
      </c>
      <c r="D280" s="283" t="str">
        <f>IF(IF(ISERROR(HLOOKUP($B280,'Base facturation'!$C$4:$ALN$59,D$4,0)),"",HLOOKUP($B280,'Base facturation'!$C$4:$ALN$59,D$4,0))=0,"",IF(ISERROR(HLOOKUP($B280,'Base facturation'!$C$4:$ALN$59,D$4,0)),"",HLOOKUP($B280,'Base facturation'!$C$4:$ALN$59,D$4,0)))</f>
        <v/>
      </c>
      <c r="E280" s="283" t="str">
        <f>IF(IF(ISERROR(HLOOKUP($B280,'Base facturation'!$C$4:$ALN$59,E$4,0)),"",HLOOKUP($B280,'Base facturation'!$C$4:$ALN$59,E$4,0))=0,"",IF(ISERROR(HLOOKUP($B280,'Base facturation'!$C$4:$ALN$59,E$4,0)),"",HLOOKUP($B280,'Base facturation'!$C$4:$ALN$59,E$4,0)))</f>
        <v/>
      </c>
      <c r="F280" s="287" t="str">
        <f>IF(IF(ISERROR(HLOOKUP($B280,'Base facturation'!$C$4:$ALN$59,F$4,0)),"",HLOOKUP($B280,'Base facturation'!$C$4:$ALN$59,F$4,0))=0,"",IF(ISERROR(HLOOKUP($B280,'Base facturation'!$C$4:$ALN$59,F$4,0)),"",HLOOKUP($B280,'Base facturation'!$C$4:$ALN$59,F$4,0)))</f>
        <v/>
      </c>
      <c r="G280" s="309" t="str">
        <f>IF(IF(ISERROR(HLOOKUP($B280,'Base facturation'!$C$4:$ALN$59,G$4,0)),"",HLOOKUP($B280,'Base facturation'!$C$4:$ALN$59,G$4,0))=0,"",IF(ISERROR(HLOOKUP($B280,'Base facturation'!$C$4:$ALN$59,G$4,0)),"",HLOOKUP($B280,'Base facturation'!$C$4:$ALN$59,G$4,0)))</f>
        <v/>
      </c>
      <c r="H280" s="309" t="str">
        <f>IF(IF(ISERROR(HLOOKUP($B280,'Base facturation'!$C$4:$ALN$59,H$4,0)),"",HLOOKUP($B280,'Base facturation'!$C$4:$ALN$59,H$4,0))=0,"",IF(ISERROR(HLOOKUP($B280,'Base facturation'!$C$4:$ALN$59,H$4,0)),"",HLOOKUP($B280,'Base facturation'!$C$4:$ALN$59,H$4,0)))</f>
        <v/>
      </c>
      <c r="I280" s="287" t="str">
        <f t="shared" si="4"/>
        <v/>
      </c>
      <c r="J280" s="299"/>
      <c r="K280" s="294"/>
      <c r="L280" s="294"/>
      <c r="M280" s="295"/>
    </row>
    <row r="281" spans="2:13" ht="19.600000000000001" customHeight="1" x14ac:dyDescent="0.25">
      <c r="B281" s="282" t="s">
        <v>3088</v>
      </c>
      <c r="C281" s="283" t="str">
        <f>IF(IF(ISERROR(HLOOKUP($B281,'Base facturation'!$C$4:$ALN$59,C$4,0)),"",HLOOKUP($B281,'Base facturation'!$C$4:$ALN$59,C$4,0))=0,"",IF(ISERROR(HLOOKUP($B281,'Base facturation'!$C$4:$ALN$59,C$4,0)),"",HLOOKUP($B281,'Base facturation'!$C$4:$ALN$59,C$4,0)))</f>
        <v/>
      </c>
      <c r="D281" s="283" t="str">
        <f>IF(IF(ISERROR(HLOOKUP($B281,'Base facturation'!$C$4:$ALN$59,D$4,0)),"",HLOOKUP($B281,'Base facturation'!$C$4:$ALN$59,D$4,0))=0,"",IF(ISERROR(HLOOKUP($B281,'Base facturation'!$C$4:$ALN$59,D$4,0)),"",HLOOKUP($B281,'Base facturation'!$C$4:$ALN$59,D$4,0)))</f>
        <v/>
      </c>
      <c r="E281" s="283" t="str">
        <f>IF(IF(ISERROR(HLOOKUP($B281,'Base facturation'!$C$4:$ALN$59,E$4,0)),"",HLOOKUP($B281,'Base facturation'!$C$4:$ALN$59,E$4,0))=0,"",IF(ISERROR(HLOOKUP($B281,'Base facturation'!$C$4:$ALN$59,E$4,0)),"",HLOOKUP($B281,'Base facturation'!$C$4:$ALN$59,E$4,0)))</f>
        <v/>
      </c>
      <c r="F281" s="287" t="str">
        <f>IF(IF(ISERROR(HLOOKUP($B281,'Base facturation'!$C$4:$ALN$59,F$4,0)),"",HLOOKUP($B281,'Base facturation'!$C$4:$ALN$59,F$4,0))=0,"",IF(ISERROR(HLOOKUP($B281,'Base facturation'!$C$4:$ALN$59,F$4,0)),"",HLOOKUP($B281,'Base facturation'!$C$4:$ALN$59,F$4,0)))</f>
        <v/>
      </c>
      <c r="G281" s="309" t="str">
        <f>IF(IF(ISERROR(HLOOKUP($B281,'Base facturation'!$C$4:$ALN$59,G$4,0)),"",HLOOKUP($B281,'Base facturation'!$C$4:$ALN$59,G$4,0))=0,"",IF(ISERROR(HLOOKUP($B281,'Base facturation'!$C$4:$ALN$59,G$4,0)),"",HLOOKUP($B281,'Base facturation'!$C$4:$ALN$59,G$4,0)))</f>
        <v/>
      </c>
      <c r="H281" s="309" t="str">
        <f>IF(IF(ISERROR(HLOOKUP($B281,'Base facturation'!$C$4:$ALN$59,H$4,0)),"",HLOOKUP($B281,'Base facturation'!$C$4:$ALN$59,H$4,0))=0,"",IF(ISERROR(HLOOKUP($B281,'Base facturation'!$C$4:$ALN$59,H$4,0)),"",HLOOKUP($B281,'Base facturation'!$C$4:$ALN$59,H$4,0)))</f>
        <v/>
      </c>
      <c r="I281" s="287" t="str">
        <f t="shared" si="4"/>
        <v/>
      </c>
      <c r="J281" s="299"/>
      <c r="K281" s="294"/>
      <c r="L281" s="294"/>
      <c r="M281" s="295"/>
    </row>
    <row r="282" spans="2:13" ht="19.600000000000001" customHeight="1" x14ac:dyDescent="0.25">
      <c r="B282" s="282" t="s">
        <v>3089</v>
      </c>
      <c r="C282" s="283" t="str">
        <f>IF(IF(ISERROR(HLOOKUP($B282,'Base facturation'!$C$4:$ALN$59,C$4,0)),"",HLOOKUP($B282,'Base facturation'!$C$4:$ALN$59,C$4,0))=0,"",IF(ISERROR(HLOOKUP($B282,'Base facturation'!$C$4:$ALN$59,C$4,0)),"",HLOOKUP($B282,'Base facturation'!$C$4:$ALN$59,C$4,0)))</f>
        <v/>
      </c>
      <c r="D282" s="283" t="str">
        <f>IF(IF(ISERROR(HLOOKUP($B282,'Base facturation'!$C$4:$ALN$59,D$4,0)),"",HLOOKUP($B282,'Base facturation'!$C$4:$ALN$59,D$4,0))=0,"",IF(ISERROR(HLOOKUP($B282,'Base facturation'!$C$4:$ALN$59,D$4,0)),"",HLOOKUP($B282,'Base facturation'!$C$4:$ALN$59,D$4,0)))</f>
        <v/>
      </c>
      <c r="E282" s="283" t="str">
        <f>IF(IF(ISERROR(HLOOKUP($B282,'Base facturation'!$C$4:$ALN$59,E$4,0)),"",HLOOKUP($B282,'Base facturation'!$C$4:$ALN$59,E$4,0))=0,"",IF(ISERROR(HLOOKUP($B282,'Base facturation'!$C$4:$ALN$59,E$4,0)),"",HLOOKUP($B282,'Base facturation'!$C$4:$ALN$59,E$4,0)))</f>
        <v/>
      </c>
      <c r="F282" s="287" t="str">
        <f>IF(IF(ISERROR(HLOOKUP($B282,'Base facturation'!$C$4:$ALN$59,F$4,0)),"",HLOOKUP($B282,'Base facturation'!$C$4:$ALN$59,F$4,0))=0,"",IF(ISERROR(HLOOKUP($B282,'Base facturation'!$C$4:$ALN$59,F$4,0)),"",HLOOKUP($B282,'Base facturation'!$C$4:$ALN$59,F$4,0)))</f>
        <v/>
      </c>
      <c r="G282" s="309" t="str">
        <f>IF(IF(ISERROR(HLOOKUP($B282,'Base facturation'!$C$4:$ALN$59,G$4,0)),"",HLOOKUP($B282,'Base facturation'!$C$4:$ALN$59,G$4,0))=0,"",IF(ISERROR(HLOOKUP($B282,'Base facturation'!$C$4:$ALN$59,G$4,0)),"",HLOOKUP($B282,'Base facturation'!$C$4:$ALN$59,G$4,0)))</f>
        <v/>
      </c>
      <c r="H282" s="309" t="str">
        <f>IF(IF(ISERROR(HLOOKUP($B282,'Base facturation'!$C$4:$ALN$59,H$4,0)),"",HLOOKUP($B282,'Base facturation'!$C$4:$ALN$59,H$4,0))=0,"",IF(ISERROR(HLOOKUP($B282,'Base facturation'!$C$4:$ALN$59,H$4,0)),"",HLOOKUP($B282,'Base facturation'!$C$4:$ALN$59,H$4,0)))</f>
        <v/>
      </c>
      <c r="I282" s="287" t="str">
        <f t="shared" si="4"/>
        <v/>
      </c>
      <c r="J282" s="299"/>
      <c r="K282" s="294"/>
      <c r="L282" s="294"/>
      <c r="M282" s="295"/>
    </row>
    <row r="283" spans="2:13" ht="19.600000000000001" customHeight="1" x14ac:dyDescent="0.25">
      <c r="B283" s="282" t="s">
        <v>3090</v>
      </c>
      <c r="C283" s="283" t="str">
        <f>IF(IF(ISERROR(HLOOKUP($B283,'Base facturation'!$C$4:$ALN$59,C$4,0)),"",HLOOKUP($B283,'Base facturation'!$C$4:$ALN$59,C$4,0))=0,"",IF(ISERROR(HLOOKUP($B283,'Base facturation'!$C$4:$ALN$59,C$4,0)),"",HLOOKUP($B283,'Base facturation'!$C$4:$ALN$59,C$4,0)))</f>
        <v/>
      </c>
      <c r="D283" s="283" t="str">
        <f>IF(IF(ISERROR(HLOOKUP($B283,'Base facturation'!$C$4:$ALN$59,D$4,0)),"",HLOOKUP($B283,'Base facturation'!$C$4:$ALN$59,D$4,0))=0,"",IF(ISERROR(HLOOKUP($B283,'Base facturation'!$C$4:$ALN$59,D$4,0)),"",HLOOKUP($B283,'Base facturation'!$C$4:$ALN$59,D$4,0)))</f>
        <v/>
      </c>
      <c r="E283" s="283" t="str">
        <f>IF(IF(ISERROR(HLOOKUP($B283,'Base facturation'!$C$4:$ALN$59,E$4,0)),"",HLOOKUP($B283,'Base facturation'!$C$4:$ALN$59,E$4,0))=0,"",IF(ISERROR(HLOOKUP($B283,'Base facturation'!$C$4:$ALN$59,E$4,0)),"",HLOOKUP($B283,'Base facturation'!$C$4:$ALN$59,E$4,0)))</f>
        <v/>
      </c>
      <c r="F283" s="287" t="str">
        <f>IF(IF(ISERROR(HLOOKUP($B283,'Base facturation'!$C$4:$ALN$59,F$4,0)),"",HLOOKUP($B283,'Base facturation'!$C$4:$ALN$59,F$4,0))=0,"",IF(ISERROR(HLOOKUP($B283,'Base facturation'!$C$4:$ALN$59,F$4,0)),"",HLOOKUP($B283,'Base facturation'!$C$4:$ALN$59,F$4,0)))</f>
        <v/>
      </c>
      <c r="G283" s="309" t="str">
        <f>IF(IF(ISERROR(HLOOKUP($B283,'Base facturation'!$C$4:$ALN$59,G$4,0)),"",HLOOKUP($B283,'Base facturation'!$C$4:$ALN$59,G$4,0))=0,"",IF(ISERROR(HLOOKUP($B283,'Base facturation'!$C$4:$ALN$59,G$4,0)),"",HLOOKUP($B283,'Base facturation'!$C$4:$ALN$59,G$4,0)))</f>
        <v/>
      </c>
      <c r="H283" s="309" t="str">
        <f>IF(IF(ISERROR(HLOOKUP($B283,'Base facturation'!$C$4:$ALN$59,H$4,0)),"",HLOOKUP($B283,'Base facturation'!$C$4:$ALN$59,H$4,0))=0,"",IF(ISERROR(HLOOKUP($B283,'Base facturation'!$C$4:$ALN$59,H$4,0)),"",HLOOKUP($B283,'Base facturation'!$C$4:$ALN$59,H$4,0)))</f>
        <v/>
      </c>
      <c r="I283" s="287" t="str">
        <f t="shared" si="4"/>
        <v/>
      </c>
      <c r="J283" s="299"/>
      <c r="K283" s="294"/>
      <c r="L283" s="294"/>
      <c r="M283" s="295"/>
    </row>
    <row r="284" spans="2:13" ht="19.600000000000001" customHeight="1" x14ac:dyDescent="0.25">
      <c r="B284" s="282" t="s">
        <v>3091</v>
      </c>
      <c r="C284" s="283" t="str">
        <f>IF(IF(ISERROR(HLOOKUP($B284,'Base facturation'!$C$4:$ALN$59,C$4,0)),"",HLOOKUP($B284,'Base facturation'!$C$4:$ALN$59,C$4,0))=0,"",IF(ISERROR(HLOOKUP($B284,'Base facturation'!$C$4:$ALN$59,C$4,0)),"",HLOOKUP($B284,'Base facturation'!$C$4:$ALN$59,C$4,0)))</f>
        <v/>
      </c>
      <c r="D284" s="283" t="str">
        <f>IF(IF(ISERROR(HLOOKUP($B284,'Base facturation'!$C$4:$ALN$59,D$4,0)),"",HLOOKUP($B284,'Base facturation'!$C$4:$ALN$59,D$4,0))=0,"",IF(ISERROR(HLOOKUP($B284,'Base facturation'!$C$4:$ALN$59,D$4,0)),"",HLOOKUP($B284,'Base facturation'!$C$4:$ALN$59,D$4,0)))</f>
        <v/>
      </c>
      <c r="E284" s="283" t="str">
        <f>IF(IF(ISERROR(HLOOKUP($B284,'Base facturation'!$C$4:$ALN$59,E$4,0)),"",HLOOKUP($B284,'Base facturation'!$C$4:$ALN$59,E$4,0))=0,"",IF(ISERROR(HLOOKUP($B284,'Base facturation'!$C$4:$ALN$59,E$4,0)),"",HLOOKUP($B284,'Base facturation'!$C$4:$ALN$59,E$4,0)))</f>
        <v/>
      </c>
      <c r="F284" s="287" t="str">
        <f>IF(IF(ISERROR(HLOOKUP($B284,'Base facturation'!$C$4:$ALN$59,F$4,0)),"",HLOOKUP($B284,'Base facturation'!$C$4:$ALN$59,F$4,0))=0,"",IF(ISERROR(HLOOKUP($B284,'Base facturation'!$C$4:$ALN$59,F$4,0)),"",HLOOKUP($B284,'Base facturation'!$C$4:$ALN$59,F$4,0)))</f>
        <v/>
      </c>
      <c r="G284" s="309" t="str">
        <f>IF(IF(ISERROR(HLOOKUP($B284,'Base facturation'!$C$4:$ALN$59,G$4,0)),"",HLOOKUP($B284,'Base facturation'!$C$4:$ALN$59,G$4,0))=0,"",IF(ISERROR(HLOOKUP($B284,'Base facturation'!$C$4:$ALN$59,G$4,0)),"",HLOOKUP($B284,'Base facturation'!$C$4:$ALN$59,G$4,0)))</f>
        <v/>
      </c>
      <c r="H284" s="309" t="str">
        <f>IF(IF(ISERROR(HLOOKUP($B284,'Base facturation'!$C$4:$ALN$59,H$4,0)),"",HLOOKUP($B284,'Base facturation'!$C$4:$ALN$59,H$4,0))=0,"",IF(ISERROR(HLOOKUP($B284,'Base facturation'!$C$4:$ALN$59,H$4,0)),"",HLOOKUP($B284,'Base facturation'!$C$4:$ALN$59,H$4,0)))</f>
        <v/>
      </c>
      <c r="I284" s="287" t="str">
        <f t="shared" si="4"/>
        <v/>
      </c>
      <c r="J284" s="299"/>
      <c r="K284" s="294"/>
      <c r="L284" s="294"/>
      <c r="M284" s="295"/>
    </row>
    <row r="285" spans="2:13" ht="19.600000000000001" customHeight="1" x14ac:dyDescent="0.25">
      <c r="B285" s="282" t="s">
        <v>3092</v>
      </c>
      <c r="C285" s="283" t="str">
        <f>IF(IF(ISERROR(HLOOKUP($B285,'Base facturation'!$C$4:$ALN$59,C$4,0)),"",HLOOKUP($B285,'Base facturation'!$C$4:$ALN$59,C$4,0))=0,"",IF(ISERROR(HLOOKUP($B285,'Base facturation'!$C$4:$ALN$59,C$4,0)),"",HLOOKUP($B285,'Base facturation'!$C$4:$ALN$59,C$4,0)))</f>
        <v/>
      </c>
      <c r="D285" s="283" t="str">
        <f>IF(IF(ISERROR(HLOOKUP($B285,'Base facturation'!$C$4:$ALN$59,D$4,0)),"",HLOOKUP($B285,'Base facturation'!$C$4:$ALN$59,D$4,0))=0,"",IF(ISERROR(HLOOKUP($B285,'Base facturation'!$C$4:$ALN$59,D$4,0)),"",HLOOKUP($B285,'Base facturation'!$C$4:$ALN$59,D$4,0)))</f>
        <v/>
      </c>
      <c r="E285" s="283" t="str">
        <f>IF(IF(ISERROR(HLOOKUP($B285,'Base facturation'!$C$4:$ALN$59,E$4,0)),"",HLOOKUP($B285,'Base facturation'!$C$4:$ALN$59,E$4,0))=0,"",IF(ISERROR(HLOOKUP($B285,'Base facturation'!$C$4:$ALN$59,E$4,0)),"",HLOOKUP($B285,'Base facturation'!$C$4:$ALN$59,E$4,0)))</f>
        <v/>
      </c>
      <c r="F285" s="287" t="str">
        <f>IF(IF(ISERROR(HLOOKUP($B285,'Base facturation'!$C$4:$ALN$59,F$4,0)),"",HLOOKUP($B285,'Base facturation'!$C$4:$ALN$59,F$4,0))=0,"",IF(ISERROR(HLOOKUP($B285,'Base facturation'!$C$4:$ALN$59,F$4,0)),"",HLOOKUP($B285,'Base facturation'!$C$4:$ALN$59,F$4,0)))</f>
        <v/>
      </c>
      <c r="G285" s="309" t="str">
        <f>IF(IF(ISERROR(HLOOKUP($B285,'Base facturation'!$C$4:$ALN$59,G$4,0)),"",HLOOKUP($B285,'Base facturation'!$C$4:$ALN$59,G$4,0))=0,"",IF(ISERROR(HLOOKUP($B285,'Base facturation'!$C$4:$ALN$59,G$4,0)),"",HLOOKUP($B285,'Base facturation'!$C$4:$ALN$59,G$4,0)))</f>
        <v/>
      </c>
      <c r="H285" s="309" t="str">
        <f>IF(IF(ISERROR(HLOOKUP($B285,'Base facturation'!$C$4:$ALN$59,H$4,0)),"",HLOOKUP($B285,'Base facturation'!$C$4:$ALN$59,H$4,0))=0,"",IF(ISERROR(HLOOKUP($B285,'Base facturation'!$C$4:$ALN$59,H$4,0)),"",HLOOKUP($B285,'Base facturation'!$C$4:$ALN$59,H$4,0)))</f>
        <v/>
      </c>
      <c r="I285" s="287" t="str">
        <f t="shared" si="4"/>
        <v/>
      </c>
      <c r="J285" s="299"/>
      <c r="K285" s="294"/>
      <c r="L285" s="294"/>
      <c r="M285" s="295"/>
    </row>
    <row r="286" spans="2:13" ht="19.600000000000001" customHeight="1" x14ac:dyDescent="0.25">
      <c r="B286" s="282" t="s">
        <v>3093</v>
      </c>
      <c r="C286" s="283" t="str">
        <f>IF(IF(ISERROR(HLOOKUP($B286,'Base facturation'!$C$4:$ALN$59,C$4,0)),"",HLOOKUP($B286,'Base facturation'!$C$4:$ALN$59,C$4,0))=0,"",IF(ISERROR(HLOOKUP($B286,'Base facturation'!$C$4:$ALN$59,C$4,0)),"",HLOOKUP($B286,'Base facturation'!$C$4:$ALN$59,C$4,0)))</f>
        <v/>
      </c>
      <c r="D286" s="283" t="str">
        <f>IF(IF(ISERROR(HLOOKUP($B286,'Base facturation'!$C$4:$ALN$59,D$4,0)),"",HLOOKUP($B286,'Base facturation'!$C$4:$ALN$59,D$4,0))=0,"",IF(ISERROR(HLOOKUP($B286,'Base facturation'!$C$4:$ALN$59,D$4,0)),"",HLOOKUP($B286,'Base facturation'!$C$4:$ALN$59,D$4,0)))</f>
        <v/>
      </c>
      <c r="E286" s="283" t="str">
        <f>IF(IF(ISERROR(HLOOKUP($B286,'Base facturation'!$C$4:$ALN$59,E$4,0)),"",HLOOKUP($B286,'Base facturation'!$C$4:$ALN$59,E$4,0))=0,"",IF(ISERROR(HLOOKUP($B286,'Base facturation'!$C$4:$ALN$59,E$4,0)),"",HLOOKUP($B286,'Base facturation'!$C$4:$ALN$59,E$4,0)))</f>
        <v/>
      </c>
      <c r="F286" s="287" t="str">
        <f>IF(IF(ISERROR(HLOOKUP($B286,'Base facturation'!$C$4:$ALN$59,F$4,0)),"",HLOOKUP($B286,'Base facturation'!$C$4:$ALN$59,F$4,0))=0,"",IF(ISERROR(HLOOKUP($B286,'Base facturation'!$C$4:$ALN$59,F$4,0)),"",HLOOKUP($B286,'Base facturation'!$C$4:$ALN$59,F$4,0)))</f>
        <v/>
      </c>
      <c r="G286" s="309" t="str">
        <f>IF(IF(ISERROR(HLOOKUP($B286,'Base facturation'!$C$4:$ALN$59,G$4,0)),"",HLOOKUP($B286,'Base facturation'!$C$4:$ALN$59,G$4,0))=0,"",IF(ISERROR(HLOOKUP($B286,'Base facturation'!$C$4:$ALN$59,G$4,0)),"",HLOOKUP($B286,'Base facturation'!$C$4:$ALN$59,G$4,0)))</f>
        <v/>
      </c>
      <c r="H286" s="309" t="str">
        <f>IF(IF(ISERROR(HLOOKUP($B286,'Base facturation'!$C$4:$ALN$59,H$4,0)),"",HLOOKUP($B286,'Base facturation'!$C$4:$ALN$59,H$4,0))=0,"",IF(ISERROR(HLOOKUP($B286,'Base facturation'!$C$4:$ALN$59,H$4,0)),"",HLOOKUP($B286,'Base facturation'!$C$4:$ALN$59,H$4,0)))</f>
        <v/>
      </c>
      <c r="I286" s="287" t="str">
        <f t="shared" si="4"/>
        <v/>
      </c>
      <c r="J286" s="299"/>
      <c r="K286" s="294"/>
      <c r="L286" s="294"/>
      <c r="M286" s="295"/>
    </row>
    <row r="287" spans="2:13" ht="19.600000000000001" customHeight="1" x14ac:dyDescent="0.25">
      <c r="B287" s="282" t="s">
        <v>3094</v>
      </c>
      <c r="C287" s="283" t="str">
        <f>IF(IF(ISERROR(HLOOKUP($B287,'Base facturation'!$C$4:$ALN$59,C$4,0)),"",HLOOKUP($B287,'Base facturation'!$C$4:$ALN$59,C$4,0))=0,"",IF(ISERROR(HLOOKUP($B287,'Base facturation'!$C$4:$ALN$59,C$4,0)),"",HLOOKUP($B287,'Base facturation'!$C$4:$ALN$59,C$4,0)))</f>
        <v/>
      </c>
      <c r="D287" s="283" t="str">
        <f>IF(IF(ISERROR(HLOOKUP($B287,'Base facturation'!$C$4:$ALN$59,D$4,0)),"",HLOOKUP($B287,'Base facturation'!$C$4:$ALN$59,D$4,0))=0,"",IF(ISERROR(HLOOKUP($B287,'Base facturation'!$C$4:$ALN$59,D$4,0)),"",HLOOKUP($B287,'Base facturation'!$C$4:$ALN$59,D$4,0)))</f>
        <v/>
      </c>
      <c r="E287" s="283" t="str">
        <f>IF(IF(ISERROR(HLOOKUP($B287,'Base facturation'!$C$4:$ALN$59,E$4,0)),"",HLOOKUP($B287,'Base facturation'!$C$4:$ALN$59,E$4,0))=0,"",IF(ISERROR(HLOOKUP($B287,'Base facturation'!$C$4:$ALN$59,E$4,0)),"",HLOOKUP($B287,'Base facturation'!$C$4:$ALN$59,E$4,0)))</f>
        <v/>
      </c>
      <c r="F287" s="287" t="str">
        <f>IF(IF(ISERROR(HLOOKUP($B287,'Base facturation'!$C$4:$ALN$59,F$4,0)),"",HLOOKUP($B287,'Base facturation'!$C$4:$ALN$59,F$4,0))=0,"",IF(ISERROR(HLOOKUP($B287,'Base facturation'!$C$4:$ALN$59,F$4,0)),"",HLOOKUP($B287,'Base facturation'!$C$4:$ALN$59,F$4,0)))</f>
        <v/>
      </c>
      <c r="G287" s="309" t="str">
        <f>IF(IF(ISERROR(HLOOKUP($B287,'Base facturation'!$C$4:$ALN$59,G$4,0)),"",HLOOKUP($B287,'Base facturation'!$C$4:$ALN$59,G$4,0))=0,"",IF(ISERROR(HLOOKUP($B287,'Base facturation'!$C$4:$ALN$59,G$4,0)),"",HLOOKUP($B287,'Base facturation'!$C$4:$ALN$59,G$4,0)))</f>
        <v/>
      </c>
      <c r="H287" s="309" t="str">
        <f>IF(IF(ISERROR(HLOOKUP($B287,'Base facturation'!$C$4:$ALN$59,H$4,0)),"",HLOOKUP($B287,'Base facturation'!$C$4:$ALN$59,H$4,0))=0,"",IF(ISERROR(HLOOKUP($B287,'Base facturation'!$C$4:$ALN$59,H$4,0)),"",HLOOKUP($B287,'Base facturation'!$C$4:$ALN$59,H$4,0)))</f>
        <v/>
      </c>
      <c r="I287" s="287" t="str">
        <f t="shared" si="4"/>
        <v/>
      </c>
      <c r="J287" s="299"/>
      <c r="K287" s="294"/>
      <c r="L287" s="294"/>
      <c r="M287" s="295"/>
    </row>
    <row r="288" spans="2:13" ht="19.600000000000001" customHeight="1" x14ac:dyDescent="0.25">
      <c r="B288" s="282" t="s">
        <v>3095</v>
      </c>
      <c r="C288" s="283" t="str">
        <f>IF(IF(ISERROR(HLOOKUP($B288,'Base facturation'!$C$4:$ALN$59,C$4,0)),"",HLOOKUP($B288,'Base facturation'!$C$4:$ALN$59,C$4,0))=0,"",IF(ISERROR(HLOOKUP($B288,'Base facturation'!$C$4:$ALN$59,C$4,0)),"",HLOOKUP($B288,'Base facturation'!$C$4:$ALN$59,C$4,0)))</f>
        <v/>
      </c>
      <c r="D288" s="283" t="str">
        <f>IF(IF(ISERROR(HLOOKUP($B288,'Base facturation'!$C$4:$ALN$59,D$4,0)),"",HLOOKUP($B288,'Base facturation'!$C$4:$ALN$59,D$4,0))=0,"",IF(ISERROR(HLOOKUP($B288,'Base facturation'!$C$4:$ALN$59,D$4,0)),"",HLOOKUP($B288,'Base facturation'!$C$4:$ALN$59,D$4,0)))</f>
        <v/>
      </c>
      <c r="E288" s="283" t="str">
        <f>IF(IF(ISERROR(HLOOKUP($B288,'Base facturation'!$C$4:$ALN$59,E$4,0)),"",HLOOKUP($B288,'Base facturation'!$C$4:$ALN$59,E$4,0))=0,"",IF(ISERROR(HLOOKUP($B288,'Base facturation'!$C$4:$ALN$59,E$4,0)),"",HLOOKUP($B288,'Base facturation'!$C$4:$ALN$59,E$4,0)))</f>
        <v/>
      </c>
      <c r="F288" s="287" t="str">
        <f>IF(IF(ISERROR(HLOOKUP($B288,'Base facturation'!$C$4:$ALN$59,F$4,0)),"",HLOOKUP($B288,'Base facturation'!$C$4:$ALN$59,F$4,0))=0,"",IF(ISERROR(HLOOKUP($B288,'Base facturation'!$C$4:$ALN$59,F$4,0)),"",HLOOKUP($B288,'Base facturation'!$C$4:$ALN$59,F$4,0)))</f>
        <v/>
      </c>
      <c r="G288" s="309" t="str">
        <f>IF(IF(ISERROR(HLOOKUP($B288,'Base facturation'!$C$4:$ALN$59,G$4,0)),"",HLOOKUP($B288,'Base facturation'!$C$4:$ALN$59,G$4,0))=0,"",IF(ISERROR(HLOOKUP($B288,'Base facturation'!$C$4:$ALN$59,G$4,0)),"",HLOOKUP($B288,'Base facturation'!$C$4:$ALN$59,G$4,0)))</f>
        <v/>
      </c>
      <c r="H288" s="309" t="str">
        <f>IF(IF(ISERROR(HLOOKUP($B288,'Base facturation'!$C$4:$ALN$59,H$4,0)),"",HLOOKUP($B288,'Base facturation'!$C$4:$ALN$59,H$4,0))=0,"",IF(ISERROR(HLOOKUP($B288,'Base facturation'!$C$4:$ALN$59,H$4,0)),"",HLOOKUP($B288,'Base facturation'!$C$4:$ALN$59,H$4,0)))</f>
        <v/>
      </c>
      <c r="I288" s="287" t="str">
        <f t="shared" si="4"/>
        <v/>
      </c>
      <c r="J288" s="299"/>
      <c r="K288" s="294"/>
      <c r="L288" s="294"/>
      <c r="M288" s="295"/>
    </row>
    <row r="289" spans="2:13" ht="19.600000000000001" customHeight="1" x14ac:dyDescent="0.25">
      <c r="B289" s="282" t="s">
        <v>3096</v>
      </c>
      <c r="C289" s="283" t="str">
        <f>IF(IF(ISERROR(HLOOKUP($B289,'Base facturation'!$C$4:$ALN$59,C$4,0)),"",HLOOKUP($B289,'Base facturation'!$C$4:$ALN$59,C$4,0))=0,"",IF(ISERROR(HLOOKUP($B289,'Base facturation'!$C$4:$ALN$59,C$4,0)),"",HLOOKUP($B289,'Base facturation'!$C$4:$ALN$59,C$4,0)))</f>
        <v/>
      </c>
      <c r="D289" s="283" t="str">
        <f>IF(IF(ISERROR(HLOOKUP($B289,'Base facturation'!$C$4:$ALN$59,D$4,0)),"",HLOOKUP($B289,'Base facturation'!$C$4:$ALN$59,D$4,0))=0,"",IF(ISERROR(HLOOKUP($B289,'Base facturation'!$C$4:$ALN$59,D$4,0)),"",HLOOKUP($B289,'Base facturation'!$C$4:$ALN$59,D$4,0)))</f>
        <v/>
      </c>
      <c r="E289" s="283" t="str">
        <f>IF(IF(ISERROR(HLOOKUP($B289,'Base facturation'!$C$4:$ALN$59,E$4,0)),"",HLOOKUP($B289,'Base facturation'!$C$4:$ALN$59,E$4,0))=0,"",IF(ISERROR(HLOOKUP($B289,'Base facturation'!$C$4:$ALN$59,E$4,0)),"",HLOOKUP($B289,'Base facturation'!$C$4:$ALN$59,E$4,0)))</f>
        <v/>
      </c>
      <c r="F289" s="287" t="str">
        <f>IF(IF(ISERROR(HLOOKUP($B289,'Base facturation'!$C$4:$ALN$59,F$4,0)),"",HLOOKUP($B289,'Base facturation'!$C$4:$ALN$59,F$4,0))=0,"",IF(ISERROR(HLOOKUP($B289,'Base facturation'!$C$4:$ALN$59,F$4,0)),"",HLOOKUP($B289,'Base facturation'!$C$4:$ALN$59,F$4,0)))</f>
        <v/>
      </c>
      <c r="G289" s="309" t="str">
        <f>IF(IF(ISERROR(HLOOKUP($B289,'Base facturation'!$C$4:$ALN$59,G$4,0)),"",HLOOKUP($B289,'Base facturation'!$C$4:$ALN$59,G$4,0))=0,"",IF(ISERROR(HLOOKUP($B289,'Base facturation'!$C$4:$ALN$59,G$4,0)),"",HLOOKUP($B289,'Base facturation'!$C$4:$ALN$59,G$4,0)))</f>
        <v/>
      </c>
      <c r="H289" s="309" t="str">
        <f>IF(IF(ISERROR(HLOOKUP($B289,'Base facturation'!$C$4:$ALN$59,H$4,0)),"",HLOOKUP($B289,'Base facturation'!$C$4:$ALN$59,H$4,0))=0,"",IF(ISERROR(HLOOKUP($B289,'Base facturation'!$C$4:$ALN$59,H$4,0)),"",HLOOKUP($B289,'Base facturation'!$C$4:$ALN$59,H$4,0)))</f>
        <v/>
      </c>
      <c r="I289" s="287" t="str">
        <f t="shared" si="4"/>
        <v/>
      </c>
      <c r="J289" s="299"/>
      <c r="K289" s="294"/>
      <c r="L289" s="294"/>
      <c r="M289" s="295"/>
    </row>
    <row r="290" spans="2:13" ht="19.600000000000001" customHeight="1" x14ac:dyDescent="0.25">
      <c r="B290" s="282" t="s">
        <v>3097</v>
      </c>
      <c r="C290" s="283" t="str">
        <f>IF(IF(ISERROR(HLOOKUP($B290,'Base facturation'!$C$4:$ALN$59,C$4,0)),"",HLOOKUP($B290,'Base facturation'!$C$4:$ALN$59,C$4,0))=0,"",IF(ISERROR(HLOOKUP($B290,'Base facturation'!$C$4:$ALN$59,C$4,0)),"",HLOOKUP($B290,'Base facturation'!$C$4:$ALN$59,C$4,0)))</f>
        <v/>
      </c>
      <c r="D290" s="283" t="str">
        <f>IF(IF(ISERROR(HLOOKUP($B290,'Base facturation'!$C$4:$ALN$59,D$4,0)),"",HLOOKUP($B290,'Base facturation'!$C$4:$ALN$59,D$4,0))=0,"",IF(ISERROR(HLOOKUP($B290,'Base facturation'!$C$4:$ALN$59,D$4,0)),"",HLOOKUP($B290,'Base facturation'!$C$4:$ALN$59,D$4,0)))</f>
        <v/>
      </c>
      <c r="E290" s="283" t="str">
        <f>IF(IF(ISERROR(HLOOKUP($B290,'Base facturation'!$C$4:$ALN$59,E$4,0)),"",HLOOKUP($B290,'Base facturation'!$C$4:$ALN$59,E$4,0))=0,"",IF(ISERROR(HLOOKUP($B290,'Base facturation'!$C$4:$ALN$59,E$4,0)),"",HLOOKUP($B290,'Base facturation'!$C$4:$ALN$59,E$4,0)))</f>
        <v/>
      </c>
      <c r="F290" s="287" t="str">
        <f>IF(IF(ISERROR(HLOOKUP($B290,'Base facturation'!$C$4:$ALN$59,F$4,0)),"",HLOOKUP($B290,'Base facturation'!$C$4:$ALN$59,F$4,0))=0,"",IF(ISERROR(HLOOKUP($B290,'Base facturation'!$C$4:$ALN$59,F$4,0)),"",HLOOKUP($B290,'Base facturation'!$C$4:$ALN$59,F$4,0)))</f>
        <v/>
      </c>
      <c r="G290" s="309" t="str">
        <f>IF(IF(ISERROR(HLOOKUP($B290,'Base facturation'!$C$4:$ALN$59,G$4,0)),"",HLOOKUP($B290,'Base facturation'!$C$4:$ALN$59,G$4,0))=0,"",IF(ISERROR(HLOOKUP($B290,'Base facturation'!$C$4:$ALN$59,G$4,0)),"",HLOOKUP($B290,'Base facturation'!$C$4:$ALN$59,G$4,0)))</f>
        <v/>
      </c>
      <c r="H290" s="309" t="str">
        <f>IF(IF(ISERROR(HLOOKUP($B290,'Base facturation'!$C$4:$ALN$59,H$4,0)),"",HLOOKUP($B290,'Base facturation'!$C$4:$ALN$59,H$4,0))=0,"",IF(ISERROR(HLOOKUP($B290,'Base facturation'!$C$4:$ALN$59,H$4,0)),"",HLOOKUP($B290,'Base facturation'!$C$4:$ALN$59,H$4,0)))</f>
        <v/>
      </c>
      <c r="I290" s="287" t="str">
        <f t="shared" si="4"/>
        <v/>
      </c>
      <c r="J290" s="299"/>
      <c r="K290" s="294"/>
      <c r="L290" s="294"/>
      <c r="M290" s="295"/>
    </row>
    <row r="291" spans="2:13" ht="19.600000000000001" customHeight="1" x14ac:dyDescent="0.25">
      <c r="B291" s="282" t="s">
        <v>3098</v>
      </c>
      <c r="C291" s="283" t="str">
        <f>IF(IF(ISERROR(HLOOKUP($B291,'Base facturation'!$C$4:$ALN$59,C$4,0)),"",HLOOKUP($B291,'Base facturation'!$C$4:$ALN$59,C$4,0))=0,"",IF(ISERROR(HLOOKUP($B291,'Base facturation'!$C$4:$ALN$59,C$4,0)),"",HLOOKUP($B291,'Base facturation'!$C$4:$ALN$59,C$4,0)))</f>
        <v/>
      </c>
      <c r="D291" s="283" t="str">
        <f>IF(IF(ISERROR(HLOOKUP($B291,'Base facturation'!$C$4:$ALN$59,D$4,0)),"",HLOOKUP($B291,'Base facturation'!$C$4:$ALN$59,D$4,0))=0,"",IF(ISERROR(HLOOKUP($B291,'Base facturation'!$C$4:$ALN$59,D$4,0)),"",HLOOKUP($B291,'Base facturation'!$C$4:$ALN$59,D$4,0)))</f>
        <v/>
      </c>
      <c r="E291" s="283" t="str">
        <f>IF(IF(ISERROR(HLOOKUP($B291,'Base facturation'!$C$4:$ALN$59,E$4,0)),"",HLOOKUP($B291,'Base facturation'!$C$4:$ALN$59,E$4,0))=0,"",IF(ISERROR(HLOOKUP($B291,'Base facturation'!$C$4:$ALN$59,E$4,0)),"",HLOOKUP($B291,'Base facturation'!$C$4:$ALN$59,E$4,0)))</f>
        <v/>
      </c>
      <c r="F291" s="287" t="str">
        <f>IF(IF(ISERROR(HLOOKUP($B291,'Base facturation'!$C$4:$ALN$59,F$4,0)),"",HLOOKUP($B291,'Base facturation'!$C$4:$ALN$59,F$4,0))=0,"",IF(ISERROR(HLOOKUP($B291,'Base facturation'!$C$4:$ALN$59,F$4,0)),"",HLOOKUP($B291,'Base facturation'!$C$4:$ALN$59,F$4,0)))</f>
        <v/>
      </c>
      <c r="G291" s="309" t="str">
        <f>IF(IF(ISERROR(HLOOKUP($B291,'Base facturation'!$C$4:$ALN$59,G$4,0)),"",HLOOKUP($B291,'Base facturation'!$C$4:$ALN$59,G$4,0))=0,"",IF(ISERROR(HLOOKUP($B291,'Base facturation'!$C$4:$ALN$59,G$4,0)),"",HLOOKUP($B291,'Base facturation'!$C$4:$ALN$59,G$4,0)))</f>
        <v/>
      </c>
      <c r="H291" s="309" t="str">
        <f>IF(IF(ISERROR(HLOOKUP($B291,'Base facturation'!$C$4:$ALN$59,H$4,0)),"",HLOOKUP($B291,'Base facturation'!$C$4:$ALN$59,H$4,0))=0,"",IF(ISERROR(HLOOKUP($B291,'Base facturation'!$C$4:$ALN$59,H$4,0)),"",HLOOKUP($B291,'Base facturation'!$C$4:$ALN$59,H$4,0)))</f>
        <v/>
      </c>
      <c r="I291" s="287" t="str">
        <f t="shared" si="4"/>
        <v/>
      </c>
      <c r="J291" s="299"/>
      <c r="K291" s="294"/>
      <c r="L291" s="294"/>
      <c r="M291" s="295"/>
    </row>
    <row r="292" spans="2:13" ht="19.600000000000001" customHeight="1" x14ac:dyDescent="0.25">
      <c r="B292" s="282" t="s">
        <v>3099</v>
      </c>
      <c r="C292" s="283" t="str">
        <f>IF(IF(ISERROR(HLOOKUP($B292,'Base facturation'!$C$4:$ALN$59,C$4,0)),"",HLOOKUP($B292,'Base facturation'!$C$4:$ALN$59,C$4,0))=0,"",IF(ISERROR(HLOOKUP($B292,'Base facturation'!$C$4:$ALN$59,C$4,0)),"",HLOOKUP($B292,'Base facturation'!$C$4:$ALN$59,C$4,0)))</f>
        <v/>
      </c>
      <c r="D292" s="283" t="str">
        <f>IF(IF(ISERROR(HLOOKUP($B292,'Base facturation'!$C$4:$ALN$59,D$4,0)),"",HLOOKUP($B292,'Base facturation'!$C$4:$ALN$59,D$4,0))=0,"",IF(ISERROR(HLOOKUP($B292,'Base facturation'!$C$4:$ALN$59,D$4,0)),"",HLOOKUP($B292,'Base facturation'!$C$4:$ALN$59,D$4,0)))</f>
        <v/>
      </c>
      <c r="E292" s="283" t="str">
        <f>IF(IF(ISERROR(HLOOKUP($B292,'Base facturation'!$C$4:$ALN$59,E$4,0)),"",HLOOKUP($B292,'Base facturation'!$C$4:$ALN$59,E$4,0))=0,"",IF(ISERROR(HLOOKUP($B292,'Base facturation'!$C$4:$ALN$59,E$4,0)),"",HLOOKUP($B292,'Base facturation'!$C$4:$ALN$59,E$4,0)))</f>
        <v/>
      </c>
      <c r="F292" s="287" t="str">
        <f>IF(IF(ISERROR(HLOOKUP($B292,'Base facturation'!$C$4:$ALN$59,F$4,0)),"",HLOOKUP($B292,'Base facturation'!$C$4:$ALN$59,F$4,0))=0,"",IF(ISERROR(HLOOKUP($B292,'Base facturation'!$C$4:$ALN$59,F$4,0)),"",HLOOKUP($B292,'Base facturation'!$C$4:$ALN$59,F$4,0)))</f>
        <v/>
      </c>
      <c r="G292" s="309" t="str">
        <f>IF(IF(ISERROR(HLOOKUP($B292,'Base facturation'!$C$4:$ALN$59,G$4,0)),"",HLOOKUP($B292,'Base facturation'!$C$4:$ALN$59,G$4,0))=0,"",IF(ISERROR(HLOOKUP($B292,'Base facturation'!$C$4:$ALN$59,G$4,0)),"",HLOOKUP($B292,'Base facturation'!$C$4:$ALN$59,G$4,0)))</f>
        <v/>
      </c>
      <c r="H292" s="309" t="str">
        <f>IF(IF(ISERROR(HLOOKUP($B292,'Base facturation'!$C$4:$ALN$59,H$4,0)),"",HLOOKUP($B292,'Base facturation'!$C$4:$ALN$59,H$4,0))=0,"",IF(ISERROR(HLOOKUP($B292,'Base facturation'!$C$4:$ALN$59,H$4,0)),"",HLOOKUP($B292,'Base facturation'!$C$4:$ALN$59,H$4,0)))</f>
        <v/>
      </c>
      <c r="I292" s="287" t="str">
        <f t="shared" si="4"/>
        <v/>
      </c>
      <c r="J292" s="299"/>
      <c r="K292" s="294"/>
      <c r="L292" s="294"/>
      <c r="M292" s="295"/>
    </row>
    <row r="293" spans="2:13" ht="19.600000000000001" customHeight="1" x14ac:dyDescent="0.25">
      <c r="B293" s="282" t="s">
        <v>3100</v>
      </c>
      <c r="C293" s="283" t="str">
        <f>IF(IF(ISERROR(HLOOKUP($B293,'Base facturation'!$C$4:$ALN$59,C$4,0)),"",HLOOKUP($B293,'Base facturation'!$C$4:$ALN$59,C$4,0))=0,"",IF(ISERROR(HLOOKUP($B293,'Base facturation'!$C$4:$ALN$59,C$4,0)),"",HLOOKUP($B293,'Base facturation'!$C$4:$ALN$59,C$4,0)))</f>
        <v/>
      </c>
      <c r="D293" s="283" t="str">
        <f>IF(IF(ISERROR(HLOOKUP($B293,'Base facturation'!$C$4:$ALN$59,D$4,0)),"",HLOOKUP($B293,'Base facturation'!$C$4:$ALN$59,D$4,0))=0,"",IF(ISERROR(HLOOKUP($B293,'Base facturation'!$C$4:$ALN$59,D$4,0)),"",HLOOKUP($B293,'Base facturation'!$C$4:$ALN$59,D$4,0)))</f>
        <v/>
      </c>
      <c r="E293" s="283" t="str">
        <f>IF(IF(ISERROR(HLOOKUP($B293,'Base facturation'!$C$4:$ALN$59,E$4,0)),"",HLOOKUP($B293,'Base facturation'!$C$4:$ALN$59,E$4,0))=0,"",IF(ISERROR(HLOOKUP($B293,'Base facturation'!$C$4:$ALN$59,E$4,0)),"",HLOOKUP($B293,'Base facturation'!$C$4:$ALN$59,E$4,0)))</f>
        <v/>
      </c>
      <c r="F293" s="287" t="str">
        <f>IF(IF(ISERROR(HLOOKUP($B293,'Base facturation'!$C$4:$ALN$59,F$4,0)),"",HLOOKUP($B293,'Base facturation'!$C$4:$ALN$59,F$4,0))=0,"",IF(ISERROR(HLOOKUP($B293,'Base facturation'!$C$4:$ALN$59,F$4,0)),"",HLOOKUP($B293,'Base facturation'!$C$4:$ALN$59,F$4,0)))</f>
        <v/>
      </c>
      <c r="G293" s="309" t="str">
        <f>IF(IF(ISERROR(HLOOKUP($B293,'Base facturation'!$C$4:$ALN$59,G$4,0)),"",HLOOKUP($B293,'Base facturation'!$C$4:$ALN$59,G$4,0))=0,"",IF(ISERROR(HLOOKUP($B293,'Base facturation'!$C$4:$ALN$59,G$4,0)),"",HLOOKUP($B293,'Base facturation'!$C$4:$ALN$59,G$4,0)))</f>
        <v/>
      </c>
      <c r="H293" s="309" t="str">
        <f>IF(IF(ISERROR(HLOOKUP($B293,'Base facturation'!$C$4:$ALN$59,H$4,0)),"",HLOOKUP($B293,'Base facturation'!$C$4:$ALN$59,H$4,0))=0,"",IF(ISERROR(HLOOKUP($B293,'Base facturation'!$C$4:$ALN$59,H$4,0)),"",HLOOKUP($B293,'Base facturation'!$C$4:$ALN$59,H$4,0)))</f>
        <v/>
      </c>
      <c r="I293" s="287" t="str">
        <f t="shared" si="4"/>
        <v/>
      </c>
      <c r="J293" s="299"/>
      <c r="K293" s="294"/>
      <c r="L293" s="294"/>
      <c r="M293" s="295"/>
    </row>
    <row r="294" spans="2:13" ht="19.600000000000001" customHeight="1" x14ac:dyDescent="0.25">
      <c r="B294" s="282" t="s">
        <v>3101</v>
      </c>
      <c r="C294" s="283" t="str">
        <f>IF(IF(ISERROR(HLOOKUP($B294,'Base facturation'!$C$4:$ALN$59,C$4,0)),"",HLOOKUP($B294,'Base facturation'!$C$4:$ALN$59,C$4,0))=0,"",IF(ISERROR(HLOOKUP($B294,'Base facturation'!$C$4:$ALN$59,C$4,0)),"",HLOOKUP($B294,'Base facturation'!$C$4:$ALN$59,C$4,0)))</f>
        <v/>
      </c>
      <c r="D294" s="283" t="str">
        <f>IF(IF(ISERROR(HLOOKUP($B294,'Base facturation'!$C$4:$ALN$59,D$4,0)),"",HLOOKUP($B294,'Base facturation'!$C$4:$ALN$59,D$4,0))=0,"",IF(ISERROR(HLOOKUP($B294,'Base facturation'!$C$4:$ALN$59,D$4,0)),"",HLOOKUP($B294,'Base facturation'!$C$4:$ALN$59,D$4,0)))</f>
        <v/>
      </c>
      <c r="E294" s="283" t="str">
        <f>IF(IF(ISERROR(HLOOKUP($B294,'Base facturation'!$C$4:$ALN$59,E$4,0)),"",HLOOKUP($B294,'Base facturation'!$C$4:$ALN$59,E$4,0))=0,"",IF(ISERROR(HLOOKUP($B294,'Base facturation'!$C$4:$ALN$59,E$4,0)),"",HLOOKUP($B294,'Base facturation'!$C$4:$ALN$59,E$4,0)))</f>
        <v/>
      </c>
      <c r="F294" s="287" t="str">
        <f>IF(IF(ISERROR(HLOOKUP($B294,'Base facturation'!$C$4:$ALN$59,F$4,0)),"",HLOOKUP($B294,'Base facturation'!$C$4:$ALN$59,F$4,0))=0,"",IF(ISERROR(HLOOKUP($B294,'Base facturation'!$C$4:$ALN$59,F$4,0)),"",HLOOKUP($B294,'Base facturation'!$C$4:$ALN$59,F$4,0)))</f>
        <v/>
      </c>
      <c r="G294" s="309" t="str">
        <f>IF(IF(ISERROR(HLOOKUP($B294,'Base facturation'!$C$4:$ALN$59,G$4,0)),"",HLOOKUP($B294,'Base facturation'!$C$4:$ALN$59,G$4,0))=0,"",IF(ISERROR(HLOOKUP($B294,'Base facturation'!$C$4:$ALN$59,G$4,0)),"",HLOOKUP($B294,'Base facturation'!$C$4:$ALN$59,G$4,0)))</f>
        <v/>
      </c>
      <c r="H294" s="309" t="str">
        <f>IF(IF(ISERROR(HLOOKUP($B294,'Base facturation'!$C$4:$ALN$59,H$4,0)),"",HLOOKUP($B294,'Base facturation'!$C$4:$ALN$59,H$4,0))=0,"",IF(ISERROR(HLOOKUP($B294,'Base facturation'!$C$4:$ALN$59,H$4,0)),"",HLOOKUP($B294,'Base facturation'!$C$4:$ALN$59,H$4,0)))</f>
        <v/>
      </c>
      <c r="I294" s="287" t="str">
        <f t="shared" si="4"/>
        <v/>
      </c>
      <c r="J294" s="299"/>
      <c r="K294" s="294"/>
      <c r="L294" s="294"/>
      <c r="M294" s="295"/>
    </row>
    <row r="295" spans="2:13" ht="19.600000000000001" customHeight="1" x14ac:dyDescent="0.25">
      <c r="B295" s="282" t="s">
        <v>3102</v>
      </c>
      <c r="C295" s="283" t="str">
        <f>IF(IF(ISERROR(HLOOKUP($B295,'Base facturation'!$C$4:$ALN$59,C$4,0)),"",HLOOKUP($B295,'Base facturation'!$C$4:$ALN$59,C$4,0))=0,"",IF(ISERROR(HLOOKUP($B295,'Base facturation'!$C$4:$ALN$59,C$4,0)),"",HLOOKUP($B295,'Base facturation'!$C$4:$ALN$59,C$4,0)))</f>
        <v/>
      </c>
      <c r="D295" s="283" t="str">
        <f>IF(IF(ISERROR(HLOOKUP($B295,'Base facturation'!$C$4:$ALN$59,D$4,0)),"",HLOOKUP($B295,'Base facturation'!$C$4:$ALN$59,D$4,0))=0,"",IF(ISERROR(HLOOKUP($B295,'Base facturation'!$C$4:$ALN$59,D$4,0)),"",HLOOKUP($B295,'Base facturation'!$C$4:$ALN$59,D$4,0)))</f>
        <v/>
      </c>
      <c r="E295" s="283" t="str">
        <f>IF(IF(ISERROR(HLOOKUP($B295,'Base facturation'!$C$4:$ALN$59,E$4,0)),"",HLOOKUP($B295,'Base facturation'!$C$4:$ALN$59,E$4,0))=0,"",IF(ISERROR(HLOOKUP($B295,'Base facturation'!$C$4:$ALN$59,E$4,0)),"",HLOOKUP($B295,'Base facturation'!$C$4:$ALN$59,E$4,0)))</f>
        <v/>
      </c>
      <c r="F295" s="287" t="str">
        <f>IF(IF(ISERROR(HLOOKUP($B295,'Base facturation'!$C$4:$ALN$59,F$4,0)),"",HLOOKUP($B295,'Base facturation'!$C$4:$ALN$59,F$4,0))=0,"",IF(ISERROR(HLOOKUP($B295,'Base facturation'!$C$4:$ALN$59,F$4,0)),"",HLOOKUP($B295,'Base facturation'!$C$4:$ALN$59,F$4,0)))</f>
        <v/>
      </c>
      <c r="G295" s="309" t="str">
        <f>IF(IF(ISERROR(HLOOKUP($B295,'Base facturation'!$C$4:$ALN$59,G$4,0)),"",HLOOKUP($B295,'Base facturation'!$C$4:$ALN$59,G$4,0))=0,"",IF(ISERROR(HLOOKUP($B295,'Base facturation'!$C$4:$ALN$59,G$4,0)),"",HLOOKUP($B295,'Base facturation'!$C$4:$ALN$59,G$4,0)))</f>
        <v/>
      </c>
      <c r="H295" s="309" t="str">
        <f>IF(IF(ISERROR(HLOOKUP($B295,'Base facturation'!$C$4:$ALN$59,H$4,0)),"",HLOOKUP($B295,'Base facturation'!$C$4:$ALN$59,H$4,0))=0,"",IF(ISERROR(HLOOKUP($B295,'Base facturation'!$C$4:$ALN$59,H$4,0)),"",HLOOKUP($B295,'Base facturation'!$C$4:$ALN$59,H$4,0)))</f>
        <v/>
      </c>
      <c r="I295" s="287" t="str">
        <f t="shared" si="4"/>
        <v/>
      </c>
      <c r="J295" s="299"/>
      <c r="K295" s="294"/>
      <c r="L295" s="294"/>
      <c r="M295" s="295"/>
    </row>
    <row r="296" spans="2:13" ht="19.600000000000001" customHeight="1" x14ac:dyDescent="0.25">
      <c r="B296" s="282" t="s">
        <v>3103</v>
      </c>
      <c r="C296" s="283" t="str">
        <f>IF(IF(ISERROR(HLOOKUP($B296,'Base facturation'!$C$4:$ALN$59,C$4,0)),"",HLOOKUP($B296,'Base facturation'!$C$4:$ALN$59,C$4,0))=0,"",IF(ISERROR(HLOOKUP($B296,'Base facturation'!$C$4:$ALN$59,C$4,0)),"",HLOOKUP($B296,'Base facturation'!$C$4:$ALN$59,C$4,0)))</f>
        <v/>
      </c>
      <c r="D296" s="283" t="str">
        <f>IF(IF(ISERROR(HLOOKUP($B296,'Base facturation'!$C$4:$ALN$59,D$4,0)),"",HLOOKUP($B296,'Base facturation'!$C$4:$ALN$59,D$4,0))=0,"",IF(ISERROR(HLOOKUP($B296,'Base facturation'!$C$4:$ALN$59,D$4,0)),"",HLOOKUP($B296,'Base facturation'!$C$4:$ALN$59,D$4,0)))</f>
        <v/>
      </c>
      <c r="E296" s="283" t="str">
        <f>IF(IF(ISERROR(HLOOKUP($B296,'Base facturation'!$C$4:$ALN$59,E$4,0)),"",HLOOKUP($B296,'Base facturation'!$C$4:$ALN$59,E$4,0))=0,"",IF(ISERROR(HLOOKUP($B296,'Base facturation'!$C$4:$ALN$59,E$4,0)),"",HLOOKUP($B296,'Base facturation'!$C$4:$ALN$59,E$4,0)))</f>
        <v/>
      </c>
      <c r="F296" s="287" t="str">
        <f>IF(IF(ISERROR(HLOOKUP($B296,'Base facturation'!$C$4:$ALN$59,F$4,0)),"",HLOOKUP($B296,'Base facturation'!$C$4:$ALN$59,F$4,0))=0,"",IF(ISERROR(HLOOKUP($B296,'Base facturation'!$C$4:$ALN$59,F$4,0)),"",HLOOKUP($B296,'Base facturation'!$C$4:$ALN$59,F$4,0)))</f>
        <v/>
      </c>
      <c r="G296" s="309" t="str">
        <f>IF(IF(ISERROR(HLOOKUP($B296,'Base facturation'!$C$4:$ALN$59,G$4,0)),"",HLOOKUP($B296,'Base facturation'!$C$4:$ALN$59,G$4,0))=0,"",IF(ISERROR(HLOOKUP($B296,'Base facturation'!$C$4:$ALN$59,G$4,0)),"",HLOOKUP($B296,'Base facturation'!$C$4:$ALN$59,G$4,0)))</f>
        <v/>
      </c>
      <c r="H296" s="309" t="str">
        <f>IF(IF(ISERROR(HLOOKUP($B296,'Base facturation'!$C$4:$ALN$59,H$4,0)),"",HLOOKUP($B296,'Base facturation'!$C$4:$ALN$59,H$4,0))=0,"",IF(ISERROR(HLOOKUP($B296,'Base facturation'!$C$4:$ALN$59,H$4,0)),"",HLOOKUP($B296,'Base facturation'!$C$4:$ALN$59,H$4,0)))</f>
        <v/>
      </c>
      <c r="I296" s="287" t="str">
        <f t="shared" si="4"/>
        <v/>
      </c>
      <c r="J296" s="299"/>
      <c r="K296" s="294"/>
      <c r="L296" s="294"/>
      <c r="M296" s="295"/>
    </row>
    <row r="297" spans="2:13" ht="19.600000000000001" customHeight="1" x14ac:dyDescent="0.25">
      <c r="B297" s="282" t="s">
        <v>3104</v>
      </c>
      <c r="C297" s="283" t="str">
        <f>IF(IF(ISERROR(HLOOKUP($B297,'Base facturation'!$C$4:$ALN$59,C$4,0)),"",HLOOKUP($B297,'Base facturation'!$C$4:$ALN$59,C$4,0))=0,"",IF(ISERROR(HLOOKUP($B297,'Base facturation'!$C$4:$ALN$59,C$4,0)),"",HLOOKUP($B297,'Base facturation'!$C$4:$ALN$59,C$4,0)))</f>
        <v/>
      </c>
      <c r="D297" s="283" t="str">
        <f>IF(IF(ISERROR(HLOOKUP($B297,'Base facturation'!$C$4:$ALN$59,D$4,0)),"",HLOOKUP($B297,'Base facturation'!$C$4:$ALN$59,D$4,0))=0,"",IF(ISERROR(HLOOKUP($B297,'Base facturation'!$C$4:$ALN$59,D$4,0)),"",HLOOKUP($B297,'Base facturation'!$C$4:$ALN$59,D$4,0)))</f>
        <v/>
      </c>
      <c r="E297" s="283" t="str">
        <f>IF(IF(ISERROR(HLOOKUP($B297,'Base facturation'!$C$4:$ALN$59,E$4,0)),"",HLOOKUP($B297,'Base facturation'!$C$4:$ALN$59,E$4,0))=0,"",IF(ISERROR(HLOOKUP($B297,'Base facturation'!$C$4:$ALN$59,E$4,0)),"",HLOOKUP($B297,'Base facturation'!$C$4:$ALN$59,E$4,0)))</f>
        <v/>
      </c>
      <c r="F297" s="287" t="str">
        <f>IF(IF(ISERROR(HLOOKUP($B297,'Base facturation'!$C$4:$ALN$59,F$4,0)),"",HLOOKUP($B297,'Base facturation'!$C$4:$ALN$59,F$4,0))=0,"",IF(ISERROR(HLOOKUP($B297,'Base facturation'!$C$4:$ALN$59,F$4,0)),"",HLOOKUP($B297,'Base facturation'!$C$4:$ALN$59,F$4,0)))</f>
        <v/>
      </c>
      <c r="G297" s="309" t="str">
        <f>IF(IF(ISERROR(HLOOKUP($B297,'Base facturation'!$C$4:$ALN$59,G$4,0)),"",HLOOKUP($B297,'Base facturation'!$C$4:$ALN$59,G$4,0))=0,"",IF(ISERROR(HLOOKUP($B297,'Base facturation'!$C$4:$ALN$59,G$4,0)),"",HLOOKUP($B297,'Base facturation'!$C$4:$ALN$59,G$4,0)))</f>
        <v/>
      </c>
      <c r="H297" s="309" t="str">
        <f>IF(IF(ISERROR(HLOOKUP($B297,'Base facturation'!$C$4:$ALN$59,H$4,0)),"",HLOOKUP($B297,'Base facturation'!$C$4:$ALN$59,H$4,0))=0,"",IF(ISERROR(HLOOKUP($B297,'Base facturation'!$C$4:$ALN$59,H$4,0)),"",HLOOKUP($B297,'Base facturation'!$C$4:$ALN$59,H$4,0)))</f>
        <v/>
      </c>
      <c r="I297" s="287" t="str">
        <f t="shared" si="4"/>
        <v/>
      </c>
      <c r="J297" s="299"/>
      <c r="K297" s="294"/>
      <c r="L297" s="294"/>
      <c r="M297" s="295"/>
    </row>
    <row r="298" spans="2:13" ht="19.600000000000001" customHeight="1" x14ac:dyDescent="0.25">
      <c r="B298" s="282" t="s">
        <v>3105</v>
      </c>
      <c r="C298" s="283" t="str">
        <f>IF(IF(ISERROR(HLOOKUP($B298,'Base facturation'!$C$4:$ALN$59,C$4,0)),"",HLOOKUP($B298,'Base facturation'!$C$4:$ALN$59,C$4,0))=0,"",IF(ISERROR(HLOOKUP($B298,'Base facturation'!$C$4:$ALN$59,C$4,0)),"",HLOOKUP($B298,'Base facturation'!$C$4:$ALN$59,C$4,0)))</f>
        <v/>
      </c>
      <c r="D298" s="283" t="str">
        <f>IF(IF(ISERROR(HLOOKUP($B298,'Base facturation'!$C$4:$ALN$59,D$4,0)),"",HLOOKUP($B298,'Base facturation'!$C$4:$ALN$59,D$4,0))=0,"",IF(ISERROR(HLOOKUP($B298,'Base facturation'!$C$4:$ALN$59,D$4,0)),"",HLOOKUP($B298,'Base facturation'!$C$4:$ALN$59,D$4,0)))</f>
        <v/>
      </c>
      <c r="E298" s="283" t="str">
        <f>IF(IF(ISERROR(HLOOKUP($B298,'Base facturation'!$C$4:$ALN$59,E$4,0)),"",HLOOKUP($B298,'Base facturation'!$C$4:$ALN$59,E$4,0))=0,"",IF(ISERROR(HLOOKUP($B298,'Base facturation'!$C$4:$ALN$59,E$4,0)),"",HLOOKUP($B298,'Base facturation'!$C$4:$ALN$59,E$4,0)))</f>
        <v/>
      </c>
      <c r="F298" s="287" t="str">
        <f>IF(IF(ISERROR(HLOOKUP($B298,'Base facturation'!$C$4:$ALN$59,F$4,0)),"",HLOOKUP($B298,'Base facturation'!$C$4:$ALN$59,F$4,0))=0,"",IF(ISERROR(HLOOKUP($B298,'Base facturation'!$C$4:$ALN$59,F$4,0)),"",HLOOKUP($B298,'Base facturation'!$C$4:$ALN$59,F$4,0)))</f>
        <v/>
      </c>
      <c r="G298" s="309" t="str">
        <f>IF(IF(ISERROR(HLOOKUP($B298,'Base facturation'!$C$4:$ALN$59,G$4,0)),"",HLOOKUP($B298,'Base facturation'!$C$4:$ALN$59,G$4,0))=0,"",IF(ISERROR(HLOOKUP($B298,'Base facturation'!$C$4:$ALN$59,G$4,0)),"",HLOOKUP($B298,'Base facturation'!$C$4:$ALN$59,G$4,0)))</f>
        <v/>
      </c>
      <c r="H298" s="309" t="str">
        <f>IF(IF(ISERROR(HLOOKUP($B298,'Base facturation'!$C$4:$ALN$59,H$4,0)),"",HLOOKUP($B298,'Base facturation'!$C$4:$ALN$59,H$4,0))=0,"",IF(ISERROR(HLOOKUP($B298,'Base facturation'!$C$4:$ALN$59,H$4,0)),"",HLOOKUP($B298,'Base facturation'!$C$4:$ALN$59,H$4,0)))</f>
        <v/>
      </c>
      <c r="I298" s="287" t="str">
        <f t="shared" si="4"/>
        <v/>
      </c>
      <c r="J298" s="299"/>
      <c r="K298" s="294"/>
      <c r="L298" s="294"/>
      <c r="M298" s="295"/>
    </row>
    <row r="299" spans="2:13" ht="19.600000000000001" customHeight="1" x14ac:dyDescent="0.25">
      <c r="B299" s="282" t="s">
        <v>3106</v>
      </c>
      <c r="C299" s="283" t="str">
        <f>IF(IF(ISERROR(HLOOKUP($B299,'Base facturation'!$C$4:$ALN$59,C$4,0)),"",HLOOKUP($B299,'Base facturation'!$C$4:$ALN$59,C$4,0))=0,"",IF(ISERROR(HLOOKUP($B299,'Base facturation'!$C$4:$ALN$59,C$4,0)),"",HLOOKUP($B299,'Base facturation'!$C$4:$ALN$59,C$4,0)))</f>
        <v/>
      </c>
      <c r="D299" s="283" t="str">
        <f>IF(IF(ISERROR(HLOOKUP($B299,'Base facturation'!$C$4:$ALN$59,D$4,0)),"",HLOOKUP($B299,'Base facturation'!$C$4:$ALN$59,D$4,0))=0,"",IF(ISERROR(HLOOKUP($B299,'Base facturation'!$C$4:$ALN$59,D$4,0)),"",HLOOKUP($B299,'Base facturation'!$C$4:$ALN$59,D$4,0)))</f>
        <v/>
      </c>
      <c r="E299" s="283" t="str">
        <f>IF(IF(ISERROR(HLOOKUP($B299,'Base facturation'!$C$4:$ALN$59,E$4,0)),"",HLOOKUP($B299,'Base facturation'!$C$4:$ALN$59,E$4,0))=0,"",IF(ISERROR(HLOOKUP($B299,'Base facturation'!$C$4:$ALN$59,E$4,0)),"",HLOOKUP($B299,'Base facturation'!$C$4:$ALN$59,E$4,0)))</f>
        <v/>
      </c>
      <c r="F299" s="287" t="str">
        <f>IF(IF(ISERROR(HLOOKUP($B299,'Base facturation'!$C$4:$ALN$59,F$4,0)),"",HLOOKUP($B299,'Base facturation'!$C$4:$ALN$59,F$4,0))=0,"",IF(ISERROR(HLOOKUP($B299,'Base facturation'!$C$4:$ALN$59,F$4,0)),"",HLOOKUP($B299,'Base facturation'!$C$4:$ALN$59,F$4,0)))</f>
        <v/>
      </c>
      <c r="G299" s="309" t="str">
        <f>IF(IF(ISERROR(HLOOKUP($B299,'Base facturation'!$C$4:$ALN$59,G$4,0)),"",HLOOKUP($B299,'Base facturation'!$C$4:$ALN$59,G$4,0))=0,"",IF(ISERROR(HLOOKUP($B299,'Base facturation'!$C$4:$ALN$59,G$4,0)),"",HLOOKUP($B299,'Base facturation'!$C$4:$ALN$59,G$4,0)))</f>
        <v/>
      </c>
      <c r="H299" s="309" t="str">
        <f>IF(IF(ISERROR(HLOOKUP($B299,'Base facturation'!$C$4:$ALN$59,H$4,0)),"",HLOOKUP($B299,'Base facturation'!$C$4:$ALN$59,H$4,0))=0,"",IF(ISERROR(HLOOKUP($B299,'Base facturation'!$C$4:$ALN$59,H$4,0)),"",HLOOKUP($B299,'Base facturation'!$C$4:$ALN$59,H$4,0)))</f>
        <v/>
      </c>
      <c r="I299" s="287" t="str">
        <f t="shared" si="4"/>
        <v/>
      </c>
      <c r="J299" s="299"/>
      <c r="K299" s="294"/>
      <c r="L299" s="294"/>
      <c r="M299" s="295"/>
    </row>
    <row r="300" spans="2:13" ht="19.600000000000001" customHeight="1" x14ac:dyDescent="0.25">
      <c r="B300" s="282" t="s">
        <v>3107</v>
      </c>
      <c r="C300" s="283" t="str">
        <f>IF(IF(ISERROR(HLOOKUP($B300,'Base facturation'!$C$4:$ALN$59,C$4,0)),"",HLOOKUP($B300,'Base facturation'!$C$4:$ALN$59,C$4,0))=0,"",IF(ISERROR(HLOOKUP($B300,'Base facturation'!$C$4:$ALN$59,C$4,0)),"",HLOOKUP($B300,'Base facturation'!$C$4:$ALN$59,C$4,0)))</f>
        <v/>
      </c>
      <c r="D300" s="283" t="str">
        <f>IF(IF(ISERROR(HLOOKUP($B300,'Base facturation'!$C$4:$ALN$59,D$4,0)),"",HLOOKUP($B300,'Base facturation'!$C$4:$ALN$59,D$4,0))=0,"",IF(ISERROR(HLOOKUP($B300,'Base facturation'!$C$4:$ALN$59,D$4,0)),"",HLOOKUP($B300,'Base facturation'!$C$4:$ALN$59,D$4,0)))</f>
        <v/>
      </c>
      <c r="E300" s="283" t="str">
        <f>IF(IF(ISERROR(HLOOKUP($B300,'Base facturation'!$C$4:$ALN$59,E$4,0)),"",HLOOKUP($B300,'Base facturation'!$C$4:$ALN$59,E$4,0))=0,"",IF(ISERROR(HLOOKUP($B300,'Base facturation'!$C$4:$ALN$59,E$4,0)),"",HLOOKUP($B300,'Base facturation'!$C$4:$ALN$59,E$4,0)))</f>
        <v/>
      </c>
      <c r="F300" s="287" t="str">
        <f>IF(IF(ISERROR(HLOOKUP($B300,'Base facturation'!$C$4:$ALN$59,F$4,0)),"",HLOOKUP($B300,'Base facturation'!$C$4:$ALN$59,F$4,0))=0,"",IF(ISERROR(HLOOKUP($B300,'Base facturation'!$C$4:$ALN$59,F$4,0)),"",HLOOKUP($B300,'Base facturation'!$C$4:$ALN$59,F$4,0)))</f>
        <v/>
      </c>
      <c r="G300" s="309" t="str">
        <f>IF(IF(ISERROR(HLOOKUP($B300,'Base facturation'!$C$4:$ALN$59,G$4,0)),"",HLOOKUP($B300,'Base facturation'!$C$4:$ALN$59,G$4,0))=0,"",IF(ISERROR(HLOOKUP($B300,'Base facturation'!$C$4:$ALN$59,G$4,0)),"",HLOOKUP($B300,'Base facturation'!$C$4:$ALN$59,G$4,0)))</f>
        <v/>
      </c>
      <c r="H300" s="309" t="str">
        <f>IF(IF(ISERROR(HLOOKUP($B300,'Base facturation'!$C$4:$ALN$59,H$4,0)),"",HLOOKUP($B300,'Base facturation'!$C$4:$ALN$59,H$4,0))=0,"",IF(ISERROR(HLOOKUP($B300,'Base facturation'!$C$4:$ALN$59,H$4,0)),"",HLOOKUP($B300,'Base facturation'!$C$4:$ALN$59,H$4,0)))</f>
        <v/>
      </c>
      <c r="I300" s="287" t="str">
        <f t="shared" si="4"/>
        <v/>
      </c>
      <c r="J300" s="299"/>
      <c r="K300" s="294"/>
      <c r="L300" s="294"/>
      <c r="M300" s="295"/>
    </row>
    <row r="301" spans="2:13" ht="19.600000000000001" customHeight="1" x14ac:dyDescent="0.25">
      <c r="B301" s="282" t="s">
        <v>3108</v>
      </c>
      <c r="C301" s="283" t="str">
        <f>IF(IF(ISERROR(HLOOKUP($B301,'Base facturation'!$C$4:$ALN$59,C$4,0)),"",HLOOKUP($B301,'Base facturation'!$C$4:$ALN$59,C$4,0))=0,"",IF(ISERROR(HLOOKUP($B301,'Base facturation'!$C$4:$ALN$59,C$4,0)),"",HLOOKUP($B301,'Base facturation'!$C$4:$ALN$59,C$4,0)))</f>
        <v/>
      </c>
      <c r="D301" s="283" t="str">
        <f>IF(IF(ISERROR(HLOOKUP($B301,'Base facturation'!$C$4:$ALN$59,D$4,0)),"",HLOOKUP($B301,'Base facturation'!$C$4:$ALN$59,D$4,0))=0,"",IF(ISERROR(HLOOKUP($B301,'Base facturation'!$C$4:$ALN$59,D$4,0)),"",HLOOKUP($B301,'Base facturation'!$C$4:$ALN$59,D$4,0)))</f>
        <v/>
      </c>
      <c r="E301" s="283" t="str">
        <f>IF(IF(ISERROR(HLOOKUP($B301,'Base facturation'!$C$4:$ALN$59,E$4,0)),"",HLOOKUP($B301,'Base facturation'!$C$4:$ALN$59,E$4,0))=0,"",IF(ISERROR(HLOOKUP($B301,'Base facturation'!$C$4:$ALN$59,E$4,0)),"",HLOOKUP($B301,'Base facturation'!$C$4:$ALN$59,E$4,0)))</f>
        <v/>
      </c>
      <c r="F301" s="287" t="str">
        <f>IF(IF(ISERROR(HLOOKUP($B301,'Base facturation'!$C$4:$ALN$59,F$4,0)),"",HLOOKUP($B301,'Base facturation'!$C$4:$ALN$59,F$4,0))=0,"",IF(ISERROR(HLOOKUP($B301,'Base facturation'!$C$4:$ALN$59,F$4,0)),"",HLOOKUP($B301,'Base facturation'!$C$4:$ALN$59,F$4,0)))</f>
        <v/>
      </c>
      <c r="G301" s="309" t="str">
        <f>IF(IF(ISERROR(HLOOKUP($B301,'Base facturation'!$C$4:$ALN$59,G$4,0)),"",HLOOKUP($B301,'Base facturation'!$C$4:$ALN$59,G$4,0))=0,"",IF(ISERROR(HLOOKUP($B301,'Base facturation'!$C$4:$ALN$59,G$4,0)),"",HLOOKUP($B301,'Base facturation'!$C$4:$ALN$59,G$4,0)))</f>
        <v/>
      </c>
      <c r="H301" s="309" t="str">
        <f>IF(IF(ISERROR(HLOOKUP($B301,'Base facturation'!$C$4:$ALN$59,H$4,0)),"",HLOOKUP($B301,'Base facturation'!$C$4:$ALN$59,H$4,0))=0,"",IF(ISERROR(HLOOKUP($B301,'Base facturation'!$C$4:$ALN$59,H$4,0)),"",HLOOKUP($B301,'Base facturation'!$C$4:$ALN$59,H$4,0)))</f>
        <v/>
      </c>
      <c r="I301" s="287" t="str">
        <f t="shared" si="4"/>
        <v/>
      </c>
      <c r="J301" s="299"/>
      <c r="K301" s="294"/>
      <c r="L301" s="294"/>
      <c r="M301" s="295"/>
    </row>
    <row r="302" spans="2:13" ht="19.600000000000001" customHeight="1" x14ac:dyDescent="0.25">
      <c r="B302" s="282" t="s">
        <v>3109</v>
      </c>
      <c r="C302" s="283" t="str">
        <f>IF(IF(ISERROR(HLOOKUP($B302,'Base facturation'!$C$4:$ALN$59,C$4,0)),"",HLOOKUP($B302,'Base facturation'!$C$4:$ALN$59,C$4,0))=0,"",IF(ISERROR(HLOOKUP($B302,'Base facturation'!$C$4:$ALN$59,C$4,0)),"",HLOOKUP($B302,'Base facturation'!$C$4:$ALN$59,C$4,0)))</f>
        <v/>
      </c>
      <c r="D302" s="283" t="str">
        <f>IF(IF(ISERROR(HLOOKUP($B302,'Base facturation'!$C$4:$ALN$59,D$4,0)),"",HLOOKUP($B302,'Base facturation'!$C$4:$ALN$59,D$4,0))=0,"",IF(ISERROR(HLOOKUP($B302,'Base facturation'!$C$4:$ALN$59,D$4,0)),"",HLOOKUP($B302,'Base facturation'!$C$4:$ALN$59,D$4,0)))</f>
        <v/>
      </c>
      <c r="E302" s="283" t="str">
        <f>IF(IF(ISERROR(HLOOKUP($B302,'Base facturation'!$C$4:$ALN$59,E$4,0)),"",HLOOKUP($B302,'Base facturation'!$C$4:$ALN$59,E$4,0))=0,"",IF(ISERROR(HLOOKUP($B302,'Base facturation'!$C$4:$ALN$59,E$4,0)),"",HLOOKUP($B302,'Base facturation'!$C$4:$ALN$59,E$4,0)))</f>
        <v/>
      </c>
      <c r="F302" s="287" t="str">
        <f>IF(IF(ISERROR(HLOOKUP($B302,'Base facturation'!$C$4:$ALN$59,F$4,0)),"",HLOOKUP($B302,'Base facturation'!$C$4:$ALN$59,F$4,0))=0,"",IF(ISERROR(HLOOKUP($B302,'Base facturation'!$C$4:$ALN$59,F$4,0)),"",HLOOKUP($B302,'Base facturation'!$C$4:$ALN$59,F$4,0)))</f>
        <v/>
      </c>
      <c r="G302" s="309" t="str">
        <f>IF(IF(ISERROR(HLOOKUP($B302,'Base facturation'!$C$4:$ALN$59,G$4,0)),"",HLOOKUP($B302,'Base facturation'!$C$4:$ALN$59,G$4,0))=0,"",IF(ISERROR(HLOOKUP($B302,'Base facturation'!$C$4:$ALN$59,G$4,0)),"",HLOOKUP($B302,'Base facturation'!$C$4:$ALN$59,G$4,0)))</f>
        <v/>
      </c>
      <c r="H302" s="309" t="str">
        <f>IF(IF(ISERROR(HLOOKUP($B302,'Base facturation'!$C$4:$ALN$59,H$4,0)),"",HLOOKUP($B302,'Base facturation'!$C$4:$ALN$59,H$4,0))=0,"",IF(ISERROR(HLOOKUP($B302,'Base facturation'!$C$4:$ALN$59,H$4,0)),"",HLOOKUP($B302,'Base facturation'!$C$4:$ALN$59,H$4,0)))</f>
        <v/>
      </c>
      <c r="I302" s="287" t="str">
        <f t="shared" si="4"/>
        <v/>
      </c>
      <c r="J302" s="299"/>
      <c r="K302" s="294"/>
      <c r="L302" s="294"/>
      <c r="M302" s="295"/>
    </row>
    <row r="303" spans="2:13" ht="19.600000000000001" customHeight="1" x14ac:dyDescent="0.25">
      <c r="B303" s="282" t="s">
        <v>3110</v>
      </c>
      <c r="C303" s="283" t="str">
        <f>IF(IF(ISERROR(HLOOKUP($B303,'Base facturation'!$C$4:$ALN$59,C$4,0)),"",HLOOKUP($B303,'Base facturation'!$C$4:$ALN$59,C$4,0))=0,"",IF(ISERROR(HLOOKUP($B303,'Base facturation'!$C$4:$ALN$59,C$4,0)),"",HLOOKUP($B303,'Base facturation'!$C$4:$ALN$59,C$4,0)))</f>
        <v/>
      </c>
      <c r="D303" s="283" t="str">
        <f>IF(IF(ISERROR(HLOOKUP($B303,'Base facturation'!$C$4:$ALN$59,D$4,0)),"",HLOOKUP($B303,'Base facturation'!$C$4:$ALN$59,D$4,0))=0,"",IF(ISERROR(HLOOKUP($B303,'Base facturation'!$C$4:$ALN$59,D$4,0)),"",HLOOKUP($B303,'Base facturation'!$C$4:$ALN$59,D$4,0)))</f>
        <v/>
      </c>
      <c r="E303" s="283" t="str">
        <f>IF(IF(ISERROR(HLOOKUP($B303,'Base facturation'!$C$4:$ALN$59,E$4,0)),"",HLOOKUP($B303,'Base facturation'!$C$4:$ALN$59,E$4,0))=0,"",IF(ISERROR(HLOOKUP($B303,'Base facturation'!$C$4:$ALN$59,E$4,0)),"",HLOOKUP($B303,'Base facturation'!$C$4:$ALN$59,E$4,0)))</f>
        <v/>
      </c>
      <c r="F303" s="287" t="str">
        <f>IF(IF(ISERROR(HLOOKUP($B303,'Base facturation'!$C$4:$ALN$59,F$4,0)),"",HLOOKUP($B303,'Base facturation'!$C$4:$ALN$59,F$4,0))=0,"",IF(ISERROR(HLOOKUP($B303,'Base facturation'!$C$4:$ALN$59,F$4,0)),"",HLOOKUP($B303,'Base facturation'!$C$4:$ALN$59,F$4,0)))</f>
        <v/>
      </c>
      <c r="G303" s="309" t="str">
        <f>IF(IF(ISERROR(HLOOKUP($B303,'Base facturation'!$C$4:$ALN$59,G$4,0)),"",HLOOKUP($B303,'Base facturation'!$C$4:$ALN$59,G$4,0))=0,"",IF(ISERROR(HLOOKUP($B303,'Base facturation'!$C$4:$ALN$59,G$4,0)),"",HLOOKUP($B303,'Base facturation'!$C$4:$ALN$59,G$4,0)))</f>
        <v/>
      </c>
      <c r="H303" s="309" t="str">
        <f>IF(IF(ISERROR(HLOOKUP($B303,'Base facturation'!$C$4:$ALN$59,H$4,0)),"",HLOOKUP($B303,'Base facturation'!$C$4:$ALN$59,H$4,0))=0,"",IF(ISERROR(HLOOKUP($B303,'Base facturation'!$C$4:$ALN$59,H$4,0)),"",HLOOKUP($B303,'Base facturation'!$C$4:$ALN$59,H$4,0)))</f>
        <v/>
      </c>
      <c r="I303" s="287" t="str">
        <f t="shared" si="4"/>
        <v/>
      </c>
      <c r="J303" s="299"/>
      <c r="K303" s="294"/>
      <c r="L303" s="294"/>
      <c r="M303" s="295"/>
    </row>
    <row r="304" spans="2:13" ht="19.600000000000001" customHeight="1" x14ac:dyDescent="0.25">
      <c r="B304" s="282" t="s">
        <v>3111</v>
      </c>
      <c r="C304" s="283" t="str">
        <f>IF(IF(ISERROR(HLOOKUP($B304,'Base facturation'!$C$4:$ALN$59,C$4,0)),"",HLOOKUP($B304,'Base facturation'!$C$4:$ALN$59,C$4,0))=0,"",IF(ISERROR(HLOOKUP($B304,'Base facturation'!$C$4:$ALN$59,C$4,0)),"",HLOOKUP($B304,'Base facturation'!$C$4:$ALN$59,C$4,0)))</f>
        <v/>
      </c>
      <c r="D304" s="283" t="str">
        <f>IF(IF(ISERROR(HLOOKUP($B304,'Base facturation'!$C$4:$ALN$59,D$4,0)),"",HLOOKUP($B304,'Base facturation'!$C$4:$ALN$59,D$4,0))=0,"",IF(ISERROR(HLOOKUP($B304,'Base facturation'!$C$4:$ALN$59,D$4,0)),"",HLOOKUP($B304,'Base facturation'!$C$4:$ALN$59,D$4,0)))</f>
        <v/>
      </c>
      <c r="E304" s="283" t="str">
        <f>IF(IF(ISERROR(HLOOKUP($B304,'Base facturation'!$C$4:$ALN$59,E$4,0)),"",HLOOKUP($B304,'Base facturation'!$C$4:$ALN$59,E$4,0))=0,"",IF(ISERROR(HLOOKUP($B304,'Base facturation'!$C$4:$ALN$59,E$4,0)),"",HLOOKUP($B304,'Base facturation'!$C$4:$ALN$59,E$4,0)))</f>
        <v/>
      </c>
      <c r="F304" s="287" t="str">
        <f>IF(IF(ISERROR(HLOOKUP($B304,'Base facturation'!$C$4:$ALN$59,F$4,0)),"",HLOOKUP($B304,'Base facturation'!$C$4:$ALN$59,F$4,0))=0,"",IF(ISERROR(HLOOKUP($B304,'Base facturation'!$C$4:$ALN$59,F$4,0)),"",HLOOKUP($B304,'Base facturation'!$C$4:$ALN$59,F$4,0)))</f>
        <v/>
      </c>
      <c r="G304" s="309" t="str">
        <f>IF(IF(ISERROR(HLOOKUP($B304,'Base facturation'!$C$4:$ALN$59,G$4,0)),"",HLOOKUP($B304,'Base facturation'!$C$4:$ALN$59,G$4,0))=0,"",IF(ISERROR(HLOOKUP($B304,'Base facturation'!$C$4:$ALN$59,G$4,0)),"",HLOOKUP($B304,'Base facturation'!$C$4:$ALN$59,G$4,0)))</f>
        <v/>
      </c>
      <c r="H304" s="309" t="str">
        <f>IF(IF(ISERROR(HLOOKUP($B304,'Base facturation'!$C$4:$ALN$59,H$4,0)),"",HLOOKUP($B304,'Base facturation'!$C$4:$ALN$59,H$4,0))=0,"",IF(ISERROR(HLOOKUP($B304,'Base facturation'!$C$4:$ALN$59,H$4,0)),"",HLOOKUP($B304,'Base facturation'!$C$4:$ALN$59,H$4,0)))</f>
        <v/>
      </c>
      <c r="I304" s="287" t="str">
        <f t="shared" si="4"/>
        <v/>
      </c>
      <c r="J304" s="299"/>
      <c r="K304" s="294"/>
      <c r="L304" s="294"/>
      <c r="M304" s="295"/>
    </row>
    <row r="305" spans="2:13" ht="19.600000000000001" customHeight="1" x14ac:dyDescent="0.25">
      <c r="B305" s="282" t="s">
        <v>3112</v>
      </c>
      <c r="C305" s="283" t="str">
        <f>IF(IF(ISERROR(HLOOKUP($B305,'Base facturation'!$C$4:$ALN$59,C$4,0)),"",HLOOKUP($B305,'Base facturation'!$C$4:$ALN$59,C$4,0))=0,"",IF(ISERROR(HLOOKUP($B305,'Base facturation'!$C$4:$ALN$59,C$4,0)),"",HLOOKUP($B305,'Base facturation'!$C$4:$ALN$59,C$4,0)))</f>
        <v/>
      </c>
      <c r="D305" s="283" t="str">
        <f>IF(IF(ISERROR(HLOOKUP($B305,'Base facturation'!$C$4:$ALN$59,D$4,0)),"",HLOOKUP($B305,'Base facturation'!$C$4:$ALN$59,D$4,0))=0,"",IF(ISERROR(HLOOKUP($B305,'Base facturation'!$C$4:$ALN$59,D$4,0)),"",HLOOKUP($B305,'Base facturation'!$C$4:$ALN$59,D$4,0)))</f>
        <v/>
      </c>
      <c r="E305" s="283" t="str">
        <f>IF(IF(ISERROR(HLOOKUP($B305,'Base facturation'!$C$4:$ALN$59,E$4,0)),"",HLOOKUP($B305,'Base facturation'!$C$4:$ALN$59,E$4,0))=0,"",IF(ISERROR(HLOOKUP($B305,'Base facturation'!$C$4:$ALN$59,E$4,0)),"",HLOOKUP($B305,'Base facturation'!$C$4:$ALN$59,E$4,0)))</f>
        <v/>
      </c>
      <c r="F305" s="287" t="str">
        <f>IF(IF(ISERROR(HLOOKUP($B305,'Base facturation'!$C$4:$ALN$59,F$4,0)),"",HLOOKUP($B305,'Base facturation'!$C$4:$ALN$59,F$4,0))=0,"",IF(ISERROR(HLOOKUP($B305,'Base facturation'!$C$4:$ALN$59,F$4,0)),"",HLOOKUP($B305,'Base facturation'!$C$4:$ALN$59,F$4,0)))</f>
        <v/>
      </c>
      <c r="G305" s="309" t="str">
        <f>IF(IF(ISERROR(HLOOKUP($B305,'Base facturation'!$C$4:$ALN$59,G$4,0)),"",HLOOKUP($B305,'Base facturation'!$C$4:$ALN$59,G$4,0))=0,"",IF(ISERROR(HLOOKUP($B305,'Base facturation'!$C$4:$ALN$59,G$4,0)),"",HLOOKUP($B305,'Base facturation'!$C$4:$ALN$59,G$4,0)))</f>
        <v/>
      </c>
      <c r="H305" s="309" t="str">
        <f>IF(IF(ISERROR(HLOOKUP($B305,'Base facturation'!$C$4:$ALN$59,H$4,0)),"",HLOOKUP($B305,'Base facturation'!$C$4:$ALN$59,H$4,0))=0,"",IF(ISERROR(HLOOKUP($B305,'Base facturation'!$C$4:$ALN$59,H$4,0)),"",HLOOKUP($B305,'Base facturation'!$C$4:$ALN$59,H$4,0)))</f>
        <v/>
      </c>
      <c r="I305" s="287" t="str">
        <f t="shared" si="4"/>
        <v/>
      </c>
      <c r="J305" s="299"/>
      <c r="K305" s="294"/>
      <c r="L305" s="294"/>
      <c r="M305" s="295"/>
    </row>
    <row r="306" spans="2:13" ht="19.600000000000001" customHeight="1" x14ac:dyDescent="0.25">
      <c r="B306" s="282" t="s">
        <v>3113</v>
      </c>
      <c r="C306" s="283" t="str">
        <f>IF(IF(ISERROR(HLOOKUP($B306,'Base facturation'!$C$4:$ALN$59,C$4,0)),"",HLOOKUP($B306,'Base facturation'!$C$4:$ALN$59,C$4,0))=0,"",IF(ISERROR(HLOOKUP($B306,'Base facturation'!$C$4:$ALN$59,C$4,0)),"",HLOOKUP($B306,'Base facturation'!$C$4:$ALN$59,C$4,0)))</f>
        <v/>
      </c>
      <c r="D306" s="283" t="str">
        <f>IF(IF(ISERROR(HLOOKUP($B306,'Base facturation'!$C$4:$ALN$59,D$4,0)),"",HLOOKUP($B306,'Base facturation'!$C$4:$ALN$59,D$4,0))=0,"",IF(ISERROR(HLOOKUP($B306,'Base facturation'!$C$4:$ALN$59,D$4,0)),"",HLOOKUP($B306,'Base facturation'!$C$4:$ALN$59,D$4,0)))</f>
        <v/>
      </c>
      <c r="E306" s="283" t="str">
        <f>IF(IF(ISERROR(HLOOKUP($B306,'Base facturation'!$C$4:$ALN$59,E$4,0)),"",HLOOKUP($B306,'Base facturation'!$C$4:$ALN$59,E$4,0))=0,"",IF(ISERROR(HLOOKUP($B306,'Base facturation'!$C$4:$ALN$59,E$4,0)),"",HLOOKUP($B306,'Base facturation'!$C$4:$ALN$59,E$4,0)))</f>
        <v/>
      </c>
      <c r="F306" s="287" t="str">
        <f>IF(IF(ISERROR(HLOOKUP($B306,'Base facturation'!$C$4:$ALN$59,F$4,0)),"",HLOOKUP($B306,'Base facturation'!$C$4:$ALN$59,F$4,0))=0,"",IF(ISERROR(HLOOKUP($B306,'Base facturation'!$C$4:$ALN$59,F$4,0)),"",HLOOKUP($B306,'Base facturation'!$C$4:$ALN$59,F$4,0)))</f>
        <v/>
      </c>
      <c r="G306" s="309" t="str">
        <f>IF(IF(ISERROR(HLOOKUP($B306,'Base facturation'!$C$4:$ALN$59,G$4,0)),"",HLOOKUP($B306,'Base facturation'!$C$4:$ALN$59,G$4,0))=0,"",IF(ISERROR(HLOOKUP($B306,'Base facturation'!$C$4:$ALN$59,G$4,0)),"",HLOOKUP($B306,'Base facturation'!$C$4:$ALN$59,G$4,0)))</f>
        <v/>
      </c>
      <c r="H306" s="309" t="str">
        <f>IF(IF(ISERROR(HLOOKUP($B306,'Base facturation'!$C$4:$ALN$59,H$4,0)),"",HLOOKUP($B306,'Base facturation'!$C$4:$ALN$59,H$4,0))=0,"",IF(ISERROR(HLOOKUP($B306,'Base facturation'!$C$4:$ALN$59,H$4,0)),"",HLOOKUP($B306,'Base facturation'!$C$4:$ALN$59,H$4,0)))</f>
        <v/>
      </c>
      <c r="I306" s="287" t="str">
        <f t="shared" si="4"/>
        <v/>
      </c>
      <c r="J306" s="299"/>
      <c r="K306" s="294"/>
      <c r="L306" s="294"/>
      <c r="M306" s="295"/>
    </row>
    <row r="307" spans="2:13" ht="19.600000000000001" customHeight="1" x14ac:dyDescent="0.25">
      <c r="B307" s="282" t="s">
        <v>3114</v>
      </c>
      <c r="C307" s="283" t="str">
        <f>IF(IF(ISERROR(HLOOKUP($B307,'Base facturation'!$C$4:$ALN$59,C$4,0)),"",HLOOKUP($B307,'Base facturation'!$C$4:$ALN$59,C$4,0))=0,"",IF(ISERROR(HLOOKUP($B307,'Base facturation'!$C$4:$ALN$59,C$4,0)),"",HLOOKUP($B307,'Base facturation'!$C$4:$ALN$59,C$4,0)))</f>
        <v/>
      </c>
      <c r="D307" s="283" t="str">
        <f>IF(IF(ISERROR(HLOOKUP($B307,'Base facturation'!$C$4:$ALN$59,D$4,0)),"",HLOOKUP($B307,'Base facturation'!$C$4:$ALN$59,D$4,0))=0,"",IF(ISERROR(HLOOKUP($B307,'Base facturation'!$C$4:$ALN$59,D$4,0)),"",HLOOKUP($B307,'Base facturation'!$C$4:$ALN$59,D$4,0)))</f>
        <v/>
      </c>
      <c r="E307" s="283" t="str">
        <f>IF(IF(ISERROR(HLOOKUP($B307,'Base facturation'!$C$4:$ALN$59,E$4,0)),"",HLOOKUP($B307,'Base facturation'!$C$4:$ALN$59,E$4,0))=0,"",IF(ISERROR(HLOOKUP($B307,'Base facturation'!$C$4:$ALN$59,E$4,0)),"",HLOOKUP($B307,'Base facturation'!$C$4:$ALN$59,E$4,0)))</f>
        <v/>
      </c>
      <c r="F307" s="287" t="str">
        <f>IF(IF(ISERROR(HLOOKUP($B307,'Base facturation'!$C$4:$ALN$59,F$4,0)),"",HLOOKUP($B307,'Base facturation'!$C$4:$ALN$59,F$4,0))=0,"",IF(ISERROR(HLOOKUP($B307,'Base facturation'!$C$4:$ALN$59,F$4,0)),"",HLOOKUP($B307,'Base facturation'!$C$4:$ALN$59,F$4,0)))</f>
        <v/>
      </c>
      <c r="G307" s="309" t="str">
        <f>IF(IF(ISERROR(HLOOKUP($B307,'Base facturation'!$C$4:$ALN$59,G$4,0)),"",HLOOKUP($B307,'Base facturation'!$C$4:$ALN$59,G$4,0))=0,"",IF(ISERROR(HLOOKUP($B307,'Base facturation'!$C$4:$ALN$59,G$4,0)),"",HLOOKUP($B307,'Base facturation'!$C$4:$ALN$59,G$4,0)))</f>
        <v/>
      </c>
      <c r="H307" s="309" t="str">
        <f>IF(IF(ISERROR(HLOOKUP($B307,'Base facturation'!$C$4:$ALN$59,H$4,0)),"",HLOOKUP($B307,'Base facturation'!$C$4:$ALN$59,H$4,0))=0,"",IF(ISERROR(HLOOKUP($B307,'Base facturation'!$C$4:$ALN$59,H$4,0)),"",HLOOKUP($B307,'Base facturation'!$C$4:$ALN$59,H$4,0)))</f>
        <v/>
      </c>
      <c r="I307" s="287" t="str">
        <f t="shared" si="4"/>
        <v/>
      </c>
      <c r="J307" s="299"/>
      <c r="K307" s="294"/>
      <c r="L307" s="294"/>
      <c r="M307" s="295"/>
    </row>
    <row r="308" spans="2:13" ht="19.600000000000001" customHeight="1" x14ac:dyDescent="0.25">
      <c r="B308" s="282" t="s">
        <v>3115</v>
      </c>
      <c r="C308" s="283" t="str">
        <f>IF(IF(ISERROR(HLOOKUP($B308,'Base facturation'!$C$4:$ALN$59,C$4,0)),"",HLOOKUP($B308,'Base facturation'!$C$4:$ALN$59,C$4,0))=0,"",IF(ISERROR(HLOOKUP($B308,'Base facturation'!$C$4:$ALN$59,C$4,0)),"",HLOOKUP($B308,'Base facturation'!$C$4:$ALN$59,C$4,0)))</f>
        <v/>
      </c>
      <c r="D308" s="283" t="str">
        <f>IF(IF(ISERROR(HLOOKUP($B308,'Base facturation'!$C$4:$ALN$59,D$4,0)),"",HLOOKUP($B308,'Base facturation'!$C$4:$ALN$59,D$4,0))=0,"",IF(ISERROR(HLOOKUP($B308,'Base facturation'!$C$4:$ALN$59,D$4,0)),"",HLOOKUP($B308,'Base facturation'!$C$4:$ALN$59,D$4,0)))</f>
        <v/>
      </c>
      <c r="E308" s="283" t="str">
        <f>IF(IF(ISERROR(HLOOKUP($B308,'Base facturation'!$C$4:$ALN$59,E$4,0)),"",HLOOKUP($B308,'Base facturation'!$C$4:$ALN$59,E$4,0))=0,"",IF(ISERROR(HLOOKUP($B308,'Base facturation'!$C$4:$ALN$59,E$4,0)),"",HLOOKUP($B308,'Base facturation'!$C$4:$ALN$59,E$4,0)))</f>
        <v/>
      </c>
      <c r="F308" s="287" t="str">
        <f>IF(IF(ISERROR(HLOOKUP($B308,'Base facturation'!$C$4:$ALN$59,F$4,0)),"",HLOOKUP($B308,'Base facturation'!$C$4:$ALN$59,F$4,0))=0,"",IF(ISERROR(HLOOKUP($B308,'Base facturation'!$C$4:$ALN$59,F$4,0)),"",HLOOKUP($B308,'Base facturation'!$C$4:$ALN$59,F$4,0)))</f>
        <v/>
      </c>
      <c r="G308" s="309" t="str">
        <f>IF(IF(ISERROR(HLOOKUP($B308,'Base facturation'!$C$4:$ALN$59,G$4,0)),"",HLOOKUP($B308,'Base facturation'!$C$4:$ALN$59,G$4,0))=0,"",IF(ISERROR(HLOOKUP($B308,'Base facturation'!$C$4:$ALN$59,G$4,0)),"",HLOOKUP($B308,'Base facturation'!$C$4:$ALN$59,G$4,0)))</f>
        <v/>
      </c>
      <c r="H308" s="309" t="str">
        <f>IF(IF(ISERROR(HLOOKUP($B308,'Base facturation'!$C$4:$ALN$59,H$4,0)),"",HLOOKUP($B308,'Base facturation'!$C$4:$ALN$59,H$4,0))=0,"",IF(ISERROR(HLOOKUP($B308,'Base facturation'!$C$4:$ALN$59,H$4,0)),"",HLOOKUP($B308,'Base facturation'!$C$4:$ALN$59,H$4,0)))</f>
        <v/>
      </c>
      <c r="I308" s="287" t="str">
        <f t="shared" si="4"/>
        <v/>
      </c>
      <c r="J308" s="299"/>
      <c r="K308" s="294"/>
      <c r="L308" s="294"/>
      <c r="M308" s="295"/>
    </row>
    <row r="309" spans="2:13" ht="19.600000000000001" customHeight="1" x14ac:dyDescent="0.25">
      <c r="B309" s="282" t="s">
        <v>3116</v>
      </c>
      <c r="C309" s="283" t="str">
        <f>IF(IF(ISERROR(HLOOKUP($B309,'Base facturation'!$C$4:$ALN$59,C$4,0)),"",HLOOKUP($B309,'Base facturation'!$C$4:$ALN$59,C$4,0))=0,"",IF(ISERROR(HLOOKUP($B309,'Base facturation'!$C$4:$ALN$59,C$4,0)),"",HLOOKUP($B309,'Base facturation'!$C$4:$ALN$59,C$4,0)))</f>
        <v/>
      </c>
      <c r="D309" s="283" t="str">
        <f>IF(IF(ISERROR(HLOOKUP($B309,'Base facturation'!$C$4:$ALN$59,D$4,0)),"",HLOOKUP($B309,'Base facturation'!$C$4:$ALN$59,D$4,0))=0,"",IF(ISERROR(HLOOKUP($B309,'Base facturation'!$C$4:$ALN$59,D$4,0)),"",HLOOKUP($B309,'Base facturation'!$C$4:$ALN$59,D$4,0)))</f>
        <v/>
      </c>
      <c r="E309" s="283" t="str">
        <f>IF(IF(ISERROR(HLOOKUP($B309,'Base facturation'!$C$4:$ALN$59,E$4,0)),"",HLOOKUP($B309,'Base facturation'!$C$4:$ALN$59,E$4,0))=0,"",IF(ISERROR(HLOOKUP($B309,'Base facturation'!$C$4:$ALN$59,E$4,0)),"",HLOOKUP($B309,'Base facturation'!$C$4:$ALN$59,E$4,0)))</f>
        <v/>
      </c>
      <c r="F309" s="287" t="str">
        <f>IF(IF(ISERROR(HLOOKUP($B309,'Base facturation'!$C$4:$ALN$59,F$4,0)),"",HLOOKUP($B309,'Base facturation'!$C$4:$ALN$59,F$4,0))=0,"",IF(ISERROR(HLOOKUP($B309,'Base facturation'!$C$4:$ALN$59,F$4,0)),"",HLOOKUP($B309,'Base facturation'!$C$4:$ALN$59,F$4,0)))</f>
        <v/>
      </c>
      <c r="G309" s="309" t="str">
        <f>IF(IF(ISERROR(HLOOKUP($B309,'Base facturation'!$C$4:$ALN$59,G$4,0)),"",HLOOKUP($B309,'Base facturation'!$C$4:$ALN$59,G$4,0))=0,"",IF(ISERROR(HLOOKUP($B309,'Base facturation'!$C$4:$ALN$59,G$4,0)),"",HLOOKUP($B309,'Base facturation'!$C$4:$ALN$59,G$4,0)))</f>
        <v/>
      </c>
      <c r="H309" s="309" t="str">
        <f>IF(IF(ISERROR(HLOOKUP($B309,'Base facturation'!$C$4:$ALN$59,H$4,0)),"",HLOOKUP($B309,'Base facturation'!$C$4:$ALN$59,H$4,0))=0,"",IF(ISERROR(HLOOKUP($B309,'Base facturation'!$C$4:$ALN$59,H$4,0)),"",HLOOKUP($B309,'Base facturation'!$C$4:$ALN$59,H$4,0)))</f>
        <v/>
      </c>
      <c r="I309" s="287" t="str">
        <f t="shared" si="4"/>
        <v/>
      </c>
      <c r="J309" s="299"/>
      <c r="K309" s="294"/>
      <c r="L309" s="294"/>
      <c r="M309" s="295"/>
    </row>
    <row r="310" spans="2:13" ht="19.600000000000001" customHeight="1" x14ac:dyDescent="0.25">
      <c r="B310" s="282" t="s">
        <v>3117</v>
      </c>
      <c r="C310" s="283" t="str">
        <f>IF(IF(ISERROR(HLOOKUP($B310,'Base facturation'!$C$4:$ALN$59,C$4,0)),"",HLOOKUP($B310,'Base facturation'!$C$4:$ALN$59,C$4,0))=0,"",IF(ISERROR(HLOOKUP($B310,'Base facturation'!$C$4:$ALN$59,C$4,0)),"",HLOOKUP($B310,'Base facturation'!$C$4:$ALN$59,C$4,0)))</f>
        <v/>
      </c>
      <c r="D310" s="283" t="str">
        <f>IF(IF(ISERROR(HLOOKUP($B310,'Base facturation'!$C$4:$ALN$59,D$4,0)),"",HLOOKUP($B310,'Base facturation'!$C$4:$ALN$59,D$4,0))=0,"",IF(ISERROR(HLOOKUP($B310,'Base facturation'!$C$4:$ALN$59,D$4,0)),"",HLOOKUP($B310,'Base facturation'!$C$4:$ALN$59,D$4,0)))</f>
        <v/>
      </c>
      <c r="E310" s="283" t="str">
        <f>IF(IF(ISERROR(HLOOKUP($B310,'Base facturation'!$C$4:$ALN$59,E$4,0)),"",HLOOKUP($B310,'Base facturation'!$C$4:$ALN$59,E$4,0))=0,"",IF(ISERROR(HLOOKUP($B310,'Base facturation'!$C$4:$ALN$59,E$4,0)),"",HLOOKUP($B310,'Base facturation'!$C$4:$ALN$59,E$4,0)))</f>
        <v/>
      </c>
      <c r="F310" s="287" t="str">
        <f>IF(IF(ISERROR(HLOOKUP($B310,'Base facturation'!$C$4:$ALN$59,F$4,0)),"",HLOOKUP($B310,'Base facturation'!$C$4:$ALN$59,F$4,0))=0,"",IF(ISERROR(HLOOKUP($B310,'Base facturation'!$C$4:$ALN$59,F$4,0)),"",HLOOKUP($B310,'Base facturation'!$C$4:$ALN$59,F$4,0)))</f>
        <v/>
      </c>
      <c r="G310" s="309" t="str">
        <f>IF(IF(ISERROR(HLOOKUP($B310,'Base facturation'!$C$4:$ALN$59,G$4,0)),"",HLOOKUP($B310,'Base facturation'!$C$4:$ALN$59,G$4,0))=0,"",IF(ISERROR(HLOOKUP($B310,'Base facturation'!$C$4:$ALN$59,G$4,0)),"",HLOOKUP($B310,'Base facturation'!$C$4:$ALN$59,G$4,0)))</f>
        <v/>
      </c>
      <c r="H310" s="309" t="str">
        <f>IF(IF(ISERROR(HLOOKUP($B310,'Base facturation'!$C$4:$ALN$59,H$4,0)),"",HLOOKUP($B310,'Base facturation'!$C$4:$ALN$59,H$4,0))=0,"",IF(ISERROR(HLOOKUP($B310,'Base facturation'!$C$4:$ALN$59,H$4,0)),"",HLOOKUP($B310,'Base facturation'!$C$4:$ALN$59,H$4,0)))</f>
        <v/>
      </c>
      <c r="I310" s="287" t="str">
        <f t="shared" si="4"/>
        <v/>
      </c>
      <c r="J310" s="299"/>
      <c r="K310" s="294"/>
      <c r="L310" s="294"/>
      <c r="M310" s="295"/>
    </row>
    <row r="311" spans="2:13" ht="19.600000000000001" customHeight="1" x14ac:dyDescent="0.25">
      <c r="B311" s="282" t="s">
        <v>3118</v>
      </c>
      <c r="C311" s="283" t="str">
        <f>IF(IF(ISERROR(HLOOKUP($B311,'Base facturation'!$C$4:$ALN$59,C$4,0)),"",HLOOKUP($B311,'Base facturation'!$C$4:$ALN$59,C$4,0))=0,"",IF(ISERROR(HLOOKUP($B311,'Base facturation'!$C$4:$ALN$59,C$4,0)),"",HLOOKUP($B311,'Base facturation'!$C$4:$ALN$59,C$4,0)))</f>
        <v/>
      </c>
      <c r="D311" s="283" t="str">
        <f>IF(IF(ISERROR(HLOOKUP($B311,'Base facturation'!$C$4:$ALN$59,D$4,0)),"",HLOOKUP($B311,'Base facturation'!$C$4:$ALN$59,D$4,0))=0,"",IF(ISERROR(HLOOKUP($B311,'Base facturation'!$C$4:$ALN$59,D$4,0)),"",HLOOKUP($B311,'Base facturation'!$C$4:$ALN$59,D$4,0)))</f>
        <v/>
      </c>
      <c r="E311" s="283" t="str">
        <f>IF(IF(ISERROR(HLOOKUP($B311,'Base facturation'!$C$4:$ALN$59,E$4,0)),"",HLOOKUP($B311,'Base facturation'!$C$4:$ALN$59,E$4,0))=0,"",IF(ISERROR(HLOOKUP($B311,'Base facturation'!$C$4:$ALN$59,E$4,0)),"",HLOOKUP($B311,'Base facturation'!$C$4:$ALN$59,E$4,0)))</f>
        <v/>
      </c>
      <c r="F311" s="287" t="str">
        <f>IF(IF(ISERROR(HLOOKUP($B311,'Base facturation'!$C$4:$ALN$59,F$4,0)),"",HLOOKUP($B311,'Base facturation'!$C$4:$ALN$59,F$4,0))=0,"",IF(ISERROR(HLOOKUP($B311,'Base facturation'!$C$4:$ALN$59,F$4,0)),"",HLOOKUP($B311,'Base facturation'!$C$4:$ALN$59,F$4,0)))</f>
        <v/>
      </c>
      <c r="G311" s="309" t="str">
        <f>IF(IF(ISERROR(HLOOKUP($B311,'Base facturation'!$C$4:$ALN$59,G$4,0)),"",HLOOKUP($B311,'Base facturation'!$C$4:$ALN$59,G$4,0))=0,"",IF(ISERROR(HLOOKUP($B311,'Base facturation'!$C$4:$ALN$59,G$4,0)),"",HLOOKUP($B311,'Base facturation'!$C$4:$ALN$59,G$4,0)))</f>
        <v/>
      </c>
      <c r="H311" s="309" t="str">
        <f>IF(IF(ISERROR(HLOOKUP($B311,'Base facturation'!$C$4:$ALN$59,H$4,0)),"",HLOOKUP($B311,'Base facturation'!$C$4:$ALN$59,H$4,0))=0,"",IF(ISERROR(HLOOKUP($B311,'Base facturation'!$C$4:$ALN$59,H$4,0)),"",HLOOKUP($B311,'Base facturation'!$C$4:$ALN$59,H$4,0)))</f>
        <v/>
      </c>
      <c r="I311" s="287" t="str">
        <f t="shared" si="4"/>
        <v/>
      </c>
      <c r="J311" s="299"/>
      <c r="K311" s="294"/>
      <c r="L311" s="294"/>
      <c r="M311" s="295"/>
    </row>
    <row r="312" spans="2:13" ht="19.600000000000001" customHeight="1" x14ac:dyDescent="0.25">
      <c r="B312" s="282" t="s">
        <v>3119</v>
      </c>
      <c r="C312" s="283" t="str">
        <f>IF(IF(ISERROR(HLOOKUP($B312,'Base facturation'!$C$4:$ALN$59,C$4,0)),"",HLOOKUP($B312,'Base facturation'!$C$4:$ALN$59,C$4,0))=0,"",IF(ISERROR(HLOOKUP($B312,'Base facturation'!$C$4:$ALN$59,C$4,0)),"",HLOOKUP($B312,'Base facturation'!$C$4:$ALN$59,C$4,0)))</f>
        <v/>
      </c>
      <c r="D312" s="283" t="str">
        <f>IF(IF(ISERROR(HLOOKUP($B312,'Base facturation'!$C$4:$ALN$59,D$4,0)),"",HLOOKUP($B312,'Base facturation'!$C$4:$ALN$59,D$4,0))=0,"",IF(ISERROR(HLOOKUP($B312,'Base facturation'!$C$4:$ALN$59,D$4,0)),"",HLOOKUP($B312,'Base facturation'!$C$4:$ALN$59,D$4,0)))</f>
        <v/>
      </c>
      <c r="E312" s="283" t="str">
        <f>IF(IF(ISERROR(HLOOKUP($B312,'Base facturation'!$C$4:$ALN$59,E$4,0)),"",HLOOKUP($B312,'Base facturation'!$C$4:$ALN$59,E$4,0))=0,"",IF(ISERROR(HLOOKUP($B312,'Base facturation'!$C$4:$ALN$59,E$4,0)),"",HLOOKUP($B312,'Base facturation'!$C$4:$ALN$59,E$4,0)))</f>
        <v/>
      </c>
      <c r="F312" s="287" t="str">
        <f>IF(IF(ISERROR(HLOOKUP($B312,'Base facturation'!$C$4:$ALN$59,F$4,0)),"",HLOOKUP($B312,'Base facturation'!$C$4:$ALN$59,F$4,0))=0,"",IF(ISERROR(HLOOKUP($B312,'Base facturation'!$C$4:$ALN$59,F$4,0)),"",HLOOKUP($B312,'Base facturation'!$C$4:$ALN$59,F$4,0)))</f>
        <v/>
      </c>
      <c r="G312" s="309" t="str">
        <f>IF(IF(ISERROR(HLOOKUP($B312,'Base facturation'!$C$4:$ALN$59,G$4,0)),"",HLOOKUP($B312,'Base facturation'!$C$4:$ALN$59,G$4,0))=0,"",IF(ISERROR(HLOOKUP($B312,'Base facturation'!$C$4:$ALN$59,G$4,0)),"",HLOOKUP($B312,'Base facturation'!$C$4:$ALN$59,G$4,0)))</f>
        <v/>
      </c>
      <c r="H312" s="309" t="str">
        <f>IF(IF(ISERROR(HLOOKUP($B312,'Base facturation'!$C$4:$ALN$59,H$4,0)),"",HLOOKUP($B312,'Base facturation'!$C$4:$ALN$59,H$4,0))=0,"",IF(ISERROR(HLOOKUP($B312,'Base facturation'!$C$4:$ALN$59,H$4,0)),"",HLOOKUP($B312,'Base facturation'!$C$4:$ALN$59,H$4,0)))</f>
        <v/>
      </c>
      <c r="I312" s="287" t="str">
        <f t="shared" si="4"/>
        <v/>
      </c>
      <c r="J312" s="299"/>
      <c r="K312" s="294"/>
      <c r="L312" s="294"/>
      <c r="M312" s="295"/>
    </row>
    <row r="313" spans="2:13" ht="19.600000000000001" customHeight="1" x14ac:dyDescent="0.25">
      <c r="B313" s="282" t="s">
        <v>3120</v>
      </c>
      <c r="C313" s="283" t="str">
        <f>IF(IF(ISERROR(HLOOKUP($B313,'Base facturation'!$C$4:$ALN$59,C$4,0)),"",HLOOKUP($B313,'Base facturation'!$C$4:$ALN$59,C$4,0))=0,"",IF(ISERROR(HLOOKUP($B313,'Base facturation'!$C$4:$ALN$59,C$4,0)),"",HLOOKUP($B313,'Base facturation'!$C$4:$ALN$59,C$4,0)))</f>
        <v/>
      </c>
      <c r="D313" s="283" t="str">
        <f>IF(IF(ISERROR(HLOOKUP($B313,'Base facturation'!$C$4:$ALN$59,D$4,0)),"",HLOOKUP($B313,'Base facturation'!$C$4:$ALN$59,D$4,0))=0,"",IF(ISERROR(HLOOKUP($B313,'Base facturation'!$C$4:$ALN$59,D$4,0)),"",HLOOKUP($B313,'Base facturation'!$C$4:$ALN$59,D$4,0)))</f>
        <v/>
      </c>
      <c r="E313" s="283" t="str">
        <f>IF(IF(ISERROR(HLOOKUP($B313,'Base facturation'!$C$4:$ALN$59,E$4,0)),"",HLOOKUP($B313,'Base facturation'!$C$4:$ALN$59,E$4,0))=0,"",IF(ISERROR(HLOOKUP($B313,'Base facturation'!$C$4:$ALN$59,E$4,0)),"",HLOOKUP($B313,'Base facturation'!$C$4:$ALN$59,E$4,0)))</f>
        <v/>
      </c>
      <c r="F313" s="287" t="str">
        <f>IF(IF(ISERROR(HLOOKUP($B313,'Base facturation'!$C$4:$ALN$59,F$4,0)),"",HLOOKUP($B313,'Base facturation'!$C$4:$ALN$59,F$4,0))=0,"",IF(ISERROR(HLOOKUP($B313,'Base facturation'!$C$4:$ALN$59,F$4,0)),"",HLOOKUP($B313,'Base facturation'!$C$4:$ALN$59,F$4,0)))</f>
        <v/>
      </c>
      <c r="G313" s="309" t="str">
        <f>IF(IF(ISERROR(HLOOKUP($B313,'Base facturation'!$C$4:$ALN$59,G$4,0)),"",HLOOKUP($B313,'Base facturation'!$C$4:$ALN$59,G$4,0))=0,"",IF(ISERROR(HLOOKUP($B313,'Base facturation'!$C$4:$ALN$59,G$4,0)),"",HLOOKUP($B313,'Base facturation'!$C$4:$ALN$59,G$4,0)))</f>
        <v/>
      </c>
      <c r="H313" s="309" t="str">
        <f>IF(IF(ISERROR(HLOOKUP($B313,'Base facturation'!$C$4:$ALN$59,H$4,0)),"",HLOOKUP($B313,'Base facturation'!$C$4:$ALN$59,H$4,0))=0,"",IF(ISERROR(HLOOKUP($B313,'Base facturation'!$C$4:$ALN$59,H$4,0)),"",HLOOKUP($B313,'Base facturation'!$C$4:$ALN$59,H$4,0)))</f>
        <v/>
      </c>
      <c r="I313" s="287" t="str">
        <f t="shared" si="4"/>
        <v/>
      </c>
      <c r="J313" s="299"/>
      <c r="K313" s="294"/>
      <c r="L313" s="294"/>
      <c r="M313" s="295"/>
    </row>
    <row r="314" spans="2:13" ht="19.600000000000001" customHeight="1" x14ac:dyDescent="0.25">
      <c r="B314" s="282" t="s">
        <v>3121</v>
      </c>
      <c r="C314" s="283" t="str">
        <f>IF(IF(ISERROR(HLOOKUP($B314,'Base facturation'!$C$4:$ALN$59,C$4,0)),"",HLOOKUP($B314,'Base facturation'!$C$4:$ALN$59,C$4,0))=0,"",IF(ISERROR(HLOOKUP($B314,'Base facturation'!$C$4:$ALN$59,C$4,0)),"",HLOOKUP($B314,'Base facturation'!$C$4:$ALN$59,C$4,0)))</f>
        <v/>
      </c>
      <c r="D314" s="283" t="str">
        <f>IF(IF(ISERROR(HLOOKUP($B314,'Base facturation'!$C$4:$ALN$59,D$4,0)),"",HLOOKUP($B314,'Base facturation'!$C$4:$ALN$59,D$4,0))=0,"",IF(ISERROR(HLOOKUP($B314,'Base facturation'!$C$4:$ALN$59,D$4,0)),"",HLOOKUP($B314,'Base facturation'!$C$4:$ALN$59,D$4,0)))</f>
        <v/>
      </c>
      <c r="E314" s="283" t="str">
        <f>IF(IF(ISERROR(HLOOKUP($B314,'Base facturation'!$C$4:$ALN$59,E$4,0)),"",HLOOKUP($B314,'Base facturation'!$C$4:$ALN$59,E$4,0))=0,"",IF(ISERROR(HLOOKUP($B314,'Base facturation'!$C$4:$ALN$59,E$4,0)),"",HLOOKUP($B314,'Base facturation'!$C$4:$ALN$59,E$4,0)))</f>
        <v/>
      </c>
      <c r="F314" s="287" t="str">
        <f>IF(IF(ISERROR(HLOOKUP($B314,'Base facturation'!$C$4:$ALN$59,F$4,0)),"",HLOOKUP($B314,'Base facturation'!$C$4:$ALN$59,F$4,0))=0,"",IF(ISERROR(HLOOKUP($B314,'Base facturation'!$C$4:$ALN$59,F$4,0)),"",HLOOKUP($B314,'Base facturation'!$C$4:$ALN$59,F$4,0)))</f>
        <v/>
      </c>
      <c r="G314" s="309" t="str">
        <f>IF(IF(ISERROR(HLOOKUP($B314,'Base facturation'!$C$4:$ALN$59,G$4,0)),"",HLOOKUP($B314,'Base facturation'!$C$4:$ALN$59,G$4,0))=0,"",IF(ISERROR(HLOOKUP($B314,'Base facturation'!$C$4:$ALN$59,G$4,0)),"",HLOOKUP($B314,'Base facturation'!$C$4:$ALN$59,G$4,0)))</f>
        <v/>
      </c>
      <c r="H314" s="309" t="str">
        <f>IF(IF(ISERROR(HLOOKUP($B314,'Base facturation'!$C$4:$ALN$59,H$4,0)),"",HLOOKUP($B314,'Base facturation'!$C$4:$ALN$59,H$4,0))=0,"",IF(ISERROR(HLOOKUP($B314,'Base facturation'!$C$4:$ALN$59,H$4,0)),"",HLOOKUP($B314,'Base facturation'!$C$4:$ALN$59,H$4,0)))</f>
        <v/>
      </c>
      <c r="I314" s="287" t="str">
        <f t="shared" si="4"/>
        <v/>
      </c>
      <c r="J314" s="299"/>
      <c r="K314" s="294"/>
      <c r="L314" s="294"/>
      <c r="M314" s="295"/>
    </row>
    <row r="315" spans="2:13" ht="19.600000000000001" customHeight="1" x14ac:dyDescent="0.25">
      <c r="B315" s="282" t="s">
        <v>3122</v>
      </c>
      <c r="C315" s="283" t="str">
        <f>IF(IF(ISERROR(HLOOKUP($B315,'Base facturation'!$C$4:$ALN$59,C$4,0)),"",HLOOKUP($B315,'Base facturation'!$C$4:$ALN$59,C$4,0))=0,"",IF(ISERROR(HLOOKUP($B315,'Base facturation'!$C$4:$ALN$59,C$4,0)),"",HLOOKUP($B315,'Base facturation'!$C$4:$ALN$59,C$4,0)))</f>
        <v/>
      </c>
      <c r="D315" s="283" t="str">
        <f>IF(IF(ISERROR(HLOOKUP($B315,'Base facturation'!$C$4:$ALN$59,D$4,0)),"",HLOOKUP($B315,'Base facturation'!$C$4:$ALN$59,D$4,0))=0,"",IF(ISERROR(HLOOKUP($B315,'Base facturation'!$C$4:$ALN$59,D$4,0)),"",HLOOKUP($B315,'Base facturation'!$C$4:$ALN$59,D$4,0)))</f>
        <v/>
      </c>
      <c r="E315" s="283" t="str">
        <f>IF(IF(ISERROR(HLOOKUP($B315,'Base facturation'!$C$4:$ALN$59,E$4,0)),"",HLOOKUP($B315,'Base facturation'!$C$4:$ALN$59,E$4,0))=0,"",IF(ISERROR(HLOOKUP($B315,'Base facturation'!$C$4:$ALN$59,E$4,0)),"",HLOOKUP($B315,'Base facturation'!$C$4:$ALN$59,E$4,0)))</f>
        <v/>
      </c>
      <c r="F315" s="287" t="str">
        <f>IF(IF(ISERROR(HLOOKUP($B315,'Base facturation'!$C$4:$ALN$59,F$4,0)),"",HLOOKUP($B315,'Base facturation'!$C$4:$ALN$59,F$4,0))=0,"",IF(ISERROR(HLOOKUP($B315,'Base facturation'!$C$4:$ALN$59,F$4,0)),"",HLOOKUP($B315,'Base facturation'!$C$4:$ALN$59,F$4,0)))</f>
        <v/>
      </c>
      <c r="G315" s="309" t="str">
        <f>IF(IF(ISERROR(HLOOKUP($B315,'Base facturation'!$C$4:$ALN$59,G$4,0)),"",HLOOKUP($B315,'Base facturation'!$C$4:$ALN$59,G$4,0))=0,"",IF(ISERROR(HLOOKUP($B315,'Base facturation'!$C$4:$ALN$59,G$4,0)),"",HLOOKUP($B315,'Base facturation'!$C$4:$ALN$59,G$4,0)))</f>
        <v/>
      </c>
      <c r="H315" s="309" t="str">
        <f>IF(IF(ISERROR(HLOOKUP($B315,'Base facturation'!$C$4:$ALN$59,H$4,0)),"",HLOOKUP($B315,'Base facturation'!$C$4:$ALN$59,H$4,0))=0,"",IF(ISERROR(HLOOKUP($B315,'Base facturation'!$C$4:$ALN$59,H$4,0)),"",HLOOKUP($B315,'Base facturation'!$C$4:$ALN$59,H$4,0)))</f>
        <v/>
      </c>
      <c r="I315" s="287" t="str">
        <f t="shared" si="4"/>
        <v/>
      </c>
      <c r="J315" s="299"/>
      <c r="K315" s="294"/>
      <c r="L315" s="294"/>
      <c r="M315" s="295"/>
    </row>
    <row r="316" spans="2:13" ht="19.600000000000001" customHeight="1" x14ac:dyDescent="0.25">
      <c r="B316" s="282" t="s">
        <v>3123</v>
      </c>
      <c r="C316" s="283" t="str">
        <f>IF(IF(ISERROR(HLOOKUP($B316,'Base facturation'!$C$4:$ALN$59,C$4,0)),"",HLOOKUP($B316,'Base facturation'!$C$4:$ALN$59,C$4,0))=0,"",IF(ISERROR(HLOOKUP($B316,'Base facturation'!$C$4:$ALN$59,C$4,0)),"",HLOOKUP($B316,'Base facturation'!$C$4:$ALN$59,C$4,0)))</f>
        <v/>
      </c>
      <c r="D316" s="283" t="str">
        <f>IF(IF(ISERROR(HLOOKUP($B316,'Base facturation'!$C$4:$ALN$59,D$4,0)),"",HLOOKUP($B316,'Base facturation'!$C$4:$ALN$59,D$4,0))=0,"",IF(ISERROR(HLOOKUP($B316,'Base facturation'!$C$4:$ALN$59,D$4,0)),"",HLOOKUP($B316,'Base facturation'!$C$4:$ALN$59,D$4,0)))</f>
        <v/>
      </c>
      <c r="E316" s="283" t="str">
        <f>IF(IF(ISERROR(HLOOKUP($B316,'Base facturation'!$C$4:$ALN$59,E$4,0)),"",HLOOKUP($B316,'Base facturation'!$C$4:$ALN$59,E$4,0))=0,"",IF(ISERROR(HLOOKUP($B316,'Base facturation'!$C$4:$ALN$59,E$4,0)),"",HLOOKUP($B316,'Base facturation'!$C$4:$ALN$59,E$4,0)))</f>
        <v/>
      </c>
      <c r="F316" s="287" t="str">
        <f>IF(IF(ISERROR(HLOOKUP($B316,'Base facturation'!$C$4:$ALN$59,F$4,0)),"",HLOOKUP($B316,'Base facturation'!$C$4:$ALN$59,F$4,0))=0,"",IF(ISERROR(HLOOKUP($B316,'Base facturation'!$C$4:$ALN$59,F$4,0)),"",HLOOKUP($B316,'Base facturation'!$C$4:$ALN$59,F$4,0)))</f>
        <v/>
      </c>
      <c r="G316" s="309" t="str">
        <f>IF(IF(ISERROR(HLOOKUP($B316,'Base facturation'!$C$4:$ALN$59,G$4,0)),"",HLOOKUP($B316,'Base facturation'!$C$4:$ALN$59,G$4,0))=0,"",IF(ISERROR(HLOOKUP($B316,'Base facturation'!$C$4:$ALN$59,G$4,0)),"",HLOOKUP($B316,'Base facturation'!$C$4:$ALN$59,G$4,0)))</f>
        <v/>
      </c>
      <c r="H316" s="309" t="str">
        <f>IF(IF(ISERROR(HLOOKUP($B316,'Base facturation'!$C$4:$ALN$59,H$4,0)),"",HLOOKUP($B316,'Base facturation'!$C$4:$ALN$59,H$4,0))=0,"",IF(ISERROR(HLOOKUP($B316,'Base facturation'!$C$4:$ALN$59,H$4,0)),"",HLOOKUP($B316,'Base facturation'!$C$4:$ALN$59,H$4,0)))</f>
        <v/>
      </c>
      <c r="I316" s="287" t="str">
        <f t="shared" si="4"/>
        <v/>
      </c>
      <c r="J316" s="299"/>
      <c r="K316" s="294"/>
      <c r="L316" s="294"/>
      <c r="M316" s="295"/>
    </row>
    <row r="317" spans="2:13" ht="19.600000000000001" customHeight="1" x14ac:dyDescent="0.25">
      <c r="B317" s="282" t="s">
        <v>3124</v>
      </c>
      <c r="C317" s="283" t="str">
        <f>IF(IF(ISERROR(HLOOKUP($B317,'Base facturation'!$C$4:$ALN$59,C$4,0)),"",HLOOKUP($B317,'Base facturation'!$C$4:$ALN$59,C$4,0))=0,"",IF(ISERROR(HLOOKUP($B317,'Base facturation'!$C$4:$ALN$59,C$4,0)),"",HLOOKUP($B317,'Base facturation'!$C$4:$ALN$59,C$4,0)))</f>
        <v/>
      </c>
      <c r="D317" s="283" t="str">
        <f>IF(IF(ISERROR(HLOOKUP($B317,'Base facturation'!$C$4:$ALN$59,D$4,0)),"",HLOOKUP($B317,'Base facturation'!$C$4:$ALN$59,D$4,0))=0,"",IF(ISERROR(HLOOKUP($B317,'Base facturation'!$C$4:$ALN$59,D$4,0)),"",HLOOKUP($B317,'Base facturation'!$C$4:$ALN$59,D$4,0)))</f>
        <v/>
      </c>
      <c r="E317" s="283" t="str">
        <f>IF(IF(ISERROR(HLOOKUP($B317,'Base facturation'!$C$4:$ALN$59,E$4,0)),"",HLOOKUP($B317,'Base facturation'!$C$4:$ALN$59,E$4,0))=0,"",IF(ISERROR(HLOOKUP($B317,'Base facturation'!$C$4:$ALN$59,E$4,0)),"",HLOOKUP($B317,'Base facturation'!$C$4:$ALN$59,E$4,0)))</f>
        <v/>
      </c>
      <c r="F317" s="287" t="str">
        <f>IF(IF(ISERROR(HLOOKUP($B317,'Base facturation'!$C$4:$ALN$59,F$4,0)),"",HLOOKUP($B317,'Base facturation'!$C$4:$ALN$59,F$4,0))=0,"",IF(ISERROR(HLOOKUP($B317,'Base facturation'!$C$4:$ALN$59,F$4,0)),"",HLOOKUP($B317,'Base facturation'!$C$4:$ALN$59,F$4,0)))</f>
        <v/>
      </c>
      <c r="G317" s="309" t="str">
        <f>IF(IF(ISERROR(HLOOKUP($B317,'Base facturation'!$C$4:$ALN$59,G$4,0)),"",HLOOKUP($B317,'Base facturation'!$C$4:$ALN$59,G$4,0))=0,"",IF(ISERROR(HLOOKUP($B317,'Base facturation'!$C$4:$ALN$59,G$4,0)),"",HLOOKUP($B317,'Base facturation'!$C$4:$ALN$59,G$4,0)))</f>
        <v/>
      </c>
      <c r="H317" s="309" t="str">
        <f>IF(IF(ISERROR(HLOOKUP($B317,'Base facturation'!$C$4:$ALN$59,H$4,0)),"",HLOOKUP($B317,'Base facturation'!$C$4:$ALN$59,H$4,0))=0,"",IF(ISERROR(HLOOKUP($B317,'Base facturation'!$C$4:$ALN$59,H$4,0)),"",HLOOKUP($B317,'Base facturation'!$C$4:$ALN$59,H$4,0)))</f>
        <v/>
      </c>
      <c r="I317" s="287" t="str">
        <f t="shared" si="4"/>
        <v/>
      </c>
      <c r="J317" s="299"/>
      <c r="K317" s="294"/>
      <c r="L317" s="294"/>
      <c r="M317" s="295"/>
    </row>
    <row r="318" spans="2:13" ht="19.600000000000001" customHeight="1" x14ac:dyDescent="0.25">
      <c r="B318" s="282" t="s">
        <v>3125</v>
      </c>
      <c r="C318" s="283" t="str">
        <f>IF(IF(ISERROR(HLOOKUP($B318,'Base facturation'!$C$4:$ALN$59,C$4,0)),"",HLOOKUP($B318,'Base facturation'!$C$4:$ALN$59,C$4,0))=0,"",IF(ISERROR(HLOOKUP($B318,'Base facturation'!$C$4:$ALN$59,C$4,0)),"",HLOOKUP($B318,'Base facturation'!$C$4:$ALN$59,C$4,0)))</f>
        <v/>
      </c>
      <c r="D318" s="283" t="str">
        <f>IF(IF(ISERROR(HLOOKUP($B318,'Base facturation'!$C$4:$ALN$59,D$4,0)),"",HLOOKUP($B318,'Base facturation'!$C$4:$ALN$59,D$4,0))=0,"",IF(ISERROR(HLOOKUP($B318,'Base facturation'!$C$4:$ALN$59,D$4,0)),"",HLOOKUP($B318,'Base facturation'!$C$4:$ALN$59,D$4,0)))</f>
        <v/>
      </c>
      <c r="E318" s="283" t="str">
        <f>IF(IF(ISERROR(HLOOKUP($B318,'Base facturation'!$C$4:$ALN$59,E$4,0)),"",HLOOKUP($B318,'Base facturation'!$C$4:$ALN$59,E$4,0))=0,"",IF(ISERROR(HLOOKUP($B318,'Base facturation'!$C$4:$ALN$59,E$4,0)),"",HLOOKUP($B318,'Base facturation'!$C$4:$ALN$59,E$4,0)))</f>
        <v/>
      </c>
      <c r="F318" s="287" t="str">
        <f>IF(IF(ISERROR(HLOOKUP($B318,'Base facturation'!$C$4:$ALN$59,F$4,0)),"",HLOOKUP($B318,'Base facturation'!$C$4:$ALN$59,F$4,0))=0,"",IF(ISERROR(HLOOKUP($B318,'Base facturation'!$C$4:$ALN$59,F$4,0)),"",HLOOKUP($B318,'Base facturation'!$C$4:$ALN$59,F$4,0)))</f>
        <v/>
      </c>
      <c r="G318" s="309" t="str">
        <f>IF(IF(ISERROR(HLOOKUP($B318,'Base facturation'!$C$4:$ALN$59,G$4,0)),"",HLOOKUP($B318,'Base facturation'!$C$4:$ALN$59,G$4,0))=0,"",IF(ISERROR(HLOOKUP($B318,'Base facturation'!$C$4:$ALN$59,G$4,0)),"",HLOOKUP($B318,'Base facturation'!$C$4:$ALN$59,G$4,0)))</f>
        <v/>
      </c>
      <c r="H318" s="309" t="str">
        <f>IF(IF(ISERROR(HLOOKUP($B318,'Base facturation'!$C$4:$ALN$59,H$4,0)),"",HLOOKUP($B318,'Base facturation'!$C$4:$ALN$59,H$4,0))=0,"",IF(ISERROR(HLOOKUP($B318,'Base facturation'!$C$4:$ALN$59,H$4,0)),"",HLOOKUP($B318,'Base facturation'!$C$4:$ALN$59,H$4,0)))</f>
        <v/>
      </c>
      <c r="I318" s="287" t="str">
        <f t="shared" si="4"/>
        <v/>
      </c>
      <c r="J318" s="299"/>
      <c r="K318" s="294"/>
      <c r="L318" s="294"/>
      <c r="M318" s="295"/>
    </row>
    <row r="319" spans="2:13" ht="19.600000000000001" customHeight="1" x14ac:dyDescent="0.25">
      <c r="B319" s="282" t="s">
        <v>3126</v>
      </c>
      <c r="C319" s="283" t="str">
        <f>IF(IF(ISERROR(HLOOKUP($B319,'Base facturation'!$C$4:$ALN$59,C$4,0)),"",HLOOKUP($B319,'Base facturation'!$C$4:$ALN$59,C$4,0))=0,"",IF(ISERROR(HLOOKUP($B319,'Base facturation'!$C$4:$ALN$59,C$4,0)),"",HLOOKUP($B319,'Base facturation'!$C$4:$ALN$59,C$4,0)))</f>
        <v/>
      </c>
      <c r="D319" s="283" t="str">
        <f>IF(IF(ISERROR(HLOOKUP($B319,'Base facturation'!$C$4:$ALN$59,D$4,0)),"",HLOOKUP($B319,'Base facturation'!$C$4:$ALN$59,D$4,0))=0,"",IF(ISERROR(HLOOKUP($B319,'Base facturation'!$C$4:$ALN$59,D$4,0)),"",HLOOKUP($B319,'Base facturation'!$C$4:$ALN$59,D$4,0)))</f>
        <v/>
      </c>
      <c r="E319" s="283" t="str">
        <f>IF(IF(ISERROR(HLOOKUP($B319,'Base facturation'!$C$4:$ALN$59,E$4,0)),"",HLOOKUP($B319,'Base facturation'!$C$4:$ALN$59,E$4,0))=0,"",IF(ISERROR(HLOOKUP($B319,'Base facturation'!$C$4:$ALN$59,E$4,0)),"",HLOOKUP($B319,'Base facturation'!$C$4:$ALN$59,E$4,0)))</f>
        <v/>
      </c>
      <c r="F319" s="287" t="str">
        <f>IF(IF(ISERROR(HLOOKUP($B319,'Base facturation'!$C$4:$ALN$59,F$4,0)),"",HLOOKUP($B319,'Base facturation'!$C$4:$ALN$59,F$4,0))=0,"",IF(ISERROR(HLOOKUP($B319,'Base facturation'!$C$4:$ALN$59,F$4,0)),"",HLOOKUP($B319,'Base facturation'!$C$4:$ALN$59,F$4,0)))</f>
        <v/>
      </c>
      <c r="G319" s="309" t="str">
        <f>IF(IF(ISERROR(HLOOKUP($B319,'Base facturation'!$C$4:$ALN$59,G$4,0)),"",HLOOKUP($B319,'Base facturation'!$C$4:$ALN$59,G$4,0))=0,"",IF(ISERROR(HLOOKUP($B319,'Base facturation'!$C$4:$ALN$59,G$4,0)),"",HLOOKUP($B319,'Base facturation'!$C$4:$ALN$59,G$4,0)))</f>
        <v/>
      </c>
      <c r="H319" s="309" t="str">
        <f>IF(IF(ISERROR(HLOOKUP($B319,'Base facturation'!$C$4:$ALN$59,H$4,0)),"",HLOOKUP($B319,'Base facturation'!$C$4:$ALN$59,H$4,0))=0,"",IF(ISERROR(HLOOKUP($B319,'Base facturation'!$C$4:$ALN$59,H$4,0)),"",HLOOKUP($B319,'Base facturation'!$C$4:$ALN$59,H$4,0)))</f>
        <v/>
      </c>
      <c r="I319" s="287" t="str">
        <f t="shared" si="4"/>
        <v/>
      </c>
      <c r="J319" s="299"/>
      <c r="K319" s="294"/>
      <c r="L319" s="294"/>
      <c r="M319" s="295"/>
    </row>
    <row r="320" spans="2:13" ht="19.600000000000001" customHeight="1" x14ac:dyDescent="0.25">
      <c r="B320" s="282" t="s">
        <v>3127</v>
      </c>
      <c r="C320" s="283" t="str">
        <f>IF(IF(ISERROR(HLOOKUP($B320,'Base facturation'!$C$4:$ALN$59,C$4,0)),"",HLOOKUP($B320,'Base facturation'!$C$4:$ALN$59,C$4,0))=0,"",IF(ISERROR(HLOOKUP($B320,'Base facturation'!$C$4:$ALN$59,C$4,0)),"",HLOOKUP($B320,'Base facturation'!$C$4:$ALN$59,C$4,0)))</f>
        <v/>
      </c>
      <c r="D320" s="283" t="str">
        <f>IF(IF(ISERROR(HLOOKUP($B320,'Base facturation'!$C$4:$ALN$59,D$4,0)),"",HLOOKUP($B320,'Base facturation'!$C$4:$ALN$59,D$4,0))=0,"",IF(ISERROR(HLOOKUP($B320,'Base facturation'!$C$4:$ALN$59,D$4,0)),"",HLOOKUP($B320,'Base facturation'!$C$4:$ALN$59,D$4,0)))</f>
        <v/>
      </c>
      <c r="E320" s="283" t="str">
        <f>IF(IF(ISERROR(HLOOKUP($B320,'Base facturation'!$C$4:$ALN$59,E$4,0)),"",HLOOKUP($B320,'Base facturation'!$C$4:$ALN$59,E$4,0))=0,"",IF(ISERROR(HLOOKUP($B320,'Base facturation'!$C$4:$ALN$59,E$4,0)),"",HLOOKUP($B320,'Base facturation'!$C$4:$ALN$59,E$4,0)))</f>
        <v/>
      </c>
      <c r="F320" s="287" t="str">
        <f>IF(IF(ISERROR(HLOOKUP($B320,'Base facturation'!$C$4:$ALN$59,F$4,0)),"",HLOOKUP($B320,'Base facturation'!$C$4:$ALN$59,F$4,0))=0,"",IF(ISERROR(HLOOKUP($B320,'Base facturation'!$C$4:$ALN$59,F$4,0)),"",HLOOKUP($B320,'Base facturation'!$C$4:$ALN$59,F$4,0)))</f>
        <v/>
      </c>
      <c r="G320" s="309" t="str">
        <f>IF(IF(ISERROR(HLOOKUP($B320,'Base facturation'!$C$4:$ALN$59,G$4,0)),"",HLOOKUP($B320,'Base facturation'!$C$4:$ALN$59,G$4,0))=0,"",IF(ISERROR(HLOOKUP($B320,'Base facturation'!$C$4:$ALN$59,G$4,0)),"",HLOOKUP($B320,'Base facturation'!$C$4:$ALN$59,G$4,0)))</f>
        <v/>
      </c>
      <c r="H320" s="309" t="str">
        <f>IF(IF(ISERROR(HLOOKUP($B320,'Base facturation'!$C$4:$ALN$59,H$4,0)),"",HLOOKUP($B320,'Base facturation'!$C$4:$ALN$59,H$4,0))=0,"",IF(ISERROR(HLOOKUP($B320,'Base facturation'!$C$4:$ALN$59,H$4,0)),"",HLOOKUP($B320,'Base facturation'!$C$4:$ALN$59,H$4,0)))</f>
        <v/>
      </c>
      <c r="I320" s="287" t="str">
        <f t="shared" si="4"/>
        <v/>
      </c>
      <c r="J320" s="299"/>
      <c r="K320" s="294"/>
      <c r="L320" s="294"/>
      <c r="M320" s="295"/>
    </row>
    <row r="321" spans="2:13" ht="19.600000000000001" customHeight="1" x14ac:dyDescent="0.25">
      <c r="B321" s="282" t="s">
        <v>3128</v>
      </c>
      <c r="C321" s="283" t="str">
        <f>IF(IF(ISERROR(HLOOKUP($B321,'Base facturation'!$C$4:$ALN$59,C$4,0)),"",HLOOKUP($B321,'Base facturation'!$C$4:$ALN$59,C$4,0))=0,"",IF(ISERROR(HLOOKUP($B321,'Base facturation'!$C$4:$ALN$59,C$4,0)),"",HLOOKUP($B321,'Base facturation'!$C$4:$ALN$59,C$4,0)))</f>
        <v/>
      </c>
      <c r="D321" s="283" t="str">
        <f>IF(IF(ISERROR(HLOOKUP($B321,'Base facturation'!$C$4:$ALN$59,D$4,0)),"",HLOOKUP($B321,'Base facturation'!$C$4:$ALN$59,D$4,0))=0,"",IF(ISERROR(HLOOKUP($B321,'Base facturation'!$C$4:$ALN$59,D$4,0)),"",HLOOKUP($B321,'Base facturation'!$C$4:$ALN$59,D$4,0)))</f>
        <v/>
      </c>
      <c r="E321" s="283" t="str">
        <f>IF(IF(ISERROR(HLOOKUP($B321,'Base facturation'!$C$4:$ALN$59,E$4,0)),"",HLOOKUP($B321,'Base facturation'!$C$4:$ALN$59,E$4,0))=0,"",IF(ISERROR(HLOOKUP($B321,'Base facturation'!$C$4:$ALN$59,E$4,0)),"",HLOOKUP($B321,'Base facturation'!$C$4:$ALN$59,E$4,0)))</f>
        <v/>
      </c>
      <c r="F321" s="287" t="str">
        <f>IF(IF(ISERROR(HLOOKUP($B321,'Base facturation'!$C$4:$ALN$59,F$4,0)),"",HLOOKUP($B321,'Base facturation'!$C$4:$ALN$59,F$4,0))=0,"",IF(ISERROR(HLOOKUP($B321,'Base facturation'!$C$4:$ALN$59,F$4,0)),"",HLOOKUP($B321,'Base facturation'!$C$4:$ALN$59,F$4,0)))</f>
        <v/>
      </c>
      <c r="G321" s="309" t="str">
        <f>IF(IF(ISERROR(HLOOKUP($B321,'Base facturation'!$C$4:$ALN$59,G$4,0)),"",HLOOKUP($B321,'Base facturation'!$C$4:$ALN$59,G$4,0))=0,"",IF(ISERROR(HLOOKUP($B321,'Base facturation'!$C$4:$ALN$59,G$4,0)),"",HLOOKUP($B321,'Base facturation'!$C$4:$ALN$59,G$4,0)))</f>
        <v/>
      </c>
      <c r="H321" s="309" t="str">
        <f>IF(IF(ISERROR(HLOOKUP($B321,'Base facturation'!$C$4:$ALN$59,H$4,0)),"",HLOOKUP($B321,'Base facturation'!$C$4:$ALN$59,H$4,0))=0,"",IF(ISERROR(HLOOKUP($B321,'Base facturation'!$C$4:$ALN$59,H$4,0)),"",HLOOKUP($B321,'Base facturation'!$C$4:$ALN$59,H$4,0)))</f>
        <v/>
      </c>
      <c r="I321" s="287" t="str">
        <f t="shared" si="4"/>
        <v/>
      </c>
      <c r="J321" s="299"/>
      <c r="K321" s="294"/>
      <c r="L321" s="294"/>
      <c r="M321" s="295"/>
    </row>
    <row r="322" spans="2:13" ht="19.600000000000001" customHeight="1" x14ac:dyDescent="0.25">
      <c r="B322" s="282" t="s">
        <v>3129</v>
      </c>
      <c r="C322" s="283" t="str">
        <f>IF(IF(ISERROR(HLOOKUP($B322,'Base facturation'!$C$4:$ALN$59,C$4,0)),"",HLOOKUP($B322,'Base facturation'!$C$4:$ALN$59,C$4,0))=0,"",IF(ISERROR(HLOOKUP($B322,'Base facturation'!$C$4:$ALN$59,C$4,0)),"",HLOOKUP($B322,'Base facturation'!$C$4:$ALN$59,C$4,0)))</f>
        <v/>
      </c>
      <c r="D322" s="283" t="str">
        <f>IF(IF(ISERROR(HLOOKUP($B322,'Base facturation'!$C$4:$ALN$59,D$4,0)),"",HLOOKUP($B322,'Base facturation'!$C$4:$ALN$59,D$4,0))=0,"",IF(ISERROR(HLOOKUP($B322,'Base facturation'!$C$4:$ALN$59,D$4,0)),"",HLOOKUP($B322,'Base facturation'!$C$4:$ALN$59,D$4,0)))</f>
        <v/>
      </c>
      <c r="E322" s="283" t="str">
        <f>IF(IF(ISERROR(HLOOKUP($B322,'Base facturation'!$C$4:$ALN$59,E$4,0)),"",HLOOKUP($B322,'Base facturation'!$C$4:$ALN$59,E$4,0))=0,"",IF(ISERROR(HLOOKUP($B322,'Base facturation'!$C$4:$ALN$59,E$4,0)),"",HLOOKUP($B322,'Base facturation'!$C$4:$ALN$59,E$4,0)))</f>
        <v/>
      </c>
      <c r="F322" s="287" t="str">
        <f>IF(IF(ISERROR(HLOOKUP($B322,'Base facturation'!$C$4:$ALN$59,F$4,0)),"",HLOOKUP($B322,'Base facturation'!$C$4:$ALN$59,F$4,0))=0,"",IF(ISERROR(HLOOKUP($B322,'Base facturation'!$C$4:$ALN$59,F$4,0)),"",HLOOKUP($B322,'Base facturation'!$C$4:$ALN$59,F$4,0)))</f>
        <v/>
      </c>
      <c r="G322" s="309" t="str">
        <f>IF(IF(ISERROR(HLOOKUP($B322,'Base facturation'!$C$4:$ALN$59,G$4,0)),"",HLOOKUP($B322,'Base facturation'!$C$4:$ALN$59,G$4,0))=0,"",IF(ISERROR(HLOOKUP($B322,'Base facturation'!$C$4:$ALN$59,G$4,0)),"",HLOOKUP($B322,'Base facturation'!$C$4:$ALN$59,G$4,0)))</f>
        <v/>
      </c>
      <c r="H322" s="309" t="str">
        <f>IF(IF(ISERROR(HLOOKUP($B322,'Base facturation'!$C$4:$ALN$59,H$4,0)),"",HLOOKUP($B322,'Base facturation'!$C$4:$ALN$59,H$4,0))=0,"",IF(ISERROR(HLOOKUP($B322,'Base facturation'!$C$4:$ALN$59,H$4,0)),"",HLOOKUP($B322,'Base facturation'!$C$4:$ALN$59,H$4,0)))</f>
        <v/>
      </c>
      <c r="I322" s="287" t="str">
        <f t="shared" si="4"/>
        <v/>
      </c>
      <c r="J322" s="299"/>
      <c r="K322" s="294"/>
      <c r="L322" s="294"/>
      <c r="M322" s="295"/>
    </row>
    <row r="323" spans="2:13" ht="19.600000000000001" customHeight="1" x14ac:dyDescent="0.25">
      <c r="B323" s="282" t="s">
        <v>3130</v>
      </c>
      <c r="C323" s="283" t="str">
        <f>IF(IF(ISERROR(HLOOKUP($B323,'Base facturation'!$C$4:$ALN$59,C$4,0)),"",HLOOKUP($B323,'Base facturation'!$C$4:$ALN$59,C$4,0))=0,"",IF(ISERROR(HLOOKUP($B323,'Base facturation'!$C$4:$ALN$59,C$4,0)),"",HLOOKUP($B323,'Base facturation'!$C$4:$ALN$59,C$4,0)))</f>
        <v/>
      </c>
      <c r="D323" s="283" t="str">
        <f>IF(IF(ISERROR(HLOOKUP($B323,'Base facturation'!$C$4:$ALN$59,D$4,0)),"",HLOOKUP($B323,'Base facturation'!$C$4:$ALN$59,D$4,0))=0,"",IF(ISERROR(HLOOKUP($B323,'Base facturation'!$C$4:$ALN$59,D$4,0)),"",HLOOKUP($B323,'Base facturation'!$C$4:$ALN$59,D$4,0)))</f>
        <v/>
      </c>
      <c r="E323" s="283" t="str">
        <f>IF(IF(ISERROR(HLOOKUP($B323,'Base facturation'!$C$4:$ALN$59,E$4,0)),"",HLOOKUP($B323,'Base facturation'!$C$4:$ALN$59,E$4,0))=0,"",IF(ISERROR(HLOOKUP($B323,'Base facturation'!$C$4:$ALN$59,E$4,0)),"",HLOOKUP($B323,'Base facturation'!$C$4:$ALN$59,E$4,0)))</f>
        <v/>
      </c>
      <c r="F323" s="287" t="str">
        <f>IF(IF(ISERROR(HLOOKUP($B323,'Base facturation'!$C$4:$ALN$59,F$4,0)),"",HLOOKUP($B323,'Base facturation'!$C$4:$ALN$59,F$4,0))=0,"",IF(ISERROR(HLOOKUP($B323,'Base facturation'!$C$4:$ALN$59,F$4,0)),"",HLOOKUP($B323,'Base facturation'!$C$4:$ALN$59,F$4,0)))</f>
        <v/>
      </c>
      <c r="G323" s="309" t="str">
        <f>IF(IF(ISERROR(HLOOKUP($B323,'Base facturation'!$C$4:$ALN$59,G$4,0)),"",HLOOKUP($B323,'Base facturation'!$C$4:$ALN$59,G$4,0))=0,"",IF(ISERROR(HLOOKUP($B323,'Base facturation'!$C$4:$ALN$59,G$4,0)),"",HLOOKUP($B323,'Base facturation'!$C$4:$ALN$59,G$4,0)))</f>
        <v/>
      </c>
      <c r="H323" s="309" t="str">
        <f>IF(IF(ISERROR(HLOOKUP($B323,'Base facturation'!$C$4:$ALN$59,H$4,0)),"",HLOOKUP($B323,'Base facturation'!$C$4:$ALN$59,H$4,0))=0,"",IF(ISERROR(HLOOKUP($B323,'Base facturation'!$C$4:$ALN$59,H$4,0)),"",HLOOKUP($B323,'Base facturation'!$C$4:$ALN$59,H$4,0)))</f>
        <v/>
      </c>
      <c r="I323" s="287" t="str">
        <f t="shared" si="4"/>
        <v/>
      </c>
      <c r="J323" s="299"/>
      <c r="K323" s="294"/>
      <c r="L323" s="294"/>
      <c r="M323" s="295"/>
    </row>
    <row r="324" spans="2:13" ht="19.600000000000001" customHeight="1" x14ac:dyDescent="0.25">
      <c r="B324" s="282" t="s">
        <v>3131</v>
      </c>
      <c r="C324" s="283" t="str">
        <f>IF(IF(ISERROR(HLOOKUP($B324,'Base facturation'!$C$4:$ALN$59,C$4,0)),"",HLOOKUP($B324,'Base facturation'!$C$4:$ALN$59,C$4,0))=0,"",IF(ISERROR(HLOOKUP($B324,'Base facturation'!$C$4:$ALN$59,C$4,0)),"",HLOOKUP($B324,'Base facturation'!$C$4:$ALN$59,C$4,0)))</f>
        <v/>
      </c>
      <c r="D324" s="283" t="str">
        <f>IF(IF(ISERROR(HLOOKUP($B324,'Base facturation'!$C$4:$ALN$59,D$4,0)),"",HLOOKUP($B324,'Base facturation'!$C$4:$ALN$59,D$4,0))=0,"",IF(ISERROR(HLOOKUP($B324,'Base facturation'!$C$4:$ALN$59,D$4,0)),"",HLOOKUP($B324,'Base facturation'!$C$4:$ALN$59,D$4,0)))</f>
        <v/>
      </c>
      <c r="E324" s="283" t="str">
        <f>IF(IF(ISERROR(HLOOKUP($B324,'Base facturation'!$C$4:$ALN$59,E$4,0)),"",HLOOKUP($B324,'Base facturation'!$C$4:$ALN$59,E$4,0))=0,"",IF(ISERROR(HLOOKUP($B324,'Base facturation'!$C$4:$ALN$59,E$4,0)),"",HLOOKUP($B324,'Base facturation'!$C$4:$ALN$59,E$4,0)))</f>
        <v/>
      </c>
      <c r="F324" s="287" t="str">
        <f>IF(IF(ISERROR(HLOOKUP($B324,'Base facturation'!$C$4:$ALN$59,F$4,0)),"",HLOOKUP($B324,'Base facturation'!$C$4:$ALN$59,F$4,0))=0,"",IF(ISERROR(HLOOKUP($B324,'Base facturation'!$C$4:$ALN$59,F$4,0)),"",HLOOKUP($B324,'Base facturation'!$C$4:$ALN$59,F$4,0)))</f>
        <v/>
      </c>
      <c r="G324" s="309" t="str">
        <f>IF(IF(ISERROR(HLOOKUP($B324,'Base facturation'!$C$4:$ALN$59,G$4,0)),"",HLOOKUP($B324,'Base facturation'!$C$4:$ALN$59,G$4,0))=0,"",IF(ISERROR(HLOOKUP($B324,'Base facturation'!$C$4:$ALN$59,G$4,0)),"",HLOOKUP($B324,'Base facturation'!$C$4:$ALN$59,G$4,0)))</f>
        <v/>
      </c>
      <c r="H324" s="309" t="str">
        <f>IF(IF(ISERROR(HLOOKUP($B324,'Base facturation'!$C$4:$ALN$59,H$4,0)),"",HLOOKUP($B324,'Base facturation'!$C$4:$ALN$59,H$4,0))=0,"",IF(ISERROR(HLOOKUP($B324,'Base facturation'!$C$4:$ALN$59,H$4,0)),"",HLOOKUP($B324,'Base facturation'!$C$4:$ALN$59,H$4,0)))</f>
        <v/>
      </c>
      <c r="I324" s="287" t="str">
        <f t="shared" si="4"/>
        <v/>
      </c>
      <c r="J324" s="299"/>
      <c r="K324" s="294"/>
      <c r="L324" s="294"/>
      <c r="M324" s="295"/>
    </row>
    <row r="325" spans="2:13" ht="19.600000000000001" customHeight="1" x14ac:dyDescent="0.25">
      <c r="B325" s="282" t="s">
        <v>3132</v>
      </c>
      <c r="C325" s="283" t="str">
        <f>IF(IF(ISERROR(HLOOKUP($B325,'Base facturation'!$C$4:$ALN$59,C$4,0)),"",HLOOKUP($B325,'Base facturation'!$C$4:$ALN$59,C$4,0))=0,"",IF(ISERROR(HLOOKUP($B325,'Base facturation'!$C$4:$ALN$59,C$4,0)),"",HLOOKUP($B325,'Base facturation'!$C$4:$ALN$59,C$4,0)))</f>
        <v/>
      </c>
      <c r="D325" s="283" t="str">
        <f>IF(IF(ISERROR(HLOOKUP($B325,'Base facturation'!$C$4:$ALN$59,D$4,0)),"",HLOOKUP($B325,'Base facturation'!$C$4:$ALN$59,D$4,0))=0,"",IF(ISERROR(HLOOKUP($B325,'Base facturation'!$C$4:$ALN$59,D$4,0)),"",HLOOKUP($B325,'Base facturation'!$C$4:$ALN$59,D$4,0)))</f>
        <v/>
      </c>
      <c r="E325" s="283" t="str">
        <f>IF(IF(ISERROR(HLOOKUP($B325,'Base facturation'!$C$4:$ALN$59,E$4,0)),"",HLOOKUP($B325,'Base facturation'!$C$4:$ALN$59,E$4,0))=0,"",IF(ISERROR(HLOOKUP($B325,'Base facturation'!$C$4:$ALN$59,E$4,0)),"",HLOOKUP($B325,'Base facturation'!$C$4:$ALN$59,E$4,0)))</f>
        <v/>
      </c>
      <c r="F325" s="287" t="str">
        <f>IF(IF(ISERROR(HLOOKUP($B325,'Base facturation'!$C$4:$ALN$59,F$4,0)),"",HLOOKUP($B325,'Base facturation'!$C$4:$ALN$59,F$4,0))=0,"",IF(ISERROR(HLOOKUP($B325,'Base facturation'!$C$4:$ALN$59,F$4,0)),"",HLOOKUP($B325,'Base facturation'!$C$4:$ALN$59,F$4,0)))</f>
        <v/>
      </c>
      <c r="G325" s="309" t="str">
        <f>IF(IF(ISERROR(HLOOKUP($B325,'Base facturation'!$C$4:$ALN$59,G$4,0)),"",HLOOKUP($B325,'Base facturation'!$C$4:$ALN$59,G$4,0))=0,"",IF(ISERROR(HLOOKUP($B325,'Base facturation'!$C$4:$ALN$59,G$4,0)),"",HLOOKUP($B325,'Base facturation'!$C$4:$ALN$59,G$4,0)))</f>
        <v/>
      </c>
      <c r="H325" s="309" t="str">
        <f>IF(IF(ISERROR(HLOOKUP($B325,'Base facturation'!$C$4:$ALN$59,H$4,0)),"",HLOOKUP($B325,'Base facturation'!$C$4:$ALN$59,H$4,0))=0,"",IF(ISERROR(HLOOKUP($B325,'Base facturation'!$C$4:$ALN$59,H$4,0)),"",HLOOKUP($B325,'Base facturation'!$C$4:$ALN$59,H$4,0)))</f>
        <v/>
      </c>
      <c r="I325" s="287" t="str">
        <f t="shared" si="4"/>
        <v/>
      </c>
      <c r="J325" s="299"/>
      <c r="K325" s="294"/>
      <c r="L325" s="294"/>
      <c r="M325" s="295"/>
    </row>
    <row r="326" spans="2:13" ht="19.600000000000001" customHeight="1" x14ac:dyDescent="0.25">
      <c r="B326" s="282" t="s">
        <v>3133</v>
      </c>
      <c r="C326" s="283" t="str">
        <f>IF(IF(ISERROR(HLOOKUP($B326,'Base facturation'!$C$4:$ALN$59,C$4,0)),"",HLOOKUP($B326,'Base facturation'!$C$4:$ALN$59,C$4,0))=0,"",IF(ISERROR(HLOOKUP($B326,'Base facturation'!$C$4:$ALN$59,C$4,0)),"",HLOOKUP($B326,'Base facturation'!$C$4:$ALN$59,C$4,0)))</f>
        <v/>
      </c>
      <c r="D326" s="283" t="str">
        <f>IF(IF(ISERROR(HLOOKUP($B326,'Base facturation'!$C$4:$ALN$59,D$4,0)),"",HLOOKUP($B326,'Base facturation'!$C$4:$ALN$59,D$4,0))=0,"",IF(ISERROR(HLOOKUP($B326,'Base facturation'!$C$4:$ALN$59,D$4,0)),"",HLOOKUP($B326,'Base facturation'!$C$4:$ALN$59,D$4,0)))</f>
        <v/>
      </c>
      <c r="E326" s="283" t="str">
        <f>IF(IF(ISERROR(HLOOKUP($B326,'Base facturation'!$C$4:$ALN$59,E$4,0)),"",HLOOKUP($B326,'Base facturation'!$C$4:$ALN$59,E$4,0))=0,"",IF(ISERROR(HLOOKUP($B326,'Base facturation'!$C$4:$ALN$59,E$4,0)),"",HLOOKUP($B326,'Base facturation'!$C$4:$ALN$59,E$4,0)))</f>
        <v/>
      </c>
      <c r="F326" s="287" t="str">
        <f>IF(IF(ISERROR(HLOOKUP($B326,'Base facturation'!$C$4:$ALN$59,F$4,0)),"",HLOOKUP($B326,'Base facturation'!$C$4:$ALN$59,F$4,0))=0,"",IF(ISERROR(HLOOKUP($B326,'Base facturation'!$C$4:$ALN$59,F$4,0)),"",HLOOKUP($B326,'Base facturation'!$C$4:$ALN$59,F$4,0)))</f>
        <v/>
      </c>
      <c r="G326" s="309" t="str">
        <f>IF(IF(ISERROR(HLOOKUP($B326,'Base facturation'!$C$4:$ALN$59,G$4,0)),"",HLOOKUP($B326,'Base facturation'!$C$4:$ALN$59,G$4,0))=0,"",IF(ISERROR(HLOOKUP($B326,'Base facturation'!$C$4:$ALN$59,G$4,0)),"",HLOOKUP($B326,'Base facturation'!$C$4:$ALN$59,G$4,0)))</f>
        <v/>
      </c>
      <c r="H326" s="309" t="str">
        <f>IF(IF(ISERROR(HLOOKUP($B326,'Base facturation'!$C$4:$ALN$59,H$4,0)),"",HLOOKUP($B326,'Base facturation'!$C$4:$ALN$59,H$4,0))=0,"",IF(ISERROR(HLOOKUP($B326,'Base facturation'!$C$4:$ALN$59,H$4,0)),"",HLOOKUP($B326,'Base facturation'!$C$4:$ALN$59,H$4,0)))</f>
        <v/>
      </c>
      <c r="I326" s="287" t="str">
        <f t="shared" si="4"/>
        <v/>
      </c>
      <c r="J326" s="299"/>
      <c r="K326" s="294"/>
      <c r="L326" s="294"/>
      <c r="M326" s="295"/>
    </row>
    <row r="327" spans="2:13" ht="19.600000000000001" customHeight="1" x14ac:dyDescent="0.25">
      <c r="B327" s="282" t="s">
        <v>3134</v>
      </c>
      <c r="C327" s="283" t="str">
        <f>IF(IF(ISERROR(HLOOKUP($B327,'Base facturation'!$C$4:$ALN$59,C$4,0)),"",HLOOKUP($B327,'Base facturation'!$C$4:$ALN$59,C$4,0))=0,"",IF(ISERROR(HLOOKUP($B327,'Base facturation'!$C$4:$ALN$59,C$4,0)),"",HLOOKUP($B327,'Base facturation'!$C$4:$ALN$59,C$4,0)))</f>
        <v/>
      </c>
      <c r="D327" s="283" t="str">
        <f>IF(IF(ISERROR(HLOOKUP($B327,'Base facturation'!$C$4:$ALN$59,D$4,0)),"",HLOOKUP($B327,'Base facturation'!$C$4:$ALN$59,D$4,0))=0,"",IF(ISERROR(HLOOKUP($B327,'Base facturation'!$C$4:$ALN$59,D$4,0)),"",HLOOKUP($B327,'Base facturation'!$C$4:$ALN$59,D$4,0)))</f>
        <v/>
      </c>
      <c r="E327" s="283" t="str">
        <f>IF(IF(ISERROR(HLOOKUP($B327,'Base facturation'!$C$4:$ALN$59,E$4,0)),"",HLOOKUP($B327,'Base facturation'!$C$4:$ALN$59,E$4,0))=0,"",IF(ISERROR(HLOOKUP($B327,'Base facturation'!$C$4:$ALN$59,E$4,0)),"",HLOOKUP($B327,'Base facturation'!$C$4:$ALN$59,E$4,0)))</f>
        <v/>
      </c>
      <c r="F327" s="287" t="str">
        <f>IF(IF(ISERROR(HLOOKUP($B327,'Base facturation'!$C$4:$ALN$59,F$4,0)),"",HLOOKUP($B327,'Base facturation'!$C$4:$ALN$59,F$4,0))=0,"",IF(ISERROR(HLOOKUP($B327,'Base facturation'!$C$4:$ALN$59,F$4,0)),"",HLOOKUP($B327,'Base facturation'!$C$4:$ALN$59,F$4,0)))</f>
        <v/>
      </c>
      <c r="G327" s="309" t="str">
        <f>IF(IF(ISERROR(HLOOKUP($B327,'Base facturation'!$C$4:$ALN$59,G$4,0)),"",HLOOKUP($B327,'Base facturation'!$C$4:$ALN$59,G$4,0))=0,"",IF(ISERROR(HLOOKUP($B327,'Base facturation'!$C$4:$ALN$59,G$4,0)),"",HLOOKUP($B327,'Base facturation'!$C$4:$ALN$59,G$4,0)))</f>
        <v/>
      </c>
      <c r="H327" s="309" t="str">
        <f>IF(IF(ISERROR(HLOOKUP($B327,'Base facturation'!$C$4:$ALN$59,H$4,0)),"",HLOOKUP($B327,'Base facturation'!$C$4:$ALN$59,H$4,0))=0,"",IF(ISERROR(HLOOKUP($B327,'Base facturation'!$C$4:$ALN$59,H$4,0)),"",HLOOKUP($B327,'Base facturation'!$C$4:$ALN$59,H$4,0)))</f>
        <v/>
      </c>
      <c r="I327" s="287" t="str">
        <f t="shared" ref="I327:I390" si="5">IF(H327="","",IF($B$4&gt;H327,"OUI","non"))</f>
        <v/>
      </c>
      <c r="J327" s="299"/>
      <c r="K327" s="294"/>
      <c r="L327" s="294"/>
      <c r="M327" s="295"/>
    </row>
    <row r="328" spans="2:13" ht="19.600000000000001" customHeight="1" x14ac:dyDescent="0.25">
      <c r="B328" s="282" t="s">
        <v>3135</v>
      </c>
      <c r="C328" s="283" t="str">
        <f>IF(IF(ISERROR(HLOOKUP($B328,'Base facturation'!$C$4:$ALN$59,C$4,0)),"",HLOOKUP($B328,'Base facturation'!$C$4:$ALN$59,C$4,0))=0,"",IF(ISERROR(HLOOKUP($B328,'Base facturation'!$C$4:$ALN$59,C$4,0)),"",HLOOKUP($B328,'Base facturation'!$C$4:$ALN$59,C$4,0)))</f>
        <v/>
      </c>
      <c r="D328" s="283" t="str">
        <f>IF(IF(ISERROR(HLOOKUP($B328,'Base facturation'!$C$4:$ALN$59,D$4,0)),"",HLOOKUP($B328,'Base facturation'!$C$4:$ALN$59,D$4,0))=0,"",IF(ISERROR(HLOOKUP($B328,'Base facturation'!$C$4:$ALN$59,D$4,0)),"",HLOOKUP($B328,'Base facturation'!$C$4:$ALN$59,D$4,0)))</f>
        <v/>
      </c>
      <c r="E328" s="283" t="str">
        <f>IF(IF(ISERROR(HLOOKUP($B328,'Base facturation'!$C$4:$ALN$59,E$4,0)),"",HLOOKUP($B328,'Base facturation'!$C$4:$ALN$59,E$4,0))=0,"",IF(ISERROR(HLOOKUP($B328,'Base facturation'!$C$4:$ALN$59,E$4,0)),"",HLOOKUP($B328,'Base facturation'!$C$4:$ALN$59,E$4,0)))</f>
        <v/>
      </c>
      <c r="F328" s="287" t="str">
        <f>IF(IF(ISERROR(HLOOKUP($B328,'Base facturation'!$C$4:$ALN$59,F$4,0)),"",HLOOKUP($B328,'Base facturation'!$C$4:$ALN$59,F$4,0))=0,"",IF(ISERROR(HLOOKUP($B328,'Base facturation'!$C$4:$ALN$59,F$4,0)),"",HLOOKUP($B328,'Base facturation'!$C$4:$ALN$59,F$4,0)))</f>
        <v/>
      </c>
      <c r="G328" s="309" t="str">
        <f>IF(IF(ISERROR(HLOOKUP($B328,'Base facturation'!$C$4:$ALN$59,G$4,0)),"",HLOOKUP($B328,'Base facturation'!$C$4:$ALN$59,G$4,0))=0,"",IF(ISERROR(HLOOKUP($B328,'Base facturation'!$C$4:$ALN$59,G$4,0)),"",HLOOKUP($B328,'Base facturation'!$C$4:$ALN$59,G$4,0)))</f>
        <v/>
      </c>
      <c r="H328" s="309" t="str">
        <f>IF(IF(ISERROR(HLOOKUP($B328,'Base facturation'!$C$4:$ALN$59,H$4,0)),"",HLOOKUP($B328,'Base facturation'!$C$4:$ALN$59,H$4,0))=0,"",IF(ISERROR(HLOOKUP($B328,'Base facturation'!$C$4:$ALN$59,H$4,0)),"",HLOOKUP($B328,'Base facturation'!$C$4:$ALN$59,H$4,0)))</f>
        <v/>
      </c>
      <c r="I328" s="287" t="str">
        <f t="shared" si="5"/>
        <v/>
      </c>
      <c r="J328" s="299"/>
      <c r="K328" s="294"/>
      <c r="L328" s="294"/>
      <c r="M328" s="295"/>
    </row>
    <row r="329" spans="2:13" ht="19.600000000000001" customHeight="1" x14ac:dyDescent="0.25">
      <c r="B329" s="282" t="s">
        <v>3136</v>
      </c>
      <c r="C329" s="283" t="str">
        <f>IF(IF(ISERROR(HLOOKUP($B329,'Base facturation'!$C$4:$ALN$59,C$4,0)),"",HLOOKUP($B329,'Base facturation'!$C$4:$ALN$59,C$4,0))=0,"",IF(ISERROR(HLOOKUP($B329,'Base facturation'!$C$4:$ALN$59,C$4,0)),"",HLOOKUP($B329,'Base facturation'!$C$4:$ALN$59,C$4,0)))</f>
        <v/>
      </c>
      <c r="D329" s="283" t="str">
        <f>IF(IF(ISERROR(HLOOKUP($B329,'Base facturation'!$C$4:$ALN$59,D$4,0)),"",HLOOKUP($B329,'Base facturation'!$C$4:$ALN$59,D$4,0))=0,"",IF(ISERROR(HLOOKUP($B329,'Base facturation'!$C$4:$ALN$59,D$4,0)),"",HLOOKUP($B329,'Base facturation'!$C$4:$ALN$59,D$4,0)))</f>
        <v/>
      </c>
      <c r="E329" s="283" t="str">
        <f>IF(IF(ISERROR(HLOOKUP($B329,'Base facturation'!$C$4:$ALN$59,E$4,0)),"",HLOOKUP($B329,'Base facturation'!$C$4:$ALN$59,E$4,0))=0,"",IF(ISERROR(HLOOKUP($B329,'Base facturation'!$C$4:$ALN$59,E$4,0)),"",HLOOKUP($B329,'Base facturation'!$C$4:$ALN$59,E$4,0)))</f>
        <v/>
      </c>
      <c r="F329" s="287" t="str">
        <f>IF(IF(ISERROR(HLOOKUP($B329,'Base facturation'!$C$4:$ALN$59,F$4,0)),"",HLOOKUP($B329,'Base facturation'!$C$4:$ALN$59,F$4,0))=0,"",IF(ISERROR(HLOOKUP($B329,'Base facturation'!$C$4:$ALN$59,F$4,0)),"",HLOOKUP($B329,'Base facturation'!$C$4:$ALN$59,F$4,0)))</f>
        <v/>
      </c>
      <c r="G329" s="309" t="str">
        <f>IF(IF(ISERROR(HLOOKUP($B329,'Base facturation'!$C$4:$ALN$59,G$4,0)),"",HLOOKUP($B329,'Base facturation'!$C$4:$ALN$59,G$4,0))=0,"",IF(ISERROR(HLOOKUP($B329,'Base facturation'!$C$4:$ALN$59,G$4,0)),"",HLOOKUP($B329,'Base facturation'!$C$4:$ALN$59,G$4,0)))</f>
        <v/>
      </c>
      <c r="H329" s="309" t="str">
        <f>IF(IF(ISERROR(HLOOKUP($B329,'Base facturation'!$C$4:$ALN$59,H$4,0)),"",HLOOKUP($B329,'Base facturation'!$C$4:$ALN$59,H$4,0))=0,"",IF(ISERROR(HLOOKUP($B329,'Base facturation'!$C$4:$ALN$59,H$4,0)),"",HLOOKUP($B329,'Base facturation'!$C$4:$ALN$59,H$4,0)))</f>
        <v/>
      </c>
      <c r="I329" s="287" t="str">
        <f t="shared" si="5"/>
        <v/>
      </c>
      <c r="J329" s="299"/>
      <c r="K329" s="294"/>
      <c r="L329" s="294"/>
      <c r="M329" s="295"/>
    </row>
    <row r="330" spans="2:13" ht="19.600000000000001" customHeight="1" x14ac:dyDescent="0.25">
      <c r="B330" s="282" t="s">
        <v>3137</v>
      </c>
      <c r="C330" s="283" t="str">
        <f>IF(IF(ISERROR(HLOOKUP($B330,'Base facturation'!$C$4:$ALN$59,C$4,0)),"",HLOOKUP($B330,'Base facturation'!$C$4:$ALN$59,C$4,0))=0,"",IF(ISERROR(HLOOKUP($B330,'Base facturation'!$C$4:$ALN$59,C$4,0)),"",HLOOKUP($B330,'Base facturation'!$C$4:$ALN$59,C$4,0)))</f>
        <v/>
      </c>
      <c r="D330" s="283" t="str">
        <f>IF(IF(ISERROR(HLOOKUP($B330,'Base facturation'!$C$4:$ALN$59,D$4,0)),"",HLOOKUP($B330,'Base facturation'!$C$4:$ALN$59,D$4,0))=0,"",IF(ISERROR(HLOOKUP($B330,'Base facturation'!$C$4:$ALN$59,D$4,0)),"",HLOOKUP($B330,'Base facturation'!$C$4:$ALN$59,D$4,0)))</f>
        <v/>
      </c>
      <c r="E330" s="283" t="str">
        <f>IF(IF(ISERROR(HLOOKUP($B330,'Base facturation'!$C$4:$ALN$59,E$4,0)),"",HLOOKUP($B330,'Base facturation'!$C$4:$ALN$59,E$4,0))=0,"",IF(ISERROR(HLOOKUP($B330,'Base facturation'!$C$4:$ALN$59,E$4,0)),"",HLOOKUP($B330,'Base facturation'!$C$4:$ALN$59,E$4,0)))</f>
        <v/>
      </c>
      <c r="F330" s="287" t="str">
        <f>IF(IF(ISERROR(HLOOKUP($B330,'Base facturation'!$C$4:$ALN$59,F$4,0)),"",HLOOKUP($B330,'Base facturation'!$C$4:$ALN$59,F$4,0))=0,"",IF(ISERROR(HLOOKUP($B330,'Base facturation'!$C$4:$ALN$59,F$4,0)),"",HLOOKUP($B330,'Base facturation'!$C$4:$ALN$59,F$4,0)))</f>
        <v/>
      </c>
      <c r="G330" s="309" t="str">
        <f>IF(IF(ISERROR(HLOOKUP($B330,'Base facturation'!$C$4:$ALN$59,G$4,0)),"",HLOOKUP($B330,'Base facturation'!$C$4:$ALN$59,G$4,0))=0,"",IF(ISERROR(HLOOKUP($B330,'Base facturation'!$C$4:$ALN$59,G$4,0)),"",HLOOKUP($B330,'Base facturation'!$C$4:$ALN$59,G$4,0)))</f>
        <v/>
      </c>
      <c r="H330" s="309" t="str">
        <f>IF(IF(ISERROR(HLOOKUP($B330,'Base facturation'!$C$4:$ALN$59,H$4,0)),"",HLOOKUP($B330,'Base facturation'!$C$4:$ALN$59,H$4,0))=0,"",IF(ISERROR(HLOOKUP($B330,'Base facturation'!$C$4:$ALN$59,H$4,0)),"",HLOOKUP($B330,'Base facturation'!$C$4:$ALN$59,H$4,0)))</f>
        <v/>
      </c>
      <c r="I330" s="287" t="str">
        <f t="shared" si="5"/>
        <v/>
      </c>
      <c r="J330" s="299"/>
      <c r="K330" s="294"/>
      <c r="L330" s="294"/>
      <c r="M330" s="295"/>
    </row>
    <row r="331" spans="2:13" ht="19.600000000000001" customHeight="1" x14ac:dyDescent="0.25">
      <c r="B331" s="282" t="s">
        <v>3138</v>
      </c>
      <c r="C331" s="283" t="str">
        <f>IF(IF(ISERROR(HLOOKUP($B331,'Base facturation'!$C$4:$ALN$59,C$4,0)),"",HLOOKUP($B331,'Base facturation'!$C$4:$ALN$59,C$4,0))=0,"",IF(ISERROR(HLOOKUP($B331,'Base facturation'!$C$4:$ALN$59,C$4,0)),"",HLOOKUP($B331,'Base facturation'!$C$4:$ALN$59,C$4,0)))</f>
        <v/>
      </c>
      <c r="D331" s="283" t="str">
        <f>IF(IF(ISERROR(HLOOKUP($B331,'Base facturation'!$C$4:$ALN$59,D$4,0)),"",HLOOKUP($B331,'Base facturation'!$C$4:$ALN$59,D$4,0))=0,"",IF(ISERROR(HLOOKUP($B331,'Base facturation'!$C$4:$ALN$59,D$4,0)),"",HLOOKUP($B331,'Base facturation'!$C$4:$ALN$59,D$4,0)))</f>
        <v/>
      </c>
      <c r="E331" s="283" t="str">
        <f>IF(IF(ISERROR(HLOOKUP($B331,'Base facturation'!$C$4:$ALN$59,E$4,0)),"",HLOOKUP($B331,'Base facturation'!$C$4:$ALN$59,E$4,0))=0,"",IF(ISERROR(HLOOKUP($B331,'Base facturation'!$C$4:$ALN$59,E$4,0)),"",HLOOKUP($B331,'Base facturation'!$C$4:$ALN$59,E$4,0)))</f>
        <v/>
      </c>
      <c r="F331" s="287" t="str">
        <f>IF(IF(ISERROR(HLOOKUP($B331,'Base facturation'!$C$4:$ALN$59,F$4,0)),"",HLOOKUP($B331,'Base facturation'!$C$4:$ALN$59,F$4,0))=0,"",IF(ISERROR(HLOOKUP($B331,'Base facturation'!$C$4:$ALN$59,F$4,0)),"",HLOOKUP($B331,'Base facturation'!$C$4:$ALN$59,F$4,0)))</f>
        <v/>
      </c>
      <c r="G331" s="309" t="str">
        <f>IF(IF(ISERROR(HLOOKUP($B331,'Base facturation'!$C$4:$ALN$59,G$4,0)),"",HLOOKUP($B331,'Base facturation'!$C$4:$ALN$59,G$4,0))=0,"",IF(ISERROR(HLOOKUP($B331,'Base facturation'!$C$4:$ALN$59,G$4,0)),"",HLOOKUP($B331,'Base facturation'!$C$4:$ALN$59,G$4,0)))</f>
        <v/>
      </c>
      <c r="H331" s="309" t="str">
        <f>IF(IF(ISERROR(HLOOKUP($B331,'Base facturation'!$C$4:$ALN$59,H$4,0)),"",HLOOKUP($B331,'Base facturation'!$C$4:$ALN$59,H$4,0))=0,"",IF(ISERROR(HLOOKUP($B331,'Base facturation'!$C$4:$ALN$59,H$4,0)),"",HLOOKUP($B331,'Base facturation'!$C$4:$ALN$59,H$4,0)))</f>
        <v/>
      </c>
      <c r="I331" s="287" t="str">
        <f t="shared" si="5"/>
        <v/>
      </c>
      <c r="J331" s="299"/>
      <c r="K331" s="294"/>
      <c r="L331" s="294"/>
      <c r="M331" s="295"/>
    </row>
    <row r="332" spans="2:13" ht="19.600000000000001" customHeight="1" x14ac:dyDescent="0.25">
      <c r="B332" s="282" t="s">
        <v>3139</v>
      </c>
      <c r="C332" s="283" t="str">
        <f>IF(IF(ISERROR(HLOOKUP($B332,'Base facturation'!$C$4:$ALN$59,C$4,0)),"",HLOOKUP($B332,'Base facturation'!$C$4:$ALN$59,C$4,0))=0,"",IF(ISERROR(HLOOKUP($B332,'Base facturation'!$C$4:$ALN$59,C$4,0)),"",HLOOKUP($B332,'Base facturation'!$C$4:$ALN$59,C$4,0)))</f>
        <v/>
      </c>
      <c r="D332" s="283" t="str">
        <f>IF(IF(ISERROR(HLOOKUP($B332,'Base facturation'!$C$4:$ALN$59,D$4,0)),"",HLOOKUP($B332,'Base facturation'!$C$4:$ALN$59,D$4,0))=0,"",IF(ISERROR(HLOOKUP($B332,'Base facturation'!$C$4:$ALN$59,D$4,0)),"",HLOOKUP($B332,'Base facturation'!$C$4:$ALN$59,D$4,0)))</f>
        <v/>
      </c>
      <c r="E332" s="283" t="str">
        <f>IF(IF(ISERROR(HLOOKUP($B332,'Base facturation'!$C$4:$ALN$59,E$4,0)),"",HLOOKUP($B332,'Base facturation'!$C$4:$ALN$59,E$4,0))=0,"",IF(ISERROR(HLOOKUP($B332,'Base facturation'!$C$4:$ALN$59,E$4,0)),"",HLOOKUP($B332,'Base facturation'!$C$4:$ALN$59,E$4,0)))</f>
        <v/>
      </c>
      <c r="F332" s="287" t="str">
        <f>IF(IF(ISERROR(HLOOKUP($B332,'Base facturation'!$C$4:$ALN$59,F$4,0)),"",HLOOKUP($B332,'Base facturation'!$C$4:$ALN$59,F$4,0))=0,"",IF(ISERROR(HLOOKUP($B332,'Base facturation'!$C$4:$ALN$59,F$4,0)),"",HLOOKUP($B332,'Base facturation'!$C$4:$ALN$59,F$4,0)))</f>
        <v/>
      </c>
      <c r="G332" s="309" t="str">
        <f>IF(IF(ISERROR(HLOOKUP($B332,'Base facturation'!$C$4:$ALN$59,G$4,0)),"",HLOOKUP($B332,'Base facturation'!$C$4:$ALN$59,G$4,0))=0,"",IF(ISERROR(HLOOKUP($B332,'Base facturation'!$C$4:$ALN$59,G$4,0)),"",HLOOKUP($B332,'Base facturation'!$C$4:$ALN$59,G$4,0)))</f>
        <v/>
      </c>
      <c r="H332" s="309" t="str">
        <f>IF(IF(ISERROR(HLOOKUP($B332,'Base facturation'!$C$4:$ALN$59,H$4,0)),"",HLOOKUP($B332,'Base facturation'!$C$4:$ALN$59,H$4,0))=0,"",IF(ISERROR(HLOOKUP($B332,'Base facturation'!$C$4:$ALN$59,H$4,0)),"",HLOOKUP($B332,'Base facturation'!$C$4:$ALN$59,H$4,0)))</f>
        <v/>
      </c>
      <c r="I332" s="287" t="str">
        <f t="shared" si="5"/>
        <v/>
      </c>
      <c r="J332" s="299"/>
      <c r="K332" s="294"/>
      <c r="L332" s="294"/>
      <c r="M332" s="295"/>
    </row>
    <row r="333" spans="2:13" ht="19.600000000000001" customHeight="1" x14ac:dyDescent="0.25">
      <c r="B333" s="282" t="s">
        <v>3140</v>
      </c>
      <c r="C333" s="283" t="str">
        <f>IF(IF(ISERROR(HLOOKUP($B333,'Base facturation'!$C$4:$ALN$59,C$4,0)),"",HLOOKUP($B333,'Base facturation'!$C$4:$ALN$59,C$4,0))=0,"",IF(ISERROR(HLOOKUP($B333,'Base facturation'!$C$4:$ALN$59,C$4,0)),"",HLOOKUP($B333,'Base facturation'!$C$4:$ALN$59,C$4,0)))</f>
        <v/>
      </c>
      <c r="D333" s="283" t="str">
        <f>IF(IF(ISERROR(HLOOKUP($B333,'Base facturation'!$C$4:$ALN$59,D$4,0)),"",HLOOKUP($B333,'Base facturation'!$C$4:$ALN$59,D$4,0))=0,"",IF(ISERROR(HLOOKUP($B333,'Base facturation'!$C$4:$ALN$59,D$4,0)),"",HLOOKUP($B333,'Base facturation'!$C$4:$ALN$59,D$4,0)))</f>
        <v/>
      </c>
      <c r="E333" s="283" t="str">
        <f>IF(IF(ISERROR(HLOOKUP($B333,'Base facturation'!$C$4:$ALN$59,E$4,0)),"",HLOOKUP($B333,'Base facturation'!$C$4:$ALN$59,E$4,0))=0,"",IF(ISERROR(HLOOKUP($B333,'Base facturation'!$C$4:$ALN$59,E$4,0)),"",HLOOKUP($B333,'Base facturation'!$C$4:$ALN$59,E$4,0)))</f>
        <v/>
      </c>
      <c r="F333" s="287" t="str">
        <f>IF(IF(ISERROR(HLOOKUP($B333,'Base facturation'!$C$4:$ALN$59,F$4,0)),"",HLOOKUP($B333,'Base facturation'!$C$4:$ALN$59,F$4,0))=0,"",IF(ISERROR(HLOOKUP($B333,'Base facturation'!$C$4:$ALN$59,F$4,0)),"",HLOOKUP($B333,'Base facturation'!$C$4:$ALN$59,F$4,0)))</f>
        <v/>
      </c>
      <c r="G333" s="309" t="str">
        <f>IF(IF(ISERROR(HLOOKUP($B333,'Base facturation'!$C$4:$ALN$59,G$4,0)),"",HLOOKUP($B333,'Base facturation'!$C$4:$ALN$59,G$4,0))=0,"",IF(ISERROR(HLOOKUP($B333,'Base facturation'!$C$4:$ALN$59,G$4,0)),"",HLOOKUP($B333,'Base facturation'!$C$4:$ALN$59,G$4,0)))</f>
        <v/>
      </c>
      <c r="H333" s="309" t="str">
        <f>IF(IF(ISERROR(HLOOKUP($B333,'Base facturation'!$C$4:$ALN$59,H$4,0)),"",HLOOKUP($B333,'Base facturation'!$C$4:$ALN$59,H$4,0))=0,"",IF(ISERROR(HLOOKUP($B333,'Base facturation'!$C$4:$ALN$59,H$4,0)),"",HLOOKUP($B333,'Base facturation'!$C$4:$ALN$59,H$4,0)))</f>
        <v/>
      </c>
      <c r="I333" s="287" t="str">
        <f t="shared" si="5"/>
        <v/>
      </c>
      <c r="J333" s="299"/>
      <c r="K333" s="294"/>
      <c r="L333" s="294"/>
      <c r="M333" s="295"/>
    </row>
    <row r="334" spans="2:13" ht="19.600000000000001" customHeight="1" x14ac:dyDescent="0.25">
      <c r="B334" s="282" t="s">
        <v>3141</v>
      </c>
      <c r="C334" s="283" t="str">
        <f>IF(IF(ISERROR(HLOOKUP($B334,'Base facturation'!$C$4:$ALN$59,C$4,0)),"",HLOOKUP($B334,'Base facturation'!$C$4:$ALN$59,C$4,0))=0,"",IF(ISERROR(HLOOKUP($B334,'Base facturation'!$C$4:$ALN$59,C$4,0)),"",HLOOKUP($B334,'Base facturation'!$C$4:$ALN$59,C$4,0)))</f>
        <v/>
      </c>
      <c r="D334" s="283" t="str">
        <f>IF(IF(ISERROR(HLOOKUP($B334,'Base facturation'!$C$4:$ALN$59,D$4,0)),"",HLOOKUP($B334,'Base facturation'!$C$4:$ALN$59,D$4,0))=0,"",IF(ISERROR(HLOOKUP($B334,'Base facturation'!$C$4:$ALN$59,D$4,0)),"",HLOOKUP($B334,'Base facturation'!$C$4:$ALN$59,D$4,0)))</f>
        <v/>
      </c>
      <c r="E334" s="283" t="str">
        <f>IF(IF(ISERROR(HLOOKUP($B334,'Base facturation'!$C$4:$ALN$59,E$4,0)),"",HLOOKUP($B334,'Base facturation'!$C$4:$ALN$59,E$4,0))=0,"",IF(ISERROR(HLOOKUP($B334,'Base facturation'!$C$4:$ALN$59,E$4,0)),"",HLOOKUP($B334,'Base facturation'!$C$4:$ALN$59,E$4,0)))</f>
        <v/>
      </c>
      <c r="F334" s="287" t="str">
        <f>IF(IF(ISERROR(HLOOKUP($B334,'Base facturation'!$C$4:$ALN$59,F$4,0)),"",HLOOKUP($B334,'Base facturation'!$C$4:$ALN$59,F$4,0))=0,"",IF(ISERROR(HLOOKUP($B334,'Base facturation'!$C$4:$ALN$59,F$4,0)),"",HLOOKUP($B334,'Base facturation'!$C$4:$ALN$59,F$4,0)))</f>
        <v/>
      </c>
      <c r="G334" s="309" t="str">
        <f>IF(IF(ISERROR(HLOOKUP($B334,'Base facturation'!$C$4:$ALN$59,G$4,0)),"",HLOOKUP($B334,'Base facturation'!$C$4:$ALN$59,G$4,0))=0,"",IF(ISERROR(HLOOKUP($B334,'Base facturation'!$C$4:$ALN$59,G$4,0)),"",HLOOKUP($B334,'Base facturation'!$C$4:$ALN$59,G$4,0)))</f>
        <v/>
      </c>
      <c r="H334" s="309" t="str">
        <f>IF(IF(ISERROR(HLOOKUP($B334,'Base facturation'!$C$4:$ALN$59,H$4,0)),"",HLOOKUP($B334,'Base facturation'!$C$4:$ALN$59,H$4,0))=0,"",IF(ISERROR(HLOOKUP($B334,'Base facturation'!$C$4:$ALN$59,H$4,0)),"",HLOOKUP($B334,'Base facturation'!$C$4:$ALN$59,H$4,0)))</f>
        <v/>
      </c>
      <c r="I334" s="287" t="str">
        <f t="shared" si="5"/>
        <v/>
      </c>
      <c r="J334" s="299"/>
      <c r="K334" s="294"/>
      <c r="L334" s="294"/>
      <c r="M334" s="295"/>
    </row>
    <row r="335" spans="2:13" ht="19.600000000000001" customHeight="1" x14ac:dyDescent="0.25">
      <c r="B335" s="282" t="s">
        <v>3142</v>
      </c>
      <c r="C335" s="283" t="str">
        <f>IF(IF(ISERROR(HLOOKUP($B335,'Base facturation'!$C$4:$ALN$59,C$4,0)),"",HLOOKUP($B335,'Base facturation'!$C$4:$ALN$59,C$4,0))=0,"",IF(ISERROR(HLOOKUP($B335,'Base facturation'!$C$4:$ALN$59,C$4,0)),"",HLOOKUP($B335,'Base facturation'!$C$4:$ALN$59,C$4,0)))</f>
        <v/>
      </c>
      <c r="D335" s="283" t="str">
        <f>IF(IF(ISERROR(HLOOKUP($B335,'Base facturation'!$C$4:$ALN$59,D$4,0)),"",HLOOKUP($B335,'Base facturation'!$C$4:$ALN$59,D$4,0))=0,"",IF(ISERROR(HLOOKUP($B335,'Base facturation'!$C$4:$ALN$59,D$4,0)),"",HLOOKUP($B335,'Base facturation'!$C$4:$ALN$59,D$4,0)))</f>
        <v/>
      </c>
      <c r="E335" s="283" t="str">
        <f>IF(IF(ISERROR(HLOOKUP($B335,'Base facturation'!$C$4:$ALN$59,E$4,0)),"",HLOOKUP($B335,'Base facturation'!$C$4:$ALN$59,E$4,0))=0,"",IF(ISERROR(HLOOKUP($B335,'Base facturation'!$C$4:$ALN$59,E$4,0)),"",HLOOKUP($B335,'Base facturation'!$C$4:$ALN$59,E$4,0)))</f>
        <v/>
      </c>
      <c r="F335" s="287" t="str">
        <f>IF(IF(ISERROR(HLOOKUP($B335,'Base facturation'!$C$4:$ALN$59,F$4,0)),"",HLOOKUP($B335,'Base facturation'!$C$4:$ALN$59,F$4,0))=0,"",IF(ISERROR(HLOOKUP($B335,'Base facturation'!$C$4:$ALN$59,F$4,0)),"",HLOOKUP($B335,'Base facturation'!$C$4:$ALN$59,F$4,0)))</f>
        <v/>
      </c>
      <c r="G335" s="309" t="str">
        <f>IF(IF(ISERROR(HLOOKUP($B335,'Base facturation'!$C$4:$ALN$59,G$4,0)),"",HLOOKUP($B335,'Base facturation'!$C$4:$ALN$59,G$4,0))=0,"",IF(ISERROR(HLOOKUP($B335,'Base facturation'!$C$4:$ALN$59,G$4,0)),"",HLOOKUP($B335,'Base facturation'!$C$4:$ALN$59,G$4,0)))</f>
        <v/>
      </c>
      <c r="H335" s="309" t="str">
        <f>IF(IF(ISERROR(HLOOKUP($B335,'Base facturation'!$C$4:$ALN$59,H$4,0)),"",HLOOKUP($B335,'Base facturation'!$C$4:$ALN$59,H$4,0))=0,"",IF(ISERROR(HLOOKUP($B335,'Base facturation'!$C$4:$ALN$59,H$4,0)),"",HLOOKUP($B335,'Base facturation'!$C$4:$ALN$59,H$4,0)))</f>
        <v/>
      </c>
      <c r="I335" s="287" t="str">
        <f t="shared" si="5"/>
        <v/>
      </c>
      <c r="J335" s="299"/>
      <c r="K335" s="294"/>
      <c r="L335" s="294"/>
      <c r="M335" s="295"/>
    </row>
    <row r="336" spans="2:13" ht="19.600000000000001" customHeight="1" x14ac:dyDescent="0.25">
      <c r="B336" s="282" t="s">
        <v>3143</v>
      </c>
      <c r="C336" s="283" t="str">
        <f>IF(IF(ISERROR(HLOOKUP($B336,'Base facturation'!$C$4:$ALN$59,C$4,0)),"",HLOOKUP($B336,'Base facturation'!$C$4:$ALN$59,C$4,0))=0,"",IF(ISERROR(HLOOKUP($B336,'Base facturation'!$C$4:$ALN$59,C$4,0)),"",HLOOKUP($B336,'Base facturation'!$C$4:$ALN$59,C$4,0)))</f>
        <v/>
      </c>
      <c r="D336" s="283" t="str">
        <f>IF(IF(ISERROR(HLOOKUP($B336,'Base facturation'!$C$4:$ALN$59,D$4,0)),"",HLOOKUP($B336,'Base facturation'!$C$4:$ALN$59,D$4,0))=0,"",IF(ISERROR(HLOOKUP($B336,'Base facturation'!$C$4:$ALN$59,D$4,0)),"",HLOOKUP($B336,'Base facturation'!$C$4:$ALN$59,D$4,0)))</f>
        <v/>
      </c>
      <c r="E336" s="283" t="str">
        <f>IF(IF(ISERROR(HLOOKUP($B336,'Base facturation'!$C$4:$ALN$59,E$4,0)),"",HLOOKUP($B336,'Base facturation'!$C$4:$ALN$59,E$4,0))=0,"",IF(ISERROR(HLOOKUP($B336,'Base facturation'!$C$4:$ALN$59,E$4,0)),"",HLOOKUP($B336,'Base facturation'!$C$4:$ALN$59,E$4,0)))</f>
        <v/>
      </c>
      <c r="F336" s="287" t="str">
        <f>IF(IF(ISERROR(HLOOKUP($B336,'Base facturation'!$C$4:$ALN$59,F$4,0)),"",HLOOKUP($B336,'Base facturation'!$C$4:$ALN$59,F$4,0))=0,"",IF(ISERROR(HLOOKUP($B336,'Base facturation'!$C$4:$ALN$59,F$4,0)),"",HLOOKUP($B336,'Base facturation'!$C$4:$ALN$59,F$4,0)))</f>
        <v/>
      </c>
      <c r="G336" s="309" t="str">
        <f>IF(IF(ISERROR(HLOOKUP($B336,'Base facturation'!$C$4:$ALN$59,G$4,0)),"",HLOOKUP($B336,'Base facturation'!$C$4:$ALN$59,G$4,0))=0,"",IF(ISERROR(HLOOKUP($B336,'Base facturation'!$C$4:$ALN$59,G$4,0)),"",HLOOKUP($B336,'Base facturation'!$C$4:$ALN$59,G$4,0)))</f>
        <v/>
      </c>
      <c r="H336" s="309" t="str">
        <f>IF(IF(ISERROR(HLOOKUP($B336,'Base facturation'!$C$4:$ALN$59,H$4,0)),"",HLOOKUP($B336,'Base facturation'!$C$4:$ALN$59,H$4,0))=0,"",IF(ISERROR(HLOOKUP($B336,'Base facturation'!$C$4:$ALN$59,H$4,0)),"",HLOOKUP($B336,'Base facturation'!$C$4:$ALN$59,H$4,0)))</f>
        <v/>
      </c>
      <c r="I336" s="287" t="str">
        <f t="shared" si="5"/>
        <v/>
      </c>
      <c r="J336" s="299"/>
      <c r="K336" s="294"/>
      <c r="L336" s="294"/>
      <c r="M336" s="295"/>
    </row>
    <row r="337" spans="2:13" ht="19.600000000000001" customHeight="1" x14ac:dyDescent="0.25">
      <c r="B337" s="282" t="s">
        <v>3144</v>
      </c>
      <c r="C337" s="283" t="str">
        <f>IF(IF(ISERROR(HLOOKUP($B337,'Base facturation'!$C$4:$ALN$59,C$4,0)),"",HLOOKUP($B337,'Base facturation'!$C$4:$ALN$59,C$4,0))=0,"",IF(ISERROR(HLOOKUP($B337,'Base facturation'!$C$4:$ALN$59,C$4,0)),"",HLOOKUP($B337,'Base facturation'!$C$4:$ALN$59,C$4,0)))</f>
        <v/>
      </c>
      <c r="D337" s="283" t="str">
        <f>IF(IF(ISERROR(HLOOKUP($B337,'Base facturation'!$C$4:$ALN$59,D$4,0)),"",HLOOKUP($B337,'Base facturation'!$C$4:$ALN$59,D$4,0))=0,"",IF(ISERROR(HLOOKUP($B337,'Base facturation'!$C$4:$ALN$59,D$4,0)),"",HLOOKUP($B337,'Base facturation'!$C$4:$ALN$59,D$4,0)))</f>
        <v/>
      </c>
      <c r="E337" s="283" t="str">
        <f>IF(IF(ISERROR(HLOOKUP($B337,'Base facturation'!$C$4:$ALN$59,E$4,0)),"",HLOOKUP($B337,'Base facturation'!$C$4:$ALN$59,E$4,0))=0,"",IF(ISERROR(HLOOKUP($B337,'Base facturation'!$C$4:$ALN$59,E$4,0)),"",HLOOKUP($B337,'Base facturation'!$C$4:$ALN$59,E$4,0)))</f>
        <v/>
      </c>
      <c r="F337" s="287" t="str">
        <f>IF(IF(ISERROR(HLOOKUP($B337,'Base facturation'!$C$4:$ALN$59,F$4,0)),"",HLOOKUP($B337,'Base facturation'!$C$4:$ALN$59,F$4,0))=0,"",IF(ISERROR(HLOOKUP($B337,'Base facturation'!$C$4:$ALN$59,F$4,0)),"",HLOOKUP($B337,'Base facturation'!$C$4:$ALN$59,F$4,0)))</f>
        <v/>
      </c>
      <c r="G337" s="309" t="str">
        <f>IF(IF(ISERROR(HLOOKUP($B337,'Base facturation'!$C$4:$ALN$59,G$4,0)),"",HLOOKUP($B337,'Base facturation'!$C$4:$ALN$59,G$4,0))=0,"",IF(ISERROR(HLOOKUP($B337,'Base facturation'!$C$4:$ALN$59,G$4,0)),"",HLOOKUP($B337,'Base facturation'!$C$4:$ALN$59,G$4,0)))</f>
        <v/>
      </c>
      <c r="H337" s="309" t="str">
        <f>IF(IF(ISERROR(HLOOKUP($B337,'Base facturation'!$C$4:$ALN$59,H$4,0)),"",HLOOKUP($B337,'Base facturation'!$C$4:$ALN$59,H$4,0))=0,"",IF(ISERROR(HLOOKUP($B337,'Base facturation'!$C$4:$ALN$59,H$4,0)),"",HLOOKUP($B337,'Base facturation'!$C$4:$ALN$59,H$4,0)))</f>
        <v/>
      </c>
      <c r="I337" s="287" t="str">
        <f t="shared" si="5"/>
        <v/>
      </c>
      <c r="J337" s="299"/>
      <c r="K337" s="294"/>
      <c r="L337" s="294"/>
      <c r="M337" s="295"/>
    </row>
    <row r="338" spans="2:13" ht="19.600000000000001" customHeight="1" x14ac:dyDescent="0.25">
      <c r="B338" s="282" t="s">
        <v>3145</v>
      </c>
      <c r="C338" s="283" t="str">
        <f>IF(IF(ISERROR(HLOOKUP($B338,'Base facturation'!$C$4:$ALN$59,C$4,0)),"",HLOOKUP($B338,'Base facturation'!$C$4:$ALN$59,C$4,0))=0,"",IF(ISERROR(HLOOKUP($B338,'Base facturation'!$C$4:$ALN$59,C$4,0)),"",HLOOKUP($B338,'Base facturation'!$C$4:$ALN$59,C$4,0)))</f>
        <v/>
      </c>
      <c r="D338" s="283" t="str">
        <f>IF(IF(ISERROR(HLOOKUP($B338,'Base facturation'!$C$4:$ALN$59,D$4,0)),"",HLOOKUP($B338,'Base facturation'!$C$4:$ALN$59,D$4,0))=0,"",IF(ISERROR(HLOOKUP($B338,'Base facturation'!$C$4:$ALN$59,D$4,0)),"",HLOOKUP($B338,'Base facturation'!$C$4:$ALN$59,D$4,0)))</f>
        <v/>
      </c>
      <c r="E338" s="283" t="str">
        <f>IF(IF(ISERROR(HLOOKUP($B338,'Base facturation'!$C$4:$ALN$59,E$4,0)),"",HLOOKUP($B338,'Base facturation'!$C$4:$ALN$59,E$4,0))=0,"",IF(ISERROR(HLOOKUP($B338,'Base facturation'!$C$4:$ALN$59,E$4,0)),"",HLOOKUP($B338,'Base facturation'!$C$4:$ALN$59,E$4,0)))</f>
        <v/>
      </c>
      <c r="F338" s="287" t="str">
        <f>IF(IF(ISERROR(HLOOKUP($B338,'Base facturation'!$C$4:$ALN$59,F$4,0)),"",HLOOKUP($B338,'Base facturation'!$C$4:$ALN$59,F$4,0))=0,"",IF(ISERROR(HLOOKUP($B338,'Base facturation'!$C$4:$ALN$59,F$4,0)),"",HLOOKUP($B338,'Base facturation'!$C$4:$ALN$59,F$4,0)))</f>
        <v/>
      </c>
      <c r="G338" s="309" t="str">
        <f>IF(IF(ISERROR(HLOOKUP($B338,'Base facturation'!$C$4:$ALN$59,G$4,0)),"",HLOOKUP($B338,'Base facturation'!$C$4:$ALN$59,G$4,0))=0,"",IF(ISERROR(HLOOKUP($B338,'Base facturation'!$C$4:$ALN$59,G$4,0)),"",HLOOKUP($B338,'Base facturation'!$C$4:$ALN$59,G$4,0)))</f>
        <v/>
      </c>
      <c r="H338" s="309" t="str">
        <f>IF(IF(ISERROR(HLOOKUP($B338,'Base facturation'!$C$4:$ALN$59,H$4,0)),"",HLOOKUP($B338,'Base facturation'!$C$4:$ALN$59,H$4,0))=0,"",IF(ISERROR(HLOOKUP($B338,'Base facturation'!$C$4:$ALN$59,H$4,0)),"",HLOOKUP($B338,'Base facturation'!$C$4:$ALN$59,H$4,0)))</f>
        <v/>
      </c>
      <c r="I338" s="287" t="str">
        <f t="shared" si="5"/>
        <v/>
      </c>
      <c r="J338" s="299"/>
      <c r="K338" s="294"/>
      <c r="L338" s="294"/>
      <c r="M338" s="295"/>
    </row>
    <row r="339" spans="2:13" ht="19.600000000000001" customHeight="1" x14ac:dyDescent="0.25">
      <c r="B339" s="282" t="s">
        <v>3146</v>
      </c>
      <c r="C339" s="283" t="str">
        <f>IF(IF(ISERROR(HLOOKUP($B339,'Base facturation'!$C$4:$ALN$59,C$4,0)),"",HLOOKUP($B339,'Base facturation'!$C$4:$ALN$59,C$4,0))=0,"",IF(ISERROR(HLOOKUP($B339,'Base facturation'!$C$4:$ALN$59,C$4,0)),"",HLOOKUP($B339,'Base facturation'!$C$4:$ALN$59,C$4,0)))</f>
        <v/>
      </c>
      <c r="D339" s="283" t="str">
        <f>IF(IF(ISERROR(HLOOKUP($B339,'Base facturation'!$C$4:$ALN$59,D$4,0)),"",HLOOKUP($B339,'Base facturation'!$C$4:$ALN$59,D$4,0))=0,"",IF(ISERROR(HLOOKUP($B339,'Base facturation'!$C$4:$ALN$59,D$4,0)),"",HLOOKUP($B339,'Base facturation'!$C$4:$ALN$59,D$4,0)))</f>
        <v/>
      </c>
      <c r="E339" s="283" t="str">
        <f>IF(IF(ISERROR(HLOOKUP($B339,'Base facturation'!$C$4:$ALN$59,E$4,0)),"",HLOOKUP($B339,'Base facturation'!$C$4:$ALN$59,E$4,0))=0,"",IF(ISERROR(HLOOKUP($B339,'Base facturation'!$C$4:$ALN$59,E$4,0)),"",HLOOKUP($B339,'Base facturation'!$C$4:$ALN$59,E$4,0)))</f>
        <v/>
      </c>
      <c r="F339" s="287" t="str">
        <f>IF(IF(ISERROR(HLOOKUP($B339,'Base facturation'!$C$4:$ALN$59,F$4,0)),"",HLOOKUP($B339,'Base facturation'!$C$4:$ALN$59,F$4,0))=0,"",IF(ISERROR(HLOOKUP($B339,'Base facturation'!$C$4:$ALN$59,F$4,0)),"",HLOOKUP($B339,'Base facturation'!$C$4:$ALN$59,F$4,0)))</f>
        <v/>
      </c>
      <c r="G339" s="309" t="str">
        <f>IF(IF(ISERROR(HLOOKUP($B339,'Base facturation'!$C$4:$ALN$59,G$4,0)),"",HLOOKUP($B339,'Base facturation'!$C$4:$ALN$59,G$4,0))=0,"",IF(ISERROR(HLOOKUP($B339,'Base facturation'!$C$4:$ALN$59,G$4,0)),"",HLOOKUP($B339,'Base facturation'!$C$4:$ALN$59,G$4,0)))</f>
        <v/>
      </c>
      <c r="H339" s="309" t="str">
        <f>IF(IF(ISERROR(HLOOKUP($B339,'Base facturation'!$C$4:$ALN$59,H$4,0)),"",HLOOKUP($B339,'Base facturation'!$C$4:$ALN$59,H$4,0))=0,"",IF(ISERROR(HLOOKUP($B339,'Base facturation'!$C$4:$ALN$59,H$4,0)),"",HLOOKUP($B339,'Base facturation'!$C$4:$ALN$59,H$4,0)))</f>
        <v/>
      </c>
      <c r="I339" s="287" t="str">
        <f t="shared" si="5"/>
        <v/>
      </c>
      <c r="J339" s="299"/>
      <c r="K339" s="294"/>
      <c r="L339" s="294"/>
      <c r="M339" s="295"/>
    </row>
    <row r="340" spans="2:13" ht="19.600000000000001" customHeight="1" x14ac:dyDescent="0.25">
      <c r="B340" s="282" t="s">
        <v>3147</v>
      </c>
      <c r="C340" s="283" t="str">
        <f>IF(IF(ISERROR(HLOOKUP($B340,'Base facturation'!$C$4:$ALN$59,C$4,0)),"",HLOOKUP($B340,'Base facturation'!$C$4:$ALN$59,C$4,0))=0,"",IF(ISERROR(HLOOKUP($B340,'Base facturation'!$C$4:$ALN$59,C$4,0)),"",HLOOKUP($B340,'Base facturation'!$C$4:$ALN$59,C$4,0)))</f>
        <v/>
      </c>
      <c r="D340" s="283" t="str">
        <f>IF(IF(ISERROR(HLOOKUP($B340,'Base facturation'!$C$4:$ALN$59,D$4,0)),"",HLOOKUP($B340,'Base facturation'!$C$4:$ALN$59,D$4,0))=0,"",IF(ISERROR(HLOOKUP($B340,'Base facturation'!$C$4:$ALN$59,D$4,0)),"",HLOOKUP($B340,'Base facturation'!$C$4:$ALN$59,D$4,0)))</f>
        <v/>
      </c>
      <c r="E340" s="283" t="str">
        <f>IF(IF(ISERROR(HLOOKUP($B340,'Base facturation'!$C$4:$ALN$59,E$4,0)),"",HLOOKUP($B340,'Base facturation'!$C$4:$ALN$59,E$4,0))=0,"",IF(ISERROR(HLOOKUP($B340,'Base facturation'!$C$4:$ALN$59,E$4,0)),"",HLOOKUP($B340,'Base facturation'!$C$4:$ALN$59,E$4,0)))</f>
        <v/>
      </c>
      <c r="F340" s="287" t="str">
        <f>IF(IF(ISERROR(HLOOKUP($B340,'Base facturation'!$C$4:$ALN$59,F$4,0)),"",HLOOKUP($B340,'Base facturation'!$C$4:$ALN$59,F$4,0))=0,"",IF(ISERROR(HLOOKUP($B340,'Base facturation'!$C$4:$ALN$59,F$4,0)),"",HLOOKUP($B340,'Base facturation'!$C$4:$ALN$59,F$4,0)))</f>
        <v/>
      </c>
      <c r="G340" s="309" t="str">
        <f>IF(IF(ISERROR(HLOOKUP($B340,'Base facturation'!$C$4:$ALN$59,G$4,0)),"",HLOOKUP($B340,'Base facturation'!$C$4:$ALN$59,G$4,0))=0,"",IF(ISERROR(HLOOKUP($B340,'Base facturation'!$C$4:$ALN$59,G$4,0)),"",HLOOKUP($B340,'Base facturation'!$C$4:$ALN$59,G$4,0)))</f>
        <v/>
      </c>
      <c r="H340" s="309" t="str">
        <f>IF(IF(ISERROR(HLOOKUP($B340,'Base facturation'!$C$4:$ALN$59,H$4,0)),"",HLOOKUP($B340,'Base facturation'!$C$4:$ALN$59,H$4,0))=0,"",IF(ISERROR(HLOOKUP($B340,'Base facturation'!$C$4:$ALN$59,H$4,0)),"",HLOOKUP($B340,'Base facturation'!$C$4:$ALN$59,H$4,0)))</f>
        <v/>
      </c>
      <c r="I340" s="287" t="str">
        <f t="shared" si="5"/>
        <v/>
      </c>
      <c r="J340" s="299"/>
      <c r="K340" s="294"/>
      <c r="L340" s="294"/>
      <c r="M340" s="295"/>
    </row>
    <row r="341" spans="2:13" ht="19.600000000000001" customHeight="1" x14ac:dyDescent="0.25">
      <c r="B341" s="282" t="s">
        <v>3148</v>
      </c>
      <c r="C341" s="283" t="str">
        <f>IF(IF(ISERROR(HLOOKUP($B341,'Base facturation'!$C$4:$ALN$59,C$4,0)),"",HLOOKUP($B341,'Base facturation'!$C$4:$ALN$59,C$4,0))=0,"",IF(ISERROR(HLOOKUP($B341,'Base facturation'!$C$4:$ALN$59,C$4,0)),"",HLOOKUP($B341,'Base facturation'!$C$4:$ALN$59,C$4,0)))</f>
        <v/>
      </c>
      <c r="D341" s="283" t="str">
        <f>IF(IF(ISERROR(HLOOKUP($B341,'Base facturation'!$C$4:$ALN$59,D$4,0)),"",HLOOKUP($B341,'Base facturation'!$C$4:$ALN$59,D$4,0))=0,"",IF(ISERROR(HLOOKUP($B341,'Base facturation'!$C$4:$ALN$59,D$4,0)),"",HLOOKUP($B341,'Base facturation'!$C$4:$ALN$59,D$4,0)))</f>
        <v/>
      </c>
      <c r="E341" s="283" t="str">
        <f>IF(IF(ISERROR(HLOOKUP($B341,'Base facturation'!$C$4:$ALN$59,E$4,0)),"",HLOOKUP($B341,'Base facturation'!$C$4:$ALN$59,E$4,0))=0,"",IF(ISERROR(HLOOKUP($B341,'Base facturation'!$C$4:$ALN$59,E$4,0)),"",HLOOKUP($B341,'Base facturation'!$C$4:$ALN$59,E$4,0)))</f>
        <v/>
      </c>
      <c r="F341" s="287" t="str">
        <f>IF(IF(ISERROR(HLOOKUP($B341,'Base facturation'!$C$4:$ALN$59,F$4,0)),"",HLOOKUP($B341,'Base facturation'!$C$4:$ALN$59,F$4,0))=0,"",IF(ISERROR(HLOOKUP($B341,'Base facturation'!$C$4:$ALN$59,F$4,0)),"",HLOOKUP($B341,'Base facturation'!$C$4:$ALN$59,F$4,0)))</f>
        <v/>
      </c>
      <c r="G341" s="309" t="str">
        <f>IF(IF(ISERROR(HLOOKUP($B341,'Base facturation'!$C$4:$ALN$59,G$4,0)),"",HLOOKUP($B341,'Base facturation'!$C$4:$ALN$59,G$4,0))=0,"",IF(ISERROR(HLOOKUP($B341,'Base facturation'!$C$4:$ALN$59,G$4,0)),"",HLOOKUP($B341,'Base facturation'!$C$4:$ALN$59,G$4,0)))</f>
        <v/>
      </c>
      <c r="H341" s="309" t="str">
        <f>IF(IF(ISERROR(HLOOKUP($B341,'Base facturation'!$C$4:$ALN$59,H$4,0)),"",HLOOKUP($B341,'Base facturation'!$C$4:$ALN$59,H$4,0))=0,"",IF(ISERROR(HLOOKUP($B341,'Base facturation'!$C$4:$ALN$59,H$4,0)),"",HLOOKUP($B341,'Base facturation'!$C$4:$ALN$59,H$4,0)))</f>
        <v/>
      </c>
      <c r="I341" s="287" t="str">
        <f t="shared" si="5"/>
        <v/>
      </c>
      <c r="J341" s="299"/>
      <c r="K341" s="294"/>
      <c r="L341" s="294"/>
      <c r="M341" s="295"/>
    </row>
    <row r="342" spans="2:13" ht="19.600000000000001" customHeight="1" x14ac:dyDescent="0.25">
      <c r="B342" s="282" t="s">
        <v>3149</v>
      </c>
      <c r="C342" s="283" t="str">
        <f>IF(IF(ISERROR(HLOOKUP($B342,'Base facturation'!$C$4:$ALN$59,C$4,0)),"",HLOOKUP($B342,'Base facturation'!$C$4:$ALN$59,C$4,0))=0,"",IF(ISERROR(HLOOKUP($B342,'Base facturation'!$C$4:$ALN$59,C$4,0)),"",HLOOKUP($B342,'Base facturation'!$C$4:$ALN$59,C$4,0)))</f>
        <v/>
      </c>
      <c r="D342" s="283" t="str">
        <f>IF(IF(ISERROR(HLOOKUP($B342,'Base facturation'!$C$4:$ALN$59,D$4,0)),"",HLOOKUP($B342,'Base facturation'!$C$4:$ALN$59,D$4,0))=0,"",IF(ISERROR(HLOOKUP($B342,'Base facturation'!$C$4:$ALN$59,D$4,0)),"",HLOOKUP($B342,'Base facturation'!$C$4:$ALN$59,D$4,0)))</f>
        <v/>
      </c>
      <c r="E342" s="283" t="str">
        <f>IF(IF(ISERROR(HLOOKUP($B342,'Base facturation'!$C$4:$ALN$59,E$4,0)),"",HLOOKUP($B342,'Base facturation'!$C$4:$ALN$59,E$4,0))=0,"",IF(ISERROR(HLOOKUP($B342,'Base facturation'!$C$4:$ALN$59,E$4,0)),"",HLOOKUP($B342,'Base facturation'!$C$4:$ALN$59,E$4,0)))</f>
        <v/>
      </c>
      <c r="F342" s="287" t="str">
        <f>IF(IF(ISERROR(HLOOKUP($B342,'Base facturation'!$C$4:$ALN$59,F$4,0)),"",HLOOKUP($B342,'Base facturation'!$C$4:$ALN$59,F$4,0))=0,"",IF(ISERROR(HLOOKUP($B342,'Base facturation'!$C$4:$ALN$59,F$4,0)),"",HLOOKUP($B342,'Base facturation'!$C$4:$ALN$59,F$4,0)))</f>
        <v/>
      </c>
      <c r="G342" s="309" t="str">
        <f>IF(IF(ISERROR(HLOOKUP($B342,'Base facturation'!$C$4:$ALN$59,G$4,0)),"",HLOOKUP($B342,'Base facturation'!$C$4:$ALN$59,G$4,0))=0,"",IF(ISERROR(HLOOKUP($B342,'Base facturation'!$C$4:$ALN$59,G$4,0)),"",HLOOKUP($B342,'Base facturation'!$C$4:$ALN$59,G$4,0)))</f>
        <v/>
      </c>
      <c r="H342" s="309" t="str">
        <f>IF(IF(ISERROR(HLOOKUP($B342,'Base facturation'!$C$4:$ALN$59,H$4,0)),"",HLOOKUP($B342,'Base facturation'!$C$4:$ALN$59,H$4,0))=0,"",IF(ISERROR(HLOOKUP($B342,'Base facturation'!$C$4:$ALN$59,H$4,0)),"",HLOOKUP($B342,'Base facturation'!$C$4:$ALN$59,H$4,0)))</f>
        <v/>
      </c>
      <c r="I342" s="287" t="str">
        <f t="shared" si="5"/>
        <v/>
      </c>
      <c r="J342" s="299"/>
      <c r="K342" s="294"/>
      <c r="L342" s="294"/>
      <c r="M342" s="295"/>
    </row>
    <row r="343" spans="2:13" ht="19.600000000000001" customHeight="1" x14ac:dyDescent="0.25">
      <c r="B343" s="282" t="s">
        <v>3150</v>
      </c>
      <c r="C343" s="283" t="str">
        <f>IF(IF(ISERROR(HLOOKUP($B343,'Base facturation'!$C$4:$ALN$59,C$4,0)),"",HLOOKUP($B343,'Base facturation'!$C$4:$ALN$59,C$4,0))=0,"",IF(ISERROR(HLOOKUP($B343,'Base facturation'!$C$4:$ALN$59,C$4,0)),"",HLOOKUP($B343,'Base facturation'!$C$4:$ALN$59,C$4,0)))</f>
        <v/>
      </c>
      <c r="D343" s="283" t="str">
        <f>IF(IF(ISERROR(HLOOKUP($B343,'Base facturation'!$C$4:$ALN$59,D$4,0)),"",HLOOKUP($B343,'Base facturation'!$C$4:$ALN$59,D$4,0))=0,"",IF(ISERROR(HLOOKUP($B343,'Base facturation'!$C$4:$ALN$59,D$4,0)),"",HLOOKUP($B343,'Base facturation'!$C$4:$ALN$59,D$4,0)))</f>
        <v/>
      </c>
      <c r="E343" s="283" t="str">
        <f>IF(IF(ISERROR(HLOOKUP($B343,'Base facturation'!$C$4:$ALN$59,E$4,0)),"",HLOOKUP($B343,'Base facturation'!$C$4:$ALN$59,E$4,0))=0,"",IF(ISERROR(HLOOKUP($B343,'Base facturation'!$C$4:$ALN$59,E$4,0)),"",HLOOKUP($B343,'Base facturation'!$C$4:$ALN$59,E$4,0)))</f>
        <v/>
      </c>
      <c r="F343" s="287" t="str">
        <f>IF(IF(ISERROR(HLOOKUP($B343,'Base facturation'!$C$4:$ALN$59,F$4,0)),"",HLOOKUP($B343,'Base facturation'!$C$4:$ALN$59,F$4,0))=0,"",IF(ISERROR(HLOOKUP($B343,'Base facturation'!$C$4:$ALN$59,F$4,0)),"",HLOOKUP($B343,'Base facturation'!$C$4:$ALN$59,F$4,0)))</f>
        <v/>
      </c>
      <c r="G343" s="309" t="str">
        <f>IF(IF(ISERROR(HLOOKUP($B343,'Base facturation'!$C$4:$ALN$59,G$4,0)),"",HLOOKUP($B343,'Base facturation'!$C$4:$ALN$59,G$4,0))=0,"",IF(ISERROR(HLOOKUP($B343,'Base facturation'!$C$4:$ALN$59,G$4,0)),"",HLOOKUP($B343,'Base facturation'!$C$4:$ALN$59,G$4,0)))</f>
        <v/>
      </c>
      <c r="H343" s="309" t="str">
        <f>IF(IF(ISERROR(HLOOKUP($B343,'Base facturation'!$C$4:$ALN$59,H$4,0)),"",HLOOKUP($B343,'Base facturation'!$C$4:$ALN$59,H$4,0))=0,"",IF(ISERROR(HLOOKUP($B343,'Base facturation'!$C$4:$ALN$59,H$4,0)),"",HLOOKUP($B343,'Base facturation'!$C$4:$ALN$59,H$4,0)))</f>
        <v/>
      </c>
      <c r="I343" s="287" t="str">
        <f t="shared" si="5"/>
        <v/>
      </c>
      <c r="J343" s="299"/>
      <c r="K343" s="294"/>
      <c r="L343" s="294"/>
      <c r="M343" s="295"/>
    </row>
    <row r="344" spans="2:13" ht="19.600000000000001" customHeight="1" x14ac:dyDescent="0.25">
      <c r="B344" s="282" t="s">
        <v>3151</v>
      </c>
      <c r="C344" s="283" t="str">
        <f>IF(IF(ISERROR(HLOOKUP($B344,'Base facturation'!$C$4:$ALN$59,C$4,0)),"",HLOOKUP($B344,'Base facturation'!$C$4:$ALN$59,C$4,0))=0,"",IF(ISERROR(HLOOKUP($B344,'Base facturation'!$C$4:$ALN$59,C$4,0)),"",HLOOKUP($B344,'Base facturation'!$C$4:$ALN$59,C$4,0)))</f>
        <v/>
      </c>
      <c r="D344" s="283" t="str">
        <f>IF(IF(ISERROR(HLOOKUP($B344,'Base facturation'!$C$4:$ALN$59,D$4,0)),"",HLOOKUP($B344,'Base facturation'!$C$4:$ALN$59,D$4,0))=0,"",IF(ISERROR(HLOOKUP($B344,'Base facturation'!$C$4:$ALN$59,D$4,0)),"",HLOOKUP($B344,'Base facturation'!$C$4:$ALN$59,D$4,0)))</f>
        <v/>
      </c>
      <c r="E344" s="283" t="str">
        <f>IF(IF(ISERROR(HLOOKUP($B344,'Base facturation'!$C$4:$ALN$59,E$4,0)),"",HLOOKUP($B344,'Base facturation'!$C$4:$ALN$59,E$4,0))=0,"",IF(ISERROR(HLOOKUP($B344,'Base facturation'!$C$4:$ALN$59,E$4,0)),"",HLOOKUP($B344,'Base facturation'!$C$4:$ALN$59,E$4,0)))</f>
        <v/>
      </c>
      <c r="F344" s="287" t="str">
        <f>IF(IF(ISERROR(HLOOKUP($B344,'Base facturation'!$C$4:$ALN$59,F$4,0)),"",HLOOKUP($B344,'Base facturation'!$C$4:$ALN$59,F$4,0))=0,"",IF(ISERROR(HLOOKUP($B344,'Base facturation'!$C$4:$ALN$59,F$4,0)),"",HLOOKUP($B344,'Base facturation'!$C$4:$ALN$59,F$4,0)))</f>
        <v/>
      </c>
      <c r="G344" s="309" t="str">
        <f>IF(IF(ISERROR(HLOOKUP($B344,'Base facturation'!$C$4:$ALN$59,G$4,0)),"",HLOOKUP($B344,'Base facturation'!$C$4:$ALN$59,G$4,0))=0,"",IF(ISERROR(HLOOKUP($B344,'Base facturation'!$C$4:$ALN$59,G$4,0)),"",HLOOKUP($B344,'Base facturation'!$C$4:$ALN$59,G$4,0)))</f>
        <v/>
      </c>
      <c r="H344" s="309" t="str">
        <f>IF(IF(ISERROR(HLOOKUP($B344,'Base facturation'!$C$4:$ALN$59,H$4,0)),"",HLOOKUP($B344,'Base facturation'!$C$4:$ALN$59,H$4,0))=0,"",IF(ISERROR(HLOOKUP($B344,'Base facturation'!$C$4:$ALN$59,H$4,0)),"",HLOOKUP($B344,'Base facturation'!$C$4:$ALN$59,H$4,0)))</f>
        <v/>
      </c>
      <c r="I344" s="287" t="str">
        <f t="shared" si="5"/>
        <v/>
      </c>
      <c r="J344" s="299"/>
      <c r="K344" s="294"/>
      <c r="L344" s="294"/>
      <c r="M344" s="295"/>
    </row>
    <row r="345" spans="2:13" ht="19.600000000000001" customHeight="1" x14ac:dyDescent="0.25">
      <c r="B345" s="282" t="s">
        <v>3152</v>
      </c>
      <c r="C345" s="283" t="str">
        <f>IF(IF(ISERROR(HLOOKUP($B345,'Base facturation'!$C$4:$ALN$59,C$4,0)),"",HLOOKUP($B345,'Base facturation'!$C$4:$ALN$59,C$4,0))=0,"",IF(ISERROR(HLOOKUP($B345,'Base facturation'!$C$4:$ALN$59,C$4,0)),"",HLOOKUP($B345,'Base facturation'!$C$4:$ALN$59,C$4,0)))</f>
        <v/>
      </c>
      <c r="D345" s="283" t="str">
        <f>IF(IF(ISERROR(HLOOKUP($B345,'Base facturation'!$C$4:$ALN$59,D$4,0)),"",HLOOKUP($B345,'Base facturation'!$C$4:$ALN$59,D$4,0))=0,"",IF(ISERROR(HLOOKUP($B345,'Base facturation'!$C$4:$ALN$59,D$4,0)),"",HLOOKUP($B345,'Base facturation'!$C$4:$ALN$59,D$4,0)))</f>
        <v/>
      </c>
      <c r="E345" s="283" t="str">
        <f>IF(IF(ISERROR(HLOOKUP($B345,'Base facturation'!$C$4:$ALN$59,E$4,0)),"",HLOOKUP($B345,'Base facturation'!$C$4:$ALN$59,E$4,0))=0,"",IF(ISERROR(HLOOKUP($B345,'Base facturation'!$C$4:$ALN$59,E$4,0)),"",HLOOKUP($B345,'Base facturation'!$C$4:$ALN$59,E$4,0)))</f>
        <v/>
      </c>
      <c r="F345" s="287" t="str">
        <f>IF(IF(ISERROR(HLOOKUP($B345,'Base facturation'!$C$4:$ALN$59,F$4,0)),"",HLOOKUP($B345,'Base facturation'!$C$4:$ALN$59,F$4,0))=0,"",IF(ISERROR(HLOOKUP($B345,'Base facturation'!$C$4:$ALN$59,F$4,0)),"",HLOOKUP($B345,'Base facturation'!$C$4:$ALN$59,F$4,0)))</f>
        <v/>
      </c>
      <c r="G345" s="309" t="str">
        <f>IF(IF(ISERROR(HLOOKUP($B345,'Base facturation'!$C$4:$ALN$59,G$4,0)),"",HLOOKUP($B345,'Base facturation'!$C$4:$ALN$59,G$4,0))=0,"",IF(ISERROR(HLOOKUP($B345,'Base facturation'!$C$4:$ALN$59,G$4,0)),"",HLOOKUP($B345,'Base facturation'!$C$4:$ALN$59,G$4,0)))</f>
        <v/>
      </c>
      <c r="H345" s="309" t="str">
        <f>IF(IF(ISERROR(HLOOKUP($B345,'Base facturation'!$C$4:$ALN$59,H$4,0)),"",HLOOKUP($B345,'Base facturation'!$C$4:$ALN$59,H$4,0))=0,"",IF(ISERROR(HLOOKUP($B345,'Base facturation'!$C$4:$ALN$59,H$4,0)),"",HLOOKUP($B345,'Base facturation'!$C$4:$ALN$59,H$4,0)))</f>
        <v/>
      </c>
      <c r="I345" s="287" t="str">
        <f t="shared" si="5"/>
        <v/>
      </c>
      <c r="J345" s="299"/>
      <c r="K345" s="294"/>
      <c r="L345" s="294"/>
      <c r="M345" s="295"/>
    </row>
    <row r="346" spans="2:13" ht="19.600000000000001" customHeight="1" x14ac:dyDescent="0.25">
      <c r="B346" s="282" t="s">
        <v>3153</v>
      </c>
      <c r="C346" s="283" t="str">
        <f>IF(IF(ISERROR(HLOOKUP($B346,'Base facturation'!$C$4:$ALN$59,C$4,0)),"",HLOOKUP($B346,'Base facturation'!$C$4:$ALN$59,C$4,0))=0,"",IF(ISERROR(HLOOKUP($B346,'Base facturation'!$C$4:$ALN$59,C$4,0)),"",HLOOKUP($B346,'Base facturation'!$C$4:$ALN$59,C$4,0)))</f>
        <v/>
      </c>
      <c r="D346" s="283" t="str">
        <f>IF(IF(ISERROR(HLOOKUP($B346,'Base facturation'!$C$4:$ALN$59,D$4,0)),"",HLOOKUP($B346,'Base facturation'!$C$4:$ALN$59,D$4,0))=0,"",IF(ISERROR(HLOOKUP($B346,'Base facturation'!$C$4:$ALN$59,D$4,0)),"",HLOOKUP($B346,'Base facturation'!$C$4:$ALN$59,D$4,0)))</f>
        <v/>
      </c>
      <c r="E346" s="283" t="str">
        <f>IF(IF(ISERROR(HLOOKUP($B346,'Base facturation'!$C$4:$ALN$59,E$4,0)),"",HLOOKUP($B346,'Base facturation'!$C$4:$ALN$59,E$4,0))=0,"",IF(ISERROR(HLOOKUP($B346,'Base facturation'!$C$4:$ALN$59,E$4,0)),"",HLOOKUP($B346,'Base facturation'!$C$4:$ALN$59,E$4,0)))</f>
        <v/>
      </c>
      <c r="F346" s="287" t="str">
        <f>IF(IF(ISERROR(HLOOKUP($B346,'Base facturation'!$C$4:$ALN$59,F$4,0)),"",HLOOKUP($B346,'Base facturation'!$C$4:$ALN$59,F$4,0))=0,"",IF(ISERROR(HLOOKUP($B346,'Base facturation'!$C$4:$ALN$59,F$4,0)),"",HLOOKUP($B346,'Base facturation'!$C$4:$ALN$59,F$4,0)))</f>
        <v/>
      </c>
      <c r="G346" s="309" t="str">
        <f>IF(IF(ISERROR(HLOOKUP($B346,'Base facturation'!$C$4:$ALN$59,G$4,0)),"",HLOOKUP($B346,'Base facturation'!$C$4:$ALN$59,G$4,0))=0,"",IF(ISERROR(HLOOKUP($B346,'Base facturation'!$C$4:$ALN$59,G$4,0)),"",HLOOKUP($B346,'Base facturation'!$C$4:$ALN$59,G$4,0)))</f>
        <v/>
      </c>
      <c r="H346" s="309" t="str">
        <f>IF(IF(ISERROR(HLOOKUP($B346,'Base facturation'!$C$4:$ALN$59,H$4,0)),"",HLOOKUP($B346,'Base facturation'!$C$4:$ALN$59,H$4,0))=0,"",IF(ISERROR(HLOOKUP($B346,'Base facturation'!$C$4:$ALN$59,H$4,0)),"",HLOOKUP($B346,'Base facturation'!$C$4:$ALN$59,H$4,0)))</f>
        <v/>
      </c>
      <c r="I346" s="287" t="str">
        <f t="shared" si="5"/>
        <v/>
      </c>
      <c r="J346" s="299"/>
      <c r="K346" s="294"/>
      <c r="L346" s="294"/>
      <c r="M346" s="295"/>
    </row>
    <row r="347" spans="2:13" ht="19.600000000000001" customHeight="1" x14ac:dyDescent="0.25">
      <c r="B347" s="282" t="s">
        <v>3154</v>
      </c>
      <c r="C347" s="283" t="str">
        <f>IF(IF(ISERROR(HLOOKUP($B347,'Base facturation'!$C$4:$ALN$59,C$4,0)),"",HLOOKUP($B347,'Base facturation'!$C$4:$ALN$59,C$4,0))=0,"",IF(ISERROR(HLOOKUP($B347,'Base facturation'!$C$4:$ALN$59,C$4,0)),"",HLOOKUP($B347,'Base facturation'!$C$4:$ALN$59,C$4,0)))</f>
        <v/>
      </c>
      <c r="D347" s="283" t="str">
        <f>IF(IF(ISERROR(HLOOKUP($B347,'Base facturation'!$C$4:$ALN$59,D$4,0)),"",HLOOKUP($B347,'Base facturation'!$C$4:$ALN$59,D$4,0))=0,"",IF(ISERROR(HLOOKUP($B347,'Base facturation'!$C$4:$ALN$59,D$4,0)),"",HLOOKUP($B347,'Base facturation'!$C$4:$ALN$59,D$4,0)))</f>
        <v/>
      </c>
      <c r="E347" s="283" t="str">
        <f>IF(IF(ISERROR(HLOOKUP($B347,'Base facturation'!$C$4:$ALN$59,E$4,0)),"",HLOOKUP($B347,'Base facturation'!$C$4:$ALN$59,E$4,0))=0,"",IF(ISERROR(HLOOKUP($B347,'Base facturation'!$C$4:$ALN$59,E$4,0)),"",HLOOKUP($B347,'Base facturation'!$C$4:$ALN$59,E$4,0)))</f>
        <v/>
      </c>
      <c r="F347" s="287" t="str">
        <f>IF(IF(ISERROR(HLOOKUP($B347,'Base facturation'!$C$4:$ALN$59,F$4,0)),"",HLOOKUP($B347,'Base facturation'!$C$4:$ALN$59,F$4,0))=0,"",IF(ISERROR(HLOOKUP($B347,'Base facturation'!$C$4:$ALN$59,F$4,0)),"",HLOOKUP($B347,'Base facturation'!$C$4:$ALN$59,F$4,0)))</f>
        <v/>
      </c>
      <c r="G347" s="309" t="str">
        <f>IF(IF(ISERROR(HLOOKUP($B347,'Base facturation'!$C$4:$ALN$59,G$4,0)),"",HLOOKUP($B347,'Base facturation'!$C$4:$ALN$59,G$4,0))=0,"",IF(ISERROR(HLOOKUP($B347,'Base facturation'!$C$4:$ALN$59,G$4,0)),"",HLOOKUP($B347,'Base facturation'!$C$4:$ALN$59,G$4,0)))</f>
        <v/>
      </c>
      <c r="H347" s="309" t="str">
        <f>IF(IF(ISERROR(HLOOKUP($B347,'Base facturation'!$C$4:$ALN$59,H$4,0)),"",HLOOKUP($B347,'Base facturation'!$C$4:$ALN$59,H$4,0))=0,"",IF(ISERROR(HLOOKUP($B347,'Base facturation'!$C$4:$ALN$59,H$4,0)),"",HLOOKUP($B347,'Base facturation'!$C$4:$ALN$59,H$4,0)))</f>
        <v/>
      </c>
      <c r="I347" s="287" t="str">
        <f t="shared" si="5"/>
        <v/>
      </c>
      <c r="J347" s="299"/>
      <c r="K347" s="294"/>
      <c r="L347" s="294"/>
      <c r="M347" s="295"/>
    </row>
    <row r="348" spans="2:13" ht="19.600000000000001" customHeight="1" x14ac:dyDescent="0.25">
      <c r="B348" s="282" t="s">
        <v>3155</v>
      </c>
      <c r="C348" s="283" t="str">
        <f>IF(IF(ISERROR(HLOOKUP($B348,'Base facturation'!$C$4:$ALN$59,C$4,0)),"",HLOOKUP($B348,'Base facturation'!$C$4:$ALN$59,C$4,0))=0,"",IF(ISERROR(HLOOKUP($B348,'Base facturation'!$C$4:$ALN$59,C$4,0)),"",HLOOKUP($B348,'Base facturation'!$C$4:$ALN$59,C$4,0)))</f>
        <v/>
      </c>
      <c r="D348" s="283" t="str">
        <f>IF(IF(ISERROR(HLOOKUP($B348,'Base facturation'!$C$4:$ALN$59,D$4,0)),"",HLOOKUP($B348,'Base facturation'!$C$4:$ALN$59,D$4,0))=0,"",IF(ISERROR(HLOOKUP($B348,'Base facturation'!$C$4:$ALN$59,D$4,0)),"",HLOOKUP($B348,'Base facturation'!$C$4:$ALN$59,D$4,0)))</f>
        <v/>
      </c>
      <c r="E348" s="283" t="str">
        <f>IF(IF(ISERROR(HLOOKUP($B348,'Base facturation'!$C$4:$ALN$59,E$4,0)),"",HLOOKUP($B348,'Base facturation'!$C$4:$ALN$59,E$4,0))=0,"",IF(ISERROR(HLOOKUP($B348,'Base facturation'!$C$4:$ALN$59,E$4,0)),"",HLOOKUP($B348,'Base facturation'!$C$4:$ALN$59,E$4,0)))</f>
        <v/>
      </c>
      <c r="F348" s="287" t="str">
        <f>IF(IF(ISERROR(HLOOKUP($B348,'Base facturation'!$C$4:$ALN$59,F$4,0)),"",HLOOKUP($B348,'Base facturation'!$C$4:$ALN$59,F$4,0))=0,"",IF(ISERROR(HLOOKUP($B348,'Base facturation'!$C$4:$ALN$59,F$4,0)),"",HLOOKUP($B348,'Base facturation'!$C$4:$ALN$59,F$4,0)))</f>
        <v/>
      </c>
      <c r="G348" s="309" t="str">
        <f>IF(IF(ISERROR(HLOOKUP($B348,'Base facturation'!$C$4:$ALN$59,G$4,0)),"",HLOOKUP($B348,'Base facturation'!$C$4:$ALN$59,G$4,0))=0,"",IF(ISERROR(HLOOKUP($B348,'Base facturation'!$C$4:$ALN$59,G$4,0)),"",HLOOKUP($B348,'Base facturation'!$C$4:$ALN$59,G$4,0)))</f>
        <v/>
      </c>
      <c r="H348" s="309" t="str">
        <f>IF(IF(ISERROR(HLOOKUP($B348,'Base facturation'!$C$4:$ALN$59,H$4,0)),"",HLOOKUP($B348,'Base facturation'!$C$4:$ALN$59,H$4,0))=0,"",IF(ISERROR(HLOOKUP($B348,'Base facturation'!$C$4:$ALN$59,H$4,0)),"",HLOOKUP($B348,'Base facturation'!$C$4:$ALN$59,H$4,0)))</f>
        <v/>
      </c>
      <c r="I348" s="287" t="str">
        <f t="shared" si="5"/>
        <v/>
      </c>
      <c r="J348" s="299"/>
      <c r="K348" s="294"/>
      <c r="L348" s="294"/>
      <c r="M348" s="295"/>
    </row>
    <row r="349" spans="2:13" ht="19.600000000000001" customHeight="1" x14ac:dyDescent="0.25">
      <c r="B349" s="282" t="s">
        <v>3156</v>
      </c>
      <c r="C349" s="283" t="str">
        <f>IF(IF(ISERROR(HLOOKUP($B349,'Base facturation'!$C$4:$ALN$59,C$4,0)),"",HLOOKUP($B349,'Base facturation'!$C$4:$ALN$59,C$4,0))=0,"",IF(ISERROR(HLOOKUP($B349,'Base facturation'!$C$4:$ALN$59,C$4,0)),"",HLOOKUP($B349,'Base facturation'!$C$4:$ALN$59,C$4,0)))</f>
        <v/>
      </c>
      <c r="D349" s="283" t="str">
        <f>IF(IF(ISERROR(HLOOKUP($B349,'Base facturation'!$C$4:$ALN$59,D$4,0)),"",HLOOKUP($B349,'Base facturation'!$C$4:$ALN$59,D$4,0))=0,"",IF(ISERROR(HLOOKUP($B349,'Base facturation'!$C$4:$ALN$59,D$4,0)),"",HLOOKUP($B349,'Base facturation'!$C$4:$ALN$59,D$4,0)))</f>
        <v/>
      </c>
      <c r="E349" s="283" t="str">
        <f>IF(IF(ISERROR(HLOOKUP($B349,'Base facturation'!$C$4:$ALN$59,E$4,0)),"",HLOOKUP($B349,'Base facturation'!$C$4:$ALN$59,E$4,0))=0,"",IF(ISERROR(HLOOKUP($B349,'Base facturation'!$C$4:$ALN$59,E$4,0)),"",HLOOKUP($B349,'Base facturation'!$C$4:$ALN$59,E$4,0)))</f>
        <v/>
      </c>
      <c r="F349" s="287" t="str">
        <f>IF(IF(ISERROR(HLOOKUP($B349,'Base facturation'!$C$4:$ALN$59,F$4,0)),"",HLOOKUP($B349,'Base facturation'!$C$4:$ALN$59,F$4,0))=0,"",IF(ISERROR(HLOOKUP($B349,'Base facturation'!$C$4:$ALN$59,F$4,0)),"",HLOOKUP($B349,'Base facturation'!$C$4:$ALN$59,F$4,0)))</f>
        <v/>
      </c>
      <c r="G349" s="309" t="str">
        <f>IF(IF(ISERROR(HLOOKUP($B349,'Base facturation'!$C$4:$ALN$59,G$4,0)),"",HLOOKUP($B349,'Base facturation'!$C$4:$ALN$59,G$4,0))=0,"",IF(ISERROR(HLOOKUP($B349,'Base facturation'!$C$4:$ALN$59,G$4,0)),"",HLOOKUP($B349,'Base facturation'!$C$4:$ALN$59,G$4,0)))</f>
        <v/>
      </c>
      <c r="H349" s="309" t="str">
        <f>IF(IF(ISERROR(HLOOKUP($B349,'Base facturation'!$C$4:$ALN$59,H$4,0)),"",HLOOKUP($B349,'Base facturation'!$C$4:$ALN$59,H$4,0))=0,"",IF(ISERROR(HLOOKUP($B349,'Base facturation'!$C$4:$ALN$59,H$4,0)),"",HLOOKUP($B349,'Base facturation'!$C$4:$ALN$59,H$4,0)))</f>
        <v/>
      </c>
      <c r="I349" s="287" t="str">
        <f t="shared" si="5"/>
        <v/>
      </c>
      <c r="J349" s="299"/>
      <c r="K349" s="294"/>
      <c r="L349" s="294"/>
      <c r="M349" s="295"/>
    </row>
    <row r="350" spans="2:13" ht="19.600000000000001" customHeight="1" x14ac:dyDescent="0.25">
      <c r="B350" s="282" t="s">
        <v>3157</v>
      </c>
      <c r="C350" s="283" t="str">
        <f>IF(IF(ISERROR(HLOOKUP($B350,'Base facturation'!$C$4:$ALN$59,C$4,0)),"",HLOOKUP($B350,'Base facturation'!$C$4:$ALN$59,C$4,0))=0,"",IF(ISERROR(HLOOKUP($B350,'Base facturation'!$C$4:$ALN$59,C$4,0)),"",HLOOKUP($B350,'Base facturation'!$C$4:$ALN$59,C$4,0)))</f>
        <v/>
      </c>
      <c r="D350" s="283" t="str">
        <f>IF(IF(ISERROR(HLOOKUP($B350,'Base facturation'!$C$4:$ALN$59,D$4,0)),"",HLOOKUP($B350,'Base facturation'!$C$4:$ALN$59,D$4,0))=0,"",IF(ISERROR(HLOOKUP($B350,'Base facturation'!$C$4:$ALN$59,D$4,0)),"",HLOOKUP($B350,'Base facturation'!$C$4:$ALN$59,D$4,0)))</f>
        <v/>
      </c>
      <c r="E350" s="283" t="str">
        <f>IF(IF(ISERROR(HLOOKUP($B350,'Base facturation'!$C$4:$ALN$59,E$4,0)),"",HLOOKUP($B350,'Base facturation'!$C$4:$ALN$59,E$4,0))=0,"",IF(ISERROR(HLOOKUP($B350,'Base facturation'!$C$4:$ALN$59,E$4,0)),"",HLOOKUP($B350,'Base facturation'!$C$4:$ALN$59,E$4,0)))</f>
        <v/>
      </c>
      <c r="F350" s="287" t="str">
        <f>IF(IF(ISERROR(HLOOKUP($B350,'Base facturation'!$C$4:$ALN$59,F$4,0)),"",HLOOKUP($B350,'Base facturation'!$C$4:$ALN$59,F$4,0))=0,"",IF(ISERROR(HLOOKUP($B350,'Base facturation'!$C$4:$ALN$59,F$4,0)),"",HLOOKUP($B350,'Base facturation'!$C$4:$ALN$59,F$4,0)))</f>
        <v/>
      </c>
      <c r="G350" s="309" t="str">
        <f>IF(IF(ISERROR(HLOOKUP($B350,'Base facturation'!$C$4:$ALN$59,G$4,0)),"",HLOOKUP($B350,'Base facturation'!$C$4:$ALN$59,G$4,0))=0,"",IF(ISERROR(HLOOKUP($B350,'Base facturation'!$C$4:$ALN$59,G$4,0)),"",HLOOKUP($B350,'Base facturation'!$C$4:$ALN$59,G$4,0)))</f>
        <v/>
      </c>
      <c r="H350" s="309" t="str">
        <f>IF(IF(ISERROR(HLOOKUP($B350,'Base facturation'!$C$4:$ALN$59,H$4,0)),"",HLOOKUP($B350,'Base facturation'!$C$4:$ALN$59,H$4,0))=0,"",IF(ISERROR(HLOOKUP($B350,'Base facturation'!$C$4:$ALN$59,H$4,0)),"",HLOOKUP($B350,'Base facturation'!$C$4:$ALN$59,H$4,0)))</f>
        <v/>
      </c>
      <c r="I350" s="287" t="str">
        <f t="shared" si="5"/>
        <v/>
      </c>
      <c r="J350" s="299"/>
      <c r="K350" s="294"/>
      <c r="L350" s="294"/>
      <c r="M350" s="295"/>
    </row>
    <row r="351" spans="2:13" ht="19.600000000000001" customHeight="1" x14ac:dyDescent="0.25">
      <c r="B351" s="282" t="s">
        <v>3158</v>
      </c>
      <c r="C351" s="283" t="str">
        <f>IF(IF(ISERROR(HLOOKUP($B351,'Base facturation'!$C$4:$ALN$59,C$4,0)),"",HLOOKUP($B351,'Base facturation'!$C$4:$ALN$59,C$4,0))=0,"",IF(ISERROR(HLOOKUP($B351,'Base facturation'!$C$4:$ALN$59,C$4,0)),"",HLOOKUP($B351,'Base facturation'!$C$4:$ALN$59,C$4,0)))</f>
        <v/>
      </c>
      <c r="D351" s="283" t="str">
        <f>IF(IF(ISERROR(HLOOKUP($B351,'Base facturation'!$C$4:$ALN$59,D$4,0)),"",HLOOKUP($B351,'Base facturation'!$C$4:$ALN$59,D$4,0))=0,"",IF(ISERROR(HLOOKUP($B351,'Base facturation'!$C$4:$ALN$59,D$4,0)),"",HLOOKUP($B351,'Base facturation'!$C$4:$ALN$59,D$4,0)))</f>
        <v/>
      </c>
      <c r="E351" s="283" t="str">
        <f>IF(IF(ISERROR(HLOOKUP($B351,'Base facturation'!$C$4:$ALN$59,E$4,0)),"",HLOOKUP($B351,'Base facturation'!$C$4:$ALN$59,E$4,0))=0,"",IF(ISERROR(HLOOKUP($B351,'Base facturation'!$C$4:$ALN$59,E$4,0)),"",HLOOKUP($B351,'Base facturation'!$C$4:$ALN$59,E$4,0)))</f>
        <v/>
      </c>
      <c r="F351" s="287" t="str">
        <f>IF(IF(ISERROR(HLOOKUP($B351,'Base facturation'!$C$4:$ALN$59,F$4,0)),"",HLOOKUP($B351,'Base facturation'!$C$4:$ALN$59,F$4,0))=0,"",IF(ISERROR(HLOOKUP($B351,'Base facturation'!$C$4:$ALN$59,F$4,0)),"",HLOOKUP($B351,'Base facturation'!$C$4:$ALN$59,F$4,0)))</f>
        <v/>
      </c>
      <c r="G351" s="309" t="str">
        <f>IF(IF(ISERROR(HLOOKUP($B351,'Base facturation'!$C$4:$ALN$59,G$4,0)),"",HLOOKUP($B351,'Base facturation'!$C$4:$ALN$59,G$4,0))=0,"",IF(ISERROR(HLOOKUP($B351,'Base facturation'!$C$4:$ALN$59,G$4,0)),"",HLOOKUP($B351,'Base facturation'!$C$4:$ALN$59,G$4,0)))</f>
        <v/>
      </c>
      <c r="H351" s="309" t="str">
        <f>IF(IF(ISERROR(HLOOKUP($B351,'Base facturation'!$C$4:$ALN$59,H$4,0)),"",HLOOKUP($B351,'Base facturation'!$C$4:$ALN$59,H$4,0))=0,"",IF(ISERROR(HLOOKUP($B351,'Base facturation'!$C$4:$ALN$59,H$4,0)),"",HLOOKUP($B351,'Base facturation'!$C$4:$ALN$59,H$4,0)))</f>
        <v/>
      </c>
      <c r="I351" s="287" t="str">
        <f t="shared" si="5"/>
        <v/>
      </c>
      <c r="J351" s="299"/>
      <c r="K351" s="294"/>
      <c r="L351" s="294"/>
      <c r="M351" s="295"/>
    </row>
    <row r="352" spans="2:13" ht="19.600000000000001" customHeight="1" x14ac:dyDescent="0.25">
      <c r="B352" s="282" t="s">
        <v>3159</v>
      </c>
      <c r="C352" s="283" t="str">
        <f>IF(IF(ISERROR(HLOOKUP($B352,'Base facturation'!$C$4:$ALN$59,C$4,0)),"",HLOOKUP($B352,'Base facturation'!$C$4:$ALN$59,C$4,0))=0,"",IF(ISERROR(HLOOKUP($B352,'Base facturation'!$C$4:$ALN$59,C$4,0)),"",HLOOKUP($B352,'Base facturation'!$C$4:$ALN$59,C$4,0)))</f>
        <v/>
      </c>
      <c r="D352" s="283" t="str">
        <f>IF(IF(ISERROR(HLOOKUP($B352,'Base facturation'!$C$4:$ALN$59,D$4,0)),"",HLOOKUP($B352,'Base facturation'!$C$4:$ALN$59,D$4,0))=0,"",IF(ISERROR(HLOOKUP($B352,'Base facturation'!$C$4:$ALN$59,D$4,0)),"",HLOOKUP($B352,'Base facturation'!$C$4:$ALN$59,D$4,0)))</f>
        <v/>
      </c>
      <c r="E352" s="283" t="str">
        <f>IF(IF(ISERROR(HLOOKUP($B352,'Base facturation'!$C$4:$ALN$59,E$4,0)),"",HLOOKUP($B352,'Base facturation'!$C$4:$ALN$59,E$4,0))=0,"",IF(ISERROR(HLOOKUP($B352,'Base facturation'!$C$4:$ALN$59,E$4,0)),"",HLOOKUP($B352,'Base facturation'!$C$4:$ALN$59,E$4,0)))</f>
        <v/>
      </c>
      <c r="F352" s="287" t="str">
        <f>IF(IF(ISERROR(HLOOKUP($B352,'Base facturation'!$C$4:$ALN$59,F$4,0)),"",HLOOKUP($B352,'Base facturation'!$C$4:$ALN$59,F$4,0))=0,"",IF(ISERROR(HLOOKUP($B352,'Base facturation'!$C$4:$ALN$59,F$4,0)),"",HLOOKUP($B352,'Base facturation'!$C$4:$ALN$59,F$4,0)))</f>
        <v/>
      </c>
      <c r="G352" s="309" t="str">
        <f>IF(IF(ISERROR(HLOOKUP($B352,'Base facturation'!$C$4:$ALN$59,G$4,0)),"",HLOOKUP($B352,'Base facturation'!$C$4:$ALN$59,G$4,0))=0,"",IF(ISERROR(HLOOKUP($B352,'Base facturation'!$C$4:$ALN$59,G$4,0)),"",HLOOKUP($B352,'Base facturation'!$C$4:$ALN$59,G$4,0)))</f>
        <v/>
      </c>
      <c r="H352" s="309" t="str">
        <f>IF(IF(ISERROR(HLOOKUP($B352,'Base facturation'!$C$4:$ALN$59,H$4,0)),"",HLOOKUP($B352,'Base facturation'!$C$4:$ALN$59,H$4,0))=0,"",IF(ISERROR(HLOOKUP($B352,'Base facturation'!$C$4:$ALN$59,H$4,0)),"",HLOOKUP($B352,'Base facturation'!$C$4:$ALN$59,H$4,0)))</f>
        <v/>
      </c>
      <c r="I352" s="287" t="str">
        <f t="shared" si="5"/>
        <v/>
      </c>
      <c r="J352" s="299"/>
      <c r="K352" s="294"/>
      <c r="L352" s="294"/>
      <c r="M352" s="295"/>
    </row>
    <row r="353" spans="2:13" ht="19.600000000000001" customHeight="1" x14ac:dyDescent="0.25">
      <c r="B353" s="282" t="s">
        <v>3160</v>
      </c>
      <c r="C353" s="283" t="str">
        <f>IF(IF(ISERROR(HLOOKUP($B353,'Base facturation'!$C$4:$ALN$59,C$4,0)),"",HLOOKUP($B353,'Base facturation'!$C$4:$ALN$59,C$4,0))=0,"",IF(ISERROR(HLOOKUP($B353,'Base facturation'!$C$4:$ALN$59,C$4,0)),"",HLOOKUP($B353,'Base facturation'!$C$4:$ALN$59,C$4,0)))</f>
        <v/>
      </c>
      <c r="D353" s="283" t="str">
        <f>IF(IF(ISERROR(HLOOKUP($B353,'Base facturation'!$C$4:$ALN$59,D$4,0)),"",HLOOKUP($B353,'Base facturation'!$C$4:$ALN$59,D$4,0))=0,"",IF(ISERROR(HLOOKUP($B353,'Base facturation'!$C$4:$ALN$59,D$4,0)),"",HLOOKUP($B353,'Base facturation'!$C$4:$ALN$59,D$4,0)))</f>
        <v/>
      </c>
      <c r="E353" s="283" t="str">
        <f>IF(IF(ISERROR(HLOOKUP($B353,'Base facturation'!$C$4:$ALN$59,E$4,0)),"",HLOOKUP($B353,'Base facturation'!$C$4:$ALN$59,E$4,0))=0,"",IF(ISERROR(HLOOKUP($B353,'Base facturation'!$C$4:$ALN$59,E$4,0)),"",HLOOKUP($B353,'Base facturation'!$C$4:$ALN$59,E$4,0)))</f>
        <v/>
      </c>
      <c r="F353" s="287" t="str">
        <f>IF(IF(ISERROR(HLOOKUP($B353,'Base facturation'!$C$4:$ALN$59,F$4,0)),"",HLOOKUP($B353,'Base facturation'!$C$4:$ALN$59,F$4,0))=0,"",IF(ISERROR(HLOOKUP($B353,'Base facturation'!$C$4:$ALN$59,F$4,0)),"",HLOOKUP($B353,'Base facturation'!$C$4:$ALN$59,F$4,0)))</f>
        <v/>
      </c>
      <c r="G353" s="309" t="str">
        <f>IF(IF(ISERROR(HLOOKUP($B353,'Base facturation'!$C$4:$ALN$59,G$4,0)),"",HLOOKUP($B353,'Base facturation'!$C$4:$ALN$59,G$4,0))=0,"",IF(ISERROR(HLOOKUP($B353,'Base facturation'!$C$4:$ALN$59,G$4,0)),"",HLOOKUP($B353,'Base facturation'!$C$4:$ALN$59,G$4,0)))</f>
        <v/>
      </c>
      <c r="H353" s="309" t="str">
        <f>IF(IF(ISERROR(HLOOKUP($B353,'Base facturation'!$C$4:$ALN$59,H$4,0)),"",HLOOKUP($B353,'Base facturation'!$C$4:$ALN$59,H$4,0))=0,"",IF(ISERROR(HLOOKUP($B353,'Base facturation'!$C$4:$ALN$59,H$4,0)),"",HLOOKUP($B353,'Base facturation'!$C$4:$ALN$59,H$4,0)))</f>
        <v/>
      </c>
      <c r="I353" s="287" t="str">
        <f t="shared" si="5"/>
        <v/>
      </c>
      <c r="J353" s="299"/>
      <c r="K353" s="294"/>
      <c r="L353" s="294"/>
      <c r="M353" s="295"/>
    </row>
    <row r="354" spans="2:13" ht="19.600000000000001" customHeight="1" x14ac:dyDescent="0.25">
      <c r="B354" s="282" t="s">
        <v>3161</v>
      </c>
      <c r="C354" s="283" t="str">
        <f>IF(IF(ISERROR(HLOOKUP($B354,'Base facturation'!$C$4:$ALN$59,C$4,0)),"",HLOOKUP($B354,'Base facturation'!$C$4:$ALN$59,C$4,0))=0,"",IF(ISERROR(HLOOKUP($B354,'Base facturation'!$C$4:$ALN$59,C$4,0)),"",HLOOKUP($B354,'Base facturation'!$C$4:$ALN$59,C$4,0)))</f>
        <v/>
      </c>
      <c r="D354" s="283" t="str">
        <f>IF(IF(ISERROR(HLOOKUP($B354,'Base facturation'!$C$4:$ALN$59,D$4,0)),"",HLOOKUP($B354,'Base facturation'!$C$4:$ALN$59,D$4,0))=0,"",IF(ISERROR(HLOOKUP($B354,'Base facturation'!$C$4:$ALN$59,D$4,0)),"",HLOOKUP($B354,'Base facturation'!$C$4:$ALN$59,D$4,0)))</f>
        <v/>
      </c>
      <c r="E354" s="283" t="str">
        <f>IF(IF(ISERROR(HLOOKUP($B354,'Base facturation'!$C$4:$ALN$59,E$4,0)),"",HLOOKUP($B354,'Base facturation'!$C$4:$ALN$59,E$4,0))=0,"",IF(ISERROR(HLOOKUP($B354,'Base facturation'!$C$4:$ALN$59,E$4,0)),"",HLOOKUP($B354,'Base facturation'!$C$4:$ALN$59,E$4,0)))</f>
        <v/>
      </c>
      <c r="F354" s="287" t="str">
        <f>IF(IF(ISERROR(HLOOKUP($B354,'Base facturation'!$C$4:$ALN$59,F$4,0)),"",HLOOKUP($B354,'Base facturation'!$C$4:$ALN$59,F$4,0))=0,"",IF(ISERROR(HLOOKUP($B354,'Base facturation'!$C$4:$ALN$59,F$4,0)),"",HLOOKUP($B354,'Base facturation'!$C$4:$ALN$59,F$4,0)))</f>
        <v/>
      </c>
      <c r="G354" s="309" t="str">
        <f>IF(IF(ISERROR(HLOOKUP($B354,'Base facturation'!$C$4:$ALN$59,G$4,0)),"",HLOOKUP($B354,'Base facturation'!$C$4:$ALN$59,G$4,0))=0,"",IF(ISERROR(HLOOKUP($B354,'Base facturation'!$C$4:$ALN$59,G$4,0)),"",HLOOKUP($B354,'Base facturation'!$C$4:$ALN$59,G$4,0)))</f>
        <v/>
      </c>
      <c r="H354" s="309" t="str">
        <f>IF(IF(ISERROR(HLOOKUP($B354,'Base facturation'!$C$4:$ALN$59,H$4,0)),"",HLOOKUP($B354,'Base facturation'!$C$4:$ALN$59,H$4,0))=0,"",IF(ISERROR(HLOOKUP($B354,'Base facturation'!$C$4:$ALN$59,H$4,0)),"",HLOOKUP($B354,'Base facturation'!$C$4:$ALN$59,H$4,0)))</f>
        <v/>
      </c>
      <c r="I354" s="287" t="str">
        <f t="shared" si="5"/>
        <v/>
      </c>
      <c r="J354" s="299"/>
      <c r="K354" s="294"/>
      <c r="L354" s="294"/>
      <c r="M354" s="295"/>
    </row>
    <row r="355" spans="2:13" ht="19.600000000000001" customHeight="1" x14ac:dyDescent="0.25">
      <c r="B355" s="282" t="s">
        <v>3162</v>
      </c>
      <c r="C355" s="283" t="str">
        <f>IF(IF(ISERROR(HLOOKUP($B355,'Base facturation'!$C$4:$ALN$59,C$4,0)),"",HLOOKUP($B355,'Base facturation'!$C$4:$ALN$59,C$4,0))=0,"",IF(ISERROR(HLOOKUP($B355,'Base facturation'!$C$4:$ALN$59,C$4,0)),"",HLOOKUP($B355,'Base facturation'!$C$4:$ALN$59,C$4,0)))</f>
        <v/>
      </c>
      <c r="D355" s="283" t="str">
        <f>IF(IF(ISERROR(HLOOKUP($B355,'Base facturation'!$C$4:$ALN$59,D$4,0)),"",HLOOKUP($B355,'Base facturation'!$C$4:$ALN$59,D$4,0))=0,"",IF(ISERROR(HLOOKUP($B355,'Base facturation'!$C$4:$ALN$59,D$4,0)),"",HLOOKUP($B355,'Base facturation'!$C$4:$ALN$59,D$4,0)))</f>
        <v/>
      </c>
      <c r="E355" s="283" t="str">
        <f>IF(IF(ISERROR(HLOOKUP($B355,'Base facturation'!$C$4:$ALN$59,E$4,0)),"",HLOOKUP($B355,'Base facturation'!$C$4:$ALN$59,E$4,0))=0,"",IF(ISERROR(HLOOKUP($B355,'Base facturation'!$C$4:$ALN$59,E$4,0)),"",HLOOKUP($B355,'Base facturation'!$C$4:$ALN$59,E$4,0)))</f>
        <v/>
      </c>
      <c r="F355" s="287" t="str">
        <f>IF(IF(ISERROR(HLOOKUP($B355,'Base facturation'!$C$4:$ALN$59,F$4,0)),"",HLOOKUP($B355,'Base facturation'!$C$4:$ALN$59,F$4,0))=0,"",IF(ISERROR(HLOOKUP($B355,'Base facturation'!$C$4:$ALN$59,F$4,0)),"",HLOOKUP($B355,'Base facturation'!$C$4:$ALN$59,F$4,0)))</f>
        <v/>
      </c>
      <c r="G355" s="309" t="str">
        <f>IF(IF(ISERROR(HLOOKUP($B355,'Base facturation'!$C$4:$ALN$59,G$4,0)),"",HLOOKUP($B355,'Base facturation'!$C$4:$ALN$59,G$4,0))=0,"",IF(ISERROR(HLOOKUP($B355,'Base facturation'!$C$4:$ALN$59,G$4,0)),"",HLOOKUP($B355,'Base facturation'!$C$4:$ALN$59,G$4,0)))</f>
        <v/>
      </c>
      <c r="H355" s="309" t="str">
        <f>IF(IF(ISERROR(HLOOKUP($B355,'Base facturation'!$C$4:$ALN$59,H$4,0)),"",HLOOKUP($B355,'Base facturation'!$C$4:$ALN$59,H$4,0))=0,"",IF(ISERROR(HLOOKUP($B355,'Base facturation'!$C$4:$ALN$59,H$4,0)),"",HLOOKUP($B355,'Base facturation'!$C$4:$ALN$59,H$4,0)))</f>
        <v/>
      </c>
      <c r="I355" s="287" t="str">
        <f t="shared" si="5"/>
        <v/>
      </c>
      <c r="J355" s="299"/>
      <c r="K355" s="294"/>
      <c r="L355" s="294"/>
      <c r="M355" s="295"/>
    </row>
    <row r="356" spans="2:13" ht="19.600000000000001" customHeight="1" x14ac:dyDescent="0.25">
      <c r="B356" s="282" t="s">
        <v>3163</v>
      </c>
      <c r="C356" s="283" t="str">
        <f>IF(IF(ISERROR(HLOOKUP($B356,'Base facturation'!$C$4:$ALN$59,C$4,0)),"",HLOOKUP($B356,'Base facturation'!$C$4:$ALN$59,C$4,0))=0,"",IF(ISERROR(HLOOKUP($B356,'Base facturation'!$C$4:$ALN$59,C$4,0)),"",HLOOKUP($B356,'Base facturation'!$C$4:$ALN$59,C$4,0)))</f>
        <v/>
      </c>
      <c r="D356" s="283" t="str">
        <f>IF(IF(ISERROR(HLOOKUP($B356,'Base facturation'!$C$4:$ALN$59,D$4,0)),"",HLOOKUP($B356,'Base facturation'!$C$4:$ALN$59,D$4,0))=0,"",IF(ISERROR(HLOOKUP($B356,'Base facturation'!$C$4:$ALN$59,D$4,0)),"",HLOOKUP($B356,'Base facturation'!$C$4:$ALN$59,D$4,0)))</f>
        <v/>
      </c>
      <c r="E356" s="283" t="str">
        <f>IF(IF(ISERROR(HLOOKUP($B356,'Base facturation'!$C$4:$ALN$59,E$4,0)),"",HLOOKUP($B356,'Base facturation'!$C$4:$ALN$59,E$4,0))=0,"",IF(ISERROR(HLOOKUP($B356,'Base facturation'!$C$4:$ALN$59,E$4,0)),"",HLOOKUP($B356,'Base facturation'!$C$4:$ALN$59,E$4,0)))</f>
        <v/>
      </c>
      <c r="F356" s="287" t="str">
        <f>IF(IF(ISERROR(HLOOKUP($B356,'Base facturation'!$C$4:$ALN$59,F$4,0)),"",HLOOKUP($B356,'Base facturation'!$C$4:$ALN$59,F$4,0))=0,"",IF(ISERROR(HLOOKUP($B356,'Base facturation'!$C$4:$ALN$59,F$4,0)),"",HLOOKUP($B356,'Base facturation'!$C$4:$ALN$59,F$4,0)))</f>
        <v/>
      </c>
      <c r="G356" s="309" t="str">
        <f>IF(IF(ISERROR(HLOOKUP($B356,'Base facturation'!$C$4:$ALN$59,G$4,0)),"",HLOOKUP($B356,'Base facturation'!$C$4:$ALN$59,G$4,0))=0,"",IF(ISERROR(HLOOKUP($B356,'Base facturation'!$C$4:$ALN$59,G$4,0)),"",HLOOKUP($B356,'Base facturation'!$C$4:$ALN$59,G$4,0)))</f>
        <v/>
      </c>
      <c r="H356" s="309" t="str">
        <f>IF(IF(ISERROR(HLOOKUP($B356,'Base facturation'!$C$4:$ALN$59,H$4,0)),"",HLOOKUP($B356,'Base facturation'!$C$4:$ALN$59,H$4,0))=0,"",IF(ISERROR(HLOOKUP($B356,'Base facturation'!$C$4:$ALN$59,H$4,0)),"",HLOOKUP($B356,'Base facturation'!$C$4:$ALN$59,H$4,0)))</f>
        <v/>
      </c>
      <c r="I356" s="287" t="str">
        <f t="shared" si="5"/>
        <v/>
      </c>
      <c r="J356" s="299"/>
      <c r="K356" s="294"/>
      <c r="L356" s="294"/>
      <c r="M356" s="295"/>
    </row>
    <row r="357" spans="2:13" ht="19.600000000000001" customHeight="1" x14ac:dyDescent="0.25">
      <c r="B357" s="282" t="s">
        <v>3164</v>
      </c>
      <c r="C357" s="283" t="str">
        <f>IF(IF(ISERROR(HLOOKUP($B357,'Base facturation'!$C$4:$ALN$59,C$4,0)),"",HLOOKUP($B357,'Base facturation'!$C$4:$ALN$59,C$4,0))=0,"",IF(ISERROR(HLOOKUP($B357,'Base facturation'!$C$4:$ALN$59,C$4,0)),"",HLOOKUP($B357,'Base facturation'!$C$4:$ALN$59,C$4,0)))</f>
        <v/>
      </c>
      <c r="D357" s="283" t="str">
        <f>IF(IF(ISERROR(HLOOKUP($B357,'Base facturation'!$C$4:$ALN$59,D$4,0)),"",HLOOKUP($B357,'Base facturation'!$C$4:$ALN$59,D$4,0))=0,"",IF(ISERROR(HLOOKUP($B357,'Base facturation'!$C$4:$ALN$59,D$4,0)),"",HLOOKUP($B357,'Base facturation'!$C$4:$ALN$59,D$4,0)))</f>
        <v/>
      </c>
      <c r="E357" s="283" t="str">
        <f>IF(IF(ISERROR(HLOOKUP($B357,'Base facturation'!$C$4:$ALN$59,E$4,0)),"",HLOOKUP($B357,'Base facturation'!$C$4:$ALN$59,E$4,0))=0,"",IF(ISERROR(HLOOKUP($B357,'Base facturation'!$C$4:$ALN$59,E$4,0)),"",HLOOKUP($B357,'Base facturation'!$C$4:$ALN$59,E$4,0)))</f>
        <v/>
      </c>
      <c r="F357" s="287" t="str">
        <f>IF(IF(ISERROR(HLOOKUP($B357,'Base facturation'!$C$4:$ALN$59,F$4,0)),"",HLOOKUP($B357,'Base facturation'!$C$4:$ALN$59,F$4,0))=0,"",IF(ISERROR(HLOOKUP($B357,'Base facturation'!$C$4:$ALN$59,F$4,0)),"",HLOOKUP($B357,'Base facturation'!$C$4:$ALN$59,F$4,0)))</f>
        <v/>
      </c>
      <c r="G357" s="309" t="str">
        <f>IF(IF(ISERROR(HLOOKUP($B357,'Base facturation'!$C$4:$ALN$59,G$4,0)),"",HLOOKUP($B357,'Base facturation'!$C$4:$ALN$59,G$4,0))=0,"",IF(ISERROR(HLOOKUP($B357,'Base facturation'!$C$4:$ALN$59,G$4,0)),"",HLOOKUP($B357,'Base facturation'!$C$4:$ALN$59,G$4,0)))</f>
        <v/>
      </c>
      <c r="H357" s="309" t="str">
        <f>IF(IF(ISERROR(HLOOKUP($B357,'Base facturation'!$C$4:$ALN$59,H$4,0)),"",HLOOKUP($B357,'Base facturation'!$C$4:$ALN$59,H$4,0))=0,"",IF(ISERROR(HLOOKUP($B357,'Base facturation'!$C$4:$ALN$59,H$4,0)),"",HLOOKUP($B357,'Base facturation'!$C$4:$ALN$59,H$4,0)))</f>
        <v/>
      </c>
      <c r="I357" s="287" t="str">
        <f t="shared" si="5"/>
        <v/>
      </c>
      <c r="J357" s="299"/>
      <c r="K357" s="294"/>
      <c r="L357" s="294"/>
      <c r="M357" s="295"/>
    </row>
    <row r="358" spans="2:13" ht="19.600000000000001" customHeight="1" x14ac:dyDescent="0.25">
      <c r="B358" s="282" t="s">
        <v>3165</v>
      </c>
      <c r="C358" s="283" t="str">
        <f>IF(IF(ISERROR(HLOOKUP($B358,'Base facturation'!$C$4:$ALN$59,C$4,0)),"",HLOOKUP($B358,'Base facturation'!$C$4:$ALN$59,C$4,0))=0,"",IF(ISERROR(HLOOKUP($B358,'Base facturation'!$C$4:$ALN$59,C$4,0)),"",HLOOKUP($B358,'Base facturation'!$C$4:$ALN$59,C$4,0)))</f>
        <v/>
      </c>
      <c r="D358" s="283" t="str">
        <f>IF(IF(ISERROR(HLOOKUP($B358,'Base facturation'!$C$4:$ALN$59,D$4,0)),"",HLOOKUP($B358,'Base facturation'!$C$4:$ALN$59,D$4,0))=0,"",IF(ISERROR(HLOOKUP($B358,'Base facturation'!$C$4:$ALN$59,D$4,0)),"",HLOOKUP($B358,'Base facturation'!$C$4:$ALN$59,D$4,0)))</f>
        <v/>
      </c>
      <c r="E358" s="283" t="str">
        <f>IF(IF(ISERROR(HLOOKUP($B358,'Base facturation'!$C$4:$ALN$59,E$4,0)),"",HLOOKUP($B358,'Base facturation'!$C$4:$ALN$59,E$4,0))=0,"",IF(ISERROR(HLOOKUP($B358,'Base facturation'!$C$4:$ALN$59,E$4,0)),"",HLOOKUP($B358,'Base facturation'!$C$4:$ALN$59,E$4,0)))</f>
        <v/>
      </c>
      <c r="F358" s="287" t="str">
        <f>IF(IF(ISERROR(HLOOKUP($B358,'Base facturation'!$C$4:$ALN$59,F$4,0)),"",HLOOKUP($B358,'Base facturation'!$C$4:$ALN$59,F$4,0))=0,"",IF(ISERROR(HLOOKUP($B358,'Base facturation'!$C$4:$ALN$59,F$4,0)),"",HLOOKUP($B358,'Base facturation'!$C$4:$ALN$59,F$4,0)))</f>
        <v/>
      </c>
      <c r="G358" s="309" t="str">
        <f>IF(IF(ISERROR(HLOOKUP($B358,'Base facturation'!$C$4:$ALN$59,G$4,0)),"",HLOOKUP($B358,'Base facturation'!$C$4:$ALN$59,G$4,0))=0,"",IF(ISERROR(HLOOKUP($B358,'Base facturation'!$C$4:$ALN$59,G$4,0)),"",HLOOKUP($B358,'Base facturation'!$C$4:$ALN$59,G$4,0)))</f>
        <v/>
      </c>
      <c r="H358" s="309" t="str">
        <f>IF(IF(ISERROR(HLOOKUP($B358,'Base facturation'!$C$4:$ALN$59,H$4,0)),"",HLOOKUP($B358,'Base facturation'!$C$4:$ALN$59,H$4,0))=0,"",IF(ISERROR(HLOOKUP($B358,'Base facturation'!$C$4:$ALN$59,H$4,0)),"",HLOOKUP($B358,'Base facturation'!$C$4:$ALN$59,H$4,0)))</f>
        <v/>
      </c>
      <c r="I358" s="287" t="str">
        <f t="shared" si="5"/>
        <v/>
      </c>
      <c r="J358" s="299"/>
      <c r="K358" s="294"/>
      <c r="L358" s="294"/>
      <c r="M358" s="295"/>
    </row>
    <row r="359" spans="2:13" ht="19.600000000000001" customHeight="1" x14ac:dyDescent="0.25">
      <c r="B359" s="282" t="s">
        <v>3166</v>
      </c>
      <c r="C359" s="283" t="str">
        <f>IF(IF(ISERROR(HLOOKUP($B359,'Base facturation'!$C$4:$ALN$59,C$4,0)),"",HLOOKUP($B359,'Base facturation'!$C$4:$ALN$59,C$4,0))=0,"",IF(ISERROR(HLOOKUP($B359,'Base facturation'!$C$4:$ALN$59,C$4,0)),"",HLOOKUP($B359,'Base facturation'!$C$4:$ALN$59,C$4,0)))</f>
        <v/>
      </c>
      <c r="D359" s="283" t="str">
        <f>IF(IF(ISERROR(HLOOKUP($B359,'Base facturation'!$C$4:$ALN$59,D$4,0)),"",HLOOKUP($B359,'Base facturation'!$C$4:$ALN$59,D$4,0))=0,"",IF(ISERROR(HLOOKUP($B359,'Base facturation'!$C$4:$ALN$59,D$4,0)),"",HLOOKUP($B359,'Base facturation'!$C$4:$ALN$59,D$4,0)))</f>
        <v/>
      </c>
      <c r="E359" s="283" t="str">
        <f>IF(IF(ISERROR(HLOOKUP($B359,'Base facturation'!$C$4:$ALN$59,E$4,0)),"",HLOOKUP($B359,'Base facturation'!$C$4:$ALN$59,E$4,0))=0,"",IF(ISERROR(HLOOKUP($B359,'Base facturation'!$C$4:$ALN$59,E$4,0)),"",HLOOKUP($B359,'Base facturation'!$C$4:$ALN$59,E$4,0)))</f>
        <v/>
      </c>
      <c r="F359" s="287" t="str">
        <f>IF(IF(ISERROR(HLOOKUP($B359,'Base facturation'!$C$4:$ALN$59,F$4,0)),"",HLOOKUP($B359,'Base facturation'!$C$4:$ALN$59,F$4,0))=0,"",IF(ISERROR(HLOOKUP($B359,'Base facturation'!$C$4:$ALN$59,F$4,0)),"",HLOOKUP($B359,'Base facturation'!$C$4:$ALN$59,F$4,0)))</f>
        <v/>
      </c>
      <c r="G359" s="309" t="str">
        <f>IF(IF(ISERROR(HLOOKUP($B359,'Base facturation'!$C$4:$ALN$59,G$4,0)),"",HLOOKUP($B359,'Base facturation'!$C$4:$ALN$59,G$4,0))=0,"",IF(ISERROR(HLOOKUP($B359,'Base facturation'!$C$4:$ALN$59,G$4,0)),"",HLOOKUP($B359,'Base facturation'!$C$4:$ALN$59,G$4,0)))</f>
        <v/>
      </c>
      <c r="H359" s="309" t="str">
        <f>IF(IF(ISERROR(HLOOKUP($B359,'Base facturation'!$C$4:$ALN$59,H$4,0)),"",HLOOKUP($B359,'Base facturation'!$C$4:$ALN$59,H$4,0))=0,"",IF(ISERROR(HLOOKUP($B359,'Base facturation'!$C$4:$ALN$59,H$4,0)),"",HLOOKUP($B359,'Base facturation'!$C$4:$ALN$59,H$4,0)))</f>
        <v/>
      </c>
      <c r="I359" s="287" t="str">
        <f t="shared" si="5"/>
        <v/>
      </c>
      <c r="J359" s="299"/>
      <c r="K359" s="294"/>
      <c r="L359" s="294"/>
      <c r="M359" s="295"/>
    </row>
    <row r="360" spans="2:13" ht="19.600000000000001" customHeight="1" x14ac:dyDescent="0.25">
      <c r="B360" s="282" t="s">
        <v>3167</v>
      </c>
      <c r="C360" s="283" t="str">
        <f>IF(IF(ISERROR(HLOOKUP($B360,'Base facturation'!$C$4:$ALN$59,C$4,0)),"",HLOOKUP($B360,'Base facturation'!$C$4:$ALN$59,C$4,0))=0,"",IF(ISERROR(HLOOKUP($B360,'Base facturation'!$C$4:$ALN$59,C$4,0)),"",HLOOKUP($B360,'Base facturation'!$C$4:$ALN$59,C$4,0)))</f>
        <v/>
      </c>
      <c r="D360" s="283" t="str">
        <f>IF(IF(ISERROR(HLOOKUP($B360,'Base facturation'!$C$4:$ALN$59,D$4,0)),"",HLOOKUP($B360,'Base facturation'!$C$4:$ALN$59,D$4,0))=0,"",IF(ISERROR(HLOOKUP($B360,'Base facturation'!$C$4:$ALN$59,D$4,0)),"",HLOOKUP($B360,'Base facturation'!$C$4:$ALN$59,D$4,0)))</f>
        <v/>
      </c>
      <c r="E360" s="283" t="str">
        <f>IF(IF(ISERROR(HLOOKUP($B360,'Base facturation'!$C$4:$ALN$59,E$4,0)),"",HLOOKUP($B360,'Base facturation'!$C$4:$ALN$59,E$4,0))=0,"",IF(ISERROR(HLOOKUP($B360,'Base facturation'!$C$4:$ALN$59,E$4,0)),"",HLOOKUP($B360,'Base facturation'!$C$4:$ALN$59,E$4,0)))</f>
        <v/>
      </c>
      <c r="F360" s="287" t="str">
        <f>IF(IF(ISERROR(HLOOKUP($B360,'Base facturation'!$C$4:$ALN$59,F$4,0)),"",HLOOKUP($B360,'Base facturation'!$C$4:$ALN$59,F$4,0))=0,"",IF(ISERROR(HLOOKUP($B360,'Base facturation'!$C$4:$ALN$59,F$4,0)),"",HLOOKUP($B360,'Base facturation'!$C$4:$ALN$59,F$4,0)))</f>
        <v/>
      </c>
      <c r="G360" s="309" t="str">
        <f>IF(IF(ISERROR(HLOOKUP($B360,'Base facturation'!$C$4:$ALN$59,G$4,0)),"",HLOOKUP($B360,'Base facturation'!$C$4:$ALN$59,G$4,0))=0,"",IF(ISERROR(HLOOKUP($B360,'Base facturation'!$C$4:$ALN$59,G$4,0)),"",HLOOKUP($B360,'Base facturation'!$C$4:$ALN$59,G$4,0)))</f>
        <v/>
      </c>
      <c r="H360" s="309" t="str">
        <f>IF(IF(ISERROR(HLOOKUP($B360,'Base facturation'!$C$4:$ALN$59,H$4,0)),"",HLOOKUP($B360,'Base facturation'!$C$4:$ALN$59,H$4,0))=0,"",IF(ISERROR(HLOOKUP($B360,'Base facturation'!$C$4:$ALN$59,H$4,0)),"",HLOOKUP($B360,'Base facturation'!$C$4:$ALN$59,H$4,0)))</f>
        <v/>
      </c>
      <c r="I360" s="287" t="str">
        <f t="shared" si="5"/>
        <v/>
      </c>
      <c r="J360" s="299"/>
      <c r="K360" s="294"/>
      <c r="L360" s="294"/>
      <c r="M360" s="295"/>
    </row>
    <row r="361" spans="2:13" ht="19.600000000000001" customHeight="1" x14ac:dyDescent="0.25">
      <c r="B361" s="282" t="s">
        <v>3168</v>
      </c>
      <c r="C361" s="283" t="str">
        <f>IF(IF(ISERROR(HLOOKUP($B361,'Base facturation'!$C$4:$ALN$59,C$4,0)),"",HLOOKUP($B361,'Base facturation'!$C$4:$ALN$59,C$4,0))=0,"",IF(ISERROR(HLOOKUP($B361,'Base facturation'!$C$4:$ALN$59,C$4,0)),"",HLOOKUP($B361,'Base facturation'!$C$4:$ALN$59,C$4,0)))</f>
        <v/>
      </c>
      <c r="D361" s="283" t="str">
        <f>IF(IF(ISERROR(HLOOKUP($B361,'Base facturation'!$C$4:$ALN$59,D$4,0)),"",HLOOKUP($B361,'Base facturation'!$C$4:$ALN$59,D$4,0))=0,"",IF(ISERROR(HLOOKUP($B361,'Base facturation'!$C$4:$ALN$59,D$4,0)),"",HLOOKUP($B361,'Base facturation'!$C$4:$ALN$59,D$4,0)))</f>
        <v/>
      </c>
      <c r="E361" s="283" t="str">
        <f>IF(IF(ISERROR(HLOOKUP($B361,'Base facturation'!$C$4:$ALN$59,E$4,0)),"",HLOOKUP($B361,'Base facturation'!$C$4:$ALN$59,E$4,0))=0,"",IF(ISERROR(HLOOKUP($B361,'Base facturation'!$C$4:$ALN$59,E$4,0)),"",HLOOKUP($B361,'Base facturation'!$C$4:$ALN$59,E$4,0)))</f>
        <v/>
      </c>
      <c r="F361" s="287" t="str">
        <f>IF(IF(ISERROR(HLOOKUP($B361,'Base facturation'!$C$4:$ALN$59,F$4,0)),"",HLOOKUP($B361,'Base facturation'!$C$4:$ALN$59,F$4,0))=0,"",IF(ISERROR(HLOOKUP($B361,'Base facturation'!$C$4:$ALN$59,F$4,0)),"",HLOOKUP($B361,'Base facturation'!$C$4:$ALN$59,F$4,0)))</f>
        <v/>
      </c>
      <c r="G361" s="309" t="str">
        <f>IF(IF(ISERROR(HLOOKUP($B361,'Base facturation'!$C$4:$ALN$59,G$4,0)),"",HLOOKUP($B361,'Base facturation'!$C$4:$ALN$59,G$4,0))=0,"",IF(ISERROR(HLOOKUP($B361,'Base facturation'!$C$4:$ALN$59,G$4,0)),"",HLOOKUP($B361,'Base facturation'!$C$4:$ALN$59,G$4,0)))</f>
        <v/>
      </c>
      <c r="H361" s="309" t="str">
        <f>IF(IF(ISERROR(HLOOKUP($B361,'Base facturation'!$C$4:$ALN$59,H$4,0)),"",HLOOKUP($B361,'Base facturation'!$C$4:$ALN$59,H$4,0))=0,"",IF(ISERROR(HLOOKUP($B361,'Base facturation'!$C$4:$ALN$59,H$4,0)),"",HLOOKUP($B361,'Base facturation'!$C$4:$ALN$59,H$4,0)))</f>
        <v/>
      </c>
      <c r="I361" s="287" t="str">
        <f t="shared" si="5"/>
        <v/>
      </c>
      <c r="J361" s="299"/>
      <c r="K361" s="294"/>
      <c r="L361" s="294"/>
      <c r="M361" s="295"/>
    </row>
    <row r="362" spans="2:13" ht="19.600000000000001" customHeight="1" x14ac:dyDescent="0.25">
      <c r="B362" s="282" t="s">
        <v>3169</v>
      </c>
      <c r="C362" s="283" t="str">
        <f>IF(IF(ISERROR(HLOOKUP($B362,'Base facturation'!$C$4:$ALN$59,C$4,0)),"",HLOOKUP($B362,'Base facturation'!$C$4:$ALN$59,C$4,0))=0,"",IF(ISERROR(HLOOKUP($B362,'Base facturation'!$C$4:$ALN$59,C$4,0)),"",HLOOKUP($B362,'Base facturation'!$C$4:$ALN$59,C$4,0)))</f>
        <v/>
      </c>
      <c r="D362" s="283" t="str">
        <f>IF(IF(ISERROR(HLOOKUP($B362,'Base facturation'!$C$4:$ALN$59,D$4,0)),"",HLOOKUP($B362,'Base facturation'!$C$4:$ALN$59,D$4,0))=0,"",IF(ISERROR(HLOOKUP($B362,'Base facturation'!$C$4:$ALN$59,D$4,0)),"",HLOOKUP($B362,'Base facturation'!$C$4:$ALN$59,D$4,0)))</f>
        <v/>
      </c>
      <c r="E362" s="283" t="str">
        <f>IF(IF(ISERROR(HLOOKUP($B362,'Base facturation'!$C$4:$ALN$59,E$4,0)),"",HLOOKUP($B362,'Base facturation'!$C$4:$ALN$59,E$4,0))=0,"",IF(ISERROR(HLOOKUP($B362,'Base facturation'!$C$4:$ALN$59,E$4,0)),"",HLOOKUP($B362,'Base facturation'!$C$4:$ALN$59,E$4,0)))</f>
        <v/>
      </c>
      <c r="F362" s="287" t="str">
        <f>IF(IF(ISERROR(HLOOKUP($B362,'Base facturation'!$C$4:$ALN$59,F$4,0)),"",HLOOKUP($B362,'Base facturation'!$C$4:$ALN$59,F$4,0))=0,"",IF(ISERROR(HLOOKUP($B362,'Base facturation'!$C$4:$ALN$59,F$4,0)),"",HLOOKUP($B362,'Base facturation'!$C$4:$ALN$59,F$4,0)))</f>
        <v/>
      </c>
      <c r="G362" s="309" t="str">
        <f>IF(IF(ISERROR(HLOOKUP($B362,'Base facturation'!$C$4:$ALN$59,G$4,0)),"",HLOOKUP($B362,'Base facturation'!$C$4:$ALN$59,G$4,0))=0,"",IF(ISERROR(HLOOKUP($B362,'Base facturation'!$C$4:$ALN$59,G$4,0)),"",HLOOKUP($B362,'Base facturation'!$C$4:$ALN$59,G$4,0)))</f>
        <v/>
      </c>
      <c r="H362" s="309" t="str">
        <f>IF(IF(ISERROR(HLOOKUP($B362,'Base facturation'!$C$4:$ALN$59,H$4,0)),"",HLOOKUP($B362,'Base facturation'!$C$4:$ALN$59,H$4,0))=0,"",IF(ISERROR(HLOOKUP($B362,'Base facturation'!$C$4:$ALN$59,H$4,0)),"",HLOOKUP($B362,'Base facturation'!$C$4:$ALN$59,H$4,0)))</f>
        <v/>
      </c>
      <c r="I362" s="287" t="str">
        <f t="shared" si="5"/>
        <v/>
      </c>
      <c r="J362" s="299"/>
      <c r="K362" s="294"/>
      <c r="L362" s="294"/>
      <c r="M362" s="295"/>
    </row>
    <row r="363" spans="2:13" ht="19.600000000000001" customHeight="1" x14ac:dyDescent="0.25">
      <c r="B363" s="282" t="s">
        <v>3170</v>
      </c>
      <c r="C363" s="283" t="str">
        <f>IF(IF(ISERROR(HLOOKUP($B363,'Base facturation'!$C$4:$ALN$59,C$4,0)),"",HLOOKUP($B363,'Base facturation'!$C$4:$ALN$59,C$4,0))=0,"",IF(ISERROR(HLOOKUP($B363,'Base facturation'!$C$4:$ALN$59,C$4,0)),"",HLOOKUP($B363,'Base facturation'!$C$4:$ALN$59,C$4,0)))</f>
        <v/>
      </c>
      <c r="D363" s="283" t="str">
        <f>IF(IF(ISERROR(HLOOKUP($B363,'Base facturation'!$C$4:$ALN$59,D$4,0)),"",HLOOKUP($B363,'Base facturation'!$C$4:$ALN$59,D$4,0))=0,"",IF(ISERROR(HLOOKUP($B363,'Base facturation'!$C$4:$ALN$59,D$4,0)),"",HLOOKUP($B363,'Base facturation'!$C$4:$ALN$59,D$4,0)))</f>
        <v/>
      </c>
      <c r="E363" s="283" t="str">
        <f>IF(IF(ISERROR(HLOOKUP($B363,'Base facturation'!$C$4:$ALN$59,E$4,0)),"",HLOOKUP($B363,'Base facturation'!$C$4:$ALN$59,E$4,0))=0,"",IF(ISERROR(HLOOKUP($B363,'Base facturation'!$C$4:$ALN$59,E$4,0)),"",HLOOKUP($B363,'Base facturation'!$C$4:$ALN$59,E$4,0)))</f>
        <v/>
      </c>
      <c r="F363" s="287" t="str">
        <f>IF(IF(ISERROR(HLOOKUP($B363,'Base facturation'!$C$4:$ALN$59,F$4,0)),"",HLOOKUP($B363,'Base facturation'!$C$4:$ALN$59,F$4,0))=0,"",IF(ISERROR(HLOOKUP($B363,'Base facturation'!$C$4:$ALN$59,F$4,0)),"",HLOOKUP($B363,'Base facturation'!$C$4:$ALN$59,F$4,0)))</f>
        <v/>
      </c>
      <c r="G363" s="309" t="str">
        <f>IF(IF(ISERROR(HLOOKUP($B363,'Base facturation'!$C$4:$ALN$59,G$4,0)),"",HLOOKUP($B363,'Base facturation'!$C$4:$ALN$59,G$4,0))=0,"",IF(ISERROR(HLOOKUP($B363,'Base facturation'!$C$4:$ALN$59,G$4,0)),"",HLOOKUP($B363,'Base facturation'!$C$4:$ALN$59,G$4,0)))</f>
        <v/>
      </c>
      <c r="H363" s="309" t="str">
        <f>IF(IF(ISERROR(HLOOKUP($B363,'Base facturation'!$C$4:$ALN$59,H$4,0)),"",HLOOKUP($B363,'Base facturation'!$C$4:$ALN$59,H$4,0))=0,"",IF(ISERROR(HLOOKUP($B363,'Base facturation'!$C$4:$ALN$59,H$4,0)),"",HLOOKUP($B363,'Base facturation'!$C$4:$ALN$59,H$4,0)))</f>
        <v/>
      </c>
      <c r="I363" s="287" t="str">
        <f t="shared" si="5"/>
        <v/>
      </c>
      <c r="J363" s="299"/>
      <c r="K363" s="294"/>
      <c r="L363" s="294"/>
      <c r="M363" s="295"/>
    </row>
    <row r="364" spans="2:13" ht="19.600000000000001" customHeight="1" x14ac:dyDescent="0.25">
      <c r="B364" s="282" t="s">
        <v>3171</v>
      </c>
      <c r="C364" s="283" t="str">
        <f>IF(IF(ISERROR(HLOOKUP($B364,'Base facturation'!$C$4:$ALN$59,C$4,0)),"",HLOOKUP($B364,'Base facturation'!$C$4:$ALN$59,C$4,0))=0,"",IF(ISERROR(HLOOKUP($B364,'Base facturation'!$C$4:$ALN$59,C$4,0)),"",HLOOKUP($B364,'Base facturation'!$C$4:$ALN$59,C$4,0)))</f>
        <v/>
      </c>
      <c r="D364" s="283" t="str">
        <f>IF(IF(ISERROR(HLOOKUP($B364,'Base facturation'!$C$4:$ALN$59,D$4,0)),"",HLOOKUP($B364,'Base facturation'!$C$4:$ALN$59,D$4,0))=0,"",IF(ISERROR(HLOOKUP($B364,'Base facturation'!$C$4:$ALN$59,D$4,0)),"",HLOOKUP($B364,'Base facturation'!$C$4:$ALN$59,D$4,0)))</f>
        <v/>
      </c>
      <c r="E364" s="283" t="str">
        <f>IF(IF(ISERROR(HLOOKUP($B364,'Base facturation'!$C$4:$ALN$59,E$4,0)),"",HLOOKUP($B364,'Base facturation'!$C$4:$ALN$59,E$4,0))=0,"",IF(ISERROR(HLOOKUP($B364,'Base facturation'!$C$4:$ALN$59,E$4,0)),"",HLOOKUP($B364,'Base facturation'!$C$4:$ALN$59,E$4,0)))</f>
        <v/>
      </c>
      <c r="F364" s="287" t="str">
        <f>IF(IF(ISERROR(HLOOKUP($B364,'Base facturation'!$C$4:$ALN$59,F$4,0)),"",HLOOKUP($B364,'Base facturation'!$C$4:$ALN$59,F$4,0))=0,"",IF(ISERROR(HLOOKUP($B364,'Base facturation'!$C$4:$ALN$59,F$4,0)),"",HLOOKUP($B364,'Base facturation'!$C$4:$ALN$59,F$4,0)))</f>
        <v/>
      </c>
      <c r="G364" s="309" t="str">
        <f>IF(IF(ISERROR(HLOOKUP($B364,'Base facturation'!$C$4:$ALN$59,G$4,0)),"",HLOOKUP($B364,'Base facturation'!$C$4:$ALN$59,G$4,0))=0,"",IF(ISERROR(HLOOKUP($B364,'Base facturation'!$C$4:$ALN$59,G$4,0)),"",HLOOKUP($B364,'Base facturation'!$C$4:$ALN$59,G$4,0)))</f>
        <v/>
      </c>
      <c r="H364" s="309" t="str">
        <f>IF(IF(ISERROR(HLOOKUP($B364,'Base facturation'!$C$4:$ALN$59,H$4,0)),"",HLOOKUP($B364,'Base facturation'!$C$4:$ALN$59,H$4,0))=0,"",IF(ISERROR(HLOOKUP($B364,'Base facturation'!$C$4:$ALN$59,H$4,0)),"",HLOOKUP($B364,'Base facturation'!$C$4:$ALN$59,H$4,0)))</f>
        <v/>
      </c>
      <c r="I364" s="287" t="str">
        <f t="shared" si="5"/>
        <v/>
      </c>
      <c r="J364" s="299"/>
      <c r="K364" s="294"/>
      <c r="L364" s="294"/>
      <c r="M364" s="295"/>
    </row>
    <row r="365" spans="2:13" ht="19.600000000000001" customHeight="1" x14ac:dyDescent="0.25">
      <c r="B365" s="282" t="s">
        <v>3172</v>
      </c>
      <c r="C365" s="283" t="str">
        <f>IF(IF(ISERROR(HLOOKUP($B365,'Base facturation'!$C$4:$ALN$59,C$4,0)),"",HLOOKUP($B365,'Base facturation'!$C$4:$ALN$59,C$4,0))=0,"",IF(ISERROR(HLOOKUP($B365,'Base facturation'!$C$4:$ALN$59,C$4,0)),"",HLOOKUP($B365,'Base facturation'!$C$4:$ALN$59,C$4,0)))</f>
        <v/>
      </c>
      <c r="D365" s="283" t="str">
        <f>IF(IF(ISERROR(HLOOKUP($B365,'Base facturation'!$C$4:$ALN$59,D$4,0)),"",HLOOKUP($B365,'Base facturation'!$C$4:$ALN$59,D$4,0))=0,"",IF(ISERROR(HLOOKUP($B365,'Base facturation'!$C$4:$ALN$59,D$4,0)),"",HLOOKUP($B365,'Base facturation'!$C$4:$ALN$59,D$4,0)))</f>
        <v/>
      </c>
      <c r="E365" s="283" t="str">
        <f>IF(IF(ISERROR(HLOOKUP($B365,'Base facturation'!$C$4:$ALN$59,E$4,0)),"",HLOOKUP($B365,'Base facturation'!$C$4:$ALN$59,E$4,0))=0,"",IF(ISERROR(HLOOKUP($B365,'Base facturation'!$C$4:$ALN$59,E$4,0)),"",HLOOKUP($B365,'Base facturation'!$C$4:$ALN$59,E$4,0)))</f>
        <v/>
      </c>
      <c r="F365" s="287" t="str">
        <f>IF(IF(ISERROR(HLOOKUP($B365,'Base facturation'!$C$4:$ALN$59,F$4,0)),"",HLOOKUP($B365,'Base facturation'!$C$4:$ALN$59,F$4,0))=0,"",IF(ISERROR(HLOOKUP($B365,'Base facturation'!$C$4:$ALN$59,F$4,0)),"",HLOOKUP($B365,'Base facturation'!$C$4:$ALN$59,F$4,0)))</f>
        <v/>
      </c>
      <c r="G365" s="309" t="str">
        <f>IF(IF(ISERROR(HLOOKUP($B365,'Base facturation'!$C$4:$ALN$59,G$4,0)),"",HLOOKUP($B365,'Base facturation'!$C$4:$ALN$59,G$4,0))=0,"",IF(ISERROR(HLOOKUP($B365,'Base facturation'!$C$4:$ALN$59,G$4,0)),"",HLOOKUP($B365,'Base facturation'!$C$4:$ALN$59,G$4,0)))</f>
        <v/>
      </c>
      <c r="H365" s="309" t="str">
        <f>IF(IF(ISERROR(HLOOKUP($B365,'Base facturation'!$C$4:$ALN$59,H$4,0)),"",HLOOKUP($B365,'Base facturation'!$C$4:$ALN$59,H$4,0))=0,"",IF(ISERROR(HLOOKUP($B365,'Base facturation'!$C$4:$ALN$59,H$4,0)),"",HLOOKUP($B365,'Base facturation'!$C$4:$ALN$59,H$4,0)))</f>
        <v/>
      </c>
      <c r="I365" s="287" t="str">
        <f t="shared" si="5"/>
        <v/>
      </c>
      <c r="J365" s="299"/>
      <c r="K365" s="294"/>
      <c r="L365" s="294"/>
      <c r="M365" s="295"/>
    </row>
    <row r="366" spans="2:13" ht="19.600000000000001" customHeight="1" x14ac:dyDescent="0.25">
      <c r="B366" s="282" t="s">
        <v>3173</v>
      </c>
      <c r="C366" s="283" t="str">
        <f>IF(IF(ISERROR(HLOOKUP($B366,'Base facturation'!$C$4:$ALN$59,C$4,0)),"",HLOOKUP($B366,'Base facturation'!$C$4:$ALN$59,C$4,0))=0,"",IF(ISERROR(HLOOKUP($B366,'Base facturation'!$C$4:$ALN$59,C$4,0)),"",HLOOKUP($B366,'Base facturation'!$C$4:$ALN$59,C$4,0)))</f>
        <v/>
      </c>
      <c r="D366" s="283" t="str">
        <f>IF(IF(ISERROR(HLOOKUP($B366,'Base facturation'!$C$4:$ALN$59,D$4,0)),"",HLOOKUP($B366,'Base facturation'!$C$4:$ALN$59,D$4,0))=0,"",IF(ISERROR(HLOOKUP($B366,'Base facturation'!$C$4:$ALN$59,D$4,0)),"",HLOOKUP($B366,'Base facturation'!$C$4:$ALN$59,D$4,0)))</f>
        <v/>
      </c>
      <c r="E366" s="283" t="str">
        <f>IF(IF(ISERROR(HLOOKUP($B366,'Base facturation'!$C$4:$ALN$59,E$4,0)),"",HLOOKUP($B366,'Base facturation'!$C$4:$ALN$59,E$4,0))=0,"",IF(ISERROR(HLOOKUP($B366,'Base facturation'!$C$4:$ALN$59,E$4,0)),"",HLOOKUP($B366,'Base facturation'!$C$4:$ALN$59,E$4,0)))</f>
        <v/>
      </c>
      <c r="F366" s="287" t="str">
        <f>IF(IF(ISERROR(HLOOKUP($B366,'Base facturation'!$C$4:$ALN$59,F$4,0)),"",HLOOKUP($B366,'Base facturation'!$C$4:$ALN$59,F$4,0))=0,"",IF(ISERROR(HLOOKUP($B366,'Base facturation'!$C$4:$ALN$59,F$4,0)),"",HLOOKUP($B366,'Base facturation'!$C$4:$ALN$59,F$4,0)))</f>
        <v/>
      </c>
      <c r="G366" s="309" t="str">
        <f>IF(IF(ISERROR(HLOOKUP($B366,'Base facturation'!$C$4:$ALN$59,G$4,0)),"",HLOOKUP($B366,'Base facturation'!$C$4:$ALN$59,G$4,0))=0,"",IF(ISERROR(HLOOKUP($B366,'Base facturation'!$C$4:$ALN$59,G$4,0)),"",HLOOKUP($B366,'Base facturation'!$C$4:$ALN$59,G$4,0)))</f>
        <v/>
      </c>
      <c r="H366" s="309" t="str">
        <f>IF(IF(ISERROR(HLOOKUP($B366,'Base facturation'!$C$4:$ALN$59,H$4,0)),"",HLOOKUP($B366,'Base facturation'!$C$4:$ALN$59,H$4,0))=0,"",IF(ISERROR(HLOOKUP($B366,'Base facturation'!$C$4:$ALN$59,H$4,0)),"",HLOOKUP($B366,'Base facturation'!$C$4:$ALN$59,H$4,0)))</f>
        <v/>
      </c>
      <c r="I366" s="287" t="str">
        <f t="shared" si="5"/>
        <v/>
      </c>
      <c r="J366" s="299"/>
      <c r="K366" s="294"/>
      <c r="L366" s="294"/>
      <c r="M366" s="295"/>
    </row>
    <row r="367" spans="2:13" ht="19.600000000000001" customHeight="1" x14ac:dyDescent="0.25">
      <c r="B367" s="282" t="s">
        <v>3174</v>
      </c>
      <c r="C367" s="283" t="str">
        <f>IF(IF(ISERROR(HLOOKUP($B367,'Base facturation'!$C$4:$ALN$59,C$4,0)),"",HLOOKUP($B367,'Base facturation'!$C$4:$ALN$59,C$4,0))=0,"",IF(ISERROR(HLOOKUP($B367,'Base facturation'!$C$4:$ALN$59,C$4,0)),"",HLOOKUP($B367,'Base facturation'!$C$4:$ALN$59,C$4,0)))</f>
        <v/>
      </c>
      <c r="D367" s="283" t="str">
        <f>IF(IF(ISERROR(HLOOKUP($B367,'Base facturation'!$C$4:$ALN$59,D$4,0)),"",HLOOKUP($B367,'Base facturation'!$C$4:$ALN$59,D$4,0))=0,"",IF(ISERROR(HLOOKUP($B367,'Base facturation'!$C$4:$ALN$59,D$4,0)),"",HLOOKUP($B367,'Base facturation'!$C$4:$ALN$59,D$4,0)))</f>
        <v/>
      </c>
      <c r="E367" s="283" t="str">
        <f>IF(IF(ISERROR(HLOOKUP($B367,'Base facturation'!$C$4:$ALN$59,E$4,0)),"",HLOOKUP($B367,'Base facturation'!$C$4:$ALN$59,E$4,0))=0,"",IF(ISERROR(HLOOKUP($B367,'Base facturation'!$C$4:$ALN$59,E$4,0)),"",HLOOKUP($B367,'Base facturation'!$C$4:$ALN$59,E$4,0)))</f>
        <v/>
      </c>
      <c r="F367" s="287" t="str">
        <f>IF(IF(ISERROR(HLOOKUP($B367,'Base facturation'!$C$4:$ALN$59,F$4,0)),"",HLOOKUP($B367,'Base facturation'!$C$4:$ALN$59,F$4,0))=0,"",IF(ISERROR(HLOOKUP($B367,'Base facturation'!$C$4:$ALN$59,F$4,0)),"",HLOOKUP($B367,'Base facturation'!$C$4:$ALN$59,F$4,0)))</f>
        <v/>
      </c>
      <c r="G367" s="309" t="str">
        <f>IF(IF(ISERROR(HLOOKUP($B367,'Base facturation'!$C$4:$ALN$59,G$4,0)),"",HLOOKUP($B367,'Base facturation'!$C$4:$ALN$59,G$4,0))=0,"",IF(ISERROR(HLOOKUP($B367,'Base facturation'!$C$4:$ALN$59,G$4,0)),"",HLOOKUP($B367,'Base facturation'!$C$4:$ALN$59,G$4,0)))</f>
        <v/>
      </c>
      <c r="H367" s="309" t="str">
        <f>IF(IF(ISERROR(HLOOKUP($B367,'Base facturation'!$C$4:$ALN$59,H$4,0)),"",HLOOKUP($B367,'Base facturation'!$C$4:$ALN$59,H$4,0))=0,"",IF(ISERROR(HLOOKUP($B367,'Base facturation'!$C$4:$ALN$59,H$4,0)),"",HLOOKUP($B367,'Base facturation'!$C$4:$ALN$59,H$4,0)))</f>
        <v/>
      </c>
      <c r="I367" s="287" t="str">
        <f t="shared" si="5"/>
        <v/>
      </c>
      <c r="J367" s="299"/>
      <c r="K367" s="294"/>
      <c r="L367" s="294"/>
      <c r="M367" s="295"/>
    </row>
    <row r="368" spans="2:13" ht="19.600000000000001" customHeight="1" x14ac:dyDescent="0.25">
      <c r="B368" s="282" t="s">
        <v>3175</v>
      </c>
      <c r="C368" s="283" t="str">
        <f>IF(IF(ISERROR(HLOOKUP($B368,'Base facturation'!$C$4:$ALN$59,C$4,0)),"",HLOOKUP($B368,'Base facturation'!$C$4:$ALN$59,C$4,0))=0,"",IF(ISERROR(HLOOKUP($B368,'Base facturation'!$C$4:$ALN$59,C$4,0)),"",HLOOKUP($B368,'Base facturation'!$C$4:$ALN$59,C$4,0)))</f>
        <v/>
      </c>
      <c r="D368" s="283" t="str">
        <f>IF(IF(ISERROR(HLOOKUP($B368,'Base facturation'!$C$4:$ALN$59,D$4,0)),"",HLOOKUP($B368,'Base facturation'!$C$4:$ALN$59,D$4,0))=0,"",IF(ISERROR(HLOOKUP($B368,'Base facturation'!$C$4:$ALN$59,D$4,0)),"",HLOOKUP($B368,'Base facturation'!$C$4:$ALN$59,D$4,0)))</f>
        <v/>
      </c>
      <c r="E368" s="283" t="str">
        <f>IF(IF(ISERROR(HLOOKUP($B368,'Base facturation'!$C$4:$ALN$59,E$4,0)),"",HLOOKUP($B368,'Base facturation'!$C$4:$ALN$59,E$4,0))=0,"",IF(ISERROR(HLOOKUP($B368,'Base facturation'!$C$4:$ALN$59,E$4,0)),"",HLOOKUP($B368,'Base facturation'!$C$4:$ALN$59,E$4,0)))</f>
        <v/>
      </c>
      <c r="F368" s="287" t="str">
        <f>IF(IF(ISERROR(HLOOKUP($B368,'Base facturation'!$C$4:$ALN$59,F$4,0)),"",HLOOKUP($B368,'Base facturation'!$C$4:$ALN$59,F$4,0))=0,"",IF(ISERROR(HLOOKUP($B368,'Base facturation'!$C$4:$ALN$59,F$4,0)),"",HLOOKUP($B368,'Base facturation'!$C$4:$ALN$59,F$4,0)))</f>
        <v/>
      </c>
      <c r="G368" s="309" t="str">
        <f>IF(IF(ISERROR(HLOOKUP($B368,'Base facturation'!$C$4:$ALN$59,G$4,0)),"",HLOOKUP($B368,'Base facturation'!$C$4:$ALN$59,G$4,0))=0,"",IF(ISERROR(HLOOKUP($B368,'Base facturation'!$C$4:$ALN$59,G$4,0)),"",HLOOKUP($B368,'Base facturation'!$C$4:$ALN$59,G$4,0)))</f>
        <v/>
      </c>
      <c r="H368" s="309" t="str">
        <f>IF(IF(ISERROR(HLOOKUP($B368,'Base facturation'!$C$4:$ALN$59,H$4,0)),"",HLOOKUP($B368,'Base facturation'!$C$4:$ALN$59,H$4,0))=0,"",IF(ISERROR(HLOOKUP($B368,'Base facturation'!$C$4:$ALN$59,H$4,0)),"",HLOOKUP($B368,'Base facturation'!$C$4:$ALN$59,H$4,0)))</f>
        <v/>
      </c>
      <c r="I368" s="287" t="str">
        <f t="shared" si="5"/>
        <v/>
      </c>
      <c r="J368" s="299"/>
      <c r="K368" s="294"/>
      <c r="L368" s="294"/>
      <c r="M368" s="295"/>
    </row>
    <row r="369" spans="2:13" ht="19.600000000000001" customHeight="1" x14ac:dyDescent="0.25">
      <c r="B369" s="282" t="s">
        <v>3176</v>
      </c>
      <c r="C369" s="283" t="str">
        <f>IF(IF(ISERROR(HLOOKUP($B369,'Base facturation'!$C$4:$ALN$59,C$4,0)),"",HLOOKUP($B369,'Base facturation'!$C$4:$ALN$59,C$4,0))=0,"",IF(ISERROR(HLOOKUP($B369,'Base facturation'!$C$4:$ALN$59,C$4,0)),"",HLOOKUP($B369,'Base facturation'!$C$4:$ALN$59,C$4,0)))</f>
        <v/>
      </c>
      <c r="D369" s="283" t="str">
        <f>IF(IF(ISERROR(HLOOKUP($B369,'Base facturation'!$C$4:$ALN$59,D$4,0)),"",HLOOKUP($B369,'Base facturation'!$C$4:$ALN$59,D$4,0))=0,"",IF(ISERROR(HLOOKUP($B369,'Base facturation'!$C$4:$ALN$59,D$4,0)),"",HLOOKUP($B369,'Base facturation'!$C$4:$ALN$59,D$4,0)))</f>
        <v/>
      </c>
      <c r="E369" s="283" t="str">
        <f>IF(IF(ISERROR(HLOOKUP($B369,'Base facturation'!$C$4:$ALN$59,E$4,0)),"",HLOOKUP($B369,'Base facturation'!$C$4:$ALN$59,E$4,0))=0,"",IF(ISERROR(HLOOKUP($B369,'Base facturation'!$C$4:$ALN$59,E$4,0)),"",HLOOKUP($B369,'Base facturation'!$C$4:$ALN$59,E$4,0)))</f>
        <v/>
      </c>
      <c r="F369" s="287" t="str">
        <f>IF(IF(ISERROR(HLOOKUP($B369,'Base facturation'!$C$4:$ALN$59,F$4,0)),"",HLOOKUP($B369,'Base facturation'!$C$4:$ALN$59,F$4,0))=0,"",IF(ISERROR(HLOOKUP($B369,'Base facturation'!$C$4:$ALN$59,F$4,0)),"",HLOOKUP($B369,'Base facturation'!$C$4:$ALN$59,F$4,0)))</f>
        <v/>
      </c>
      <c r="G369" s="309" t="str">
        <f>IF(IF(ISERROR(HLOOKUP($B369,'Base facturation'!$C$4:$ALN$59,G$4,0)),"",HLOOKUP($B369,'Base facturation'!$C$4:$ALN$59,G$4,0))=0,"",IF(ISERROR(HLOOKUP($B369,'Base facturation'!$C$4:$ALN$59,G$4,0)),"",HLOOKUP($B369,'Base facturation'!$C$4:$ALN$59,G$4,0)))</f>
        <v/>
      </c>
      <c r="H369" s="309" t="str">
        <f>IF(IF(ISERROR(HLOOKUP($B369,'Base facturation'!$C$4:$ALN$59,H$4,0)),"",HLOOKUP($B369,'Base facturation'!$C$4:$ALN$59,H$4,0))=0,"",IF(ISERROR(HLOOKUP($B369,'Base facturation'!$C$4:$ALN$59,H$4,0)),"",HLOOKUP($B369,'Base facturation'!$C$4:$ALN$59,H$4,0)))</f>
        <v/>
      </c>
      <c r="I369" s="287" t="str">
        <f t="shared" si="5"/>
        <v/>
      </c>
      <c r="J369" s="299"/>
      <c r="K369" s="294"/>
      <c r="L369" s="294"/>
      <c r="M369" s="295"/>
    </row>
    <row r="370" spans="2:13" ht="19.600000000000001" customHeight="1" x14ac:dyDescent="0.25">
      <c r="B370" s="282" t="s">
        <v>3177</v>
      </c>
      <c r="C370" s="283" t="str">
        <f>IF(IF(ISERROR(HLOOKUP($B370,'Base facturation'!$C$4:$ALN$59,C$4,0)),"",HLOOKUP($B370,'Base facturation'!$C$4:$ALN$59,C$4,0))=0,"",IF(ISERROR(HLOOKUP($B370,'Base facturation'!$C$4:$ALN$59,C$4,0)),"",HLOOKUP($B370,'Base facturation'!$C$4:$ALN$59,C$4,0)))</f>
        <v/>
      </c>
      <c r="D370" s="283" t="str">
        <f>IF(IF(ISERROR(HLOOKUP($B370,'Base facturation'!$C$4:$ALN$59,D$4,0)),"",HLOOKUP($B370,'Base facturation'!$C$4:$ALN$59,D$4,0))=0,"",IF(ISERROR(HLOOKUP($B370,'Base facturation'!$C$4:$ALN$59,D$4,0)),"",HLOOKUP($B370,'Base facturation'!$C$4:$ALN$59,D$4,0)))</f>
        <v/>
      </c>
      <c r="E370" s="283" t="str">
        <f>IF(IF(ISERROR(HLOOKUP($B370,'Base facturation'!$C$4:$ALN$59,E$4,0)),"",HLOOKUP($B370,'Base facturation'!$C$4:$ALN$59,E$4,0))=0,"",IF(ISERROR(HLOOKUP($B370,'Base facturation'!$C$4:$ALN$59,E$4,0)),"",HLOOKUP($B370,'Base facturation'!$C$4:$ALN$59,E$4,0)))</f>
        <v/>
      </c>
      <c r="F370" s="287" t="str">
        <f>IF(IF(ISERROR(HLOOKUP($B370,'Base facturation'!$C$4:$ALN$59,F$4,0)),"",HLOOKUP($B370,'Base facturation'!$C$4:$ALN$59,F$4,0))=0,"",IF(ISERROR(HLOOKUP($B370,'Base facturation'!$C$4:$ALN$59,F$4,0)),"",HLOOKUP($B370,'Base facturation'!$C$4:$ALN$59,F$4,0)))</f>
        <v/>
      </c>
      <c r="G370" s="309" t="str">
        <f>IF(IF(ISERROR(HLOOKUP($B370,'Base facturation'!$C$4:$ALN$59,G$4,0)),"",HLOOKUP($B370,'Base facturation'!$C$4:$ALN$59,G$4,0))=0,"",IF(ISERROR(HLOOKUP($B370,'Base facturation'!$C$4:$ALN$59,G$4,0)),"",HLOOKUP($B370,'Base facturation'!$C$4:$ALN$59,G$4,0)))</f>
        <v/>
      </c>
      <c r="H370" s="309" t="str">
        <f>IF(IF(ISERROR(HLOOKUP($B370,'Base facturation'!$C$4:$ALN$59,H$4,0)),"",HLOOKUP($B370,'Base facturation'!$C$4:$ALN$59,H$4,0))=0,"",IF(ISERROR(HLOOKUP($B370,'Base facturation'!$C$4:$ALN$59,H$4,0)),"",HLOOKUP($B370,'Base facturation'!$C$4:$ALN$59,H$4,0)))</f>
        <v/>
      </c>
      <c r="I370" s="287" t="str">
        <f t="shared" si="5"/>
        <v/>
      </c>
      <c r="J370" s="299"/>
      <c r="K370" s="294"/>
      <c r="L370" s="294"/>
      <c r="M370" s="295"/>
    </row>
    <row r="371" spans="2:13" ht="19.600000000000001" customHeight="1" x14ac:dyDescent="0.25">
      <c r="B371" s="282" t="s">
        <v>3178</v>
      </c>
      <c r="C371" s="283" t="str">
        <f>IF(IF(ISERROR(HLOOKUP($B371,'Base facturation'!$C$4:$ALN$59,C$4,0)),"",HLOOKUP($B371,'Base facturation'!$C$4:$ALN$59,C$4,0))=0,"",IF(ISERROR(HLOOKUP($B371,'Base facturation'!$C$4:$ALN$59,C$4,0)),"",HLOOKUP($B371,'Base facturation'!$C$4:$ALN$59,C$4,0)))</f>
        <v/>
      </c>
      <c r="D371" s="283" t="str">
        <f>IF(IF(ISERROR(HLOOKUP($B371,'Base facturation'!$C$4:$ALN$59,D$4,0)),"",HLOOKUP($B371,'Base facturation'!$C$4:$ALN$59,D$4,0))=0,"",IF(ISERROR(HLOOKUP($B371,'Base facturation'!$C$4:$ALN$59,D$4,0)),"",HLOOKUP($B371,'Base facturation'!$C$4:$ALN$59,D$4,0)))</f>
        <v/>
      </c>
      <c r="E371" s="283" t="str">
        <f>IF(IF(ISERROR(HLOOKUP($B371,'Base facturation'!$C$4:$ALN$59,E$4,0)),"",HLOOKUP($B371,'Base facturation'!$C$4:$ALN$59,E$4,0))=0,"",IF(ISERROR(HLOOKUP($B371,'Base facturation'!$C$4:$ALN$59,E$4,0)),"",HLOOKUP($B371,'Base facturation'!$C$4:$ALN$59,E$4,0)))</f>
        <v/>
      </c>
      <c r="F371" s="287" t="str">
        <f>IF(IF(ISERROR(HLOOKUP($B371,'Base facturation'!$C$4:$ALN$59,F$4,0)),"",HLOOKUP($B371,'Base facturation'!$C$4:$ALN$59,F$4,0))=0,"",IF(ISERROR(HLOOKUP($B371,'Base facturation'!$C$4:$ALN$59,F$4,0)),"",HLOOKUP($B371,'Base facturation'!$C$4:$ALN$59,F$4,0)))</f>
        <v/>
      </c>
      <c r="G371" s="309" t="str">
        <f>IF(IF(ISERROR(HLOOKUP($B371,'Base facturation'!$C$4:$ALN$59,G$4,0)),"",HLOOKUP($B371,'Base facturation'!$C$4:$ALN$59,G$4,0))=0,"",IF(ISERROR(HLOOKUP($B371,'Base facturation'!$C$4:$ALN$59,G$4,0)),"",HLOOKUP($B371,'Base facturation'!$C$4:$ALN$59,G$4,0)))</f>
        <v/>
      </c>
      <c r="H371" s="309" t="str">
        <f>IF(IF(ISERROR(HLOOKUP($B371,'Base facturation'!$C$4:$ALN$59,H$4,0)),"",HLOOKUP($B371,'Base facturation'!$C$4:$ALN$59,H$4,0))=0,"",IF(ISERROR(HLOOKUP($B371,'Base facturation'!$C$4:$ALN$59,H$4,0)),"",HLOOKUP($B371,'Base facturation'!$C$4:$ALN$59,H$4,0)))</f>
        <v/>
      </c>
      <c r="I371" s="287" t="str">
        <f t="shared" si="5"/>
        <v/>
      </c>
      <c r="J371" s="299"/>
      <c r="K371" s="294"/>
      <c r="L371" s="294"/>
      <c r="M371" s="295"/>
    </row>
    <row r="372" spans="2:13" ht="19.600000000000001" customHeight="1" x14ac:dyDescent="0.25">
      <c r="B372" s="282" t="s">
        <v>3179</v>
      </c>
      <c r="C372" s="283" t="str">
        <f>IF(IF(ISERROR(HLOOKUP($B372,'Base facturation'!$C$4:$ALN$59,C$4,0)),"",HLOOKUP($B372,'Base facturation'!$C$4:$ALN$59,C$4,0))=0,"",IF(ISERROR(HLOOKUP($B372,'Base facturation'!$C$4:$ALN$59,C$4,0)),"",HLOOKUP($B372,'Base facturation'!$C$4:$ALN$59,C$4,0)))</f>
        <v/>
      </c>
      <c r="D372" s="283" t="str">
        <f>IF(IF(ISERROR(HLOOKUP($B372,'Base facturation'!$C$4:$ALN$59,D$4,0)),"",HLOOKUP($B372,'Base facturation'!$C$4:$ALN$59,D$4,0))=0,"",IF(ISERROR(HLOOKUP($B372,'Base facturation'!$C$4:$ALN$59,D$4,0)),"",HLOOKUP($B372,'Base facturation'!$C$4:$ALN$59,D$4,0)))</f>
        <v/>
      </c>
      <c r="E372" s="283" t="str">
        <f>IF(IF(ISERROR(HLOOKUP($B372,'Base facturation'!$C$4:$ALN$59,E$4,0)),"",HLOOKUP($B372,'Base facturation'!$C$4:$ALN$59,E$4,0))=0,"",IF(ISERROR(HLOOKUP($B372,'Base facturation'!$C$4:$ALN$59,E$4,0)),"",HLOOKUP($B372,'Base facturation'!$C$4:$ALN$59,E$4,0)))</f>
        <v/>
      </c>
      <c r="F372" s="287" t="str">
        <f>IF(IF(ISERROR(HLOOKUP($B372,'Base facturation'!$C$4:$ALN$59,F$4,0)),"",HLOOKUP($B372,'Base facturation'!$C$4:$ALN$59,F$4,0))=0,"",IF(ISERROR(HLOOKUP($B372,'Base facturation'!$C$4:$ALN$59,F$4,0)),"",HLOOKUP($B372,'Base facturation'!$C$4:$ALN$59,F$4,0)))</f>
        <v/>
      </c>
      <c r="G372" s="309" t="str">
        <f>IF(IF(ISERROR(HLOOKUP($B372,'Base facturation'!$C$4:$ALN$59,G$4,0)),"",HLOOKUP($B372,'Base facturation'!$C$4:$ALN$59,G$4,0))=0,"",IF(ISERROR(HLOOKUP($B372,'Base facturation'!$C$4:$ALN$59,G$4,0)),"",HLOOKUP($B372,'Base facturation'!$C$4:$ALN$59,G$4,0)))</f>
        <v/>
      </c>
      <c r="H372" s="309" t="str">
        <f>IF(IF(ISERROR(HLOOKUP($B372,'Base facturation'!$C$4:$ALN$59,H$4,0)),"",HLOOKUP($B372,'Base facturation'!$C$4:$ALN$59,H$4,0))=0,"",IF(ISERROR(HLOOKUP($B372,'Base facturation'!$C$4:$ALN$59,H$4,0)),"",HLOOKUP($B372,'Base facturation'!$C$4:$ALN$59,H$4,0)))</f>
        <v/>
      </c>
      <c r="I372" s="287" t="str">
        <f t="shared" si="5"/>
        <v/>
      </c>
      <c r="J372" s="299"/>
      <c r="K372" s="294"/>
      <c r="L372" s="294"/>
      <c r="M372" s="295"/>
    </row>
    <row r="373" spans="2:13" ht="19.600000000000001" customHeight="1" x14ac:dyDescent="0.25">
      <c r="B373" s="282" t="s">
        <v>3180</v>
      </c>
      <c r="C373" s="283" t="str">
        <f>IF(IF(ISERROR(HLOOKUP($B373,'Base facturation'!$C$4:$ALN$59,C$4,0)),"",HLOOKUP($B373,'Base facturation'!$C$4:$ALN$59,C$4,0))=0,"",IF(ISERROR(HLOOKUP($B373,'Base facturation'!$C$4:$ALN$59,C$4,0)),"",HLOOKUP($B373,'Base facturation'!$C$4:$ALN$59,C$4,0)))</f>
        <v/>
      </c>
      <c r="D373" s="283" t="str">
        <f>IF(IF(ISERROR(HLOOKUP($B373,'Base facturation'!$C$4:$ALN$59,D$4,0)),"",HLOOKUP($B373,'Base facturation'!$C$4:$ALN$59,D$4,0))=0,"",IF(ISERROR(HLOOKUP($B373,'Base facturation'!$C$4:$ALN$59,D$4,0)),"",HLOOKUP($B373,'Base facturation'!$C$4:$ALN$59,D$4,0)))</f>
        <v/>
      </c>
      <c r="E373" s="283" t="str">
        <f>IF(IF(ISERROR(HLOOKUP($B373,'Base facturation'!$C$4:$ALN$59,E$4,0)),"",HLOOKUP($B373,'Base facturation'!$C$4:$ALN$59,E$4,0))=0,"",IF(ISERROR(HLOOKUP($B373,'Base facturation'!$C$4:$ALN$59,E$4,0)),"",HLOOKUP($B373,'Base facturation'!$C$4:$ALN$59,E$4,0)))</f>
        <v/>
      </c>
      <c r="F373" s="287" t="str">
        <f>IF(IF(ISERROR(HLOOKUP($B373,'Base facturation'!$C$4:$ALN$59,F$4,0)),"",HLOOKUP($B373,'Base facturation'!$C$4:$ALN$59,F$4,0))=0,"",IF(ISERROR(HLOOKUP($B373,'Base facturation'!$C$4:$ALN$59,F$4,0)),"",HLOOKUP($B373,'Base facturation'!$C$4:$ALN$59,F$4,0)))</f>
        <v/>
      </c>
      <c r="G373" s="309" t="str">
        <f>IF(IF(ISERROR(HLOOKUP($B373,'Base facturation'!$C$4:$ALN$59,G$4,0)),"",HLOOKUP($B373,'Base facturation'!$C$4:$ALN$59,G$4,0))=0,"",IF(ISERROR(HLOOKUP($B373,'Base facturation'!$C$4:$ALN$59,G$4,0)),"",HLOOKUP($B373,'Base facturation'!$C$4:$ALN$59,G$4,0)))</f>
        <v/>
      </c>
      <c r="H373" s="309" t="str">
        <f>IF(IF(ISERROR(HLOOKUP($B373,'Base facturation'!$C$4:$ALN$59,H$4,0)),"",HLOOKUP($B373,'Base facturation'!$C$4:$ALN$59,H$4,0))=0,"",IF(ISERROR(HLOOKUP($B373,'Base facturation'!$C$4:$ALN$59,H$4,0)),"",HLOOKUP($B373,'Base facturation'!$C$4:$ALN$59,H$4,0)))</f>
        <v/>
      </c>
      <c r="I373" s="287" t="str">
        <f t="shared" si="5"/>
        <v/>
      </c>
      <c r="J373" s="299"/>
      <c r="K373" s="294"/>
      <c r="L373" s="294"/>
      <c r="M373" s="295"/>
    </row>
    <row r="374" spans="2:13" ht="19.600000000000001" customHeight="1" x14ac:dyDescent="0.25">
      <c r="B374" s="282" t="s">
        <v>3181</v>
      </c>
      <c r="C374" s="283" t="str">
        <f>IF(IF(ISERROR(HLOOKUP($B374,'Base facturation'!$C$4:$ALN$59,C$4,0)),"",HLOOKUP($B374,'Base facturation'!$C$4:$ALN$59,C$4,0))=0,"",IF(ISERROR(HLOOKUP($B374,'Base facturation'!$C$4:$ALN$59,C$4,0)),"",HLOOKUP($B374,'Base facturation'!$C$4:$ALN$59,C$4,0)))</f>
        <v/>
      </c>
      <c r="D374" s="283" t="str">
        <f>IF(IF(ISERROR(HLOOKUP($B374,'Base facturation'!$C$4:$ALN$59,D$4,0)),"",HLOOKUP($B374,'Base facturation'!$C$4:$ALN$59,D$4,0))=0,"",IF(ISERROR(HLOOKUP($B374,'Base facturation'!$C$4:$ALN$59,D$4,0)),"",HLOOKUP($B374,'Base facturation'!$C$4:$ALN$59,D$4,0)))</f>
        <v/>
      </c>
      <c r="E374" s="283" t="str">
        <f>IF(IF(ISERROR(HLOOKUP($B374,'Base facturation'!$C$4:$ALN$59,E$4,0)),"",HLOOKUP($B374,'Base facturation'!$C$4:$ALN$59,E$4,0))=0,"",IF(ISERROR(HLOOKUP($B374,'Base facturation'!$C$4:$ALN$59,E$4,0)),"",HLOOKUP($B374,'Base facturation'!$C$4:$ALN$59,E$4,0)))</f>
        <v/>
      </c>
      <c r="F374" s="287" t="str">
        <f>IF(IF(ISERROR(HLOOKUP($B374,'Base facturation'!$C$4:$ALN$59,F$4,0)),"",HLOOKUP($B374,'Base facturation'!$C$4:$ALN$59,F$4,0))=0,"",IF(ISERROR(HLOOKUP($B374,'Base facturation'!$C$4:$ALN$59,F$4,0)),"",HLOOKUP($B374,'Base facturation'!$C$4:$ALN$59,F$4,0)))</f>
        <v/>
      </c>
      <c r="G374" s="309" t="str">
        <f>IF(IF(ISERROR(HLOOKUP($B374,'Base facturation'!$C$4:$ALN$59,G$4,0)),"",HLOOKUP($B374,'Base facturation'!$C$4:$ALN$59,G$4,0))=0,"",IF(ISERROR(HLOOKUP($B374,'Base facturation'!$C$4:$ALN$59,G$4,0)),"",HLOOKUP($B374,'Base facturation'!$C$4:$ALN$59,G$4,0)))</f>
        <v/>
      </c>
      <c r="H374" s="309" t="str">
        <f>IF(IF(ISERROR(HLOOKUP($B374,'Base facturation'!$C$4:$ALN$59,H$4,0)),"",HLOOKUP($B374,'Base facturation'!$C$4:$ALN$59,H$4,0))=0,"",IF(ISERROR(HLOOKUP($B374,'Base facturation'!$C$4:$ALN$59,H$4,0)),"",HLOOKUP($B374,'Base facturation'!$C$4:$ALN$59,H$4,0)))</f>
        <v/>
      </c>
      <c r="I374" s="287" t="str">
        <f t="shared" si="5"/>
        <v/>
      </c>
      <c r="J374" s="299"/>
      <c r="K374" s="294"/>
      <c r="L374" s="294"/>
      <c r="M374" s="295"/>
    </row>
    <row r="375" spans="2:13" ht="19.600000000000001" customHeight="1" x14ac:dyDescent="0.25">
      <c r="B375" s="282" t="s">
        <v>3182</v>
      </c>
      <c r="C375" s="283" t="str">
        <f>IF(IF(ISERROR(HLOOKUP($B375,'Base facturation'!$C$4:$ALN$59,C$4,0)),"",HLOOKUP($B375,'Base facturation'!$C$4:$ALN$59,C$4,0))=0,"",IF(ISERROR(HLOOKUP($B375,'Base facturation'!$C$4:$ALN$59,C$4,0)),"",HLOOKUP($B375,'Base facturation'!$C$4:$ALN$59,C$4,0)))</f>
        <v/>
      </c>
      <c r="D375" s="283" t="str">
        <f>IF(IF(ISERROR(HLOOKUP($B375,'Base facturation'!$C$4:$ALN$59,D$4,0)),"",HLOOKUP($B375,'Base facturation'!$C$4:$ALN$59,D$4,0))=0,"",IF(ISERROR(HLOOKUP($B375,'Base facturation'!$C$4:$ALN$59,D$4,0)),"",HLOOKUP($B375,'Base facturation'!$C$4:$ALN$59,D$4,0)))</f>
        <v/>
      </c>
      <c r="E375" s="283" t="str">
        <f>IF(IF(ISERROR(HLOOKUP($B375,'Base facturation'!$C$4:$ALN$59,E$4,0)),"",HLOOKUP($B375,'Base facturation'!$C$4:$ALN$59,E$4,0))=0,"",IF(ISERROR(HLOOKUP($B375,'Base facturation'!$C$4:$ALN$59,E$4,0)),"",HLOOKUP($B375,'Base facturation'!$C$4:$ALN$59,E$4,0)))</f>
        <v/>
      </c>
      <c r="F375" s="287" t="str">
        <f>IF(IF(ISERROR(HLOOKUP($B375,'Base facturation'!$C$4:$ALN$59,F$4,0)),"",HLOOKUP($B375,'Base facturation'!$C$4:$ALN$59,F$4,0))=0,"",IF(ISERROR(HLOOKUP($B375,'Base facturation'!$C$4:$ALN$59,F$4,0)),"",HLOOKUP($B375,'Base facturation'!$C$4:$ALN$59,F$4,0)))</f>
        <v/>
      </c>
      <c r="G375" s="309" t="str">
        <f>IF(IF(ISERROR(HLOOKUP($B375,'Base facturation'!$C$4:$ALN$59,G$4,0)),"",HLOOKUP($B375,'Base facturation'!$C$4:$ALN$59,G$4,0))=0,"",IF(ISERROR(HLOOKUP($B375,'Base facturation'!$C$4:$ALN$59,G$4,0)),"",HLOOKUP($B375,'Base facturation'!$C$4:$ALN$59,G$4,0)))</f>
        <v/>
      </c>
      <c r="H375" s="309" t="str">
        <f>IF(IF(ISERROR(HLOOKUP($B375,'Base facturation'!$C$4:$ALN$59,H$4,0)),"",HLOOKUP($B375,'Base facturation'!$C$4:$ALN$59,H$4,0))=0,"",IF(ISERROR(HLOOKUP($B375,'Base facturation'!$C$4:$ALN$59,H$4,0)),"",HLOOKUP($B375,'Base facturation'!$C$4:$ALN$59,H$4,0)))</f>
        <v/>
      </c>
      <c r="I375" s="287" t="str">
        <f t="shared" si="5"/>
        <v/>
      </c>
      <c r="J375" s="299"/>
      <c r="K375" s="294"/>
      <c r="L375" s="294"/>
      <c r="M375" s="295"/>
    </row>
    <row r="376" spans="2:13" ht="19.600000000000001" customHeight="1" x14ac:dyDescent="0.25">
      <c r="B376" s="282" t="s">
        <v>3183</v>
      </c>
      <c r="C376" s="283" t="str">
        <f>IF(IF(ISERROR(HLOOKUP($B376,'Base facturation'!$C$4:$ALN$59,C$4,0)),"",HLOOKUP($B376,'Base facturation'!$C$4:$ALN$59,C$4,0))=0,"",IF(ISERROR(HLOOKUP($B376,'Base facturation'!$C$4:$ALN$59,C$4,0)),"",HLOOKUP($B376,'Base facturation'!$C$4:$ALN$59,C$4,0)))</f>
        <v/>
      </c>
      <c r="D376" s="283" t="str">
        <f>IF(IF(ISERROR(HLOOKUP($B376,'Base facturation'!$C$4:$ALN$59,D$4,0)),"",HLOOKUP($B376,'Base facturation'!$C$4:$ALN$59,D$4,0))=0,"",IF(ISERROR(HLOOKUP($B376,'Base facturation'!$C$4:$ALN$59,D$4,0)),"",HLOOKUP($B376,'Base facturation'!$C$4:$ALN$59,D$4,0)))</f>
        <v/>
      </c>
      <c r="E376" s="283" t="str">
        <f>IF(IF(ISERROR(HLOOKUP($B376,'Base facturation'!$C$4:$ALN$59,E$4,0)),"",HLOOKUP($B376,'Base facturation'!$C$4:$ALN$59,E$4,0))=0,"",IF(ISERROR(HLOOKUP($B376,'Base facturation'!$C$4:$ALN$59,E$4,0)),"",HLOOKUP($B376,'Base facturation'!$C$4:$ALN$59,E$4,0)))</f>
        <v/>
      </c>
      <c r="F376" s="287" t="str">
        <f>IF(IF(ISERROR(HLOOKUP($B376,'Base facturation'!$C$4:$ALN$59,F$4,0)),"",HLOOKUP($B376,'Base facturation'!$C$4:$ALN$59,F$4,0))=0,"",IF(ISERROR(HLOOKUP($B376,'Base facturation'!$C$4:$ALN$59,F$4,0)),"",HLOOKUP($B376,'Base facturation'!$C$4:$ALN$59,F$4,0)))</f>
        <v/>
      </c>
      <c r="G376" s="309" t="str">
        <f>IF(IF(ISERROR(HLOOKUP($B376,'Base facturation'!$C$4:$ALN$59,G$4,0)),"",HLOOKUP($B376,'Base facturation'!$C$4:$ALN$59,G$4,0))=0,"",IF(ISERROR(HLOOKUP($B376,'Base facturation'!$C$4:$ALN$59,G$4,0)),"",HLOOKUP($B376,'Base facturation'!$C$4:$ALN$59,G$4,0)))</f>
        <v/>
      </c>
      <c r="H376" s="309" t="str">
        <f>IF(IF(ISERROR(HLOOKUP($B376,'Base facturation'!$C$4:$ALN$59,H$4,0)),"",HLOOKUP($B376,'Base facturation'!$C$4:$ALN$59,H$4,0))=0,"",IF(ISERROR(HLOOKUP($B376,'Base facturation'!$C$4:$ALN$59,H$4,0)),"",HLOOKUP($B376,'Base facturation'!$C$4:$ALN$59,H$4,0)))</f>
        <v/>
      </c>
      <c r="I376" s="287" t="str">
        <f t="shared" si="5"/>
        <v/>
      </c>
      <c r="J376" s="299"/>
      <c r="K376" s="294"/>
      <c r="L376" s="294"/>
      <c r="M376" s="295"/>
    </row>
    <row r="377" spans="2:13" ht="19.600000000000001" customHeight="1" x14ac:dyDescent="0.25">
      <c r="B377" s="282" t="s">
        <v>3184</v>
      </c>
      <c r="C377" s="283" t="str">
        <f>IF(IF(ISERROR(HLOOKUP($B377,'Base facturation'!$C$4:$ALN$59,C$4,0)),"",HLOOKUP($B377,'Base facturation'!$C$4:$ALN$59,C$4,0))=0,"",IF(ISERROR(HLOOKUP($B377,'Base facturation'!$C$4:$ALN$59,C$4,0)),"",HLOOKUP($B377,'Base facturation'!$C$4:$ALN$59,C$4,0)))</f>
        <v/>
      </c>
      <c r="D377" s="283" t="str">
        <f>IF(IF(ISERROR(HLOOKUP($B377,'Base facturation'!$C$4:$ALN$59,D$4,0)),"",HLOOKUP($B377,'Base facturation'!$C$4:$ALN$59,D$4,0))=0,"",IF(ISERROR(HLOOKUP($B377,'Base facturation'!$C$4:$ALN$59,D$4,0)),"",HLOOKUP($B377,'Base facturation'!$C$4:$ALN$59,D$4,0)))</f>
        <v/>
      </c>
      <c r="E377" s="283" t="str">
        <f>IF(IF(ISERROR(HLOOKUP($B377,'Base facturation'!$C$4:$ALN$59,E$4,0)),"",HLOOKUP($B377,'Base facturation'!$C$4:$ALN$59,E$4,0))=0,"",IF(ISERROR(HLOOKUP($B377,'Base facturation'!$C$4:$ALN$59,E$4,0)),"",HLOOKUP($B377,'Base facturation'!$C$4:$ALN$59,E$4,0)))</f>
        <v/>
      </c>
      <c r="F377" s="287" t="str">
        <f>IF(IF(ISERROR(HLOOKUP($B377,'Base facturation'!$C$4:$ALN$59,F$4,0)),"",HLOOKUP($B377,'Base facturation'!$C$4:$ALN$59,F$4,0))=0,"",IF(ISERROR(HLOOKUP($B377,'Base facturation'!$C$4:$ALN$59,F$4,0)),"",HLOOKUP($B377,'Base facturation'!$C$4:$ALN$59,F$4,0)))</f>
        <v/>
      </c>
      <c r="G377" s="309" t="str">
        <f>IF(IF(ISERROR(HLOOKUP($B377,'Base facturation'!$C$4:$ALN$59,G$4,0)),"",HLOOKUP($B377,'Base facturation'!$C$4:$ALN$59,G$4,0))=0,"",IF(ISERROR(HLOOKUP($B377,'Base facturation'!$C$4:$ALN$59,G$4,0)),"",HLOOKUP($B377,'Base facturation'!$C$4:$ALN$59,G$4,0)))</f>
        <v/>
      </c>
      <c r="H377" s="309" t="str">
        <f>IF(IF(ISERROR(HLOOKUP($B377,'Base facturation'!$C$4:$ALN$59,H$4,0)),"",HLOOKUP($B377,'Base facturation'!$C$4:$ALN$59,H$4,0))=0,"",IF(ISERROR(HLOOKUP($B377,'Base facturation'!$C$4:$ALN$59,H$4,0)),"",HLOOKUP($B377,'Base facturation'!$C$4:$ALN$59,H$4,0)))</f>
        <v/>
      </c>
      <c r="I377" s="287" t="str">
        <f t="shared" si="5"/>
        <v/>
      </c>
      <c r="J377" s="299"/>
      <c r="K377" s="294"/>
      <c r="L377" s="294"/>
      <c r="M377" s="295"/>
    </row>
    <row r="378" spans="2:13" ht="19.600000000000001" customHeight="1" x14ac:dyDescent="0.25">
      <c r="B378" s="282" t="s">
        <v>3185</v>
      </c>
      <c r="C378" s="283" t="str">
        <f>IF(IF(ISERROR(HLOOKUP($B378,'Base facturation'!$C$4:$ALN$59,C$4,0)),"",HLOOKUP($B378,'Base facturation'!$C$4:$ALN$59,C$4,0))=0,"",IF(ISERROR(HLOOKUP($B378,'Base facturation'!$C$4:$ALN$59,C$4,0)),"",HLOOKUP($B378,'Base facturation'!$C$4:$ALN$59,C$4,0)))</f>
        <v/>
      </c>
      <c r="D378" s="283" t="str">
        <f>IF(IF(ISERROR(HLOOKUP($B378,'Base facturation'!$C$4:$ALN$59,D$4,0)),"",HLOOKUP($B378,'Base facturation'!$C$4:$ALN$59,D$4,0))=0,"",IF(ISERROR(HLOOKUP($B378,'Base facturation'!$C$4:$ALN$59,D$4,0)),"",HLOOKUP($B378,'Base facturation'!$C$4:$ALN$59,D$4,0)))</f>
        <v/>
      </c>
      <c r="E378" s="283" t="str">
        <f>IF(IF(ISERROR(HLOOKUP($B378,'Base facturation'!$C$4:$ALN$59,E$4,0)),"",HLOOKUP($B378,'Base facturation'!$C$4:$ALN$59,E$4,0))=0,"",IF(ISERROR(HLOOKUP($B378,'Base facturation'!$C$4:$ALN$59,E$4,0)),"",HLOOKUP($B378,'Base facturation'!$C$4:$ALN$59,E$4,0)))</f>
        <v/>
      </c>
      <c r="F378" s="287" t="str">
        <f>IF(IF(ISERROR(HLOOKUP($B378,'Base facturation'!$C$4:$ALN$59,F$4,0)),"",HLOOKUP($B378,'Base facturation'!$C$4:$ALN$59,F$4,0))=0,"",IF(ISERROR(HLOOKUP($B378,'Base facturation'!$C$4:$ALN$59,F$4,0)),"",HLOOKUP($B378,'Base facturation'!$C$4:$ALN$59,F$4,0)))</f>
        <v/>
      </c>
      <c r="G378" s="309" t="str">
        <f>IF(IF(ISERROR(HLOOKUP($B378,'Base facturation'!$C$4:$ALN$59,G$4,0)),"",HLOOKUP($B378,'Base facturation'!$C$4:$ALN$59,G$4,0))=0,"",IF(ISERROR(HLOOKUP($B378,'Base facturation'!$C$4:$ALN$59,G$4,0)),"",HLOOKUP($B378,'Base facturation'!$C$4:$ALN$59,G$4,0)))</f>
        <v/>
      </c>
      <c r="H378" s="309" t="str">
        <f>IF(IF(ISERROR(HLOOKUP($B378,'Base facturation'!$C$4:$ALN$59,H$4,0)),"",HLOOKUP($B378,'Base facturation'!$C$4:$ALN$59,H$4,0))=0,"",IF(ISERROR(HLOOKUP($B378,'Base facturation'!$C$4:$ALN$59,H$4,0)),"",HLOOKUP($B378,'Base facturation'!$C$4:$ALN$59,H$4,0)))</f>
        <v/>
      </c>
      <c r="I378" s="287" t="str">
        <f t="shared" si="5"/>
        <v/>
      </c>
      <c r="J378" s="299"/>
      <c r="K378" s="294"/>
      <c r="L378" s="294"/>
      <c r="M378" s="295"/>
    </row>
    <row r="379" spans="2:13" ht="19.600000000000001" customHeight="1" x14ac:dyDescent="0.25">
      <c r="B379" s="282" t="s">
        <v>3186</v>
      </c>
      <c r="C379" s="283" t="str">
        <f>IF(IF(ISERROR(HLOOKUP($B379,'Base facturation'!$C$4:$ALN$59,C$4,0)),"",HLOOKUP($B379,'Base facturation'!$C$4:$ALN$59,C$4,0))=0,"",IF(ISERROR(HLOOKUP($B379,'Base facturation'!$C$4:$ALN$59,C$4,0)),"",HLOOKUP($B379,'Base facturation'!$C$4:$ALN$59,C$4,0)))</f>
        <v/>
      </c>
      <c r="D379" s="283" t="str">
        <f>IF(IF(ISERROR(HLOOKUP($B379,'Base facturation'!$C$4:$ALN$59,D$4,0)),"",HLOOKUP($B379,'Base facturation'!$C$4:$ALN$59,D$4,0))=0,"",IF(ISERROR(HLOOKUP($B379,'Base facturation'!$C$4:$ALN$59,D$4,0)),"",HLOOKUP($B379,'Base facturation'!$C$4:$ALN$59,D$4,0)))</f>
        <v/>
      </c>
      <c r="E379" s="283" t="str">
        <f>IF(IF(ISERROR(HLOOKUP($B379,'Base facturation'!$C$4:$ALN$59,E$4,0)),"",HLOOKUP($B379,'Base facturation'!$C$4:$ALN$59,E$4,0))=0,"",IF(ISERROR(HLOOKUP($B379,'Base facturation'!$C$4:$ALN$59,E$4,0)),"",HLOOKUP($B379,'Base facturation'!$C$4:$ALN$59,E$4,0)))</f>
        <v/>
      </c>
      <c r="F379" s="287" t="str">
        <f>IF(IF(ISERROR(HLOOKUP($B379,'Base facturation'!$C$4:$ALN$59,F$4,0)),"",HLOOKUP($B379,'Base facturation'!$C$4:$ALN$59,F$4,0))=0,"",IF(ISERROR(HLOOKUP($B379,'Base facturation'!$C$4:$ALN$59,F$4,0)),"",HLOOKUP($B379,'Base facturation'!$C$4:$ALN$59,F$4,0)))</f>
        <v/>
      </c>
      <c r="G379" s="309" t="str">
        <f>IF(IF(ISERROR(HLOOKUP($B379,'Base facturation'!$C$4:$ALN$59,G$4,0)),"",HLOOKUP($B379,'Base facturation'!$C$4:$ALN$59,G$4,0))=0,"",IF(ISERROR(HLOOKUP($B379,'Base facturation'!$C$4:$ALN$59,G$4,0)),"",HLOOKUP($B379,'Base facturation'!$C$4:$ALN$59,G$4,0)))</f>
        <v/>
      </c>
      <c r="H379" s="309" t="str">
        <f>IF(IF(ISERROR(HLOOKUP($B379,'Base facturation'!$C$4:$ALN$59,H$4,0)),"",HLOOKUP($B379,'Base facturation'!$C$4:$ALN$59,H$4,0))=0,"",IF(ISERROR(HLOOKUP($B379,'Base facturation'!$C$4:$ALN$59,H$4,0)),"",HLOOKUP($B379,'Base facturation'!$C$4:$ALN$59,H$4,0)))</f>
        <v/>
      </c>
      <c r="I379" s="287" t="str">
        <f t="shared" si="5"/>
        <v/>
      </c>
      <c r="J379" s="299"/>
      <c r="K379" s="294"/>
      <c r="L379" s="294"/>
      <c r="M379" s="295"/>
    </row>
    <row r="380" spans="2:13" ht="19.600000000000001" customHeight="1" x14ac:dyDescent="0.25">
      <c r="B380" s="282" t="s">
        <v>3187</v>
      </c>
      <c r="C380" s="283" t="str">
        <f>IF(IF(ISERROR(HLOOKUP($B380,'Base facturation'!$C$4:$ALN$59,C$4,0)),"",HLOOKUP($B380,'Base facturation'!$C$4:$ALN$59,C$4,0))=0,"",IF(ISERROR(HLOOKUP($B380,'Base facturation'!$C$4:$ALN$59,C$4,0)),"",HLOOKUP($B380,'Base facturation'!$C$4:$ALN$59,C$4,0)))</f>
        <v/>
      </c>
      <c r="D380" s="283" t="str">
        <f>IF(IF(ISERROR(HLOOKUP($B380,'Base facturation'!$C$4:$ALN$59,D$4,0)),"",HLOOKUP($B380,'Base facturation'!$C$4:$ALN$59,D$4,0))=0,"",IF(ISERROR(HLOOKUP($B380,'Base facturation'!$C$4:$ALN$59,D$4,0)),"",HLOOKUP($B380,'Base facturation'!$C$4:$ALN$59,D$4,0)))</f>
        <v/>
      </c>
      <c r="E380" s="283" t="str">
        <f>IF(IF(ISERROR(HLOOKUP($B380,'Base facturation'!$C$4:$ALN$59,E$4,0)),"",HLOOKUP($B380,'Base facturation'!$C$4:$ALN$59,E$4,0))=0,"",IF(ISERROR(HLOOKUP($B380,'Base facturation'!$C$4:$ALN$59,E$4,0)),"",HLOOKUP($B380,'Base facturation'!$C$4:$ALN$59,E$4,0)))</f>
        <v/>
      </c>
      <c r="F380" s="287" t="str">
        <f>IF(IF(ISERROR(HLOOKUP($B380,'Base facturation'!$C$4:$ALN$59,F$4,0)),"",HLOOKUP($B380,'Base facturation'!$C$4:$ALN$59,F$4,0))=0,"",IF(ISERROR(HLOOKUP($B380,'Base facturation'!$C$4:$ALN$59,F$4,0)),"",HLOOKUP($B380,'Base facturation'!$C$4:$ALN$59,F$4,0)))</f>
        <v/>
      </c>
      <c r="G380" s="309" t="str">
        <f>IF(IF(ISERROR(HLOOKUP($B380,'Base facturation'!$C$4:$ALN$59,G$4,0)),"",HLOOKUP($B380,'Base facturation'!$C$4:$ALN$59,G$4,0))=0,"",IF(ISERROR(HLOOKUP($B380,'Base facturation'!$C$4:$ALN$59,G$4,0)),"",HLOOKUP($B380,'Base facturation'!$C$4:$ALN$59,G$4,0)))</f>
        <v/>
      </c>
      <c r="H380" s="309" t="str">
        <f>IF(IF(ISERROR(HLOOKUP($B380,'Base facturation'!$C$4:$ALN$59,H$4,0)),"",HLOOKUP($B380,'Base facturation'!$C$4:$ALN$59,H$4,0))=0,"",IF(ISERROR(HLOOKUP($B380,'Base facturation'!$C$4:$ALN$59,H$4,0)),"",HLOOKUP($B380,'Base facturation'!$C$4:$ALN$59,H$4,0)))</f>
        <v/>
      </c>
      <c r="I380" s="287" t="str">
        <f t="shared" si="5"/>
        <v/>
      </c>
      <c r="J380" s="299"/>
      <c r="K380" s="294"/>
      <c r="L380" s="294"/>
      <c r="M380" s="295"/>
    </row>
    <row r="381" spans="2:13" ht="19.600000000000001" customHeight="1" x14ac:dyDescent="0.25">
      <c r="B381" s="282" t="s">
        <v>3188</v>
      </c>
      <c r="C381" s="283" t="str">
        <f>IF(IF(ISERROR(HLOOKUP($B381,'Base facturation'!$C$4:$ALN$59,C$4,0)),"",HLOOKUP($B381,'Base facturation'!$C$4:$ALN$59,C$4,0))=0,"",IF(ISERROR(HLOOKUP($B381,'Base facturation'!$C$4:$ALN$59,C$4,0)),"",HLOOKUP($B381,'Base facturation'!$C$4:$ALN$59,C$4,0)))</f>
        <v/>
      </c>
      <c r="D381" s="283" t="str">
        <f>IF(IF(ISERROR(HLOOKUP($B381,'Base facturation'!$C$4:$ALN$59,D$4,0)),"",HLOOKUP($B381,'Base facturation'!$C$4:$ALN$59,D$4,0))=0,"",IF(ISERROR(HLOOKUP($B381,'Base facturation'!$C$4:$ALN$59,D$4,0)),"",HLOOKUP($B381,'Base facturation'!$C$4:$ALN$59,D$4,0)))</f>
        <v/>
      </c>
      <c r="E381" s="283" t="str">
        <f>IF(IF(ISERROR(HLOOKUP($B381,'Base facturation'!$C$4:$ALN$59,E$4,0)),"",HLOOKUP($B381,'Base facturation'!$C$4:$ALN$59,E$4,0))=0,"",IF(ISERROR(HLOOKUP($B381,'Base facturation'!$C$4:$ALN$59,E$4,0)),"",HLOOKUP($B381,'Base facturation'!$C$4:$ALN$59,E$4,0)))</f>
        <v/>
      </c>
      <c r="F381" s="287" t="str">
        <f>IF(IF(ISERROR(HLOOKUP($B381,'Base facturation'!$C$4:$ALN$59,F$4,0)),"",HLOOKUP($B381,'Base facturation'!$C$4:$ALN$59,F$4,0))=0,"",IF(ISERROR(HLOOKUP($B381,'Base facturation'!$C$4:$ALN$59,F$4,0)),"",HLOOKUP($B381,'Base facturation'!$C$4:$ALN$59,F$4,0)))</f>
        <v/>
      </c>
      <c r="G381" s="309" t="str">
        <f>IF(IF(ISERROR(HLOOKUP($B381,'Base facturation'!$C$4:$ALN$59,G$4,0)),"",HLOOKUP($B381,'Base facturation'!$C$4:$ALN$59,G$4,0))=0,"",IF(ISERROR(HLOOKUP($B381,'Base facturation'!$C$4:$ALN$59,G$4,0)),"",HLOOKUP($B381,'Base facturation'!$C$4:$ALN$59,G$4,0)))</f>
        <v/>
      </c>
      <c r="H381" s="309" t="str">
        <f>IF(IF(ISERROR(HLOOKUP($B381,'Base facturation'!$C$4:$ALN$59,H$4,0)),"",HLOOKUP($B381,'Base facturation'!$C$4:$ALN$59,H$4,0))=0,"",IF(ISERROR(HLOOKUP($B381,'Base facturation'!$C$4:$ALN$59,H$4,0)),"",HLOOKUP($B381,'Base facturation'!$C$4:$ALN$59,H$4,0)))</f>
        <v/>
      </c>
      <c r="I381" s="287" t="str">
        <f t="shared" si="5"/>
        <v/>
      </c>
      <c r="J381" s="299"/>
      <c r="K381" s="294"/>
      <c r="L381" s="294"/>
      <c r="M381" s="295"/>
    </row>
    <row r="382" spans="2:13" ht="19.600000000000001" customHeight="1" x14ac:dyDescent="0.25">
      <c r="B382" s="282" t="s">
        <v>3189</v>
      </c>
      <c r="C382" s="283" t="str">
        <f>IF(IF(ISERROR(HLOOKUP($B382,'Base facturation'!$C$4:$ALN$59,C$4,0)),"",HLOOKUP($B382,'Base facturation'!$C$4:$ALN$59,C$4,0))=0,"",IF(ISERROR(HLOOKUP($B382,'Base facturation'!$C$4:$ALN$59,C$4,0)),"",HLOOKUP($B382,'Base facturation'!$C$4:$ALN$59,C$4,0)))</f>
        <v/>
      </c>
      <c r="D382" s="283" t="str">
        <f>IF(IF(ISERROR(HLOOKUP($B382,'Base facturation'!$C$4:$ALN$59,D$4,0)),"",HLOOKUP($B382,'Base facturation'!$C$4:$ALN$59,D$4,0))=0,"",IF(ISERROR(HLOOKUP($B382,'Base facturation'!$C$4:$ALN$59,D$4,0)),"",HLOOKUP($B382,'Base facturation'!$C$4:$ALN$59,D$4,0)))</f>
        <v/>
      </c>
      <c r="E382" s="283" t="str">
        <f>IF(IF(ISERROR(HLOOKUP($B382,'Base facturation'!$C$4:$ALN$59,E$4,0)),"",HLOOKUP($B382,'Base facturation'!$C$4:$ALN$59,E$4,0))=0,"",IF(ISERROR(HLOOKUP($B382,'Base facturation'!$C$4:$ALN$59,E$4,0)),"",HLOOKUP($B382,'Base facturation'!$C$4:$ALN$59,E$4,0)))</f>
        <v/>
      </c>
      <c r="F382" s="287" t="str">
        <f>IF(IF(ISERROR(HLOOKUP($B382,'Base facturation'!$C$4:$ALN$59,F$4,0)),"",HLOOKUP($B382,'Base facturation'!$C$4:$ALN$59,F$4,0))=0,"",IF(ISERROR(HLOOKUP($B382,'Base facturation'!$C$4:$ALN$59,F$4,0)),"",HLOOKUP($B382,'Base facturation'!$C$4:$ALN$59,F$4,0)))</f>
        <v/>
      </c>
      <c r="G382" s="309" t="str">
        <f>IF(IF(ISERROR(HLOOKUP($B382,'Base facturation'!$C$4:$ALN$59,G$4,0)),"",HLOOKUP($B382,'Base facturation'!$C$4:$ALN$59,G$4,0))=0,"",IF(ISERROR(HLOOKUP($B382,'Base facturation'!$C$4:$ALN$59,G$4,0)),"",HLOOKUP($B382,'Base facturation'!$C$4:$ALN$59,G$4,0)))</f>
        <v/>
      </c>
      <c r="H382" s="309" t="str">
        <f>IF(IF(ISERROR(HLOOKUP($B382,'Base facturation'!$C$4:$ALN$59,H$4,0)),"",HLOOKUP($B382,'Base facturation'!$C$4:$ALN$59,H$4,0))=0,"",IF(ISERROR(HLOOKUP($B382,'Base facturation'!$C$4:$ALN$59,H$4,0)),"",HLOOKUP($B382,'Base facturation'!$C$4:$ALN$59,H$4,0)))</f>
        <v/>
      </c>
      <c r="I382" s="287" t="str">
        <f t="shared" si="5"/>
        <v/>
      </c>
      <c r="J382" s="299"/>
      <c r="K382" s="294"/>
      <c r="L382" s="294"/>
      <c r="M382" s="295"/>
    </row>
    <row r="383" spans="2:13" ht="19.600000000000001" customHeight="1" x14ac:dyDescent="0.25">
      <c r="B383" s="282" t="s">
        <v>3190</v>
      </c>
      <c r="C383" s="283" t="str">
        <f>IF(IF(ISERROR(HLOOKUP($B383,'Base facturation'!$C$4:$ALN$59,C$4,0)),"",HLOOKUP($B383,'Base facturation'!$C$4:$ALN$59,C$4,0))=0,"",IF(ISERROR(HLOOKUP($B383,'Base facturation'!$C$4:$ALN$59,C$4,0)),"",HLOOKUP($B383,'Base facturation'!$C$4:$ALN$59,C$4,0)))</f>
        <v/>
      </c>
      <c r="D383" s="283" t="str">
        <f>IF(IF(ISERROR(HLOOKUP($B383,'Base facturation'!$C$4:$ALN$59,D$4,0)),"",HLOOKUP($B383,'Base facturation'!$C$4:$ALN$59,D$4,0))=0,"",IF(ISERROR(HLOOKUP($B383,'Base facturation'!$C$4:$ALN$59,D$4,0)),"",HLOOKUP($B383,'Base facturation'!$C$4:$ALN$59,D$4,0)))</f>
        <v/>
      </c>
      <c r="E383" s="283" t="str">
        <f>IF(IF(ISERROR(HLOOKUP($B383,'Base facturation'!$C$4:$ALN$59,E$4,0)),"",HLOOKUP($B383,'Base facturation'!$C$4:$ALN$59,E$4,0))=0,"",IF(ISERROR(HLOOKUP($B383,'Base facturation'!$C$4:$ALN$59,E$4,0)),"",HLOOKUP($B383,'Base facturation'!$C$4:$ALN$59,E$4,0)))</f>
        <v/>
      </c>
      <c r="F383" s="287" t="str">
        <f>IF(IF(ISERROR(HLOOKUP($B383,'Base facturation'!$C$4:$ALN$59,F$4,0)),"",HLOOKUP($B383,'Base facturation'!$C$4:$ALN$59,F$4,0))=0,"",IF(ISERROR(HLOOKUP($B383,'Base facturation'!$C$4:$ALN$59,F$4,0)),"",HLOOKUP($B383,'Base facturation'!$C$4:$ALN$59,F$4,0)))</f>
        <v/>
      </c>
      <c r="G383" s="309" t="str">
        <f>IF(IF(ISERROR(HLOOKUP($B383,'Base facturation'!$C$4:$ALN$59,G$4,0)),"",HLOOKUP($B383,'Base facturation'!$C$4:$ALN$59,G$4,0))=0,"",IF(ISERROR(HLOOKUP($B383,'Base facturation'!$C$4:$ALN$59,G$4,0)),"",HLOOKUP($B383,'Base facturation'!$C$4:$ALN$59,G$4,0)))</f>
        <v/>
      </c>
      <c r="H383" s="309" t="str">
        <f>IF(IF(ISERROR(HLOOKUP($B383,'Base facturation'!$C$4:$ALN$59,H$4,0)),"",HLOOKUP($B383,'Base facturation'!$C$4:$ALN$59,H$4,0))=0,"",IF(ISERROR(HLOOKUP($B383,'Base facturation'!$C$4:$ALN$59,H$4,0)),"",HLOOKUP($B383,'Base facturation'!$C$4:$ALN$59,H$4,0)))</f>
        <v/>
      </c>
      <c r="I383" s="287" t="str">
        <f t="shared" si="5"/>
        <v/>
      </c>
      <c r="J383" s="299"/>
      <c r="K383" s="294"/>
      <c r="L383" s="294"/>
      <c r="M383" s="295"/>
    </row>
    <row r="384" spans="2:13" ht="19.600000000000001" customHeight="1" x14ac:dyDescent="0.25">
      <c r="B384" s="282" t="s">
        <v>3191</v>
      </c>
      <c r="C384" s="283" t="str">
        <f>IF(IF(ISERROR(HLOOKUP($B384,'Base facturation'!$C$4:$ALN$59,C$4,0)),"",HLOOKUP($B384,'Base facturation'!$C$4:$ALN$59,C$4,0))=0,"",IF(ISERROR(HLOOKUP($B384,'Base facturation'!$C$4:$ALN$59,C$4,0)),"",HLOOKUP($B384,'Base facturation'!$C$4:$ALN$59,C$4,0)))</f>
        <v/>
      </c>
      <c r="D384" s="283" t="str">
        <f>IF(IF(ISERROR(HLOOKUP($B384,'Base facturation'!$C$4:$ALN$59,D$4,0)),"",HLOOKUP($B384,'Base facturation'!$C$4:$ALN$59,D$4,0))=0,"",IF(ISERROR(HLOOKUP($B384,'Base facturation'!$C$4:$ALN$59,D$4,0)),"",HLOOKUP($B384,'Base facturation'!$C$4:$ALN$59,D$4,0)))</f>
        <v/>
      </c>
      <c r="E384" s="283" t="str">
        <f>IF(IF(ISERROR(HLOOKUP($B384,'Base facturation'!$C$4:$ALN$59,E$4,0)),"",HLOOKUP($B384,'Base facturation'!$C$4:$ALN$59,E$4,0))=0,"",IF(ISERROR(HLOOKUP($B384,'Base facturation'!$C$4:$ALN$59,E$4,0)),"",HLOOKUP($B384,'Base facturation'!$C$4:$ALN$59,E$4,0)))</f>
        <v/>
      </c>
      <c r="F384" s="287" t="str">
        <f>IF(IF(ISERROR(HLOOKUP($B384,'Base facturation'!$C$4:$ALN$59,F$4,0)),"",HLOOKUP($B384,'Base facturation'!$C$4:$ALN$59,F$4,0))=0,"",IF(ISERROR(HLOOKUP($B384,'Base facturation'!$C$4:$ALN$59,F$4,0)),"",HLOOKUP($B384,'Base facturation'!$C$4:$ALN$59,F$4,0)))</f>
        <v/>
      </c>
      <c r="G384" s="309" t="str">
        <f>IF(IF(ISERROR(HLOOKUP($B384,'Base facturation'!$C$4:$ALN$59,G$4,0)),"",HLOOKUP($B384,'Base facturation'!$C$4:$ALN$59,G$4,0))=0,"",IF(ISERROR(HLOOKUP($B384,'Base facturation'!$C$4:$ALN$59,G$4,0)),"",HLOOKUP($B384,'Base facturation'!$C$4:$ALN$59,G$4,0)))</f>
        <v/>
      </c>
      <c r="H384" s="309" t="str">
        <f>IF(IF(ISERROR(HLOOKUP($B384,'Base facturation'!$C$4:$ALN$59,H$4,0)),"",HLOOKUP($B384,'Base facturation'!$C$4:$ALN$59,H$4,0))=0,"",IF(ISERROR(HLOOKUP($B384,'Base facturation'!$C$4:$ALN$59,H$4,0)),"",HLOOKUP($B384,'Base facturation'!$C$4:$ALN$59,H$4,0)))</f>
        <v/>
      </c>
      <c r="I384" s="287" t="str">
        <f t="shared" si="5"/>
        <v/>
      </c>
      <c r="J384" s="299"/>
      <c r="K384" s="294"/>
      <c r="L384" s="294"/>
      <c r="M384" s="295"/>
    </row>
    <row r="385" spans="2:13" ht="19.600000000000001" customHeight="1" x14ac:dyDescent="0.25">
      <c r="B385" s="282" t="s">
        <v>3192</v>
      </c>
      <c r="C385" s="283" t="str">
        <f>IF(IF(ISERROR(HLOOKUP($B385,'Base facturation'!$C$4:$ALN$59,C$4,0)),"",HLOOKUP($B385,'Base facturation'!$C$4:$ALN$59,C$4,0))=0,"",IF(ISERROR(HLOOKUP($B385,'Base facturation'!$C$4:$ALN$59,C$4,0)),"",HLOOKUP($B385,'Base facturation'!$C$4:$ALN$59,C$4,0)))</f>
        <v/>
      </c>
      <c r="D385" s="283" t="str">
        <f>IF(IF(ISERROR(HLOOKUP($B385,'Base facturation'!$C$4:$ALN$59,D$4,0)),"",HLOOKUP($B385,'Base facturation'!$C$4:$ALN$59,D$4,0))=0,"",IF(ISERROR(HLOOKUP($B385,'Base facturation'!$C$4:$ALN$59,D$4,0)),"",HLOOKUP($B385,'Base facturation'!$C$4:$ALN$59,D$4,0)))</f>
        <v/>
      </c>
      <c r="E385" s="283" t="str">
        <f>IF(IF(ISERROR(HLOOKUP($B385,'Base facturation'!$C$4:$ALN$59,E$4,0)),"",HLOOKUP($B385,'Base facturation'!$C$4:$ALN$59,E$4,0))=0,"",IF(ISERROR(HLOOKUP($B385,'Base facturation'!$C$4:$ALN$59,E$4,0)),"",HLOOKUP($B385,'Base facturation'!$C$4:$ALN$59,E$4,0)))</f>
        <v/>
      </c>
      <c r="F385" s="287" t="str">
        <f>IF(IF(ISERROR(HLOOKUP($B385,'Base facturation'!$C$4:$ALN$59,F$4,0)),"",HLOOKUP($B385,'Base facturation'!$C$4:$ALN$59,F$4,0))=0,"",IF(ISERROR(HLOOKUP($B385,'Base facturation'!$C$4:$ALN$59,F$4,0)),"",HLOOKUP($B385,'Base facturation'!$C$4:$ALN$59,F$4,0)))</f>
        <v/>
      </c>
      <c r="G385" s="309" t="str">
        <f>IF(IF(ISERROR(HLOOKUP($B385,'Base facturation'!$C$4:$ALN$59,G$4,0)),"",HLOOKUP($B385,'Base facturation'!$C$4:$ALN$59,G$4,0))=0,"",IF(ISERROR(HLOOKUP($B385,'Base facturation'!$C$4:$ALN$59,G$4,0)),"",HLOOKUP($B385,'Base facturation'!$C$4:$ALN$59,G$4,0)))</f>
        <v/>
      </c>
      <c r="H385" s="309" t="str">
        <f>IF(IF(ISERROR(HLOOKUP($B385,'Base facturation'!$C$4:$ALN$59,H$4,0)),"",HLOOKUP($B385,'Base facturation'!$C$4:$ALN$59,H$4,0))=0,"",IF(ISERROR(HLOOKUP($B385,'Base facturation'!$C$4:$ALN$59,H$4,0)),"",HLOOKUP($B385,'Base facturation'!$C$4:$ALN$59,H$4,0)))</f>
        <v/>
      </c>
      <c r="I385" s="287" t="str">
        <f t="shared" si="5"/>
        <v/>
      </c>
      <c r="J385" s="299"/>
      <c r="K385" s="294"/>
      <c r="L385" s="294"/>
      <c r="M385" s="295"/>
    </row>
    <row r="386" spans="2:13" ht="19.600000000000001" customHeight="1" x14ac:dyDescent="0.25">
      <c r="B386" s="282" t="s">
        <v>3193</v>
      </c>
      <c r="C386" s="283" t="str">
        <f>IF(IF(ISERROR(HLOOKUP($B386,'Base facturation'!$C$4:$ALN$59,C$4,0)),"",HLOOKUP($B386,'Base facturation'!$C$4:$ALN$59,C$4,0))=0,"",IF(ISERROR(HLOOKUP($B386,'Base facturation'!$C$4:$ALN$59,C$4,0)),"",HLOOKUP($B386,'Base facturation'!$C$4:$ALN$59,C$4,0)))</f>
        <v/>
      </c>
      <c r="D386" s="283" t="str">
        <f>IF(IF(ISERROR(HLOOKUP($B386,'Base facturation'!$C$4:$ALN$59,D$4,0)),"",HLOOKUP($B386,'Base facturation'!$C$4:$ALN$59,D$4,0))=0,"",IF(ISERROR(HLOOKUP($B386,'Base facturation'!$C$4:$ALN$59,D$4,0)),"",HLOOKUP($B386,'Base facturation'!$C$4:$ALN$59,D$4,0)))</f>
        <v/>
      </c>
      <c r="E386" s="283" t="str">
        <f>IF(IF(ISERROR(HLOOKUP($B386,'Base facturation'!$C$4:$ALN$59,E$4,0)),"",HLOOKUP($B386,'Base facturation'!$C$4:$ALN$59,E$4,0))=0,"",IF(ISERROR(HLOOKUP($B386,'Base facturation'!$C$4:$ALN$59,E$4,0)),"",HLOOKUP($B386,'Base facturation'!$C$4:$ALN$59,E$4,0)))</f>
        <v/>
      </c>
      <c r="F386" s="287" t="str">
        <f>IF(IF(ISERROR(HLOOKUP($B386,'Base facturation'!$C$4:$ALN$59,F$4,0)),"",HLOOKUP($B386,'Base facturation'!$C$4:$ALN$59,F$4,0))=0,"",IF(ISERROR(HLOOKUP($B386,'Base facturation'!$C$4:$ALN$59,F$4,0)),"",HLOOKUP($B386,'Base facturation'!$C$4:$ALN$59,F$4,0)))</f>
        <v/>
      </c>
      <c r="G386" s="309" t="str">
        <f>IF(IF(ISERROR(HLOOKUP($B386,'Base facturation'!$C$4:$ALN$59,G$4,0)),"",HLOOKUP($B386,'Base facturation'!$C$4:$ALN$59,G$4,0))=0,"",IF(ISERROR(HLOOKUP($B386,'Base facturation'!$C$4:$ALN$59,G$4,0)),"",HLOOKUP($B386,'Base facturation'!$C$4:$ALN$59,G$4,0)))</f>
        <v/>
      </c>
      <c r="H386" s="309" t="str">
        <f>IF(IF(ISERROR(HLOOKUP($B386,'Base facturation'!$C$4:$ALN$59,H$4,0)),"",HLOOKUP($B386,'Base facturation'!$C$4:$ALN$59,H$4,0))=0,"",IF(ISERROR(HLOOKUP($B386,'Base facturation'!$C$4:$ALN$59,H$4,0)),"",HLOOKUP($B386,'Base facturation'!$C$4:$ALN$59,H$4,0)))</f>
        <v/>
      </c>
      <c r="I386" s="287" t="str">
        <f t="shared" si="5"/>
        <v/>
      </c>
      <c r="J386" s="299"/>
      <c r="K386" s="294"/>
      <c r="L386" s="294"/>
      <c r="M386" s="295"/>
    </row>
    <row r="387" spans="2:13" ht="19.600000000000001" customHeight="1" x14ac:dyDescent="0.25">
      <c r="B387" s="282" t="s">
        <v>3194</v>
      </c>
      <c r="C387" s="283" t="str">
        <f>IF(IF(ISERROR(HLOOKUP($B387,'Base facturation'!$C$4:$ALN$59,C$4,0)),"",HLOOKUP($B387,'Base facturation'!$C$4:$ALN$59,C$4,0))=0,"",IF(ISERROR(HLOOKUP($B387,'Base facturation'!$C$4:$ALN$59,C$4,0)),"",HLOOKUP($B387,'Base facturation'!$C$4:$ALN$59,C$4,0)))</f>
        <v/>
      </c>
      <c r="D387" s="283" t="str">
        <f>IF(IF(ISERROR(HLOOKUP($B387,'Base facturation'!$C$4:$ALN$59,D$4,0)),"",HLOOKUP($B387,'Base facturation'!$C$4:$ALN$59,D$4,0))=0,"",IF(ISERROR(HLOOKUP($B387,'Base facturation'!$C$4:$ALN$59,D$4,0)),"",HLOOKUP($B387,'Base facturation'!$C$4:$ALN$59,D$4,0)))</f>
        <v/>
      </c>
      <c r="E387" s="283" t="str">
        <f>IF(IF(ISERROR(HLOOKUP($B387,'Base facturation'!$C$4:$ALN$59,E$4,0)),"",HLOOKUP($B387,'Base facturation'!$C$4:$ALN$59,E$4,0))=0,"",IF(ISERROR(HLOOKUP($B387,'Base facturation'!$C$4:$ALN$59,E$4,0)),"",HLOOKUP($B387,'Base facturation'!$C$4:$ALN$59,E$4,0)))</f>
        <v/>
      </c>
      <c r="F387" s="287" t="str">
        <f>IF(IF(ISERROR(HLOOKUP($B387,'Base facturation'!$C$4:$ALN$59,F$4,0)),"",HLOOKUP($B387,'Base facturation'!$C$4:$ALN$59,F$4,0))=0,"",IF(ISERROR(HLOOKUP($B387,'Base facturation'!$C$4:$ALN$59,F$4,0)),"",HLOOKUP($B387,'Base facturation'!$C$4:$ALN$59,F$4,0)))</f>
        <v/>
      </c>
      <c r="G387" s="309" t="str">
        <f>IF(IF(ISERROR(HLOOKUP($B387,'Base facturation'!$C$4:$ALN$59,G$4,0)),"",HLOOKUP($B387,'Base facturation'!$C$4:$ALN$59,G$4,0))=0,"",IF(ISERROR(HLOOKUP($B387,'Base facturation'!$C$4:$ALN$59,G$4,0)),"",HLOOKUP($B387,'Base facturation'!$C$4:$ALN$59,G$4,0)))</f>
        <v/>
      </c>
      <c r="H387" s="309" t="str">
        <f>IF(IF(ISERROR(HLOOKUP($B387,'Base facturation'!$C$4:$ALN$59,H$4,0)),"",HLOOKUP($B387,'Base facturation'!$C$4:$ALN$59,H$4,0))=0,"",IF(ISERROR(HLOOKUP($B387,'Base facturation'!$C$4:$ALN$59,H$4,0)),"",HLOOKUP($B387,'Base facturation'!$C$4:$ALN$59,H$4,0)))</f>
        <v/>
      </c>
      <c r="I387" s="287" t="str">
        <f t="shared" si="5"/>
        <v/>
      </c>
      <c r="J387" s="299"/>
      <c r="K387" s="294"/>
      <c r="L387" s="294"/>
      <c r="M387" s="295"/>
    </row>
    <row r="388" spans="2:13" ht="19.600000000000001" customHeight="1" x14ac:dyDescent="0.25">
      <c r="B388" s="282" t="s">
        <v>3195</v>
      </c>
      <c r="C388" s="283" t="str">
        <f>IF(IF(ISERROR(HLOOKUP($B388,'Base facturation'!$C$4:$ALN$59,C$4,0)),"",HLOOKUP($B388,'Base facturation'!$C$4:$ALN$59,C$4,0))=0,"",IF(ISERROR(HLOOKUP($B388,'Base facturation'!$C$4:$ALN$59,C$4,0)),"",HLOOKUP($B388,'Base facturation'!$C$4:$ALN$59,C$4,0)))</f>
        <v/>
      </c>
      <c r="D388" s="283" t="str">
        <f>IF(IF(ISERROR(HLOOKUP($B388,'Base facturation'!$C$4:$ALN$59,D$4,0)),"",HLOOKUP($B388,'Base facturation'!$C$4:$ALN$59,D$4,0))=0,"",IF(ISERROR(HLOOKUP($B388,'Base facturation'!$C$4:$ALN$59,D$4,0)),"",HLOOKUP($B388,'Base facturation'!$C$4:$ALN$59,D$4,0)))</f>
        <v/>
      </c>
      <c r="E388" s="283" t="str">
        <f>IF(IF(ISERROR(HLOOKUP($B388,'Base facturation'!$C$4:$ALN$59,E$4,0)),"",HLOOKUP($B388,'Base facturation'!$C$4:$ALN$59,E$4,0))=0,"",IF(ISERROR(HLOOKUP($B388,'Base facturation'!$C$4:$ALN$59,E$4,0)),"",HLOOKUP($B388,'Base facturation'!$C$4:$ALN$59,E$4,0)))</f>
        <v/>
      </c>
      <c r="F388" s="287" t="str">
        <f>IF(IF(ISERROR(HLOOKUP($B388,'Base facturation'!$C$4:$ALN$59,F$4,0)),"",HLOOKUP($B388,'Base facturation'!$C$4:$ALN$59,F$4,0))=0,"",IF(ISERROR(HLOOKUP($B388,'Base facturation'!$C$4:$ALN$59,F$4,0)),"",HLOOKUP($B388,'Base facturation'!$C$4:$ALN$59,F$4,0)))</f>
        <v/>
      </c>
      <c r="G388" s="309" t="str">
        <f>IF(IF(ISERROR(HLOOKUP($B388,'Base facturation'!$C$4:$ALN$59,G$4,0)),"",HLOOKUP($B388,'Base facturation'!$C$4:$ALN$59,G$4,0))=0,"",IF(ISERROR(HLOOKUP($B388,'Base facturation'!$C$4:$ALN$59,G$4,0)),"",HLOOKUP($B388,'Base facturation'!$C$4:$ALN$59,G$4,0)))</f>
        <v/>
      </c>
      <c r="H388" s="309" t="str">
        <f>IF(IF(ISERROR(HLOOKUP($B388,'Base facturation'!$C$4:$ALN$59,H$4,0)),"",HLOOKUP($B388,'Base facturation'!$C$4:$ALN$59,H$4,0))=0,"",IF(ISERROR(HLOOKUP($B388,'Base facturation'!$C$4:$ALN$59,H$4,0)),"",HLOOKUP($B388,'Base facturation'!$C$4:$ALN$59,H$4,0)))</f>
        <v/>
      </c>
      <c r="I388" s="287" t="str">
        <f t="shared" si="5"/>
        <v/>
      </c>
      <c r="J388" s="299"/>
      <c r="K388" s="294"/>
      <c r="L388" s="294"/>
      <c r="M388" s="295"/>
    </row>
    <row r="389" spans="2:13" ht="19.600000000000001" customHeight="1" x14ac:dyDescent="0.25">
      <c r="B389" s="282" t="s">
        <v>3196</v>
      </c>
      <c r="C389" s="283" t="str">
        <f>IF(IF(ISERROR(HLOOKUP($B389,'Base facturation'!$C$4:$ALN$59,C$4,0)),"",HLOOKUP($B389,'Base facturation'!$C$4:$ALN$59,C$4,0))=0,"",IF(ISERROR(HLOOKUP($B389,'Base facturation'!$C$4:$ALN$59,C$4,0)),"",HLOOKUP($B389,'Base facturation'!$C$4:$ALN$59,C$4,0)))</f>
        <v/>
      </c>
      <c r="D389" s="283" t="str">
        <f>IF(IF(ISERROR(HLOOKUP($B389,'Base facturation'!$C$4:$ALN$59,D$4,0)),"",HLOOKUP($B389,'Base facturation'!$C$4:$ALN$59,D$4,0))=0,"",IF(ISERROR(HLOOKUP($B389,'Base facturation'!$C$4:$ALN$59,D$4,0)),"",HLOOKUP($B389,'Base facturation'!$C$4:$ALN$59,D$4,0)))</f>
        <v/>
      </c>
      <c r="E389" s="283" t="str">
        <f>IF(IF(ISERROR(HLOOKUP($B389,'Base facturation'!$C$4:$ALN$59,E$4,0)),"",HLOOKUP($B389,'Base facturation'!$C$4:$ALN$59,E$4,0))=0,"",IF(ISERROR(HLOOKUP($B389,'Base facturation'!$C$4:$ALN$59,E$4,0)),"",HLOOKUP($B389,'Base facturation'!$C$4:$ALN$59,E$4,0)))</f>
        <v/>
      </c>
      <c r="F389" s="287" t="str">
        <f>IF(IF(ISERROR(HLOOKUP($B389,'Base facturation'!$C$4:$ALN$59,F$4,0)),"",HLOOKUP($B389,'Base facturation'!$C$4:$ALN$59,F$4,0))=0,"",IF(ISERROR(HLOOKUP($B389,'Base facturation'!$C$4:$ALN$59,F$4,0)),"",HLOOKUP($B389,'Base facturation'!$C$4:$ALN$59,F$4,0)))</f>
        <v/>
      </c>
      <c r="G389" s="309" t="str">
        <f>IF(IF(ISERROR(HLOOKUP($B389,'Base facturation'!$C$4:$ALN$59,G$4,0)),"",HLOOKUP($B389,'Base facturation'!$C$4:$ALN$59,G$4,0))=0,"",IF(ISERROR(HLOOKUP($B389,'Base facturation'!$C$4:$ALN$59,G$4,0)),"",HLOOKUP($B389,'Base facturation'!$C$4:$ALN$59,G$4,0)))</f>
        <v/>
      </c>
      <c r="H389" s="309" t="str">
        <f>IF(IF(ISERROR(HLOOKUP($B389,'Base facturation'!$C$4:$ALN$59,H$4,0)),"",HLOOKUP($B389,'Base facturation'!$C$4:$ALN$59,H$4,0))=0,"",IF(ISERROR(HLOOKUP($B389,'Base facturation'!$C$4:$ALN$59,H$4,0)),"",HLOOKUP($B389,'Base facturation'!$C$4:$ALN$59,H$4,0)))</f>
        <v/>
      </c>
      <c r="I389" s="287" t="str">
        <f t="shared" si="5"/>
        <v/>
      </c>
      <c r="J389" s="299"/>
      <c r="K389" s="294"/>
      <c r="L389" s="294"/>
      <c r="M389" s="295"/>
    </row>
    <row r="390" spans="2:13" ht="19.600000000000001" customHeight="1" x14ac:dyDescent="0.25">
      <c r="B390" s="282" t="s">
        <v>3197</v>
      </c>
      <c r="C390" s="283" t="str">
        <f>IF(IF(ISERROR(HLOOKUP($B390,'Base facturation'!$C$4:$ALN$59,C$4,0)),"",HLOOKUP($B390,'Base facturation'!$C$4:$ALN$59,C$4,0))=0,"",IF(ISERROR(HLOOKUP($B390,'Base facturation'!$C$4:$ALN$59,C$4,0)),"",HLOOKUP($B390,'Base facturation'!$C$4:$ALN$59,C$4,0)))</f>
        <v/>
      </c>
      <c r="D390" s="283" t="str">
        <f>IF(IF(ISERROR(HLOOKUP($B390,'Base facturation'!$C$4:$ALN$59,D$4,0)),"",HLOOKUP($B390,'Base facturation'!$C$4:$ALN$59,D$4,0))=0,"",IF(ISERROR(HLOOKUP($B390,'Base facturation'!$C$4:$ALN$59,D$4,0)),"",HLOOKUP($B390,'Base facturation'!$C$4:$ALN$59,D$4,0)))</f>
        <v/>
      </c>
      <c r="E390" s="283" t="str">
        <f>IF(IF(ISERROR(HLOOKUP($B390,'Base facturation'!$C$4:$ALN$59,E$4,0)),"",HLOOKUP($B390,'Base facturation'!$C$4:$ALN$59,E$4,0))=0,"",IF(ISERROR(HLOOKUP($B390,'Base facturation'!$C$4:$ALN$59,E$4,0)),"",HLOOKUP($B390,'Base facturation'!$C$4:$ALN$59,E$4,0)))</f>
        <v/>
      </c>
      <c r="F390" s="287" t="str">
        <f>IF(IF(ISERROR(HLOOKUP($B390,'Base facturation'!$C$4:$ALN$59,F$4,0)),"",HLOOKUP($B390,'Base facturation'!$C$4:$ALN$59,F$4,0))=0,"",IF(ISERROR(HLOOKUP($B390,'Base facturation'!$C$4:$ALN$59,F$4,0)),"",HLOOKUP($B390,'Base facturation'!$C$4:$ALN$59,F$4,0)))</f>
        <v/>
      </c>
      <c r="G390" s="309" t="str">
        <f>IF(IF(ISERROR(HLOOKUP($B390,'Base facturation'!$C$4:$ALN$59,G$4,0)),"",HLOOKUP($B390,'Base facturation'!$C$4:$ALN$59,G$4,0))=0,"",IF(ISERROR(HLOOKUP($B390,'Base facturation'!$C$4:$ALN$59,G$4,0)),"",HLOOKUP($B390,'Base facturation'!$C$4:$ALN$59,G$4,0)))</f>
        <v/>
      </c>
      <c r="H390" s="309" t="str">
        <f>IF(IF(ISERROR(HLOOKUP($B390,'Base facturation'!$C$4:$ALN$59,H$4,0)),"",HLOOKUP($B390,'Base facturation'!$C$4:$ALN$59,H$4,0))=0,"",IF(ISERROR(HLOOKUP($B390,'Base facturation'!$C$4:$ALN$59,H$4,0)),"",HLOOKUP($B390,'Base facturation'!$C$4:$ALN$59,H$4,0)))</f>
        <v/>
      </c>
      <c r="I390" s="287" t="str">
        <f t="shared" si="5"/>
        <v/>
      </c>
      <c r="J390" s="299"/>
      <c r="K390" s="294"/>
      <c r="L390" s="294"/>
      <c r="M390" s="295"/>
    </row>
    <row r="391" spans="2:13" ht="19.600000000000001" customHeight="1" x14ac:dyDescent="0.25">
      <c r="B391" s="282" t="s">
        <v>3198</v>
      </c>
      <c r="C391" s="283" t="str">
        <f>IF(IF(ISERROR(HLOOKUP($B391,'Base facturation'!$C$4:$ALN$59,C$4,0)),"",HLOOKUP($B391,'Base facturation'!$C$4:$ALN$59,C$4,0))=0,"",IF(ISERROR(HLOOKUP($B391,'Base facturation'!$C$4:$ALN$59,C$4,0)),"",HLOOKUP($B391,'Base facturation'!$C$4:$ALN$59,C$4,0)))</f>
        <v/>
      </c>
      <c r="D391" s="283" t="str">
        <f>IF(IF(ISERROR(HLOOKUP($B391,'Base facturation'!$C$4:$ALN$59,D$4,0)),"",HLOOKUP($B391,'Base facturation'!$C$4:$ALN$59,D$4,0))=0,"",IF(ISERROR(HLOOKUP($B391,'Base facturation'!$C$4:$ALN$59,D$4,0)),"",HLOOKUP($B391,'Base facturation'!$C$4:$ALN$59,D$4,0)))</f>
        <v/>
      </c>
      <c r="E391" s="283" t="str">
        <f>IF(IF(ISERROR(HLOOKUP($B391,'Base facturation'!$C$4:$ALN$59,E$4,0)),"",HLOOKUP($B391,'Base facturation'!$C$4:$ALN$59,E$4,0))=0,"",IF(ISERROR(HLOOKUP($B391,'Base facturation'!$C$4:$ALN$59,E$4,0)),"",HLOOKUP($B391,'Base facturation'!$C$4:$ALN$59,E$4,0)))</f>
        <v/>
      </c>
      <c r="F391" s="287" t="str">
        <f>IF(IF(ISERROR(HLOOKUP($B391,'Base facturation'!$C$4:$ALN$59,F$4,0)),"",HLOOKUP($B391,'Base facturation'!$C$4:$ALN$59,F$4,0))=0,"",IF(ISERROR(HLOOKUP($B391,'Base facturation'!$C$4:$ALN$59,F$4,0)),"",HLOOKUP($B391,'Base facturation'!$C$4:$ALN$59,F$4,0)))</f>
        <v/>
      </c>
      <c r="G391" s="309" t="str">
        <f>IF(IF(ISERROR(HLOOKUP($B391,'Base facturation'!$C$4:$ALN$59,G$4,0)),"",HLOOKUP($B391,'Base facturation'!$C$4:$ALN$59,G$4,0))=0,"",IF(ISERROR(HLOOKUP($B391,'Base facturation'!$C$4:$ALN$59,G$4,0)),"",HLOOKUP($B391,'Base facturation'!$C$4:$ALN$59,G$4,0)))</f>
        <v/>
      </c>
      <c r="H391" s="309" t="str">
        <f>IF(IF(ISERROR(HLOOKUP($B391,'Base facturation'!$C$4:$ALN$59,H$4,0)),"",HLOOKUP($B391,'Base facturation'!$C$4:$ALN$59,H$4,0))=0,"",IF(ISERROR(HLOOKUP($B391,'Base facturation'!$C$4:$ALN$59,H$4,0)),"",HLOOKUP($B391,'Base facturation'!$C$4:$ALN$59,H$4,0)))</f>
        <v/>
      </c>
      <c r="I391" s="287" t="str">
        <f t="shared" ref="I391:I454" si="6">IF(H391="","",IF($B$4&gt;H391,"OUI","non"))</f>
        <v/>
      </c>
      <c r="J391" s="299"/>
      <c r="K391" s="294"/>
      <c r="L391" s="294"/>
      <c r="M391" s="295"/>
    </row>
    <row r="392" spans="2:13" ht="19.600000000000001" customHeight="1" x14ac:dyDescent="0.25">
      <c r="B392" s="282" t="s">
        <v>3199</v>
      </c>
      <c r="C392" s="283" t="str">
        <f>IF(IF(ISERROR(HLOOKUP($B392,'Base facturation'!$C$4:$ALN$59,C$4,0)),"",HLOOKUP($B392,'Base facturation'!$C$4:$ALN$59,C$4,0))=0,"",IF(ISERROR(HLOOKUP($B392,'Base facturation'!$C$4:$ALN$59,C$4,0)),"",HLOOKUP($B392,'Base facturation'!$C$4:$ALN$59,C$4,0)))</f>
        <v/>
      </c>
      <c r="D392" s="283" t="str">
        <f>IF(IF(ISERROR(HLOOKUP($B392,'Base facturation'!$C$4:$ALN$59,D$4,0)),"",HLOOKUP($B392,'Base facturation'!$C$4:$ALN$59,D$4,0))=0,"",IF(ISERROR(HLOOKUP($B392,'Base facturation'!$C$4:$ALN$59,D$4,0)),"",HLOOKUP($B392,'Base facturation'!$C$4:$ALN$59,D$4,0)))</f>
        <v/>
      </c>
      <c r="E392" s="283" t="str">
        <f>IF(IF(ISERROR(HLOOKUP($B392,'Base facturation'!$C$4:$ALN$59,E$4,0)),"",HLOOKUP($B392,'Base facturation'!$C$4:$ALN$59,E$4,0))=0,"",IF(ISERROR(HLOOKUP($B392,'Base facturation'!$C$4:$ALN$59,E$4,0)),"",HLOOKUP($B392,'Base facturation'!$C$4:$ALN$59,E$4,0)))</f>
        <v/>
      </c>
      <c r="F392" s="287" t="str">
        <f>IF(IF(ISERROR(HLOOKUP($B392,'Base facturation'!$C$4:$ALN$59,F$4,0)),"",HLOOKUP($B392,'Base facturation'!$C$4:$ALN$59,F$4,0))=0,"",IF(ISERROR(HLOOKUP($B392,'Base facturation'!$C$4:$ALN$59,F$4,0)),"",HLOOKUP($B392,'Base facturation'!$C$4:$ALN$59,F$4,0)))</f>
        <v/>
      </c>
      <c r="G392" s="309" t="str">
        <f>IF(IF(ISERROR(HLOOKUP($B392,'Base facturation'!$C$4:$ALN$59,G$4,0)),"",HLOOKUP($B392,'Base facturation'!$C$4:$ALN$59,G$4,0))=0,"",IF(ISERROR(HLOOKUP($B392,'Base facturation'!$C$4:$ALN$59,G$4,0)),"",HLOOKUP($B392,'Base facturation'!$C$4:$ALN$59,G$4,0)))</f>
        <v/>
      </c>
      <c r="H392" s="309" t="str">
        <f>IF(IF(ISERROR(HLOOKUP($B392,'Base facturation'!$C$4:$ALN$59,H$4,0)),"",HLOOKUP($B392,'Base facturation'!$C$4:$ALN$59,H$4,0))=0,"",IF(ISERROR(HLOOKUP($B392,'Base facturation'!$C$4:$ALN$59,H$4,0)),"",HLOOKUP($B392,'Base facturation'!$C$4:$ALN$59,H$4,0)))</f>
        <v/>
      </c>
      <c r="I392" s="287" t="str">
        <f t="shared" si="6"/>
        <v/>
      </c>
      <c r="J392" s="299"/>
      <c r="K392" s="294"/>
      <c r="L392" s="294"/>
      <c r="M392" s="295"/>
    </row>
    <row r="393" spans="2:13" ht="19.600000000000001" customHeight="1" x14ac:dyDescent="0.25">
      <c r="B393" s="282" t="s">
        <v>3200</v>
      </c>
      <c r="C393" s="283" t="str">
        <f>IF(IF(ISERROR(HLOOKUP($B393,'Base facturation'!$C$4:$ALN$59,C$4,0)),"",HLOOKUP($B393,'Base facturation'!$C$4:$ALN$59,C$4,0))=0,"",IF(ISERROR(HLOOKUP($B393,'Base facturation'!$C$4:$ALN$59,C$4,0)),"",HLOOKUP($B393,'Base facturation'!$C$4:$ALN$59,C$4,0)))</f>
        <v/>
      </c>
      <c r="D393" s="283" t="str">
        <f>IF(IF(ISERROR(HLOOKUP($B393,'Base facturation'!$C$4:$ALN$59,D$4,0)),"",HLOOKUP($B393,'Base facturation'!$C$4:$ALN$59,D$4,0))=0,"",IF(ISERROR(HLOOKUP($B393,'Base facturation'!$C$4:$ALN$59,D$4,0)),"",HLOOKUP($B393,'Base facturation'!$C$4:$ALN$59,D$4,0)))</f>
        <v/>
      </c>
      <c r="E393" s="283" t="str">
        <f>IF(IF(ISERROR(HLOOKUP($B393,'Base facturation'!$C$4:$ALN$59,E$4,0)),"",HLOOKUP($B393,'Base facturation'!$C$4:$ALN$59,E$4,0))=0,"",IF(ISERROR(HLOOKUP($B393,'Base facturation'!$C$4:$ALN$59,E$4,0)),"",HLOOKUP($B393,'Base facturation'!$C$4:$ALN$59,E$4,0)))</f>
        <v/>
      </c>
      <c r="F393" s="287" t="str">
        <f>IF(IF(ISERROR(HLOOKUP($B393,'Base facturation'!$C$4:$ALN$59,F$4,0)),"",HLOOKUP($B393,'Base facturation'!$C$4:$ALN$59,F$4,0))=0,"",IF(ISERROR(HLOOKUP($B393,'Base facturation'!$C$4:$ALN$59,F$4,0)),"",HLOOKUP($B393,'Base facturation'!$C$4:$ALN$59,F$4,0)))</f>
        <v/>
      </c>
      <c r="G393" s="309" t="str">
        <f>IF(IF(ISERROR(HLOOKUP($B393,'Base facturation'!$C$4:$ALN$59,G$4,0)),"",HLOOKUP($B393,'Base facturation'!$C$4:$ALN$59,G$4,0))=0,"",IF(ISERROR(HLOOKUP($B393,'Base facturation'!$C$4:$ALN$59,G$4,0)),"",HLOOKUP($B393,'Base facturation'!$C$4:$ALN$59,G$4,0)))</f>
        <v/>
      </c>
      <c r="H393" s="309" t="str">
        <f>IF(IF(ISERROR(HLOOKUP($B393,'Base facturation'!$C$4:$ALN$59,H$4,0)),"",HLOOKUP($B393,'Base facturation'!$C$4:$ALN$59,H$4,0))=0,"",IF(ISERROR(HLOOKUP($B393,'Base facturation'!$C$4:$ALN$59,H$4,0)),"",HLOOKUP($B393,'Base facturation'!$C$4:$ALN$59,H$4,0)))</f>
        <v/>
      </c>
      <c r="I393" s="287" t="str">
        <f t="shared" si="6"/>
        <v/>
      </c>
      <c r="J393" s="299"/>
      <c r="K393" s="294"/>
      <c r="L393" s="294"/>
      <c r="M393" s="295"/>
    </row>
    <row r="394" spans="2:13" ht="19.600000000000001" customHeight="1" x14ac:dyDescent="0.25">
      <c r="B394" s="282" t="s">
        <v>3201</v>
      </c>
      <c r="C394" s="283" t="str">
        <f>IF(IF(ISERROR(HLOOKUP($B394,'Base facturation'!$C$4:$ALN$59,C$4,0)),"",HLOOKUP($B394,'Base facturation'!$C$4:$ALN$59,C$4,0))=0,"",IF(ISERROR(HLOOKUP($B394,'Base facturation'!$C$4:$ALN$59,C$4,0)),"",HLOOKUP($B394,'Base facturation'!$C$4:$ALN$59,C$4,0)))</f>
        <v/>
      </c>
      <c r="D394" s="283" t="str">
        <f>IF(IF(ISERROR(HLOOKUP($B394,'Base facturation'!$C$4:$ALN$59,D$4,0)),"",HLOOKUP($B394,'Base facturation'!$C$4:$ALN$59,D$4,0))=0,"",IF(ISERROR(HLOOKUP($B394,'Base facturation'!$C$4:$ALN$59,D$4,0)),"",HLOOKUP($B394,'Base facturation'!$C$4:$ALN$59,D$4,0)))</f>
        <v/>
      </c>
      <c r="E394" s="283" t="str">
        <f>IF(IF(ISERROR(HLOOKUP($B394,'Base facturation'!$C$4:$ALN$59,E$4,0)),"",HLOOKUP($B394,'Base facturation'!$C$4:$ALN$59,E$4,0))=0,"",IF(ISERROR(HLOOKUP($B394,'Base facturation'!$C$4:$ALN$59,E$4,0)),"",HLOOKUP($B394,'Base facturation'!$C$4:$ALN$59,E$4,0)))</f>
        <v/>
      </c>
      <c r="F394" s="287" t="str">
        <f>IF(IF(ISERROR(HLOOKUP($B394,'Base facturation'!$C$4:$ALN$59,F$4,0)),"",HLOOKUP($B394,'Base facturation'!$C$4:$ALN$59,F$4,0))=0,"",IF(ISERROR(HLOOKUP($B394,'Base facturation'!$C$4:$ALN$59,F$4,0)),"",HLOOKUP($B394,'Base facturation'!$C$4:$ALN$59,F$4,0)))</f>
        <v/>
      </c>
      <c r="G394" s="309" t="str">
        <f>IF(IF(ISERROR(HLOOKUP($B394,'Base facturation'!$C$4:$ALN$59,G$4,0)),"",HLOOKUP($B394,'Base facturation'!$C$4:$ALN$59,G$4,0))=0,"",IF(ISERROR(HLOOKUP($B394,'Base facturation'!$C$4:$ALN$59,G$4,0)),"",HLOOKUP($B394,'Base facturation'!$C$4:$ALN$59,G$4,0)))</f>
        <v/>
      </c>
      <c r="H394" s="309" t="str">
        <f>IF(IF(ISERROR(HLOOKUP($B394,'Base facturation'!$C$4:$ALN$59,H$4,0)),"",HLOOKUP($B394,'Base facturation'!$C$4:$ALN$59,H$4,0))=0,"",IF(ISERROR(HLOOKUP($B394,'Base facturation'!$C$4:$ALN$59,H$4,0)),"",HLOOKUP($B394,'Base facturation'!$C$4:$ALN$59,H$4,0)))</f>
        <v/>
      </c>
      <c r="I394" s="287" t="str">
        <f t="shared" si="6"/>
        <v/>
      </c>
      <c r="J394" s="299"/>
      <c r="K394" s="294"/>
      <c r="L394" s="294"/>
      <c r="M394" s="295"/>
    </row>
    <row r="395" spans="2:13" ht="19.600000000000001" customHeight="1" x14ac:dyDescent="0.25">
      <c r="B395" s="282" t="s">
        <v>3202</v>
      </c>
      <c r="C395" s="283" t="str">
        <f>IF(IF(ISERROR(HLOOKUP($B395,'Base facturation'!$C$4:$ALN$59,C$4,0)),"",HLOOKUP($B395,'Base facturation'!$C$4:$ALN$59,C$4,0))=0,"",IF(ISERROR(HLOOKUP($B395,'Base facturation'!$C$4:$ALN$59,C$4,0)),"",HLOOKUP($B395,'Base facturation'!$C$4:$ALN$59,C$4,0)))</f>
        <v/>
      </c>
      <c r="D395" s="283" t="str">
        <f>IF(IF(ISERROR(HLOOKUP($B395,'Base facturation'!$C$4:$ALN$59,D$4,0)),"",HLOOKUP($B395,'Base facturation'!$C$4:$ALN$59,D$4,0))=0,"",IF(ISERROR(HLOOKUP($B395,'Base facturation'!$C$4:$ALN$59,D$4,0)),"",HLOOKUP($B395,'Base facturation'!$C$4:$ALN$59,D$4,0)))</f>
        <v/>
      </c>
      <c r="E395" s="283" t="str">
        <f>IF(IF(ISERROR(HLOOKUP($B395,'Base facturation'!$C$4:$ALN$59,E$4,0)),"",HLOOKUP($B395,'Base facturation'!$C$4:$ALN$59,E$4,0))=0,"",IF(ISERROR(HLOOKUP($B395,'Base facturation'!$C$4:$ALN$59,E$4,0)),"",HLOOKUP($B395,'Base facturation'!$C$4:$ALN$59,E$4,0)))</f>
        <v/>
      </c>
      <c r="F395" s="287" t="str">
        <f>IF(IF(ISERROR(HLOOKUP($B395,'Base facturation'!$C$4:$ALN$59,F$4,0)),"",HLOOKUP($B395,'Base facturation'!$C$4:$ALN$59,F$4,0))=0,"",IF(ISERROR(HLOOKUP($B395,'Base facturation'!$C$4:$ALN$59,F$4,0)),"",HLOOKUP($B395,'Base facturation'!$C$4:$ALN$59,F$4,0)))</f>
        <v/>
      </c>
      <c r="G395" s="309" t="str">
        <f>IF(IF(ISERROR(HLOOKUP($B395,'Base facturation'!$C$4:$ALN$59,G$4,0)),"",HLOOKUP($B395,'Base facturation'!$C$4:$ALN$59,G$4,0))=0,"",IF(ISERROR(HLOOKUP($B395,'Base facturation'!$C$4:$ALN$59,G$4,0)),"",HLOOKUP($B395,'Base facturation'!$C$4:$ALN$59,G$4,0)))</f>
        <v/>
      </c>
      <c r="H395" s="309" t="str">
        <f>IF(IF(ISERROR(HLOOKUP($B395,'Base facturation'!$C$4:$ALN$59,H$4,0)),"",HLOOKUP($B395,'Base facturation'!$C$4:$ALN$59,H$4,0))=0,"",IF(ISERROR(HLOOKUP($B395,'Base facturation'!$C$4:$ALN$59,H$4,0)),"",HLOOKUP($B395,'Base facturation'!$C$4:$ALN$59,H$4,0)))</f>
        <v/>
      </c>
      <c r="I395" s="287" t="str">
        <f t="shared" si="6"/>
        <v/>
      </c>
      <c r="J395" s="299"/>
      <c r="K395" s="294"/>
      <c r="L395" s="294"/>
      <c r="M395" s="295"/>
    </row>
    <row r="396" spans="2:13" ht="19.600000000000001" customHeight="1" x14ac:dyDescent="0.25">
      <c r="B396" s="282" t="s">
        <v>3203</v>
      </c>
      <c r="C396" s="283" t="str">
        <f>IF(IF(ISERROR(HLOOKUP($B396,'Base facturation'!$C$4:$ALN$59,C$4,0)),"",HLOOKUP($B396,'Base facturation'!$C$4:$ALN$59,C$4,0))=0,"",IF(ISERROR(HLOOKUP($B396,'Base facturation'!$C$4:$ALN$59,C$4,0)),"",HLOOKUP($B396,'Base facturation'!$C$4:$ALN$59,C$4,0)))</f>
        <v/>
      </c>
      <c r="D396" s="283" t="str">
        <f>IF(IF(ISERROR(HLOOKUP($B396,'Base facturation'!$C$4:$ALN$59,D$4,0)),"",HLOOKUP($B396,'Base facturation'!$C$4:$ALN$59,D$4,0))=0,"",IF(ISERROR(HLOOKUP($B396,'Base facturation'!$C$4:$ALN$59,D$4,0)),"",HLOOKUP($B396,'Base facturation'!$C$4:$ALN$59,D$4,0)))</f>
        <v/>
      </c>
      <c r="E396" s="283" t="str">
        <f>IF(IF(ISERROR(HLOOKUP($B396,'Base facturation'!$C$4:$ALN$59,E$4,0)),"",HLOOKUP($B396,'Base facturation'!$C$4:$ALN$59,E$4,0))=0,"",IF(ISERROR(HLOOKUP($B396,'Base facturation'!$C$4:$ALN$59,E$4,0)),"",HLOOKUP($B396,'Base facturation'!$C$4:$ALN$59,E$4,0)))</f>
        <v/>
      </c>
      <c r="F396" s="287" t="str">
        <f>IF(IF(ISERROR(HLOOKUP($B396,'Base facturation'!$C$4:$ALN$59,F$4,0)),"",HLOOKUP($B396,'Base facturation'!$C$4:$ALN$59,F$4,0))=0,"",IF(ISERROR(HLOOKUP($B396,'Base facturation'!$C$4:$ALN$59,F$4,0)),"",HLOOKUP($B396,'Base facturation'!$C$4:$ALN$59,F$4,0)))</f>
        <v/>
      </c>
      <c r="G396" s="309" t="str">
        <f>IF(IF(ISERROR(HLOOKUP($B396,'Base facturation'!$C$4:$ALN$59,G$4,0)),"",HLOOKUP($B396,'Base facturation'!$C$4:$ALN$59,G$4,0))=0,"",IF(ISERROR(HLOOKUP($B396,'Base facturation'!$C$4:$ALN$59,G$4,0)),"",HLOOKUP($B396,'Base facturation'!$C$4:$ALN$59,G$4,0)))</f>
        <v/>
      </c>
      <c r="H396" s="309" t="str">
        <f>IF(IF(ISERROR(HLOOKUP($B396,'Base facturation'!$C$4:$ALN$59,H$4,0)),"",HLOOKUP($B396,'Base facturation'!$C$4:$ALN$59,H$4,0))=0,"",IF(ISERROR(HLOOKUP($B396,'Base facturation'!$C$4:$ALN$59,H$4,0)),"",HLOOKUP($B396,'Base facturation'!$C$4:$ALN$59,H$4,0)))</f>
        <v/>
      </c>
      <c r="I396" s="287" t="str">
        <f t="shared" si="6"/>
        <v/>
      </c>
      <c r="J396" s="299"/>
      <c r="K396" s="294"/>
      <c r="L396" s="294"/>
      <c r="M396" s="295"/>
    </row>
    <row r="397" spans="2:13" ht="19.600000000000001" customHeight="1" x14ac:dyDescent="0.25">
      <c r="B397" s="282" t="s">
        <v>3204</v>
      </c>
      <c r="C397" s="283" t="str">
        <f>IF(IF(ISERROR(HLOOKUP($B397,'Base facturation'!$C$4:$ALN$59,C$4,0)),"",HLOOKUP($B397,'Base facturation'!$C$4:$ALN$59,C$4,0))=0,"",IF(ISERROR(HLOOKUP($B397,'Base facturation'!$C$4:$ALN$59,C$4,0)),"",HLOOKUP($B397,'Base facturation'!$C$4:$ALN$59,C$4,0)))</f>
        <v/>
      </c>
      <c r="D397" s="283" t="str">
        <f>IF(IF(ISERROR(HLOOKUP($B397,'Base facturation'!$C$4:$ALN$59,D$4,0)),"",HLOOKUP($B397,'Base facturation'!$C$4:$ALN$59,D$4,0))=0,"",IF(ISERROR(HLOOKUP($B397,'Base facturation'!$C$4:$ALN$59,D$4,0)),"",HLOOKUP($B397,'Base facturation'!$C$4:$ALN$59,D$4,0)))</f>
        <v/>
      </c>
      <c r="E397" s="283" t="str">
        <f>IF(IF(ISERROR(HLOOKUP($B397,'Base facturation'!$C$4:$ALN$59,E$4,0)),"",HLOOKUP($B397,'Base facturation'!$C$4:$ALN$59,E$4,0))=0,"",IF(ISERROR(HLOOKUP($B397,'Base facturation'!$C$4:$ALN$59,E$4,0)),"",HLOOKUP($B397,'Base facturation'!$C$4:$ALN$59,E$4,0)))</f>
        <v/>
      </c>
      <c r="F397" s="287" t="str">
        <f>IF(IF(ISERROR(HLOOKUP($B397,'Base facturation'!$C$4:$ALN$59,F$4,0)),"",HLOOKUP($B397,'Base facturation'!$C$4:$ALN$59,F$4,0))=0,"",IF(ISERROR(HLOOKUP($B397,'Base facturation'!$C$4:$ALN$59,F$4,0)),"",HLOOKUP($B397,'Base facturation'!$C$4:$ALN$59,F$4,0)))</f>
        <v/>
      </c>
      <c r="G397" s="309" t="str">
        <f>IF(IF(ISERROR(HLOOKUP($B397,'Base facturation'!$C$4:$ALN$59,G$4,0)),"",HLOOKUP($B397,'Base facturation'!$C$4:$ALN$59,G$4,0))=0,"",IF(ISERROR(HLOOKUP($B397,'Base facturation'!$C$4:$ALN$59,G$4,0)),"",HLOOKUP($B397,'Base facturation'!$C$4:$ALN$59,G$4,0)))</f>
        <v/>
      </c>
      <c r="H397" s="309" t="str">
        <f>IF(IF(ISERROR(HLOOKUP($B397,'Base facturation'!$C$4:$ALN$59,H$4,0)),"",HLOOKUP($B397,'Base facturation'!$C$4:$ALN$59,H$4,0))=0,"",IF(ISERROR(HLOOKUP($B397,'Base facturation'!$C$4:$ALN$59,H$4,0)),"",HLOOKUP($B397,'Base facturation'!$C$4:$ALN$59,H$4,0)))</f>
        <v/>
      </c>
      <c r="I397" s="287" t="str">
        <f t="shared" si="6"/>
        <v/>
      </c>
      <c r="J397" s="299"/>
      <c r="K397" s="294"/>
      <c r="L397" s="294"/>
      <c r="M397" s="295"/>
    </row>
    <row r="398" spans="2:13" ht="19.600000000000001" customHeight="1" x14ac:dyDescent="0.25">
      <c r="B398" s="282" t="s">
        <v>3205</v>
      </c>
      <c r="C398" s="283" t="str">
        <f>IF(IF(ISERROR(HLOOKUP($B398,'Base facturation'!$C$4:$ALN$59,C$4,0)),"",HLOOKUP($B398,'Base facturation'!$C$4:$ALN$59,C$4,0))=0,"",IF(ISERROR(HLOOKUP($B398,'Base facturation'!$C$4:$ALN$59,C$4,0)),"",HLOOKUP($B398,'Base facturation'!$C$4:$ALN$59,C$4,0)))</f>
        <v/>
      </c>
      <c r="D398" s="283" t="str">
        <f>IF(IF(ISERROR(HLOOKUP($B398,'Base facturation'!$C$4:$ALN$59,D$4,0)),"",HLOOKUP($B398,'Base facturation'!$C$4:$ALN$59,D$4,0))=0,"",IF(ISERROR(HLOOKUP($B398,'Base facturation'!$C$4:$ALN$59,D$4,0)),"",HLOOKUP($B398,'Base facturation'!$C$4:$ALN$59,D$4,0)))</f>
        <v/>
      </c>
      <c r="E398" s="283" t="str">
        <f>IF(IF(ISERROR(HLOOKUP($B398,'Base facturation'!$C$4:$ALN$59,E$4,0)),"",HLOOKUP($B398,'Base facturation'!$C$4:$ALN$59,E$4,0))=0,"",IF(ISERROR(HLOOKUP($B398,'Base facturation'!$C$4:$ALN$59,E$4,0)),"",HLOOKUP($B398,'Base facturation'!$C$4:$ALN$59,E$4,0)))</f>
        <v/>
      </c>
      <c r="F398" s="287" t="str">
        <f>IF(IF(ISERROR(HLOOKUP($B398,'Base facturation'!$C$4:$ALN$59,F$4,0)),"",HLOOKUP($B398,'Base facturation'!$C$4:$ALN$59,F$4,0))=0,"",IF(ISERROR(HLOOKUP($B398,'Base facturation'!$C$4:$ALN$59,F$4,0)),"",HLOOKUP($B398,'Base facturation'!$C$4:$ALN$59,F$4,0)))</f>
        <v/>
      </c>
      <c r="G398" s="309" t="str">
        <f>IF(IF(ISERROR(HLOOKUP($B398,'Base facturation'!$C$4:$ALN$59,G$4,0)),"",HLOOKUP($B398,'Base facturation'!$C$4:$ALN$59,G$4,0))=0,"",IF(ISERROR(HLOOKUP($B398,'Base facturation'!$C$4:$ALN$59,G$4,0)),"",HLOOKUP($B398,'Base facturation'!$C$4:$ALN$59,G$4,0)))</f>
        <v/>
      </c>
      <c r="H398" s="309" t="str">
        <f>IF(IF(ISERROR(HLOOKUP($B398,'Base facturation'!$C$4:$ALN$59,H$4,0)),"",HLOOKUP($B398,'Base facturation'!$C$4:$ALN$59,H$4,0))=0,"",IF(ISERROR(HLOOKUP($B398,'Base facturation'!$C$4:$ALN$59,H$4,0)),"",HLOOKUP($B398,'Base facturation'!$C$4:$ALN$59,H$4,0)))</f>
        <v/>
      </c>
      <c r="I398" s="287" t="str">
        <f t="shared" si="6"/>
        <v/>
      </c>
      <c r="J398" s="299"/>
      <c r="K398" s="294"/>
      <c r="L398" s="294"/>
      <c r="M398" s="295"/>
    </row>
    <row r="399" spans="2:13" ht="19.600000000000001" customHeight="1" x14ac:dyDescent="0.25">
      <c r="B399" s="282" t="s">
        <v>3206</v>
      </c>
      <c r="C399" s="283" t="str">
        <f>IF(IF(ISERROR(HLOOKUP($B399,'Base facturation'!$C$4:$ALN$59,C$4,0)),"",HLOOKUP($B399,'Base facturation'!$C$4:$ALN$59,C$4,0))=0,"",IF(ISERROR(HLOOKUP($B399,'Base facturation'!$C$4:$ALN$59,C$4,0)),"",HLOOKUP($B399,'Base facturation'!$C$4:$ALN$59,C$4,0)))</f>
        <v/>
      </c>
      <c r="D399" s="283" t="str">
        <f>IF(IF(ISERROR(HLOOKUP($B399,'Base facturation'!$C$4:$ALN$59,D$4,0)),"",HLOOKUP($B399,'Base facturation'!$C$4:$ALN$59,D$4,0))=0,"",IF(ISERROR(HLOOKUP($B399,'Base facturation'!$C$4:$ALN$59,D$4,0)),"",HLOOKUP($B399,'Base facturation'!$C$4:$ALN$59,D$4,0)))</f>
        <v/>
      </c>
      <c r="E399" s="283" t="str">
        <f>IF(IF(ISERROR(HLOOKUP($B399,'Base facturation'!$C$4:$ALN$59,E$4,0)),"",HLOOKUP($B399,'Base facturation'!$C$4:$ALN$59,E$4,0))=0,"",IF(ISERROR(HLOOKUP($B399,'Base facturation'!$C$4:$ALN$59,E$4,0)),"",HLOOKUP($B399,'Base facturation'!$C$4:$ALN$59,E$4,0)))</f>
        <v/>
      </c>
      <c r="F399" s="287" t="str">
        <f>IF(IF(ISERROR(HLOOKUP($B399,'Base facturation'!$C$4:$ALN$59,F$4,0)),"",HLOOKUP($B399,'Base facturation'!$C$4:$ALN$59,F$4,0))=0,"",IF(ISERROR(HLOOKUP($B399,'Base facturation'!$C$4:$ALN$59,F$4,0)),"",HLOOKUP($B399,'Base facturation'!$C$4:$ALN$59,F$4,0)))</f>
        <v/>
      </c>
      <c r="G399" s="309" t="str">
        <f>IF(IF(ISERROR(HLOOKUP($B399,'Base facturation'!$C$4:$ALN$59,G$4,0)),"",HLOOKUP($B399,'Base facturation'!$C$4:$ALN$59,G$4,0))=0,"",IF(ISERROR(HLOOKUP($B399,'Base facturation'!$C$4:$ALN$59,G$4,0)),"",HLOOKUP($B399,'Base facturation'!$C$4:$ALN$59,G$4,0)))</f>
        <v/>
      </c>
      <c r="H399" s="309" t="str">
        <f>IF(IF(ISERROR(HLOOKUP($B399,'Base facturation'!$C$4:$ALN$59,H$4,0)),"",HLOOKUP($B399,'Base facturation'!$C$4:$ALN$59,H$4,0))=0,"",IF(ISERROR(HLOOKUP($B399,'Base facturation'!$C$4:$ALN$59,H$4,0)),"",HLOOKUP($B399,'Base facturation'!$C$4:$ALN$59,H$4,0)))</f>
        <v/>
      </c>
      <c r="I399" s="287" t="str">
        <f t="shared" si="6"/>
        <v/>
      </c>
      <c r="J399" s="299"/>
      <c r="K399" s="294"/>
      <c r="L399" s="294"/>
      <c r="M399" s="295"/>
    </row>
    <row r="400" spans="2:13" ht="19.600000000000001" customHeight="1" x14ac:dyDescent="0.25">
      <c r="B400" s="282" t="s">
        <v>3207</v>
      </c>
      <c r="C400" s="283" t="str">
        <f>IF(IF(ISERROR(HLOOKUP($B400,'Base facturation'!$C$4:$ALN$59,C$4,0)),"",HLOOKUP($B400,'Base facturation'!$C$4:$ALN$59,C$4,0))=0,"",IF(ISERROR(HLOOKUP($B400,'Base facturation'!$C$4:$ALN$59,C$4,0)),"",HLOOKUP($B400,'Base facturation'!$C$4:$ALN$59,C$4,0)))</f>
        <v/>
      </c>
      <c r="D400" s="283" t="str">
        <f>IF(IF(ISERROR(HLOOKUP($B400,'Base facturation'!$C$4:$ALN$59,D$4,0)),"",HLOOKUP($B400,'Base facturation'!$C$4:$ALN$59,D$4,0))=0,"",IF(ISERROR(HLOOKUP($B400,'Base facturation'!$C$4:$ALN$59,D$4,0)),"",HLOOKUP($B400,'Base facturation'!$C$4:$ALN$59,D$4,0)))</f>
        <v/>
      </c>
      <c r="E400" s="283" t="str">
        <f>IF(IF(ISERROR(HLOOKUP($B400,'Base facturation'!$C$4:$ALN$59,E$4,0)),"",HLOOKUP($B400,'Base facturation'!$C$4:$ALN$59,E$4,0))=0,"",IF(ISERROR(HLOOKUP($B400,'Base facturation'!$C$4:$ALN$59,E$4,0)),"",HLOOKUP($B400,'Base facturation'!$C$4:$ALN$59,E$4,0)))</f>
        <v/>
      </c>
      <c r="F400" s="287" t="str">
        <f>IF(IF(ISERROR(HLOOKUP($B400,'Base facturation'!$C$4:$ALN$59,F$4,0)),"",HLOOKUP($B400,'Base facturation'!$C$4:$ALN$59,F$4,0))=0,"",IF(ISERROR(HLOOKUP($B400,'Base facturation'!$C$4:$ALN$59,F$4,0)),"",HLOOKUP($B400,'Base facturation'!$C$4:$ALN$59,F$4,0)))</f>
        <v/>
      </c>
      <c r="G400" s="309" t="str">
        <f>IF(IF(ISERROR(HLOOKUP($B400,'Base facturation'!$C$4:$ALN$59,G$4,0)),"",HLOOKUP($B400,'Base facturation'!$C$4:$ALN$59,G$4,0))=0,"",IF(ISERROR(HLOOKUP($B400,'Base facturation'!$C$4:$ALN$59,G$4,0)),"",HLOOKUP($B400,'Base facturation'!$C$4:$ALN$59,G$4,0)))</f>
        <v/>
      </c>
      <c r="H400" s="309" t="str">
        <f>IF(IF(ISERROR(HLOOKUP($B400,'Base facturation'!$C$4:$ALN$59,H$4,0)),"",HLOOKUP($B400,'Base facturation'!$C$4:$ALN$59,H$4,0))=0,"",IF(ISERROR(HLOOKUP($B400,'Base facturation'!$C$4:$ALN$59,H$4,0)),"",HLOOKUP($B400,'Base facturation'!$C$4:$ALN$59,H$4,0)))</f>
        <v/>
      </c>
      <c r="I400" s="287" t="str">
        <f t="shared" si="6"/>
        <v/>
      </c>
      <c r="J400" s="299"/>
      <c r="K400" s="294"/>
      <c r="L400" s="294"/>
      <c r="M400" s="295"/>
    </row>
    <row r="401" spans="2:13" ht="19.600000000000001" customHeight="1" x14ac:dyDescent="0.25">
      <c r="B401" s="282" t="s">
        <v>3208</v>
      </c>
      <c r="C401" s="283" t="str">
        <f>IF(IF(ISERROR(HLOOKUP($B401,'Base facturation'!$C$4:$ALN$59,C$4,0)),"",HLOOKUP($B401,'Base facturation'!$C$4:$ALN$59,C$4,0))=0,"",IF(ISERROR(HLOOKUP($B401,'Base facturation'!$C$4:$ALN$59,C$4,0)),"",HLOOKUP($B401,'Base facturation'!$C$4:$ALN$59,C$4,0)))</f>
        <v/>
      </c>
      <c r="D401" s="283" t="str">
        <f>IF(IF(ISERROR(HLOOKUP($B401,'Base facturation'!$C$4:$ALN$59,D$4,0)),"",HLOOKUP($B401,'Base facturation'!$C$4:$ALN$59,D$4,0))=0,"",IF(ISERROR(HLOOKUP($B401,'Base facturation'!$C$4:$ALN$59,D$4,0)),"",HLOOKUP($B401,'Base facturation'!$C$4:$ALN$59,D$4,0)))</f>
        <v/>
      </c>
      <c r="E401" s="283" t="str">
        <f>IF(IF(ISERROR(HLOOKUP($B401,'Base facturation'!$C$4:$ALN$59,E$4,0)),"",HLOOKUP($B401,'Base facturation'!$C$4:$ALN$59,E$4,0))=0,"",IF(ISERROR(HLOOKUP($B401,'Base facturation'!$C$4:$ALN$59,E$4,0)),"",HLOOKUP($B401,'Base facturation'!$C$4:$ALN$59,E$4,0)))</f>
        <v/>
      </c>
      <c r="F401" s="287" t="str">
        <f>IF(IF(ISERROR(HLOOKUP($B401,'Base facturation'!$C$4:$ALN$59,F$4,0)),"",HLOOKUP($B401,'Base facturation'!$C$4:$ALN$59,F$4,0))=0,"",IF(ISERROR(HLOOKUP($B401,'Base facturation'!$C$4:$ALN$59,F$4,0)),"",HLOOKUP($B401,'Base facturation'!$C$4:$ALN$59,F$4,0)))</f>
        <v/>
      </c>
      <c r="G401" s="309" t="str">
        <f>IF(IF(ISERROR(HLOOKUP($B401,'Base facturation'!$C$4:$ALN$59,G$4,0)),"",HLOOKUP($B401,'Base facturation'!$C$4:$ALN$59,G$4,0))=0,"",IF(ISERROR(HLOOKUP($B401,'Base facturation'!$C$4:$ALN$59,G$4,0)),"",HLOOKUP($B401,'Base facturation'!$C$4:$ALN$59,G$4,0)))</f>
        <v/>
      </c>
      <c r="H401" s="309" t="str">
        <f>IF(IF(ISERROR(HLOOKUP($B401,'Base facturation'!$C$4:$ALN$59,H$4,0)),"",HLOOKUP($B401,'Base facturation'!$C$4:$ALN$59,H$4,0))=0,"",IF(ISERROR(HLOOKUP($B401,'Base facturation'!$C$4:$ALN$59,H$4,0)),"",HLOOKUP($B401,'Base facturation'!$C$4:$ALN$59,H$4,0)))</f>
        <v/>
      </c>
      <c r="I401" s="287" t="str">
        <f t="shared" si="6"/>
        <v/>
      </c>
      <c r="J401" s="299"/>
      <c r="K401" s="294"/>
      <c r="L401" s="294"/>
      <c r="M401" s="295"/>
    </row>
    <row r="402" spans="2:13" ht="19.600000000000001" customHeight="1" x14ac:dyDescent="0.25">
      <c r="B402" s="282" t="s">
        <v>3209</v>
      </c>
      <c r="C402" s="283" t="str">
        <f>IF(IF(ISERROR(HLOOKUP($B402,'Base facturation'!$C$4:$ALN$59,C$4,0)),"",HLOOKUP($B402,'Base facturation'!$C$4:$ALN$59,C$4,0))=0,"",IF(ISERROR(HLOOKUP($B402,'Base facturation'!$C$4:$ALN$59,C$4,0)),"",HLOOKUP($B402,'Base facturation'!$C$4:$ALN$59,C$4,0)))</f>
        <v/>
      </c>
      <c r="D402" s="283" t="str">
        <f>IF(IF(ISERROR(HLOOKUP($B402,'Base facturation'!$C$4:$ALN$59,D$4,0)),"",HLOOKUP($B402,'Base facturation'!$C$4:$ALN$59,D$4,0))=0,"",IF(ISERROR(HLOOKUP($B402,'Base facturation'!$C$4:$ALN$59,D$4,0)),"",HLOOKUP($B402,'Base facturation'!$C$4:$ALN$59,D$4,0)))</f>
        <v/>
      </c>
      <c r="E402" s="283" t="str">
        <f>IF(IF(ISERROR(HLOOKUP($B402,'Base facturation'!$C$4:$ALN$59,E$4,0)),"",HLOOKUP($B402,'Base facturation'!$C$4:$ALN$59,E$4,0))=0,"",IF(ISERROR(HLOOKUP($B402,'Base facturation'!$C$4:$ALN$59,E$4,0)),"",HLOOKUP($B402,'Base facturation'!$C$4:$ALN$59,E$4,0)))</f>
        <v/>
      </c>
      <c r="F402" s="287" t="str">
        <f>IF(IF(ISERROR(HLOOKUP($B402,'Base facturation'!$C$4:$ALN$59,F$4,0)),"",HLOOKUP($B402,'Base facturation'!$C$4:$ALN$59,F$4,0))=0,"",IF(ISERROR(HLOOKUP($B402,'Base facturation'!$C$4:$ALN$59,F$4,0)),"",HLOOKUP($B402,'Base facturation'!$C$4:$ALN$59,F$4,0)))</f>
        <v/>
      </c>
      <c r="G402" s="309" t="str">
        <f>IF(IF(ISERROR(HLOOKUP($B402,'Base facturation'!$C$4:$ALN$59,G$4,0)),"",HLOOKUP($B402,'Base facturation'!$C$4:$ALN$59,G$4,0))=0,"",IF(ISERROR(HLOOKUP($B402,'Base facturation'!$C$4:$ALN$59,G$4,0)),"",HLOOKUP($B402,'Base facturation'!$C$4:$ALN$59,G$4,0)))</f>
        <v/>
      </c>
      <c r="H402" s="309" t="str">
        <f>IF(IF(ISERROR(HLOOKUP($B402,'Base facturation'!$C$4:$ALN$59,H$4,0)),"",HLOOKUP($B402,'Base facturation'!$C$4:$ALN$59,H$4,0))=0,"",IF(ISERROR(HLOOKUP($B402,'Base facturation'!$C$4:$ALN$59,H$4,0)),"",HLOOKUP($B402,'Base facturation'!$C$4:$ALN$59,H$4,0)))</f>
        <v/>
      </c>
      <c r="I402" s="287" t="str">
        <f t="shared" si="6"/>
        <v/>
      </c>
      <c r="J402" s="299"/>
      <c r="K402" s="294"/>
      <c r="L402" s="294"/>
      <c r="M402" s="295"/>
    </row>
    <row r="403" spans="2:13" ht="19.600000000000001" customHeight="1" x14ac:dyDescent="0.25">
      <c r="B403" s="282" t="s">
        <v>3210</v>
      </c>
      <c r="C403" s="283" t="str">
        <f>IF(IF(ISERROR(HLOOKUP($B403,'Base facturation'!$C$4:$ALN$59,C$4,0)),"",HLOOKUP($B403,'Base facturation'!$C$4:$ALN$59,C$4,0))=0,"",IF(ISERROR(HLOOKUP($B403,'Base facturation'!$C$4:$ALN$59,C$4,0)),"",HLOOKUP($B403,'Base facturation'!$C$4:$ALN$59,C$4,0)))</f>
        <v/>
      </c>
      <c r="D403" s="283" t="str">
        <f>IF(IF(ISERROR(HLOOKUP($B403,'Base facturation'!$C$4:$ALN$59,D$4,0)),"",HLOOKUP($B403,'Base facturation'!$C$4:$ALN$59,D$4,0))=0,"",IF(ISERROR(HLOOKUP($B403,'Base facturation'!$C$4:$ALN$59,D$4,0)),"",HLOOKUP($B403,'Base facturation'!$C$4:$ALN$59,D$4,0)))</f>
        <v/>
      </c>
      <c r="E403" s="283" t="str">
        <f>IF(IF(ISERROR(HLOOKUP($B403,'Base facturation'!$C$4:$ALN$59,E$4,0)),"",HLOOKUP($B403,'Base facturation'!$C$4:$ALN$59,E$4,0))=0,"",IF(ISERROR(HLOOKUP($B403,'Base facturation'!$C$4:$ALN$59,E$4,0)),"",HLOOKUP($B403,'Base facturation'!$C$4:$ALN$59,E$4,0)))</f>
        <v/>
      </c>
      <c r="F403" s="287" t="str">
        <f>IF(IF(ISERROR(HLOOKUP($B403,'Base facturation'!$C$4:$ALN$59,F$4,0)),"",HLOOKUP($B403,'Base facturation'!$C$4:$ALN$59,F$4,0))=0,"",IF(ISERROR(HLOOKUP($B403,'Base facturation'!$C$4:$ALN$59,F$4,0)),"",HLOOKUP($B403,'Base facturation'!$C$4:$ALN$59,F$4,0)))</f>
        <v/>
      </c>
      <c r="G403" s="309" t="str">
        <f>IF(IF(ISERROR(HLOOKUP($B403,'Base facturation'!$C$4:$ALN$59,G$4,0)),"",HLOOKUP($B403,'Base facturation'!$C$4:$ALN$59,G$4,0))=0,"",IF(ISERROR(HLOOKUP($B403,'Base facturation'!$C$4:$ALN$59,G$4,0)),"",HLOOKUP($B403,'Base facturation'!$C$4:$ALN$59,G$4,0)))</f>
        <v/>
      </c>
      <c r="H403" s="309" t="str">
        <f>IF(IF(ISERROR(HLOOKUP($B403,'Base facturation'!$C$4:$ALN$59,H$4,0)),"",HLOOKUP($B403,'Base facturation'!$C$4:$ALN$59,H$4,0))=0,"",IF(ISERROR(HLOOKUP($B403,'Base facturation'!$C$4:$ALN$59,H$4,0)),"",HLOOKUP($B403,'Base facturation'!$C$4:$ALN$59,H$4,0)))</f>
        <v/>
      </c>
      <c r="I403" s="287" t="str">
        <f t="shared" si="6"/>
        <v/>
      </c>
      <c r="J403" s="299"/>
      <c r="K403" s="294"/>
      <c r="L403" s="294"/>
      <c r="M403" s="295"/>
    </row>
    <row r="404" spans="2:13" ht="19.600000000000001" customHeight="1" x14ac:dyDescent="0.25">
      <c r="B404" s="282" t="s">
        <v>3211</v>
      </c>
      <c r="C404" s="283" t="str">
        <f>IF(IF(ISERROR(HLOOKUP($B404,'Base facturation'!$C$4:$ALN$59,C$4,0)),"",HLOOKUP($B404,'Base facturation'!$C$4:$ALN$59,C$4,0))=0,"",IF(ISERROR(HLOOKUP($B404,'Base facturation'!$C$4:$ALN$59,C$4,0)),"",HLOOKUP($B404,'Base facturation'!$C$4:$ALN$59,C$4,0)))</f>
        <v/>
      </c>
      <c r="D404" s="283" t="str">
        <f>IF(IF(ISERROR(HLOOKUP($B404,'Base facturation'!$C$4:$ALN$59,D$4,0)),"",HLOOKUP($B404,'Base facturation'!$C$4:$ALN$59,D$4,0))=0,"",IF(ISERROR(HLOOKUP($B404,'Base facturation'!$C$4:$ALN$59,D$4,0)),"",HLOOKUP($B404,'Base facturation'!$C$4:$ALN$59,D$4,0)))</f>
        <v/>
      </c>
      <c r="E404" s="283" t="str">
        <f>IF(IF(ISERROR(HLOOKUP($B404,'Base facturation'!$C$4:$ALN$59,E$4,0)),"",HLOOKUP($B404,'Base facturation'!$C$4:$ALN$59,E$4,0))=0,"",IF(ISERROR(HLOOKUP($B404,'Base facturation'!$C$4:$ALN$59,E$4,0)),"",HLOOKUP($B404,'Base facturation'!$C$4:$ALN$59,E$4,0)))</f>
        <v/>
      </c>
      <c r="F404" s="287" t="str">
        <f>IF(IF(ISERROR(HLOOKUP($B404,'Base facturation'!$C$4:$ALN$59,F$4,0)),"",HLOOKUP($B404,'Base facturation'!$C$4:$ALN$59,F$4,0))=0,"",IF(ISERROR(HLOOKUP($B404,'Base facturation'!$C$4:$ALN$59,F$4,0)),"",HLOOKUP($B404,'Base facturation'!$C$4:$ALN$59,F$4,0)))</f>
        <v/>
      </c>
      <c r="G404" s="309" t="str">
        <f>IF(IF(ISERROR(HLOOKUP($B404,'Base facturation'!$C$4:$ALN$59,G$4,0)),"",HLOOKUP($B404,'Base facturation'!$C$4:$ALN$59,G$4,0))=0,"",IF(ISERROR(HLOOKUP($B404,'Base facturation'!$C$4:$ALN$59,G$4,0)),"",HLOOKUP($B404,'Base facturation'!$C$4:$ALN$59,G$4,0)))</f>
        <v/>
      </c>
      <c r="H404" s="309" t="str">
        <f>IF(IF(ISERROR(HLOOKUP($B404,'Base facturation'!$C$4:$ALN$59,H$4,0)),"",HLOOKUP($B404,'Base facturation'!$C$4:$ALN$59,H$4,0))=0,"",IF(ISERROR(HLOOKUP($B404,'Base facturation'!$C$4:$ALN$59,H$4,0)),"",HLOOKUP($B404,'Base facturation'!$C$4:$ALN$59,H$4,0)))</f>
        <v/>
      </c>
      <c r="I404" s="287" t="str">
        <f t="shared" si="6"/>
        <v/>
      </c>
      <c r="J404" s="299"/>
      <c r="K404" s="294"/>
      <c r="L404" s="294"/>
      <c r="M404" s="295"/>
    </row>
    <row r="405" spans="2:13" ht="19.600000000000001" customHeight="1" x14ac:dyDescent="0.25">
      <c r="B405" s="282" t="s">
        <v>3212</v>
      </c>
      <c r="C405" s="283" t="str">
        <f>IF(IF(ISERROR(HLOOKUP($B405,'Base facturation'!$C$4:$ALN$59,C$4,0)),"",HLOOKUP($B405,'Base facturation'!$C$4:$ALN$59,C$4,0))=0,"",IF(ISERROR(HLOOKUP($B405,'Base facturation'!$C$4:$ALN$59,C$4,0)),"",HLOOKUP($B405,'Base facturation'!$C$4:$ALN$59,C$4,0)))</f>
        <v/>
      </c>
      <c r="D405" s="283" t="str">
        <f>IF(IF(ISERROR(HLOOKUP($B405,'Base facturation'!$C$4:$ALN$59,D$4,0)),"",HLOOKUP($B405,'Base facturation'!$C$4:$ALN$59,D$4,0))=0,"",IF(ISERROR(HLOOKUP($B405,'Base facturation'!$C$4:$ALN$59,D$4,0)),"",HLOOKUP($B405,'Base facturation'!$C$4:$ALN$59,D$4,0)))</f>
        <v/>
      </c>
      <c r="E405" s="283" t="str">
        <f>IF(IF(ISERROR(HLOOKUP($B405,'Base facturation'!$C$4:$ALN$59,E$4,0)),"",HLOOKUP($B405,'Base facturation'!$C$4:$ALN$59,E$4,0))=0,"",IF(ISERROR(HLOOKUP($B405,'Base facturation'!$C$4:$ALN$59,E$4,0)),"",HLOOKUP($B405,'Base facturation'!$C$4:$ALN$59,E$4,0)))</f>
        <v/>
      </c>
      <c r="F405" s="287" t="str">
        <f>IF(IF(ISERROR(HLOOKUP($B405,'Base facturation'!$C$4:$ALN$59,F$4,0)),"",HLOOKUP($B405,'Base facturation'!$C$4:$ALN$59,F$4,0))=0,"",IF(ISERROR(HLOOKUP($B405,'Base facturation'!$C$4:$ALN$59,F$4,0)),"",HLOOKUP($B405,'Base facturation'!$C$4:$ALN$59,F$4,0)))</f>
        <v/>
      </c>
      <c r="G405" s="309" t="str">
        <f>IF(IF(ISERROR(HLOOKUP($B405,'Base facturation'!$C$4:$ALN$59,G$4,0)),"",HLOOKUP($B405,'Base facturation'!$C$4:$ALN$59,G$4,0))=0,"",IF(ISERROR(HLOOKUP($B405,'Base facturation'!$C$4:$ALN$59,G$4,0)),"",HLOOKUP($B405,'Base facturation'!$C$4:$ALN$59,G$4,0)))</f>
        <v/>
      </c>
      <c r="H405" s="309" t="str">
        <f>IF(IF(ISERROR(HLOOKUP($B405,'Base facturation'!$C$4:$ALN$59,H$4,0)),"",HLOOKUP($B405,'Base facturation'!$C$4:$ALN$59,H$4,0))=0,"",IF(ISERROR(HLOOKUP($B405,'Base facturation'!$C$4:$ALN$59,H$4,0)),"",HLOOKUP($B405,'Base facturation'!$C$4:$ALN$59,H$4,0)))</f>
        <v/>
      </c>
      <c r="I405" s="287" t="str">
        <f t="shared" si="6"/>
        <v/>
      </c>
      <c r="J405" s="299"/>
      <c r="K405" s="294"/>
      <c r="L405" s="294"/>
      <c r="M405" s="295"/>
    </row>
    <row r="406" spans="2:13" ht="19.600000000000001" customHeight="1" x14ac:dyDescent="0.25">
      <c r="B406" s="282" t="s">
        <v>3213</v>
      </c>
      <c r="C406" s="283" t="str">
        <f>IF(IF(ISERROR(HLOOKUP($B406,'Base facturation'!$C$4:$ALN$59,C$4,0)),"",HLOOKUP($B406,'Base facturation'!$C$4:$ALN$59,C$4,0))=0,"",IF(ISERROR(HLOOKUP($B406,'Base facturation'!$C$4:$ALN$59,C$4,0)),"",HLOOKUP($B406,'Base facturation'!$C$4:$ALN$59,C$4,0)))</f>
        <v/>
      </c>
      <c r="D406" s="283" t="str">
        <f>IF(IF(ISERROR(HLOOKUP($B406,'Base facturation'!$C$4:$ALN$59,D$4,0)),"",HLOOKUP($B406,'Base facturation'!$C$4:$ALN$59,D$4,0))=0,"",IF(ISERROR(HLOOKUP($B406,'Base facturation'!$C$4:$ALN$59,D$4,0)),"",HLOOKUP($B406,'Base facturation'!$C$4:$ALN$59,D$4,0)))</f>
        <v/>
      </c>
      <c r="E406" s="283" t="str">
        <f>IF(IF(ISERROR(HLOOKUP($B406,'Base facturation'!$C$4:$ALN$59,E$4,0)),"",HLOOKUP($B406,'Base facturation'!$C$4:$ALN$59,E$4,0))=0,"",IF(ISERROR(HLOOKUP($B406,'Base facturation'!$C$4:$ALN$59,E$4,0)),"",HLOOKUP($B406,'Base facturation'!$C$4:$ALN$59,E$4,0)))</f>
        <v/>
      </c>
      <c r="F406" s="287" t="str">
        <f>IF(IF(ISERROR(HLOOKUP($B406,'Base facturation'!$C$4:$ALN$59,F$4,0)),"",HLOOKUP($B406,'Base facturation'!$C$4:$ALN$59,F$4,0))=0,"",IF(ISERROR(HLOOKUP($B406,'Base facturation'!$C$4:$ALN$59,F$4,0)),"",HLOOKUP($B406,'Base facturation'!$C$4:$ALN$59,F$4,0)))</f>
        <v/>
      </c>
      <c r="G406" s="309" t="str">
        <f>IF(IF(ISERROR(HLOOKUP($B406,'Base facturation'!$C$4:$ALN$59,G$4,0)),"",HLOOKUP($B406,'Base facturation'!$C$4:$ALN$59,G$4,0))=0,"",IF(ISERROR(HLOOKUP($B406,'Base facturation'!$C$4:$ALN$59,G$4,0)),"",HLOOKUP($B406,'Base facturation'!$C$4:$ALN$59,G$4,0)))</f>
        <v/>
      </c>
      <c r="H406" s="309" t="str">
        <f>IF(IF(ISERROR(HLOOKUP($B406,'Base facturation'!$C$4:$ALN$59,H$4,0)),"",HLOOKUP($B406,'Base facturation'!$C$4:$ALN$59,H$4,0))=0,"",IF(ISERROR(HLOOKUP($B406,'Base facturation'!$C$4:$ALN$59,H$4,0)),"",HLOOKUP($B406,'Base facturation'!$C$4:$ALN$59,H$4,0)))</f>
        <v/>
      </c>
      <c r="I406" s="287" t="str">
        <f t="shared" si="6"/>
        <v/>
      </c>
      <c r="J406" s="299"/>
      <c r="K406" s="294"/>
      <c r="L406" s="294"/>
      <c r="M406" s="295"/>
    </row>
    <row r="407" spans="2:13" ht="19.600000000000001" customHeight="1" x14ac:dyDescent="0.25">
      <c r="B407" s="282" t="s">
        <v>3214</v>
      </c>
      <c r="C407" s="283" t="str">
        <f>IF(IF(ISERROR(HLOOKUP($B407,'Base facturation'!$C$4:$ALN$59,C$4,0)),"",HLOOKUP($B407,'Base facturation'!$C$4:$ALN$59,C$4,0))=0,"",IF(ISERROR(HLOOKUP($B407,'Base facturation'!$C$4:$ALN$59,C$4,0)),"",HLOOKUP($B407,'Base facturation'!$C$4:$ALN$59,C$4,0)))</f>
        <v/>
      </c>
      <c r="D407" s="283" t="str">
        <f>IF(IF(ISERROR(HLOOKUP($B407,'Base facturation'!$C$4:$ALN$59,D$4,0)),"",HLOOKUP($B407,'Base facturation'!$C$4:$ALN$59,D$4,0))=0,"",IF(ISERROR(HLOOKUP($B407,'Base facturation'!$C$4:$ALN$59,D$4,0)),"",HLOOKUP($B407,'Base facturation'!$C$4:$ALN$59,D$4,0)))</f>
        <v/>
      </c>
      <c r="E407" s="283" t="str">
        <f>IF(IF(ISERROR(HLOOKUP($B407,'Base facturation'!$C$4:$ALN$59,E$4,0)),"",HLOOKUP($B407,'Base facturation'!$C$4:$ALN$59,E$4,0))=0,"",IF(ISERROR(HLOOKUP($B407,'Base facturation'!$C$4:$ALN$59,E$4,0)),"",HLOOKUP($B407,'Base facturation'!$C$4:$ALN$59,E$4,0)))</f>
        <v/>
      </c>
      <c r="F407" s="287" t="str">
        <f>IF(IF(ISERROR(HLOOKUP($B407,'Base facturation'!$C$4:$ALN$59,F$4,0)),"",HLOOKUP($B407,'Base facturation'!$C$4:$ALN$59,F$4,0))=0,"",IF(ISERROR(HLOOKUP($B407,'Base facturation'!$C$4:$ALN$59,F$4,0)),"",HLOOKUP($B407,'Base facturation'!$C$4:$ALN$59,F$4,0)))</f>
        <v/>
      </c>
      <c r="G407" s="309" t="str">
        <f>IF(IF(ISERROR(HLOOKUP($B407,'Base facturation'!$C$4:$ALN$59,G$4,0)),"",HLOOKUP($B407,'Base facturation'!$C$4:$ALN$59,G$4,0))=0,"",IF(ISERROR(HLOOKUP($B407,'Base facturation'!$C$4:$ALN$59,G$4,0)),"",HLOOKUP($B407,'Base facturation'!$C$4:$ALN$59,G$4,0)))</f>
        <v/>
      </c>
      <c r="H407" s="309" t="str">
        <f>IF(IF(ISERROR(HLOOKUP($B407,'Base facturation'!$C$4:$ALN$59,H$4,0)),"",HLOOKUP($B407,'Base facturation'!$C$4:$ALN$59,H$4,0))=0,"",IF(ISERROR(HLOOKUP($B407,'Base facturation'!$C$4:$ALN$59,H$4,0)),"",HLOOKUP($B407,'Base facturation'!$C$4:$ALN$59,H$4,0)))</f>
        <v/>
      </c>
      <c r="I407" s="287" t="str">
        <f t="shared" si="6"/>
        <v/>
      </c>
      <c r="J407" s="299"/>
      <c r="K407" s="294"/>
      <c r="L407" s="294"/>
      <c r="M407" s="295"/>
    </row>
    <row r="408" spans="2:13" ht="19.600000000000001" customHeight="1" x14ac:dyDescent="0.25">
      <c r="B408" s="282" t="s">
        <v>3215</v>
      </c>
      <c r="C408" s="283" t="str">
        <f>IF(IF(ISERROR(HLOOKUP($B408,'Base facturation'!$C$4:$ALN$59,C$4,0)),"",HLOOKUP($B408,'Base facturation'!$C$4:$ALN$59,C$4,0))=0,"",IF(ISERROR(HLOOKUP($B408,'Base facturation'!$C$4:$ALN$59,C$4,0)),"",HLOOKUP($B408,'Base facturation'!$C$4:$ALN$59,C$4,0)))</f>
        <v/>
      </c>
      <c r="D408" s="283" t="str">
        <f>IF(IF(ISERROR(HLOOKUP($B408,'Base facturation'!$C$4:$ALN$59,D$4,0)),"",HLOOKUP($B408,'Base facturation'!$C$4:$ALN$59,D$4,0))=0,"",IF(ISERROR(HLOOKUP($B408,'Base facturation'!$C$4:$ALN$59,D$4,0)),"",HLOOKUP($B408,'Base facturation'!$C$4:$ALN$59,D$4,0)))</f>
        <v/>
      </c>
      <c r="E408" s="283" t="str">
        <f>IF(IF(ISERROR(HLOOKUP($B408,'Base facturation'!$C$4:$ALN$59,E$4,0)),"",HLOOKUP($B408,'Base facturation'!$C$4:$ALN$59,E$4,0))=0,"",IF(ISERROR(HLOOKUP($B408,'Base facturation'!$C$4:$ALN$59,E$4,0)),"",HLOOKUP($B408,'Base facturation'!$C$4:$ALN$59,E$4,0)))</f>
        <v/>
      </c>
      <c r="F408" s="287" t="str">
        <f>IF(IF(ISERROR(HLOOKUP($B408,'Base facturation'!$C$4:$ALN$59,F$4,0)),"",HLOOKUP($B408,'Base facturation'!$C$4:$ALN$59,F$4,0))=0,"",IF(ISERROR(HLOOKUP($B408,'Base facturation'!$C$4:$ALN$59,F$4,0)),"",HLOOKUP($B408,'Base facturation'!$C$4:$ALN$59,F$4,0)))</f>
        <v/>
      </c>
      <c r="G408" s="309" t="str">
        <f>IF(IF(ISERROR(HLOOKUP($B408,'Base facturation'!$C$4:$ALN$59,G$4,0)),"",HLOOKUP($B408,'Base facturation'!$C$4:$ALN$59,G$4,0))=0,"",IF(ISERROR(HLOOKUP($B408,'Base facturation'!$C$4:$ALN$59,G$4,0)),"",HLOOKUP($B408,'Base facturation'!$C$4:$ALN$59,G$4,0)))</f>
        <v/>
      </c>
      <c r="H408" s="309" t="str">
        <f>IF(IF(ISERROR(HLOOKUP($B408,'Base facturation'!$C$4:$ALN$59,H$4,0)),"",HLOOKUP($B408,'Base facturation'!$C$4:$ALN$59,H$4,0))=0,"",IF(ISERROR(HLOOKUP($B408,'Base facturation'!$C$4:$ALN$59,H$4,0)),"",HLOOKUP($B408,'Base facturation'!$C$4:$ALN$59,H$4,0)))</f>
        <v/>
      </c>
      <c r="I408" s="287" t="str">
        <f t="shared" si="6"/>
        <v/>
      </c>
      <c r="J408" s="299"/>
      <c r="K408" s="294"/>
      <c r="L408" s="294"/>
      <c r="M408" s="295"/>
    </row>
    <row r="409" spans="2:13" ht="19.600000000000001" customHeight="1" x14ac:dyDescent="0.25">
      <c r="B409" s="282" t="s">
        <v>3216</v>
      </c>
      <c r="C409" s="283" t="str">
        <f>IF(IF(ISERROR(HLOOKUP($B409,'Base facturation'!$C$4:$ALN$59,C$4,0)),"",HLOOKUP($B409,'Base facturation'!$C$4:$ALN$59,C$4,0))=0,"",IF(ISERROR(HLOOKUP($B409,'Base facturation'!$C$4:$ALN$59,C$4,0)),"",HLOOKUP($B409,'Base facturation'!$C$4:$ALN$59,C$4,0)))</f>
        <v/>
      </c>
      <c r="D409" s="283" t="str">
        <f>IF(IF(ISERROR(HLOOKUP($B409,'Base facturation'!$C$4:$ALN$59,D$4,0)),"",HLOOKUP($B409,'Base facturation'!$C$4:$ALN$59,D$4,0))=0,"",IF(ISERROR(HLOOKUP($B409,'Base facturation'!$C$4:$ALN$59,D$4,0)),"",HLOOKUP($B409,'Base facturation'!$C$4:$ALN$59,D$4,0)))</f>
        <v/>
      </c>
      <c r="E409" s="283" t="str">
        <f>IF(IF(ISERROR(HLOOKUP($B409,'Base facturation'!$C$4:$ALN$59,E$4,0)),"",HLOOKUP($B409,'Base facturation'!$C$4:$ALN$59,E$4,0))=0,"",IF(ISERROR(HLOOKUP($B409,'Base facturation'!$C$4:$ALN$59,E$4,0)),"",HLOOKUP($B409,'Base facturation'!$C$4:$ALN$59,E$4,0)))</f>
        <v/>
      </c>
      <c r="F409" s="287" t="str">
        <f>IF(IF(ISERROR(HLOOKUP($B409,'Base facturation'!$C$4:$ALN$59,F$4,0)),"",HLOOKUP($B409,'Base facturation'!$C$4:$ALN$59,F$4,0))=0,"",IF(ISERROR(HLOOKUP($B409,'Base facturation'!$C$4:$ALN$59,F$4,0)),"",HLOOKUP($B409,'Base facturation'!$C$4:$ALN$59,F$4,0)))</f>
        <v/>
      </c>
      <c r="G409" s="309" t="str">
        <f>IF(IF(ISERROR(HLOOKUP($B409,'Base facturation'!$C$4:$ALN$59,G$4,0)),"",HLOOKUP($B409,'Base facturation'!$C$4:$ALN$59,G$4,0))=0,"",IF(ISERROR(HLOOKUP($B409,'Base facturation'!$C$4:$ALN$59,G$4,0)),"",HLOOKUP($B409,'Base facturation'!$C$4:$ALN$59,G$4,0)))</f>
        <v/>
      </c>
      <c r="H409" s="309" t="str">
        <f>IF(IF(ISERROR(HLOOKUP($B409,'Base facturation'!$C$4:$ALN$59,H$4,0)),"",HLOOKUP($B409,'Base facturation'!$C$4:$ALN$59,H$4,0))=0,"",IF(ISERROR(HLOOKUP($B409,'Base facturation'!$C$4:$ALN$59,H$4,0)),"",HLOOKUP($B409,'Base facturation'!$C$4:$ALN$59,H$4,0)))</f>
        <v/>
      </c>
      <c r="I409" s="287" t="str">
        <f t="shared" si="6"/>
        <v/>
      </c>
      <c r="J409" s="299"/>
      <c r="K409" s="294"/>
      <c r="L409" s="294"/>
      <c r="M409" s="295"/>
    </row>
    <row r="410" spans="2:13" ht="19.600000000000001" customHeight="1" x14ac:dyDescent="0.25">
      <c r="B410" s="282" t="s">
        <v>3217</v>
      </c>
      <c r="C410" s="283" t="str">
        <f>IF(IF(ISERROR(HLOOKUP($B410,'Base facturation'!$C$4:$ALN$59,C$4,0)),"",HLOOKUP($B410,'Base facturation'!$C$4:$ALN$59,C$4,0))=0,"",IF(ISERROR(HLOOKUP($B410,'Base facturation'!$C$4:$ALN$59,C$4,0)),"",HLOOKUP($B410,'Base facturation'!$C$4:$ALN$59,C$4,0)))</f>
        <v/>
      </c>
      <c r="D410" s="283" t="str">
        <f>IF(IF(ISERROR(HLOOKUP($B410,'Base facturation'!$C$4:$ALN$59,D$4,0)),"",HLOOKUP($B410,'Base facturation'!$C$4:$ALN$59,D$4,0))=0,"",IF(ISERROR(HLOOKUP($B410,'Base facturation'!$C$4:$ALN$59,D$4,0)),"",HLOOKUP($B410,'Base facturation'!$C$4:$ALN$59,D$4,0)))</f>
        <v/>
      </c>
      <c r="E410" s="283" t="str">
        <f>IF(IF(ISERROR(HLOOKUP($B410,'Base facturation'!$C$4:$ALN$59,E$4,0)),"",HLOOKUP($B410,'Base facturation'!$C$4:$ALN$59,E$4,0))=0,"",IF(ISERROR(HLOOKUP($B410,'Base facturation'!$C$4:$ALN$59,E$4,0)),"",HLOOKUP($B410,'Base facturation'!$C$4:$ALN$59,E$4,0)))</f>
        <v/>
      </c>
      <c r="F410" s="287" t="str">
        <f>IF(IF(ISERROR(HLOOKUP($B410,'Base facturation'!$C$4:$ALN$59,F$4,0)),"",HLOOKUP($B410,'Base facturation'!$C$4:$ALN$59,F$4,0))=0,"",IF(ISERROR(HLOOKUP($B410,'Base facturation'!$C$4:$ALN$59,F$4,0)),"",HLOOKUP($B410,'Base facturation'!$C$4:$ALN$59,F$4,0)))</f>
        <v/>
      </c>
      <c r="G410" s="309" t="str">
        <f>IF(IF(ISERROR(HLOOKUP($B410,'Base facturation'!$C$4:$ALN$59,G$4,0)),"",HLOOKUP($B410,'Base facturation'!$C$4:$ALN$59,G$4,0))=0,"",IF(ISERROR(HLOOKUP($B410,'Base facturation'!$C$4:$ALN$59,G$4,0)),"",HLOOKUP($B410,'Base facturation'!$C$4:$ALN$59,G$4,0)))</f>
        <v/>
      </c>
      <c r="H410" s="309" t="str">
        <f>IF(IF(ISERROR(HLOOKUP($B410,'Base facturation'!$C$4:$ALN$59,H$4,0)),"",HLOOKUP($B410,'Base facturation'!$C$4:$ALN$59,H$4,0))=0,"",IF(ISERROR(HLOOKUP($B410,'Base facturation'!$C$4:$ALN$59,H$4,0)),"",HLOOKUP($B410,'Base facturation'!$C$4:$ALN$59,H$4,0)))</f>
        <v/>
      </c>
      <c r="I410" s="287" t="str">
        <f t="shared" si="6"/>
        <v/>
      </c>
      <c r="J410" s="299"/>
      <c r="K410" s="294"/>
      <c r="L410" s="294"/>
      <c r="M410" s="295"/>
    </row>
    <row r="411" spans="2:13" ht="19.600000000000001" customHeight="1" x14ac:dyDescent="0.25">
      <c r="B411" s="282" t="s">
        <v>3218</v>
      </c>
      <c r="C411" s="283" t="str">
        <f>IF(IF(ISERROR(HLOOKUP($B411,'Base facturation'!$C$4:$ALN$59,C$4,0)),"",HLOOKUP($B411,'Base facturation'!$C$4:$ALN$59,C$4,0))=0,"",IF(ISERROR(HLOOKUP($B411,'Base facturation'!$C$4:$ALN$59,C$4,0)),"",HLOOKUP($B411,'Base facturation'!$C$4:$ALN$59,C$4,0)))</f>
        <v/>
      </c>
      <c r="D411" s="283" t="str">
        <f>IF(IF(ISERROR(HLOOKUP($B411,'Base facturation'!$C$4:$ALN$59,D$4,0)),"",HLOOKUP($B411,'Base facturation'!$C$4:$ALN$59,D$4,0))=0,"",IF(ISERROR(HLOOKUP($B411,'Base facturation'!$C$4:$ALN$59,D$4,0)),"",HLOOKUP($B411,'Base facturation'!$C$4:$ALN$59,D$4,0)))</f>
        <v/>
      </c>
      <c r="E411" s="283" t="str">
        <f>IF(IF(ISERROR(HLOOKUP($B411,'Base facturation'!$C$4:$ALN$59,E$4,0)),"",HLOOKUP($B411,'Base facturation'!$C$4:$ALN$59,E$4,0))=0,"",IF(ISERROR(HLOOKUP($B411,'Base facturation'!$C$4:$ALN$59,E$4,0)),"",HLOOKUP($B411,'Base facturation'!$C$4:$ALN$59,E$4,0)))</f>
        <v/>
      </c>
      <c r="F411" s="287" t="str">
        <f>IF(IF(ISERROR(HLOOKUP($B411,'Base facturation'!$C$4:$ALN$59,F$4,0)),"",HLOOKUP($B411,'Base facturation'!$C$4:$ALN$59,F$4,0))=0,"",IF(ISERROR(HLOOKUP($B411,'Base facturation'!$C$4:$ALN$59,F$4,0)),"",HLOOKUP($B411,'Base facturation'!$C$4:$ALN$59,F$4,0)))</f>
        <v/>
      </c>
      <c r="G411" s="309" t="str">
        <f>IF(IF(ISERROR(HLOOKUP($B411,'Base facturation'!$C$4:$ALN$59,G$4,0)),"",HLOOKUP($B411,'Base facturation'!$C$4:$ALN$59,G$4,0))=0,"",IF(ISERROR(HLOOKUP($B411,'Base facturation'!$C$4:$ALN$59,G$4,0)),"",HLOOKUP($B411,'Base facturation'!$C$4:$ALN$59,G$4,0)))</f>
        <v/>
      </c>
      <c r="H411" s="309" t="str">
        <f>IF(IF(ISERROR(HLOOKUP($B411,'Base facturation'!$C$4:$ALN$59,H$4,0)),"",HLOOKUP($B411,'Base facturation'!$C$4:$ALN$59,H$4,0))=0,"",IF(ISERROR(HLOOKUP($B411,'Base facturation'!$C$4:$ALN$59,H$4,0)),"",HLOOKUP($B411,'Base facturation'!$C$4:$ALN$59,H$4,0)))</f>
        <v/>
      </c>
      <c r="I411" s="287" t="str">
        <f t="shared" si="6"/>
        <v/>
      </c>
      <c r="J411" s="299"/>
      <c r="K411" s="294"/>
      <c r="L411" s="294"/>
      <c r="M411" s="295"/>
    </row>
    <row r="412" spans="2:13" ht="19.600000000000001" customHeight="1" x14ac:dyDescent="0.25">
      <c r="B412" s="282" t="s">
        <v>3219</v>
      </c>
      <c r="C412" s="283" t="str">
        <f>IF(IF(ISERROR(HLOOKUP($B412,'Base facturation'!$C$4:$ALN$59,C$4,0)),"",HLOOKUP($B412,'Base facturation'!$C$4:$ALN$59,C$4,0))=0,"",IF(ISERROR(HLOOKUP($B412,'Base facturation'!$C$4:$ALN$59,C$4,0)),"",HLOOKUP($B412,'Base facturation'!$C$4:$ALN$59,C$4,0)))</f>
        <v/>
      </c>
      <c r="D412" s="283" t="str">
        <f>IF(IF(ISERROR(HLOOKUP($B412,'Base facturation'!$C$4:$ALN$59,D$4,0)),"",HLOOKUP($B412,'Base facturation'!$C$4:$ALN$59,D$4,0))=0,"",IF(ISERROR(HLOOKUP($B412,'Base facturation'!$C$4:$ALN$59,D$4,0)),"",HLOOKUP($B412,'Base facturation'!$C$4:$ALN$59,D$4,0)))</f>
        <v/>
      </c>
      <c r="E412" s="283" t="str">
        <f>IF(IF(ISERROR(HLOOKUP($B412,'Base facturation'!$C$4:$ALN$59,E$4,0)),"",HLOOKUP($B412,'Base facturation'!$C$4:$ALN$59,E$4,0))=0,"",IF(ISERROR(HLOOKUP($B412,'Base facturation'!$C$4:$ALN$59,E$4,0)),"",HLOOKUP($B412,'Base facturation'!$C$4:$ALN$59,E$4,0)))</f>
        <v/>
      </c>
      <c r="F412" s="287" t="str">
        <f>IF(IF(ISERROR(HLOOKUP($B412,'Base facturation'!$C$4:$ALN$59,F$4,0)),"",HLOOKUP($B412,'Base facturation'!$C$4:$ALN$59,F$4,0))=0,"",IF(ISERROR(HLOOKUP($B412,'Base facturation'!$C$4:$ALN$59,F$4,0)),"",HLOOKUP($B412,'Base facturation'!$C$4:$ALN$59,F$4,0)))</f>
        <v/>
      </c>
      <c r="G412" s="309" t="str">
        <f>IF(IF(ISERROR(HLOOKUP($B412,'Base facturation'!$C$4:$ALN$59,G$4,0)),"",HLOOKUP($B412,'Base facturation'!$C$4:$ALN$59,G$4,0))=0,"",IF(ISERROR(HLOOKUP($B412,'Base facturation'!$C$4:$ALN$59,G$4,0)),"",HLOOKUP($B412,'Base facturation'!$C$4:$ALN$59,G$4,0)))</f>
        <v/>
      </c>
      <c r="H412" s="309" t="str">
        <f>IF(IF(ISERROR(HLOOKUP($B412,'Base facturation'!$C$4:$ALN$59,H$4,0)),"",HLOOKUP($B412,'Base facturation'!$C$4:$ALN$59,H$4,0))=0,"",IF(ISERROR(HLOOKUP($B412,'Base facturation'!$C$4:$ALN$59,H$4,0)),"",HLOOKUP($B412,'Base facturation'!$C$4:$ALN$59,H$4,0)))</f>
        <v/>
      </c>
      <c r="I412" s="287" t="str">
        <f t="shared" si="6"/>
        <v/>
      </c>
      <c r="J412" s="299"/>
      <c r="K412" s="294"/>
      <c r="L412" s="294"/>
      <c r="M412" s="295"/>
    </row>
    <row r="413" spans="2:13" ht="19.600000000000001" customHeight="1" x14ac:dyDescent="0.25">
      <c r="B413" s="282" t="s">
        <v>3220</v>
      </c>
      <c r="C413" s="283" t="str">
        <f>IF(IF(ISERROR(HLOOKUP($B413,'Base facturation'!$C$4:$ALN$59,C$4,0)),"",HLOOKUP($B413,'Base facturation'!$C$4:$ALN$59,C$4,0))=0,"",IF(ISERROR(HLOOKUP($B413,'Base facturation'!$C$4:$ALN$59,C$4,0)),"",HLOOKUP($B413,'Base facturation'!$C$4:$ALN$59,C$4,0)))</f>
        <v/>
      </c>
      <c r="D413" s="283" t="str">
        <f>IF(IF(ISERROR(HLOOKUP($B413,'Base facturation'!$C$4:$ALN$59,D$4,0)),"",HLOOKUP($B413,'Base facturation'!$C$4:$ALN$59,D$4,0))=0,"",IF(ISERROR(HLOOKUP($B413,'Base facturation'!$C$4:$ALN$59,D$4,0)),"",HLOOKUP($B413,'Base facturation'!$C$4:$ALN$59,D$4,0)))</f>
        <v/>
      </c>
      <c r="E413" s="283" t="str">
        <f>IF(IF(ISERROR(HLOOKUP($B413,'Base facturation'!$C$4:$ALN$59,E$4,0)),"",HLOOKUP($B413,'Base facturation'!$C$4:$ALN$59,E$4,0))=0,"",IF(ISERROR(HLOOKUP($B413,'Base facturation'!$C$4:$ALN$59,E$4,0)),"",HLOOKUP($B413,'Base facturation'!$C$4:$ALN$59,E$4,0)))</f>
        <v/>
      </c>
      <c r="F413" s="287" t="str">
        <f>IF(IF(ISERROR(HLOOKUP($B413,'Base facturation'!$C$4:$ALN$59,F$4,0)),"",HLOOKUP($B413,'Base facturation'!$C$4:$ALN$59,F$4,0))=0,"",IF(ISERROR(HLOOKUP($B413,'Base facturation'!$C$4:$ALN$59,F$4,0)),"",HLOOKUP($B413,'Base facturation'!$C$4:$ALN$59,F$4,0)))</f>
        <v/>
      </c>
      <c r="G413" s="309" t="str">
        <f>IF(IF(ISERROR(HLOOKUP($B413,'Base facturation'!$C$4:$ALN$59,G$4,0)),"",HLOOKUP($B413,'Base facturation'!$C$4:$ALN$59,G$4,0))=0,"",IF(ISERROR(HLOOKUP($B413,'Base facturation'!$C$4:$ALN$59,G$4,0)),"",HLOOKUP($B413,'Base facturation'!$C$4:$ALN$59,G$4,0)))</f>
        <v/>
      </c>
      <c r="H413" s="309" t="str">
        <f>IF(IF(ISERROR(HLOOKUP($B413,'Base facturation'!$C$4:$ALN$59,H$4,0)),"",HLOOKUP($B413,'Base facturation'!$C$4:$ALN$59,H$4,0))=0,"",IF(ISERROR(HLOOKUP($B413,'Base facturation'!$C$4:$ALN$59,H$4,0)),"",HLOOKUP($B413,'Base facturation'!$C$4:$ALN$59,H$4,0)))</f>
        <v/>
      </c>
      <c r="I413" s="287" t="str">
        <f t="shared" si="6"/>
        <v/>
      </c>
      <c r="J413" s="299"/>
      <c r="K413" s="294"/>
      <c r="L413" s="294"/>
      <c r="M413" s="295"/>
    </row>
    <row r="414" spans="2:13" ht="19.600000000000001" customHeight="1" x14ac:dyDescent="0.25">
      <c r="B414" s="282" t="s">
        <v>3221</v>
      </c>
      <c r="C414" s="283" t="str">
        <f>IF(IF(ISERROR(HLOOKUP($B414,'Base facturation'!$C$4:$ALN$59,C$4,0)),"",HLOOKUP($B414,'Base facturation'!$C$4:$ALN$59,C$4,0))=0,"",IF(ISERROR(HLOOKUP($B414,'Base facturation'!$C$4:$ALN$59,C$4,0)),"",HLOOKUP($B414,'Base facturation'!$C$4:$ALN$59,C$4,0)))</f>
        <v/>
      </c>
      <c r="D414" s="283" t="str">
        <f>IF(IF(ISERROR(HLOOKUP($B414,'Base facturation'!$C$4:$ALN$59,D$4,0)),"",HLOOKUP($B414,'Base facturation'!$C$4:$ALN$59,D$4,0))=0,"",IF(ISERROR(HLOOKUP($B414,'Base facturation'!$C$4:$ALN$59,D$4,0)),"",HLOOKUP($B414,'Base facturation'!$C$4:$ALN$59,D$4,0)))</f>
        <v/>
      </c>
      <c r="E414" s="283" t="str">
        <f>IF(IF(ISERROR(HLOOKUP($B414,'Base facturation'!$C$4:$ALN$59,E$4,0)),"",HLOOKUP($B414,'Base facturation'!$C$4:$ALN$59,E$4,0))=0,"",IF(ISERROR(HLOOKUP($B414,'Base facturation'!$C$4:$ALN$59,E$4,0)),"",HLOOKUP($B414,'Base facturation'!$C$4:$ALN$59,E$4,0)))</f>
        <v/>
      </c>
      <c r="F414" s="287" t="str">
        <f>IF(IF(ISERROR(HLOOKUP($B414,'Base facturation'!$C$4:$ALN$59,F$4,0)),"",HLOOKUP($B414,'Base facturation'!$C$4:$ALN$59,F$4,0))=0,"",IF(ISERROR(HLOOKUP($B414,'Base facturation'!$C$4:$ALN$59,F$4,0)),"",HLOOKUP($B414,'Base facturation'!$C$4:$ALN$59,F$4,0)))</f>
        <v/>
      </c>
      <c r="G414" s="309" t="str">
        <f>IF(IF(ISERROR(HLOOKUP($B414,'Base facturation'!$C$4:$ALN$59,G$4,0)),"",HLOOKUP($B414,'Base facturation'!$C$4:$ALN$59,G$4,0))=0,"",IF(ISERROR(HLOOKUP($B414,'Base facturation'!$C$4:$ALN$59,G$4,0)),"",HLOOKUP($B414,'Base facturation'!$C$4:$ALN$59,G$4,0)))</f>
        <v/>
      </c>
      <c r="H414" s="309" t="str">
        <f>IF(IF(ISERROR(HLOOKUP($B414,'Base facturation'!$C$4:$ALN$59,H$4,0)),"",HLOOKUP($B414,'Base facturation'!$C$4:$ALN$59,H$4,0))=0,"",IF(ISERROR(HLOOKUP($B414,'Base facturation'!$C$4:$ALN$59,H$4,0)),"",HLOOKUP($B414,'Base facturation'!$C$4:$ALN$59,H$4,0)))</f>
        <v/>
      </c>
      <c r="I414" s="287" t="str">
        <f t="shared" si="6"/>
        <v/>
      </c>
      <c r="J414" s="299"/>
      <c r="K414" s="294"/>
      <c r="L414" s="294"/>
      <c r="M414" s="295"/>
    </row>
    <row r="415" spans="2:13" ht="19.600000000000001" customHeight="1" x14ac:dyDescent="0.25">
      <c r="B415" s="282" t="s">
        <v>3222</v>
      </c>
      <c r="C415" s="283" t="str">
        <f>IF(IF(ISERROR(HLOOKUP($B415,'Base facturation'!$C$4:$ALN$59,C$4,0)),"",HLOOKUP($B415,'Base facturation'!$C$4:$ALN$59,C$4,0))=0,"",IF(ISERROR(HLOOKUP($B415,'Base facturation'!$C$4:$ALN$59,C$4,0)),"",HLOOKUP($B415,'Base facturation'!$C$4:$ALN$59,C$4,0)))</f>
        <v/>
      </c>
      <c r="D415" s="283" t="str">
        <f>IF(IF(ISERROR(HLOOKUP($B415,'Base facturation'!$C$4:$ALN$59,D$4,0)),"",HLOOKUP($B415,'Base facturation'!$C$4:$ALN$59,D$4,0))=0,"",IF(ISERROR(HLOOKUP($B415,'Base facturation'!$C$4:$ALN$59,D$4,0)),"",HLOOKUP($B415,'Base facturation'!$C$4:$ALN$59,D$4,0)))</f>
        <v/>
      </c>
      <c r="E415" s="283" t="str">
        <f>IF(IF(ISERROR(HLOOKUP($B415,'Base facturation'!$C$4:$ALN$59,E$4,0)),"",HLOOKUP($B415,'Base facturation'!$C$4:$ALN$59,E$4,0))=0,"",IF(ISERROR(HLOOKUP($B415,'Base facturation'!$C$4:$ALN$59,E$4,0)),"",HLOOKUP($B415,'Base facturation'!$C$4:$ALN$59,E$4,0)))</f>
        <v/>
      </c>
      <c r="F415" s="287" t="str">
        <f>IF(IF(ISERROR(HLOOKUP($B415,'Base facturation'!$C$4:$ALN$59,F$4,0)),"",HLOOKUP($B415,'Base facturation'!$C$4:$ALN$59,F$4,0))=0,"",IF(ISERROR(HLOOKUP($B415,'Base facturation'!$C$4:$ALN$59,F$4,0)),"",HLOOKUP($B415,'Base facturation'!$C$4:$ALN$59,F$4,0)))</f>
        <v/>
      </c>
      <c r="G415" s="309" t="str">
        <f>IF(IF(ISERROR(HLOOKUP($B415,'Base facturation'!$C$4:$ALN$59,G$4,0)),"",HLOOKUP($B415,'Base facturation'!$C$4:$ALN$59,G$4,0))=0,"",IF(ISERROR(HLOOKUP($B415,'Base facturation'!$C$4:$ALN$59,G$4,0)),"",HLOOKUP($B415,'Base facturation'!$C$4:$ALN$59,G$4,0)))</f>
        <v/>
      </c>
      <c r="H415" s="309" t="str">
        <f>IF(IF(ISERROR(HLOOKUP($B415,'Base facturation'!$C$4:$ALN$59,H$4,0)),"",HLOOKUP($B415,'Base facturation'!$C$4:$ALN$59,H$4,0))=0,"",IF(ISERROR(HLOOKUP($B415,'Base facturation'!$C$4:$ALN$59,H$4,0)),"",HLOOKUP($B415,'Base facturation'!$C$4:$ALN$59,H$4,0)))</f>
        <v/>
      </c>
      <c r="I415" s="287" t="str">
        <f t="shared" si="6"/>
        <v/>
      </c>
      <c r="J415" s="299"/>
      <c r="K415" s="294"/>
      <c r="L415" s="294"/>
      <c r="M415" s="295"/>
    </row>
    <row r="416" spans="2:13" ht="19.600000000000001" customHeight="1" x14ac:dyDescent="0.25">
      <c r="B416" s="282" t="s">
        <v>3223</v>
      </c>
      <c r="C416" s="283" t="str">
        <f>IF(IF(ISERROR(HLOOKUP($B416,'Base facturation'!$C$4:$ALN$59,C$4,0)),"",HLOOKUP($B416,'Base facturation'!$C$4:$ALN$59,C$4,0))=0,"",IF(ISERROR(HLOOKUP($B416,'Base facturation'!$C$4:$ALN$59,C$4,0)),"",HLOOKUP($B416,'Base facturation'!$C$4:$ALN$59,C$4,0)))</f>
        <v/>
      </c>
      <c r="D416" s="283" t="str">
        <f>IF(IF(ISERROR(HLOOKUP($B416,'Base facturation'!$C$4:$ALN$59,D$4,0)),"",HLOOKUP($B416,'Base facturation'!$C$4:$ALN$59,D$4,0))=0,"",IF(ISERROR(HLOOKUP($B416,'Base facturation'!$C$4:$ALN$59,D$4,0)),"",HLOOKUP($B416,'Base facturation'!$C$4:$ALN$59,D$4,0)))</f>
        <v/>
      </c>
      <c r="E416" s="283" t="str">
        <f>IF(IF(ISERROR(HLOOKUP($B416,'Base facturation'!$C$4:$ALN$59,E$4,0)),"",HLOOKUP($B416,'Base facturation'!$C$4:$ALN$59,E$4,0))=0,"",IF(ISERROR(HLOOKUP($B416,'Base facturation'!$C$4:$ALN$59,E$4,0)),"",HLOOKUP($B416,'Base facturation'!$C$4:$ALN$59,E$4,0)))</f>
        <v/>
      </c>
      <c r="F416" s="287" t="str">
        <f>IF(IF(ISERROR(HLOOKUP($B416,'Base facturation'!$C$4:$ALN$59,F$4,0)),"",HLOOKUP($B416,'Base facturation'!$C$4:$ALN$59,F$4,0))=0,"",IF(ISERROR(HLOOKUP($B416,'Base facturation'!$C$4:$ALN$59,F$4,0)),"",HLOOKUP($B416,'Base facturation'!$C$4:$ALN$59,F$4,0)))</f>
        <v/>
      </c>
      <c r="G416" s="309" t="str">
        <f>IF(IF(ISERROR(HLOOKUP($B416,'Base facturation'!$C$4:$ALN$59,G$4,0)),"",HLOOKUP($B416,'Base facturation'!$C$4:$ALN$59,G$4,0))=0,"",IF(ISERROR(HLOOKUP($B416,'Base facturation'!$C$4:$ALN$59,G$4,0)),"",HLOOKUP($B416,'Base facturation'!$C$4:$ALN$59,G$4,0)))</f>
        <v/>
      </c>
      <c r="H416" s="309" t="str">
        <f>IF(IF(ISERROR(HLOOKUP($B416,'Base facturation'!$C$4:$ALN$59,H$4,0)),"",HLOOKUP($B416,'Base facturation'!$C$4:$ALN$59,H$4,0))=0,"",IF(ISERROR(HLOOKUP($B416,'Base facturation'!$C$4:$ALN$59,H$4,0)),"",HLOOKUP($B416,'Base facturation'!$C$4:$ALN$59,H$4,0)))</f>
        <v/>
      </c>
      <c r="I416" s="287" t="str">
        <f t="shared" si="6"/>
        <v/>
      </c>
      <c r="J416" s="299"/>
      <c r="K416" s="294"/>
      <c r="L416" s="294"/>
      <c r="M416" s="295"/>
    </row>
    <row r="417" spans="2:13" ht="19.600000000000001" customHeight="1" x14ac:dyDescent="0.25">
      <c r="B417" s="282" t="s">
        <v>3224</v>
      </c>
      <c r="C417" s="283" t="str">
        <f>IF(IF(ISERROR(HLOOKUP($B417,'Base facturation'!$C$4:$ALN$59,C$4,0)),"",HLOOKUP($B417,'Base facturation'!$C$4:$ALN$59,C$4,0))=0,"",IF(ISERROR(HLOOKUP($B417,'Base facturation'!$C$4:$ALN$59,C$4,0)),"",HLOOKUP($B417,'Base facturation'!$C$4:$ALN$59,C$4,0)))</f>
        <v/>
      </c>
      <c r="D417" s="283" t="str">
        <f>IF(IF(ISERROR(HLOOKUP($B417,'Base facturation'!$C$4:$ALN$59,D$4,0)),"",HLOOKUP($B417,'Base facturation'!$C$4:$ALN$59,D$4,0))=0,"",IF(ISERROR(HLOOKUP($B417,'Base facturation'!$C$4:$ALN$59,D$4,0)),"",HLOOKUP($B417,'Base facturation'!$C$4:$ALN$59,D$4,0)))</f>
        <v/>
      </c>
      <c r="E417" s="283" t="str">
        <f>IF(IF(ISERROR(HLOOKUP($B417,'Base facturation'!$C$4:$ALN$59,E$4,0)),"",HLOOKUP($B417,'Base facturation'!$C$4:$ALN$59,E$4,0))=0,"",IF(ISERROR(HLOOKUP($B417,'Base facturation'!$C$4:$ALN$59,E$4,0)),"",HLOOKUP($B417,'Base facturation'!$C$4:$ALN$59,E$4,0)))</f>
        <v/>
      </c>
      <c r="F417" s="287" t="str">
        <f>IF(IF(ISERROR(HLOOKUP($B417,'Base facturation'!$C$4:$ALN$59,F$4,0)),"",HLOOKUP($B417,'Base facturation'!$C$4:$ALN$59,F$4,0))=0,"",IF(ISERROR(HLOOKUP($B417,'Base facturation'!$C$4:$ALN$59,F$4,0)),"",HLOOKUP($B417,'Base facturation'!$C$4:$ALN$59,F$4,0)))</f>
        <v/>
      </c>
      <c r="G417" s="309" t="str">
        <f>IF(IF(ISERROR(HLOOKUP($B417,'Base facturation'!$C$4:$ALN$59,G$4,0)),"",HLOOKUP($B417,'Base facturation'!$C$4:$ALN$59,G$4,0))=0,"",IF(ISERROR(HLOOKUP($B417,'Base facturation'!$C$4:$ALN$59,G$4,0)),"",HLOOKUP($B417,'Base facturation'!$C$4:$ALN$59,G$4,0)))</f>
        <v/>
      </c>
      <c r="H417" s="309" t="str">
        <f>IF(IF(ISERROR(HLOOKUP($B417,'Base facturation'!$C$4:$ALN$59,H$4,0)),"",HLOOKUP($B417,'Base facturation'!$C$4:$ALN$59,H$4,0))=0,"",IF(ISERROR(HLOOKUP($B417,'Base facturation'!$C$4:$ALN$59,H$4,0)),"",HLOOKUP($B417,'Base facturation'!$C$4:$ALN$59,H$4,0)))</f>
        <v/>
      </c>
      <c r="I417" s="287" t="str">
        <f t="shared" si="6"/>
        <v/>
      </c>
      <c r="J417" s="299"/>
      <c r="K417" s="294"/>
      <c r="L417" s="294"/>
      <c r="M417" s="295"/>
    </row>
    <row r="418" spans="2:13" ht="19.600000000000001" customHeight="1" x14ac:dyDescent="0.25">
      <c r="B418" s="282" t="s">
        <v>3225</v>
      </c>
      <c r="C418" s="283" t="str">
        <f>IF(IF(ISERROR(HLOOKUP($B418,'Base facturation'!$C$4:$ALN$59,C$4,0)),"",HLOOKUP($B418,'Base facturation'!$C$4:$ALN$59,C$4,0))=0,"",IF(ISERROR(HLOOKUP($B418,'Base facturation'!$C$4:$ALN$59,C$4,0)),"",HLOOKUP($B418,'Base facturation'!$C$4:$ALN$59,C$4,0)))</f>
        <v/>
      </c>
      <c r="D418" s="283" t="str">
        <f>IF(IF(ISERROR(HLOOKUP($B418,'Base facturation'!$C$4:$ALN$59,D$4,0)),"",HLOOKUP($B418,'Base facturation'!$C$4:$ALN$59,D$4,0))=0,"",IF(ISERROR(HLOOKUP($B418,'Base facturation'!$C$4:$ALN$59,D$4,0)),"",HLOOKUP($B418,'Base facturation'!$C$4:$ALN$59,D$4,0)))</f>
        <v/>
      </c>
      <c r="E418" s="283" t="str">
        <f>IF(IF(ISERROR(HLOOKUP($B418,'Base facturation'!$C$4:$ALN$59,E$4,0)),"",HLOOKUP($B418,'Base facturation'!$C$4:$ALN$59,E$4,0))=0,"",IF(ISERROR(HLOOKUP($B418,'Base facturation'!$C$4:$ALN$59,E$4,0)),"",HLOOKUP($B418,'Base facturation'!$C$4:$ALN$59,E$4,0)))</f>
        <v/>
      </c>
      <c r="F418" s="287" t="str">
        <f>IF(IF(ISERROR(HLOOKUP($B418,'Base facturation'!$C$4:$ALN$59,F$4,0)),"",HLOOKUP($B418,'Base facturation'!$C$4:$ALN$59,F$4,0))=0,"",IF(ISERROR(HLOOKUP($B418,'Base facturation'!$C$4:$ALN$59,F$4,0)),"",HLOOKUP($B418,'Base facturation'!$C$4:$ALN$59,F$4,0)))</f>
        <v/>
      </c>
      <c r="G418" s="309" t="str">
        <f>IF(IF(ISERROR(HLOOKUP($B418,'Base facturation'!$C$4:$ALN$59,G$4,0)),"",HLOOKUP($B418,'Base facturation'!$C$4:$ALN$59,G$4,0))=0,"",IF(ISERROR(HLOOKUP($B418,'Base facturation'!$C$4:$ALN$59,G$4,0)),"",HLOOKUP($B418,'Base facturation'!$C$4:$ALN$59,G$4,0)))</f>
        <v/>
      </c>
      <c r="H418" s="309" t="str">
        <f>IF(IF(ISERROR(HLOOKUP($B418,'Base facturation'!$C$4:$ALN$59,H$4,0)),"",HLOOKUP($B418,'Base facturation'!$C$4:$ALN$59,H$4,0))=0,"",IF(ISERROR(HLOOKUP($B418,'Base facturation'!$C$4:$ALN$59,H$4,0)),"",HLOOKUP($B418,'Base facturation'!$C$4:$ALN$59,H$4,0)))</f>
        <v/>
      </c>
      <c r="I418" s="287" t="str">
        <f t="shared" si="6"/>
        <v/>
      </c>
      <c r="J418" s="299"/>
      <c r="K418" s="294"/>
      <c r="L418" s="294"/>
      <c r="M418" s="295"/>
    </row>
    <row r="419" spans="2:13" ht="19.600000000000001" customHeight="1" x14ac:dyDescent="0.25">
      <c r="B419" s="282" t="s">
        <v>3226</v>
      </c>
      <c r="C419" s="283" t="str">
        <f>IF(IF(ISERROR(HLOOKUP($B419,'Base facturation'!$C$4:$ALN$59,C$4,0)),"",HLOOKUP($B419,'Base facturation'!$C$4:$ALN$59,C$4,0))=0,"",IF(ISERROR(HLOOKUP($B419,'Base facturation'!$C$4:$ALN$59,C$4,0)),"",HLOOKUP($B419,'Base facturation'!$C$4:$ALN$59,C$4,0)))</f>
        <v/>
      </c>
      <c r="D419" s="283" t="str">
        <f>IF(IF(ISERROR(HLOOKUP($B419,'Base facturation'!$C$4:$ALN$59,D$4,0)),"",HLOOKUP($B419,'Base facturation'!$C$4:$ALN$59,D$4,0))=0,"",IF(ISERROR(HLOOKUP($B419,'Base facturation'!$C$4:$ALN$59,D$4,0)),"",HLOOKUP($B419,'Base facturation'!$C$4:$ALN$59,D$4,0)))</f>
        <v/>
      </c>
      <c r="E419" s="283" t="str">
        <f>IF(IF(ISERROR(HLOOKUP($B419,'Base facturation'!$C$4:$ALN$59,E$4,0)),"",HLOOKUP($B419,'Base facturation'!$C$4:$ALN$59,E$4,0))=0,"",IF(ISERROR(HLOOKUP($B419,'Base facturation'!$C$4:$ALN$59,E$4,0)),"",HLOOKUP($B419,'Base facturation'!$C$4:$ALN$59,E$4,0)))</f>
        <v/>
      </c>
      <c r="F419" s="287" t="str">
        <f>IF(IF(ISERROR(HLOOKUP($B419,'Base facturation'!$C$4:$ALN$59,F$4,0)),"",HLOOKUP($B419,'Base facturation'!$C$4:$ALN$59,F$4,0))=0,"",IF(ISERROR(HLOOKUP($B419,'Base facturation'!$C$4:$ALN$59,F$4,0)),"",HLOOKUP($B419,'Base facturation'!$C$4:$ALN$59,F$4,0)))</f>
        <v/>
      </c>
      <c r="G419" s="309" t="str">
        <f>IF(IF(ISERROR(HLOOKUP($B419,'Base facturation'!$C$4:$ALN$59,G$4,0)),"",HLOOKUP($B419,'Base facturation'!$C$4:$ALN$59,G$4,0))=0,"",IF(ISERROR(HLOOKUP($B419,'Base facturation'!$C$4:$ALN$59,G$4,0)),"",HLOOKUP($B419,'Base facturation'!$C$4:$ALN$59,G$4,0)))</f>
        <v/>
      </c>
      <c r="H419" s="309" t="str">
        <f>IF(IF(ISERROR(HLOOKUP($B419,'Base facturation'!$C$4:$ALN$59,H$4,0)),"",HLOOKUP($B419,'Base facturation'!$C$4:$ALN$59,H$4,0))=0,"",IF(ISERROR(HLOOKUP($B419,'Base facturation'!$C$4:$ALN$59,H$4,0)),"",HLOOKUP($B419,'Base facturation'!$C$4:$ALN$59,H$4,0)))</f>
        <v/>
      </c>
      <c r="I419" s="287" t="str">
        <f t="shared" si="6"/>
        <v/>
      </c>
      <c r="J419" s="299"/>
      <c r="K419" s="294"/>
      <c r="L419" s="294"/>
      <c r="M419" s="295"/>
    </row>
    <row r="420" spans="2:13" ht="19.600000000000001" customHeight="1" x14ac:dyDescent="0.25">
      <c r="B420" s="282" t="s">
        <v>3227</v>
      </c>
      <c r="C420" s="283" t="str">
        <f>IF(IF(ISERROR(HLOOKUP($B420,'Base facturation'!$C$4:$ALN$59,C$4,0)),"",HLOOKUP($B420,'Base facturation'!$C$4:$ALN$59,C$4,0))=0,"",IF(ISERROR(HLOOKUP($B420,'Base facturation'!$C$4:$ALN$59,C$4,0)),"",HLOOKUP($B420,'Base facturation'!$C$4:$ALN$59,C$4,0)))</f>
        <v/>
      </c>
      <c r="D420" s="283" t="str">
        <f>IF(IF(ISERROR(HLOOKUP($B420,'Base facturation'!$C$4:$ALN$59,D$4,0)),"",HLOOKUP($B420,'Base facturation'!$C$4:$ALN$59,D$4,0))=0,"",IF(ISERROR(HLOOKUP($B420,'Base facturation'!$C$4:$ALN$59,D$4,0)),"",HLOOKUP($B420,'Base facturation'!$C$4:$ALN$59,D$4,0)))</f>
        <v/>
      </c>
      <c r="E420" s="283" t="str">
        <f>IF(IF(ISERROR(HLOOKUP($B420,'Base facturation'!$C$4:$ALN$59,E$4,0)),"",HLOOKUP($B420,'Base facturation'!$C$4:$ALN$59,E$4,0))=0,"",IF(ISERROR(HLOOKUP($B420,'Base facturation'!$C$4:$ALN$59,E$4,0)),"",HLOOKUP($B420,'Base facturation'!$C$4:$ALN$59,E$4,0)))</f>
        <v/>
      </c>
      <c r="F420" s="287" t="str">
        <f>IF(IF(ISERROR(HLOOKUP($B420,'Base facturation'!$C$4:$ALN$59,F$4,0)),"",HLOOKUP($B420,'Base facturation'!$C$4:$ALN$59,F$4,0))=0,"",IF(ISERROR(HLOOKUP($B420,'Base facturation'!$C$4:$ALN$59,F$4,0)),"",HLOOKUP($B420,'Base facturation'!$C$4:$ALN$59,F$4,0)))</f>
        <v/>
      </c>
      <c r="G420" s="309" t="str">
        <f>IF(IF(ISERROR(HLOOKUP($B420,'Base facturation'!$C$4:$ALN$59,G$4,0)),"",HLOOKUP($B420,'Base facturation'!$C$4:$ALN$59,G$4,0))=0,"",IF(ISERROR(HLOOKUP($B420,'Base facturation'!$C$4:$ALN$59,G$4,0)),"",HLOOKUP($B420,'Base facturation'!$C$4:$ALN$59,G$4,0)))</f>
        <v/>
      </c>
      <c r="H420" s="309" t="str">
        <f>IF(IF(ISERROR(HLOOKUP($B420,'Base facturation'!$C$4:$ALN$59,H$4,0)),"",HLOOKUP($B420,'Base facturation'!$C$4:$ALN$59,H$4,0))=0,"",IF(ISERROR(HLOOKUP($B420,'Base facturation'!$C$4:$ALN$59,H$4,0)),"",HLOOKUP($B420,'Base facturation'!$C$4:$ALN$59,H$4,0)))</f>
        <v/>
      </c>
      <c r="I420" s="287" t="str">
        <f t="shared" si="6"/>
        <v/>
      </c>
      <c r="J420" s="299"/>
      <c r="K420" s="294"/>
      <c r="L420" s="294"/>
      <c r="M420" s="295"/>
    </row>
    <row r="421" spans="2:13" ht="19.600000000000001" customHeight="1" x14ac:dyDescent="0.25">
      <c r="B421" s="282" t="s">
        <v>3228</v>
      </c>
      <c r="C421" s="283" t="str">
        <f>IF(IF(ISERROR(HLOOKUP($B421,'Base facturation'!$C$4:$ALN$59,C$4,0)),"",HLOOKUP($B421,'Base facturation'!$C$4:$ALN$59,C$4,0))=0,"",IF(ISERROR(HLOOKUP($B421,'Base facturation'!$C$4:$ALN$59,C$4,0)),"",HLOOKUP($B421,'Base facturation'!$C$4:$ALN$59,C$4,0)))</f>
        <v/>
      </c>
      <c r="D421" s="283" t="str">
        <f>IF(IF(ISERROR(HLOOKUP($B421,'Base facturation'!$C$4:$ALN$59,D$4,0)),"",HLOOKUP($B421,'Base facturation'!$C$4:$ALN$59,D$4,0))=0,"",IF(ISERROR(HLOOKUP($B421,'Base facturation'!$C$4:$ALN$59,D$4,0)),"",HLOOKUP($B421,'Base facturation'!$C$4:$ALN$59,D$4,0)))</f>
        <v/>
      </c>
      <c r="E421" s="283" t="str">
        <f>IF(IF(ISERROR(HLOOKUP($B421,'Base facturation'!$C$4:$ALN$59,E$4,0)),"",HLOOKUP($B421,'Base facturation'!$C$4:$ALN$59,E$4,0))=0,"",IF(ISERROR(HLOOKUP($B421,'Base facturation'!$C$4:$ALN$59,E$4,0)),"",HLOOKUP($B421,'Base facturation'!$C$4:$ALN$59,E$4,0)))</f>
        <v/>
      </c>
      <c r="F421" s="287" t="str">
        <f>IF(IF(ISERROR(HLOOKUP($B421,'Base facturation'!$C$4:$ALN$59,F$4,0)),"",HLOOKUP($B421,'Base facturation'!$C$4:$ALN$59,F$4,0))=0,"",IF(ISERROR(HLOOKUP($B421,'Base facturation'!$C$4:$ALN$59,F$4,0)),"",HLOOKUP($B421,'Base facturation'!$C$4:$ALN$59,F$4,0)))</f>
        <v/>
      </c>
      <c r="G421" s="309" t="str">
        <f>IF(IF(ISERROR(HLOOKUP($B421,'Base facturation'!$C$4:$ALN$59,G$4,0)),"",HLOOKUP($B421,'Base facturation'!$C$4:$ALN$59,G$4,0))=0,"",IF(ISERROR(HLOOKUP($B421,'Base facturation'!$C$4:$ALN$59,G$4,0)),"",HLOOKUP($B421,'Base facturation'!$C$4:$ALN$59,G$4,0)))</f>
        <v/>
      </c>
      <c r="H421" s="309" t="str">
        <f>IF(IF(ISERROR(HLOOKUP($B421,'Base facturation'!$C$4:$ALN$59,H$4,0)),"",HLOOKUP($B421,'Base facturation'!$C$4:$ALN$59,H$4,0))=0,"",IF(ISERROR(HLOOKUP($B421,'Base facturation'!$C$4:$ALN$59,H$4,0)),"",HLOOKUP($B421,'Base facturation'!$C$4:$ALN$59,H$4,0)))</f>
        <v/>
      </c>
      <c r="I421" s="287" t="str">
        <f t="shared" si="6"/>
        <v/>
      </c>
      <c r="J421" s="299"/>
      <c r="K421" s="294"/>
      <c r="L421" s="294"/>
      <c r="M421" s="295"/>
    </row>
    <row r="422" spans="2:13" ht="19.600000000000001" customHeight="1" x14ac:dyDescent="0.25">
      <c r="B422" s="282" t="s">
        <v>3229</v>
      </c>
      <c r="C422" s="283" t="str">
        <f>IF(IF(ISERROR(HLOOKUP($B422,'Base facturation'!$C$4:$ALN$59,C$4,0)),"",HLOOKUP($B422,'Base facturation'!$C$4:$ALN$59,C$4,0))=0,"",IF(ISERROR(HLOOKUP($B422,'Base facturation'!$C$4:$ALN$59,C$4,0)),"",HLOOKUP($B422,'Base facturation'!$C$4:$ALN$59,C$4,0)))</f>
        <v/>
      </c>
      <c r="D422" s="283" t="str">
        <f>IF(IF(ISERROR(HLOOKUP($B422,'Base facturation'!$C$4:$ALN$59,D$4,0)),"",HLOOKUP($B422,'Base facturation'!$C$4:$ALN$59,D$4,0))=0,"",IF(ISERROR(HLOOKUP($B422,'Base facturation'!$C$4:$ALN$59,D$4,0)),"",HLOOKUP($B422,'Base facturation'!$C$4:$ALN$59,D$4,0)))</f>
        <v/>
      </c>
      <c r="E422" s="283" t="str">
        <f>IF(IF(ISERROR(HLOOKUP($B422,'Base facturation'!$C$4:$ALN$59,E$4,0)),"",HLOOKUP($B422,'Base facturation'!$C$4:$ALN$59,E$4,0))=0,"",IF(ISERROR(HLOOKUP($B422,'Base facturation'!$C$4:$ALN$59,E$4,0)),"",HLOOKUP($B422,'Base facturation'!$C$4:$ALN$59,E$4,0)))</f>
        <v/>
      </c>
      <c r="F422" s="287" t="str">
        <f>IF(IF(ISERROR(HLOOKUP($B422,'Base facturation'!$C$4:$ALN$59,F$4,0)),"",HLOOKUP($B422,'Base facturation'!$C$4:$ALN$59,F$4,0))=0,"",IF(ISERROR(HLOOKUP($B422,'Base facturation'!$C$4:$ALN$59,F$4,0)),"",HLOOKUP($B422,'Base facturation'!$C$4:$ALN$59,F$4,0)))</f>
        <v/>
      </c>
      <c r="G422" s="309" t="str">
        <f>IF(IF(ISERROR(HLOOKUP($B422,'Base facturation'!$C$4:$ALN$59,G$4,0)),"",HLOOKUP($B422,'Base facturation'!$C$4:$ALN$59,G$4,0))=0,"",IF(ISERROR(HLOOKUP($B422,'Base facturation'!$C$4:$ALN$59,G$4,0)),"",HLOOKUP($B422,'Base facturation'!$C$4:$ALN$59,G$4,0)))</f>
        <v/>
      </c>
      <c r="H422" s="309" t="str">
        <f>IF(IF(ISERROR(HLOOKUP($B422,'Base facturation'!$C$4:$ALN$59,H$4,0)),"",HLOOKUP($B422,'Base facturation'!$C$4:$ALN$59,H$4,0))=0,"",IF(ISERROR(HLOOKUP($B422,'Base facturation'!$C$4:$ALN$59,H$4,0)),"",HLOOKUP($B422,'Base facturation'!$C$4:$ALN$59,H$4,0)))</f>
        <v/>
      </c>
      <c r="I422" s="287" t="str">
        <f t="shared" si="6"/>
        <v/>
      </c>
      <c r="J422" s="299"/>
      <c r="K422" s="294"/>
      <c r="L422" s="294"/>
      <c r="M422" s="295"/>
    </row>
    <row r="423" spans="2:13" ht="19.600000000000001" customHeight="1" x14ac:dyDescent="0.25">
      <c r="B423" s="282" t="s">
        <v>3230</v>
      </c>
      <c r="C423" s="283" t="str">
        <f>IF(IF(ISERROR(HLOOKUP($B423,'Base facturation'!$C$4:$ALN$59,C$4,0)),"",HLOOKUP($B423,'Base facturation'!$C$4:$ALN$59,C$4,0))=0,"",IF(ISERROR(HLOOKUP($B423,'Base facturation'!$C$4:$ALN$59,C$4,0)),"",HLOOKUP($B423,'Base facturation'!$C$4:$ALN$59,C$4,0)))</f>
        <v/>
      </c>
      <c r="D423" s="283" t="str">
        <f>IF(IF(ISERROR(HLOOKUP($B423,'Base facturation'!$C$4:$ALN$59,D$4,0)),"",HLOOKUP($B423,'Base facturation'!$C$4:$ALN$59,D$4,0))=0,"",IF(ISERROR(HLOOKUP($B423,'Base facturation'!$C$4:$ALN$59,D$4,0)),"",HLOOKUP($B423,'Base facturation'!$C$4:$ALN$59,D$4,0)))</f>
        <v/>
      </c>
      <c r="E423" s="283" t="str">
        <f>IF(IF(ISERROR(HLOOKUP($B423,'Base facturation'!$C$4:$ALN$59,E$4,0)),"",HLOOKUP($B423,'Base facturation'!$C$4:$ALN$59,E$4,0))=0,"",IF(ISERROR(HLOOKUP($B423,'Base facturation'!$C$4:$ALN$59,E$4,0)),"",HLOOKUP($B423,'Base facturation'!$C$4:$ALN$59,E$4,0)))</f>
        <v/>
      </c>
      <c r="F423" s="287" t="str">
        <f>IF(IF(ISERROR(HLOOKUP($B423,'Base facturation'!$C$4:$ALN$59,F$4,0)),"",HLOOKUP($B423,'Base facturation'!$C$4:$ALN$59,F$4,0))=0,"",IF(ISERROR(HLOOKUP($B423,'Base facturation'!$C$4:$ALN$59,F$4,0)),"",HLOOKUP($B423,'Base facturation'!$C$4:$ALN$59,F$4,0)))</f>
        <v/>
      </c>
      <c r="G423" s="309" t="str">
        <f>IF(IF(ISERROR(HLOOKUP($B423,'Base facturation'!$C$4:$ALN$59,G$4,0)),"",HLOOKUP($B423,'Base facturation'!$C$4:$ALN$59,G$4,0))=0,"",IF(ISERROR(HLOOKUP($B423,'Base facturation'!$C$4:$ALN$59,G$4,0)),"",HLOOKUP($B423,'Base facturation'!$C$4:$ALN$59,G$4,0)))</f>
        <v/>
      </c>
      <c r="H423" s="309" t="str">
        <f>IF(IF(ISERROR(HLOOKUP($B423,'Base facturation'!$C$4:$ALN$59,H$4,0)),"",HLOOKUP($B423,'Base facturation'!$C$4:$ALN$59,H$4,0))=0,"",IF(ISERROR(HLOOKUP($B423,'Base facturation'!$C$4:$ALN$59,H$4,0)),"",HLOOKUP($B423,'Base facturation'!$C$4:$ALN$59,H$4,0)))</f>
        <v/>
      </c>
      <c r="I423" s="287" t="str">
        <f t="shared" si="6"/>
        <v/>
      </c>
      <c r="J423" s="299"/>
      <c r="K423" s="294"/>
      <c r="L423" s="294"/>
      <c r="M423" s="295"/>
    </row>
    <row r="424" spans="2:13" ht="19.600000000000001" customHeight="1" x14ac:dyDescent="0.25">
      <c r="B424" s="282" t="s">
        <v>3231</v>
      </c>
      <c r="C424" s="283" t="str">
        <f>IF(IF(ISERROR(HLOOKUP($B424,'Base facturation'!$C$4:$ALN$59,C$4,0)),"",HLOOKUP($B424,'Base facturation'!$C$4:$ALN$59,C$4,0))=0,"",IF(ISERROR(HLOOKUP($B424,'Base facturation'!$C$4:$ALN$59,C$4,0)),"",HLOOKUP($B424,'Base facturation'!$C$4:$ALN$59,C$4,0)))</f>
        <v/>
      </c>
      <c r="D424" s="283" t="str">
        <f>IF(IF(ISERROR(HLOOKUP($B424,'Base facturation'!$C$4:$ALN$59,D$4,0)),"",HLOOKUP($B424,'Base facturation'!$C$4:$ALN$59,D$4,0))=0,"",IF(ISERROR(HLOOKUP($B424,'Base facturation'!$C$4:$ALN$59,D$4,0)),"",HLOOKUP($B424,'Base facturation'!$C$4:$ALN$59,D$4,0)))</f>
        <v/>
      </c>
      <c r="E424" s="283" t="str">
        <f>IF(IF(ISERROR(HLOOKUP($B424,'Base facturation'!$C$4:$ALN$59,E$4,0)),"",HLOOKUP($B424,'Base facturation'!$C$4:$ALN$59,E$4,0))=0,"",IF(ISERROR(HLOOKUP($B424,'Base facturation'!$C$4:$ALN$59,E$4,0)),"",HLOOKUP($B424,'Base facturation'!$C$4:$ALN$59,E$4,0)))</f>
        <v/>
      </c>
      <c r="F424" s="287" t="str">
        <f>IF(IF(ISERROR(HLOOKUP($B424,'Base facturation'!$C$4:$ALN$59,F$4,0)),"",HLOOKUP($B424,'Base facturation'!$C$4:$ALN$59,F$4,0))=0,"",IF(ISERROR(HLOOKUP($B424,'Base facturation'!$C$4:$ALN$59,F$4,0)),"",HLOOKUP($B424,'Base facturation'!$C$4:$ALN$59,F$4,0)))</f>
        <v/>
      </c>
      <c r="G424" s="309" t="str">
        <f>IF(IF(ISERROR(HLOOKUP($B424,'Base facturation'!$C$4:$ALN$59,G$4,0)),"",HLOOKUP($B424,'Base facturation'!$C$4:$ALN$59,G$4,0))=0,"",IF(ISERROR(HLOOKUP($B424,'Base facturation'!$C$4:$ALN$59,G$4,0)),"",HLOOKUP($B424,'Base facturation'!$C$4:$ALN$59,G$4,0)))</f>
        <v/>
      </c>
      <c r="H424" s="309" t="str">
        <f>IF(IF(ISERROR(HLOOKUP($B424,'Base facturation'!$C$4:$ALN$59,H$4,0)),"",HLOOKUP($B424,'Base facturation'!$C$4:$ALN$59,H$4,0))=0,"",IF(ISERROR(HLOOKUP($B424,'Base facturation'!$C$4:$ALN$59,H$4,0)),"",HLOOKUP($B424,'Base facturation'!$C$4:$ALN$59,H$4,0)))</f>
        <v/>
      </c>
      <c r="I424" s="287" t="str">
        <f t="shared" si="6"/>
        <v/>
      </c>
      <c r="J424" s="299"/>
      <c r="K424" s="294"/>
      <c r="L424" s="294"/>
      <c r="M424" s="295"/>
    </row>
    <row r="425" spans="2:13" ht="19.600000000000001" customHeight="1" x14ac:dyDescent="0.25">
      <c r="B425" s="282" t="s">
        <v>3232</v>
      </c>
      <c r="C425" s="283" t="str">
        <f>IF(IF(ISERROR(HLOOKUP($B425,'Base facturation'!$C$4:$ALN$59,C$4,0)),"",HLOOKUP($B425,'Base facturation'!$C$4:$ALN$59,C$4,0))=0,"",IF(ISERROR(HLOOKUP($B425,'Base facturation'!$C$4:$ALN$59,C$4,0)),"",HLOOKUP($B425,'Base facturation'!$C$4:$ALN$59,C$4,0)))</f>
        <v/>
      </c>
      <c r="D425" s="283" t="str">
        <f>IF(IF(ISERROR(HLOOKUP($B425,'Base facturation'!$C$4:$ALN$59,D$4,0)),"",HLOOKUP($B425,'Base facturation'!$C$4:$ALN$59,D$4,0))=0,"",IF(ISERROR(HLOOKUP($B425,'Base facturation'!$C$4:$ALN$59,D$4,0)),"",HLOOKUP($B425,'Base facturation'!$C$4:$ALN$59,D$4,0)))</f>
        <v/>
      </c>
      <c r="E425" s="283" t="str">
        <f>IF(IF(ISERROR(HLOOKUP($B425,'Base facturation'!$C$4:$ALN$59,E$4,0)),"",HLOOKUP($B425,'Base facturation'!$C$4:$ALN$59,E$4,0))=0,"",IF(ISERROR(HLOOKUP($B425,'Base facturation'!$C$4:$ALN$59,E$4,0)),"",HLOOKUP($B425,'Base facturation'!$C$4:$ALN$59,E$4,0)))</f>
        <v/>
      </c>
      <c r="F425" s="287" t="str">
        <f>IF(IF(ISERROR(HLOOKUP($B425,'Base facturation'!$C$4:$ALN$59,F$4,0)),"",HLOOKUP($B425,'Base facturation'!$C$4:$ALN$59,F$4,0))=0,"",IF(ISERROR(HLOOKUP($B425,'Base facturation'!$C$4:$ALN$59,F$4,0)),"",HLOOKUP($B425,'Base facturation'!$C$4:$ALN$59,F$4,0)))</f>
        <v/>
      </c>
      <c r="G425" s="309" t="str">
        <f>IF(IF(ISERROR(HLOOKUP($B425,'Base facturation'!$C$4:$ALN$59,G$4,0)),"",HLOOKUP($B425,'Base facturation'!$C$4:$ALN$59,G$4,0))=0,"",IF(ISERROR(HLOOKUP($B425,'Base facturation'!$C$4:$ALN$59,G$4,0)),"",HLOOKUP($B425,'Base facturation'!$C$4:$ALN$59,G$4,0)))</f>
        <v/>
      </c>
      <c r="H425" s="309" t="str">
        <f>IF(IF(ISERROR(HLOOKUP($B425,'Base facturation'!$C$4:$ALN$59,H$4,0)),"",HLOOKUP($B425,'Base facturation'!$C$4:$ALN$59,H$4,0))=0,"",IF(ISERROR(HLOOKUP($B425,'Base facturation'!$C$4:$ALN$59,H$4,0)),"",HLOOKUP($B425,'Base facturation'!$C$4:$ALN$59,H$4,0)))</f>
        <v/>
      </c>
      <c r="I425" s="287" t="str">
        <f t="shared" si="6"/>
        <v/>
      </c>
      <c r="J425" s="299"/>
      <c r="K425" s="294"/>
      <c r="L425" s="294"/>
      <c r="M425" s="295"/>
    </row>
    <row r="426" spans="2:13" ht="19.600000000000001" customHeight="1" x14ac:dyDescent="0.25">
      <c r="B426" s="282" t="s">
        <v>3233</v>
      </c>
      <c r="C426" s="283" t="str">
        <f>IF(IF(ISERROR(HLOOKUP($B426,'Base facturation'!$C$4:$ALN$59,C$4,0)),"",HLOOKUP($B426,'Base facturation'!$C$4:$ALN$59,C$4,0))=0,"",IF(ISERROR(HLOOKUP($B426,'Base facturation'!$C$4:$ALN$59,C$4,0)),"",HLOOKUP($B426,'Base facturation'!$C$4:$ALN$59,C$4,0)))</f>
        <v/>
      </c>
      <c r="D426" s="283" t="str">
        <f>IF(IF(ISERROR(HLOOKUP($B426,'Base facturation'!$C$4:$ALN$59,D$4,0)),"",HLOOKUP($B426,'Base facturation'!$C$4:$ALN$59,D$4,0))=0,"",IF(ISERROR(HLOOKUP($B426,'Base facturation'!$C$4:$ALN$59,D$4,0)),"",HLOOKUP($B426,'Base facturation'!$C$4:$ALN$59,D$4,0)))</f>
        <v/>
      </c>
      <c r="E426" s="283" t="str">
        <f>IF(IF(ISERROR(HLOOKUP($B426,'Base facturation'!$C$4:$ALN$59,E$4,0)),"",HLOOKUP($B426,'Base facturation'!$C$4:$ALN$59,E$4,0))=0,"",IF(ISERROR(HLOOKUP($B426,'Base facturation'!$C$4:$ALN$59,E$4,0)),"",HLOOKUP($B426,'Base facturation'!$C$4:$ALN$59,E$4,0)))</f>
        <v/>
      </c>
      <c r="F426" s="287" t="str">
        <f>IF(IF(ISERROR(HLOOKUP($B426,'Base facturation'!$C$4:$ALN$59,F$4,0)),"",HLOOKUP($B426,'Base facturation'!$C$4:$ALN$59,F$4,0))=0,"",IF(ISERROR(HLOOKUP($B426,'Base facturation'!$C$4:$ALN$59,F$4,0)),"",HLOOKUP($B426,'Base facturation'!$C$4:$ALN$59,F$4,0)))</f>
        <v/>
      </c>
      <c r="G426" s="309" t="str">
        <f>IF(IF(ISERROR(HLOOKUP($B426,'Base facturation'!$C$4:$ALN$59,G$4,0)),"",HLOOKUP($B426,'Base facturation'!$C$4:$ALN$59,G$4,0))=0,"",IF(ISERROR(HLOOKUP($B426,'Base facturation'!$C$4:$ALN$59,G$4,0)),"",HLOOKUP($B426,'Base facturation'!$C$4:$ALN$59,G$4,0)))</f>
        <v/>
      </c>
      <c r="H426" s="309" t="str">
        <f>IF(IF(ISERROR(HLOOKUP($B426,'Base facturation'!$C$4:$ALN$59,H$4,0)),"",HLOOKUP($B426,'Base facturation'!$C$4:$ALN$59,H$4,0))=0,"",IF(ISERROR(HLOOKUP($B426,'Base facturation'!$C$4:$ALN$59,H$4,0)),"",HLOOKUP($B426,'Base facturation'!$C$4:$ALN$59,H$4,0)))</f>
        <v/>
      </c>
      <c r="I426" s="287" t="str">
        <f t="shared" si="6"/>
        <v/>
      </c>
      <c r="J426" s="299"/>
      <c r="K426" s="294"/>
      <c r="L426" s="294"/>
      <c r="M426" s="295"/>
    </row>
    <row r="427" spans="2:13" ht="19.600000000000001" customHeight="1" x14ac:dyDescent="0.25">
      <c r="B427" s="282" t="s">
        <v>3234</v>
      </c>
      <c r="C427" s="283" t="str">
        <f>IF(IF(ISERROR(HLOOKUP($B427,'Base facturation'!$C$4:$ALN$59,C$4,0)),"",HLOOKUP($B427,'Base facturation'!$C$4:$ALN$59,C$4,0))=0,"",IF(ISERROR(HLOOKUP($B427,'Base facturation'!$C$4:$ALN$59,C$4,0)),"",HLOOKUP($B427,'Base facturation'!$C$4:$ALN$59,C$4,0)))</f>
        <v/>
      </c>
      <c r="D427" s="283" t="str">
        <f>IF(IF(ISERROR(HLOOKUP($B427,'Base facturation'!$C$4:$ALN$59,D$4,0)),"",HLOOKUP($B427,'Base facturation'!$C$4:$ALN$59,D$4,0))=0,"",IF(ISERROR(HLOOKUP($B427,'Base facturation'!$C$4:$ALN$59,D$4,0)),"",HLOOKUP($B427,'Base facturation'!$C$4:$ALN$59,D$4,0)))</f>
        <v/>
      </c>
      <c r="E427" s="283" t="str">
        <f>IF(IF(ISERROR(HLOOKUP($B427,'Base facturation'!$C$4:$ALN$59,E$4,0)),"",HLOOKUP($B427,'Base facturation'!$C$4:$ALN$59,E$4,0))=0,"",IF(ISERROR(HLOOKUP($B427,'Base facturation'!$C$4:$ALN$59,E$4,0)),"",HLOOKUP($B427,'Base facturation'!$C$4:$ALN$59,E$4,0)))</f>
        <v/>
      </c>
      <c r="F427" s="287" t="str">
        <f>IF(IF(ISERROR(HLOOKUP($B427,'Base facturation'!$C$4:$ALN$59,F$4,0)),"",HLOOKUP($B427,'Base facturation'!$C$4:$ALN$59,F$4,0))=0,"",IF(ISERROR(HLOOKUP($B427,'Base facturation'!$C$4:$ALN$59,F$4,0)),"",HLOOKUP($B427,'Base facturation'!$C$4:$ALN$59,F$4,0)))</f>
        <v/>
      </c>
      <c r="G427" s="309" t="str">
        <f>IF(IF(ISERROR(HLOOKUP($B427,'Base facturation'!$C$4:$ALN$59,G$4,0)),"",HLOOKUP($B427,'Base facturation'!$C$4:$ALN$59,G$4,0))=0,"",IF(ISERROR(HLOOKUP($B427,'Base facturation'!$C$4:$ALN$59,G$4,0)),"",HLOOKUP($B427,'Base facturation'!$C$4:$ALN$59,G$4,0)))</f>
        <v/>
      </c>
      <c r="H427" s="309" t="str">
        <f>IF(IF(ISERROR(HLOOKUP($B427,'Base facturation'!$C$4:$ALN$59,H$4,0)),"",HLOOKUP($B427,'Base facturation'!$C$4:$ALN$59,H$4,0))=0,"",IF(ISERROR(HLOOKUP($B427,'Base facturation'!$C$4:$ALN$59,H$4,0)),"",HLOOKUP($B427,'Base facturation'!$C$4:$ALN$59,H$4,0)))</f>
        <v/>
      </c>
      <c r="I427" s="287" t="str">
        <f t="shared" si="6"/>
        <v/>
      </c>
      <c r="J427" s="299"/>
      <c r="K427" s="294"/>
      <c r="L427" s="294"/>
      <c r="M427" s="295"/>
    </row>
    <row r="428" spans="2:13" ht="19.600000000000001" customHeight="1" x14ac:dyDescent="0.25">
      <c r="B428" s="282" t="s">
        <v>3235</v>
      </c>
      <c r="C428" s="283" t="str">
        <f>IF(IF(ISERROR(HLOOKUP($B428,'Base facturation'!$C$4:$ALN$59,C$4,0)),"",HLOOKUP($B428,'Base facturation'!$C$4:$ALN$59,C$4,0))=0,"",IF(ISERROR(HLOOKUP($B428,'Base facturation'!$C$4:$ALN$59,C$4,0)),"",HLOOKUP($B428,'Base facturation'!$C$4:$ALN$59,C$4,0)))</f>
        <v/>
      </c>
      <c r="D428" s="283" t="str">
        <f>IF(IF(ISERROR(HLOOKUP($B428,'Base facturation'!$C$4:$ALN$59,D$4,0)),"",HLOOKUP($B428,'Base facturation'!$C$4:$ALN$59,D$4,0))=0,"",IF(ISERROR(HLOOKUP($B428,'Base facturation'!$C$4:$ALN$59,D$4,0)),"",HLOOKUP($B428,'Base facturation'!$C$4:$ALN$59,D$4,0)))</f>
        <v/>
      </c>
      <c r="E428" s="283" t="str">
        <f>IF(IF(ISERROR(HLOOKUP($B428,'Base facturation'!$C$4:$ALN$59,E$4,0)),"",HLOOKUP($B428,'Base facturation'!$C$4:$ALN$59,E$4,0))=0,"",IF(ISERROR(HLOOKUP($B428,'Base facturation'!$C$4:$ALN$59,E$4,0)),"",HLOOKUP($B428,'Base facturation'!$C$4:$ALN$59,E$4,0)))</f>
        <v/>
      </c>
      <c r="F428" s="287" t="str">
        <f>IF(IF(ISERROR(HLOOKUP($B428,'Base facturation'!$C$4:$ALN$59,F$4,0)),"",HLOOKUP($B428,'Base facturation'!$C$4:$ALN$59,F$4,0))=0,"",IF(ISERROR(HLOOKUP($B428,'Base facturation'!$C$4:$ALN$59,F$4,0)),"",HLOOKUP($B428,'Base facturation'!$C$4:$ALN$59,F$4,0)))</f>
        <v/>
      </c>
      <c r="G428" s="309" t="str">
        <f>IF(IF(ISERROR(HLOOKUP($B428,'Base facturation'!$C$4:$ALN$59,G$4,0)),"",HLOOKUP($B428,'Base facturation'!$C$4:$ALN$59,G$4,0))=0,"",IF(ISERROR(HLOOKUP($B428,'Base facturation'!$C$4:$ALN$59,G$4,0)),"",HLOOKUP($B428,'Base facturation'!$C$4:$ALN$59,G$4,0)))</f>
        <v/>
      </c>
      <c r="H428" s="309" t="str">
        <f>IF(IF(ISERROR(HLOOKUP($B428,'Base facturation'!$C$4:$ALN$59,H$4,0)),"",HLOOKUP($B428,'Base facturation'!$C$4:$ALN$59,H$4,0))=0,"",IF(ISERROR(HLOOKUP($B428,'Base facturation'!$C$4:$ALN$59,H$4,0)),"",HLOOKUP($B428,'Base facturation'!$C$4:$ALN$59,H$4,0)))</f>
        <v/>
      </c>
      <c r="I428" s="287" t="str">
        <f t="shared" si="6"/>
        <v/>
      </c>
      <c r="J428" s="299"/>
      <c r="K428" s="294"/>
      <c r="L428" s="294"/>
      <c r="M428" s="295"/>
    </row>
    <row r="429" spans="2:13" ht="19.600000000000001" customHeight="1" x14ac:dyDescent="0.25">
      <c r="B429" s="282" t="s">
        <v>3236</v>
      </c>
      <c r="C429" s="283" t="str">
        <f>IF(IF(ISERROR(HLOOKUP($B429,'Base facturation'!$C$4:$ALN$59,C$4,0)),"",HLOOKUP($B429,'Base facturation'!$C$4:$ALN$59,C$4,0))=0,"",IF(ISERROR(HLOOKUP($B429,'Base facturation'!$C$4:$ALN$59,C$4,0)),"",HLOOKUP($B429,'Base facturation'!$C$4:$ALN$59,C$4,0)))</f>
        <v/>
      </c>
      <c r="D429" s="283" t="str">
        <f>IF(IF(ISERROR(HLOOKUP($B429,'Base facturation'!$C$4:$ALN$59,D$4,0)),"",HLOOKUP($B429,'Base facturation'!$C$4:$ALN$59,D$4,0))=0,"",IF(ISERROR(HLOOKUP($B429,'Base facturation'!$C$4:$ALN$59,D$4,0)),"",HLOOKUP($B429,'Base facturation'!$C$4:$ALN$59,D$4,0)))</f>
        <v/>
      </c>
      <c r="E429" s="283" t="str">
        <f>IF(IF(ISERROR(HLOOKUP($B429,'Base facturation'!$C$4:$ALN$59,E$4,0)),"",HLOOKUP($B429,'Base facturation'!$C$4:$ALN$59,E$4,0))=0,"",IF(ISERROR(HLOOKUP($B429,'Base facturation'!$C$4:$ALN$59,E$4,0)),"",HLOOKUP($B429,'Base facturation'!$C$4:$ALN$59,E$4,0)))</f>
        <v/>
      </c>
      <c r="F429" s="287" t="str">
        <f>IF(IF(ISERROR(HLOOKUP($B429,'Base facturation'!$C$4:$ALN$59,F$4,0)),"",HLOOKUP($B429,'Base facturation'!$C$4:$ALN$59,F$4,0))=0,"",IF(ISERROR(HLOOKUP($B429,'Base facturation'!$C$4:$ALN$59,F$4,0)),"",HLOOKUP($B429,'Base facturation'!$C$4:$ALN$59,F$4,0)))</f>
        <v/>
      </c>
      <c r="G429" s="309" t="str">
        <f>IF(IF(ISERROR(HLOOKUP($B429,'Base facturation'!$C$4:$ALN$59,G$4,0)),"",HLOOKUP($B429,'Base facturation'!$C$4:$ALN$59,G$4,0))=0,"",IF(ISERROR(HLOOKUP($B429,'Base facturation'!$C$4:$ALN$59,G$4,0)),"",HLOOKUP($B429,'Base facturation'!$C$4:$ALN$59,G$4,0)))</f>
        <v/>
      </c>
      <c r="H429" s="309" t="str">
        <f>IF(IF(ISERROR(HLOOKUP($B429,'Base facturation'!$C$4:$ALN$59,H$4,0)),"",HLOOKUP($B429,'Base facturation'!$C$4:$ALN$59,H$4,0))=0,"",IF(ISERROR(HLOOKUP($B429,'Base facturation'!$C$4:$ALN$59,H$4,0)),"",HLOOKUP($B429,'Base facturation'!$C$4:$ALN$59,H$4,0)))</f>
        <v/>
      </c>
      <c r="I429" s="287" t="str">
        <f t="shared" si="6"/>
        <v/>
      </c>
      <c r="J429" s="299"/>
      <c r="K429" s="294"/>
      <c r="L429" s="294"/>
      <c r="M429" s="295"/>
    </row>
    <row r="430" spans="2:13" ht="19.600000000000001" customHeight="1" x14ac:dyDescent="0.25">
      <c r="B430" s="282" t="s">
        <v>3237</v>
      </c>
      <c r="C430" s="283" t="str">
        <f>IF(IF(ISERROR(HLOOKUP($B430,'Base facturation'!$C$4:$ALN$59,C$4,0)),"",HLOOKUP($B430,'Base facturation'!$C$4:$ALN$59,C$4,0))=0,"",IF(ISERROR(HLOOKUP($B430,'Base facturation'!$C$4:$ALN$59,C$4,0)),"",HLOOKUP($B430,'Base facturation'!$C$4:$ALN$59,C$4,0)))</f>
        <v/>
      </c>
      <c r="D430" s="283" t="str">
        <f>IF(IF(ISERROR(HLOOKUP($B430,'Base facturation'!$C$4:$ALN$59,D$4,0)),"",HLOOKUP($B430,'Base facturation'!$C$4:$ALN$59,D$4,0))=0,"",IF(ISERROR(HLOOKUP($B430,'Base facturation'!$C$4:$ALN$59,D$4,0)),"",HLOOKUP($B430,'Base facturation'!$C$4:$ALN$59,D$4,0)))</f>
        <v/>
      </c>
      <c r="E430" s="283" t="str">
        <f>IF(IF(ISERROR(HLOOKUP($B430,'Base facturation'!$C$4:$ALN$59,E$4,0)),"",HLOOKUP($B430,'Base facturation'!$C$4:$ALN$59,E$4,0))=0,"",IF(ISERROR(HLOOKUP($B430,'Base facturation'!$C$4:$ALN$59,E$4,0)),"",HLOOKUP($B430,'Base facturation'!$C$4:$ALN$59,E$4,0)))</f>
        <v/>
      </c>
      <c r="F430" s="287" t="str">
        <f>IF(IF(ISERROR(HLOOKUP($B430,'Base facturation'!$C$4:$ALN$59,F$4,0)),"",HLOOKUP($B430,'Base facturation'!$C$4:$ALN$59,F$4,0))=0,"",IF(ISERROR(HLOOKUP($B430,'Base facturation'!$C$4:$ALN$59,F$4,0)),"",HLOOKUP($B430,'Base facturation'!$C$4:$ALN$59,F$4,0)))</f>
        <v/>
      </c>
      <c r="G430" s="309" t="str">
        <f>IF(IF(ISERROR(HLOOKUP($B430,'Base facturation'!$C$4:$ALN$59,G$4,0)),"",HLOOKUP($B430,'Base facturation'!$C$4:$ALN$59,G$4,0))=0,"",IF(ISERROR(HLOOKUP($B430,'Base facturation'!$C$4:$ALN$59,G$4,0)),"",HLOOKUP($B430,'Base facturation'!$C$4:$ALN$59,G$4,0)))</f>
        <v/>
      </c>
      <c r="H430" s="309" t="str">
        <f>IF(IF(ISERROR(HLOOKUP($B430,'Base facturation'!$C$4:$ALN$59,H$4,0)),"",HLOOKUP($B430,'Base facturation'!$C$4:$ALN$59,H$4,0))=0,"",IF(ISERROR(HLOOKUP($B430,'Base facturation'!$C$4:$ALN$59,H$4,0)),"",HLOOKUP($B430,'Base facturation'!$C$4:$ALN$59,H$4,0)))</f>
        <v/>
      </c>
      <c r="I430" s="287" t="str">
        <f t="shared" si="6"/>
        <v/>
      </c>
      <c r="J430" s="299"/>
      <c r="K430" s="294"/>
      <c r="L430" s="294"/>
      <c r="M430" s="295"/>
    </row>
    <row r="431" spans="2:13" ht="19.600000000000001" customHeight="1" x14ac:dyDescent="0.25">
      <c r="B431" s="282" t="s">
        <v>3238</v>
      </c>
      <c r="C431" s="283" t="str">
        <f>IF(IF(ISERROR(HLOOKUP($B431,'Base facturation'!$C$4:$ALN$59,C$4,0)),"",HLOOKUP($B431,'Base facturation'!$C$4:$ALN$59,C$4,0))=0,"",IF(ISERROR(HLOOKUP($B431,'Base facturation'!$C$4:$ALN$59,C$4,0)),"",HLOOKUP($B431,'Base facturation'!$C$4:$ALN$59,C$4,0)))</f>
        <v/>
      </c>
      <c r="D431" s="283" t="str">
        <f>IF(IF(ISERROR(HLOOKUP($B431,'Base facturation'!$C$4:$ALN$59,D$4,0)),"",HLOOKUP($B431,'Base facturation'!$C$4:$ALN$59,D$4,0))=0,"",IF(ISERROR(HLOOKUP($B431,'Base facturation'!$C$4:$ALN$59,D$4,0)),"",HLOOKUP($B431,'Base facturation'!$C$4:$ALN$59,D$4,0)))</f>
        <v/>
      </c>
      <c r="E431" s="283" t="str">
        <f>IF(IF(ISERROR(HLOOKUP($B431,'Base facturation'!$C$4:$ALN$59,E$4,0)),"",HLOOKUP($B431,'Base facturation'!$C$4:$ALN$59,E$4,0))=0,"",IF(ISERROR(HLOOKUP($B431,'Base facturation'!$C$4:$ALN$59,E$4,0)),"",HLOOKUP($B431,'Base facturation'!$C$4:$ALN$59,E$4,0)))</f>
        <v/>
      </c>
      <c r="F431" s="287" t="str">
        <f>IF(IF(ISERROR(HLOOKUP($B431,'Base facturation'!$C$4:$ALN$59,F$4,0)),"",HLOOKUP($B431,'Base facturation'!$C$4:$ALN$59,F$4,0))=0,"",IF(ISERROR(HLOOKUP($B431,'Base facturation'!$C$4:$ALN$59,F$4,0)),"",HLOOKUP($B431,'Base facturation'!$C$4:$ALN$59,F$4,0)))</f>
        <v/>
      </c>
      <c r="G431" s="309" t="str">
        <f>IF(IF(ISERROR(HLOOKUP($B431,'Base facturation'!$C$4:$ALN$59,G$4,0)),"",HLOOKUP($B431,'Base facturation'!$C$4:$ALN$59,G$4,0))=0,"",IF(ISERROR(HLOOKUP($B431,'Base facturation'!$C$4:$ALN$59,G$4,0)),"",HLOOKUP($B431,'Base facturation'!$C$4:$ALN$59,G$4,0)))</f>
        <v/>
      </c>
      <c r="H431" s="309" t="str">
        <f>IF(IF(ISERROR(HLOOKUP($B431,'Base facturation'!$C$4:$ALN$59,H$4,0)),"",HLOOKUP($B431,'Base facturation'!$C$4:$ALN$59,H$4,0))=0,"",IF(ISERROR(HLOOKUP($B431,'Base facturation'!$C$4:$ALN$59,H$4,0)),"",HLOOKUP($B431,'Base facturation'!$C$4:$ALN$59,H$4,0)))</f>
        <v/>
      </c>
      <c r="I431" s="287" t="str">
        <f t="shared" si="6"/>
        <v/>
      </c>
      <c r="J431" s="299"/>
      <c r="K431" s="294"/>
      <c r="L431" s="294"/>
      <c r="M431" s="295"/>
    </row>
    <row r="432" spans="2:13" ht="19.600000000000001" customHeight="1" x14ac:dyDescent="0.25">
      <c r="B432" s="282" t="s">
        <v>3239</v>
      </c>
      <c r="C432" s="283" t="str">
        <f>IF(IF(ISERROR(HLOOKUP($B432,'Base facturation'!$C$4:$ALN$59,C$4,0)),"",HLOOKUP($B432,'Base facturation'!$C$4:$ALN$59,C$4,0))=0,"",IF(ISERROR(HLOOKUP($B432,'Base facturation'!$C$4:$ALN$59,C$4,0)),"",HLOOKUP($B432,'Base facturation'!$C$4:$ALN$59,C$4,0)))</f>
        <v/>
      </c>
      <c r="D432" s="283" t="str">
        <f>IF(IF(ISERROR(HLOOKUP($B432,'Base facturation'!$C$4:$ALN$59,D$4,0)),"",HLOOKUP($B432,'Base facturation'!$C$4:$ALN$59,D$4,0))=0,"",IF(ISERROR(HLOOKUP($B432,'Base facturation'!$C$4:$ALN$59,D$4,0)),"",HLOOKUP($B432,'Base facturation'!$C$4:$ALN$59,D$4,0)))</f>
        <v/>
      </c>
      <c r="E432" s="283" t="str">
        <f>IF(IF(ISERROR(HLOOKUP($B432,'Base facturation'!$C$4:$ALN$59,E$4,0)),"",HLOOKUP($B432,'Base facturation'!$C$4:$ALN$59,E$4,0))=0,"",IF(ISERROR(HLOOKUP($B432,'Base facturation'!$C$4:$ALN$59,E$4,0)),"",HLOOKUP($B432,'Base facturation'!$C$4:$ALN$59,E$4,0)))</f>
        <v/>
      </c>
      <c r="F432" s="287" t="str">
        <f>IF(IF(ISERROR(HLOOKUP($B432,'Base facturation'!$C$4:$ALN$59,F$4,0)),"",HLOOKUP($B432,'Base facturation'!$C$4:$ALN$59,F$4,0))=0,"",IF(ISERROR(HLOOKUP($B432,'Base facturation'!$C$4:$ALN$59,F$4,0)),"",HLOOKUP($B432,'Base facturation'!$C$4:$ALN$59,F$4,0)))</f>
        <v/>
      </c>
      <c r="G432" s="309" t="str">
        <f>IF(IF(ISERROR(HLOOKUP($B432,'Base facturation'!$C$4:$ALN$59,G$4,0)),"",HLOOKUP($B432,'Base facturation'!$C$4:$ALN$59,G$4,0))=0,"",IF(ISERROR(HLOOKUP($B432,'Base facturation'!$C$4:$ALN$59,G$4,0)),"",HLOOKUP($B432,'Base facturation'!$C$4:$ALN$59,G$4,0)))</f>
        <v/>
      </c>
      <c r="H432" s="309" t="str">
        <f>IF(IF(ISERROR(HLOOKUP($B432,'Base facturation'!$C$4:$ALN$59,H$4,0)),"",HLOOKUP($B432,'Base facturation'!$C$4:$ALN$59,H$4,0))=0,"",IF(ISERROR(HLOOKUP($B432,'Base facturation'!$C$4:$ALN$59,H$4,0)),"",HLOOKUP($B432,'Base facturation'!$C$4:$ALN$59,H$4,0)))</f>
        <v/>
      </c>
      <c r="I432" s="287" t="str">
        <f t="shared" si="6"/>
        <v/>
      </c>
      <c r="J432" s="299"/>
      <c r="K432" s="294"/>
      <c r="L432" s="294"/>
      <c r="M432" s="295"/>
    </row>
    <row r="433" spans="2:13" ht="19.600000000000001" customHeight="1" x14ac:dyDescent="0.25">
      <c r="B433" s="282" t="s">
        <v>3240</v>
      </c>
      <c r="C433" s="283" t="str">
        <f>IF(IF(ISERROR(HLOOKUP($B433,'Base facturation'!$C$4:$ALN$59,C$4,0)),"",HLOOKUP($B433,'Base facturation'!$C$4:$ALN$59,C$4,0))=0,"",IF(ISERROR(HLOOKUP($B433,'Base facturation'!$C$4:$ALN$59,C$4,0)),"",HLOOKUP($B433,'Base facturation'!$C$4:$ALN$59,C$4,0)))</f>
        <v/>
      </c>
      <c r="D433" s="283" t="str">
        <f>IF(IF(ISERROR(HLOOKUP($B433,'Base facturation'!$C$4:$ALN$59,D$4,0)),"",HLOOKUP($B433,'Base facturation'!$C$4:$ALN$59,D$4,0))=0,"",IF(ISERROR(HLOOKUP($B433,'Base facturation'!$C$4:$ALN$59,D$4,0)),"",HLOOKUP($B433,'Base facturation'!$C$4:$ALN$59,D$4,0)))</f>
        <v/>
      </c>
      <c r="E433" s="283" t="str">
        <f>IF(IF(ISERROR(HLOOKUP($B433,'Base facturation'!$C$4:$ALN$59,E$4,0)),"",HLOOKUP($B433,'Base facturation'!$C$4:$ALN$59,E$4,0))=0,"",IF(ISERROR(HLOOKUP($B433,'Base facturation'!$C$4:$ALN$59,E$4,0)),"",HLOOKUP($B433,'Base facturation'!$C$4:$ALN$59,E$4,0)))</f>
        <v/>
      </c>
      <c r="F433" s="287" t="str">
        <f>IF(IF(ISERROR(HLOOKUP($B433,'Base facturation'!$C$4:$ALN$59,F$4,0)),"",HLOOKUP($B433,'Base facturation'!$C$4:$ALN$59,F$4,0))=0,"",IF(ISERROR(HLOOKUP($B433,'Base facturation'!$C$4:$ALN$59,F$4,0)),"",HLOOKUP($B433,'Base facturation'!$C$4:$ALN$59,F$4,0)))</f>
        <v/>
      </c>
      <c r="G433" s="309" t="str">
        <f>IF(IF(ISERROR(HLOOKUP($B433,'Base facturation'!$C$4:$ALN$59,G$4,0)),"",HLOOKUP($B433,'Base facturation'!$C$4:$ALN$59,G$4,0))=0,"",IF(ISERROR(HLOOKUP($B433,'Base facturation'!$C$4:$ALN$59,G$4,0)),"",HLOOKUP($B433,'Base facturation'!$C$4:$ALN$59,G$4,0)))</f>
        <v/>
      </c>
      <c r="H433" s="309" t="str">
        <f>IF(IF(ISERROR(HLOOKUP($B433,'Base facturation'!$C$4:$ALN$59,H$4,0)),"",HLOOKUP($B433,'Base facturation'!$C$4:$ALN$59,H$4,0))=0,"",IF(ISERROR(HLOOKUP($B433,'Base facturation'!$C$4:$ALN$59,H$4,0)),"",HLOOKUP($B433,'Base facturation'!$C$4:$ALN$59,H$4,0)))</f>
        <v/>
      </c>
      <c r="I433" s="287" t="str">
        <f t="shared" si="6"/>
        <v/>
      </c>
      <c r="J433" s="299"/>
      <c r="K433" s="294"/>
      <c r="L433" s="294"/>
      <c r="M433" s="295"/>
    </row>
    <row r="434" spans="2:13" ht="19.600000000000001" customHeight="1" x14ac:dyDescent="0.25">
      <c r="B434" s="282" t="s">
        <v>3241</v>
      </c>
      <c r="C434" s="283" t="str">
        <f>IF(IF(ISERROR(HLOOKUP($B434,'Base facturation'!$C$4:$ALN$59,C$4,0)),"",HLOOKUP($B434,'Base facturation'!$C$4:$ALN$59,C$4,0))=0,"",IF(ISERROR(HLOOKUP($B434,'Base facturation'!$C$4:$ALN$59,C$4,0)),"",HLOOKUP($B434,'Base facturation'!$C$4:$ALN$59,C$4,0)))</f>
        <v/>
      </c>
      <c r="D434" s="283" t="str">
        <f>IF(IF(ISERROR(HLOOKUP($B434,'Base facturation'!$C$4:$ALN$59,D$4,0)),"",HLOOKUP($B434,'Base facturation'!$C$4:$ALN$59,D$4,0))=0,"",IF(ISERROR(HLOOKUP($B434,'Base facturation'!$C$4:$ALN$59,D$4,0)),"",HLOOKUP($B434,'Base facturation'!$C$4:$ALN$59,D$4,0)))</f>
        <v/>
      </c>
      <c r="E434" s="283" t="str">
        <f>IF(IF(ISERROR(HLOOKUP($B434,'Base facturation'!$C$4:$ALN$59,E$4,0)),"",HLOOKUP($B434,'Base facturation'!$C$4:$ALN$59,E$4,0))=0,"",IF(ISERROR(HLOOKUP($B434,'Base facturation'!$C$4:$ALN$59,E$4,0)),"",HLOOKUP($B434,'Base facturation'!$C$4:$ALN$59,E$4,0)))</f>
        <v/>
      </c>
      <c r="F434" s="287" t="str">
        <f>IF(IF(ISERROR(HLOOKUP($B434,'Base facturation'!$C$4:$ALN$59,F$4,0)),"",HLOOKUP($B434,'Base facturation'!$C$4:$ALN$59,F$4,0))=0,"",IF(ISERROR(HLOOKUP($B434,'Base facturation'!$C$4:$ALN$59,F$4,0)),"",HLOOKUP($B434,'Base facturation'!$C$4:$ALN$59,F$4,0)))</f>
        <v/>
      </c>
      <c r="G434" s="309" t="str">
        <f>IF(IF(ISERROR(HLOOKUP($B434,'Base facturation'!$C$4:$ALN$59,G$4,0)),"",HLOOKUP($B434,'Base facturation'!$C$4:$ALN$59,G$4,0))=0,"",IF(ISERROR(HLOOKUP($B434,'Base facturation'!$C$4:$ALN$59,G$4,0)),"",HLOOKUP($B434,'Base facturation'!$C$4:$ALN$59,G$4,0)))</f>
        <v/>
      </c>
      <c r="H434" s="309" t="str">
        <f>IF(IF(ISERROR(HLOOKUP($B434,'Base facturation'!$C$4:$ALN$59,H$4,0)),"",HLOOKUP($B434,'Base facturation'!$C$4:$ALN$59,H$4,0))=0,"",IF(ISERROR(HLOOKUP($B434,'Base facturation'!$C$4:$ALN$59,H$4,0)),"",HLOOKUP($B434,'Base facturation'!$C$4:$ALN$59,H$4,0)))</f>
        <v/>
      </c>
      <c r="I434" s="287" t="str">
        <f t="shared" si="6"/>
        <v/>
      </c>
      <c r="J434" s="299"/>
      <c r="K434" s="294"/>
      <c r="L434" s="294"/>
      <c r="M434" s="295"/>
    </row>
    <row r="435" spans="2:13" ht="19.600000000000001" customHeight="1" x14ac:dyDescent="0.25">
      <c r="B435" s="282" t="s">
        <v>3242</v>
      </c>
      <c r="C435" s="283" t="str">
        <f>IF(IF(ISERROR(HLOOKUP($B435,'Base facturation'!$C$4:$ALN$59,C$4,0)),"",HLOOKUP($B435,'Base facturation'!$C$4:$ALN$59,C$4,0))=0,"",IF(ISERROR(HLOOKUP($B435,'Base facturation'!$C$4:$ALN$59,C$4,0)),"",HLOOKUP($B435,'Base facturation'!$C$4:$ALN$59,C$4,0)))</f>
        <v/>
      </c>
      <c r="D435" s="283" t="str">
        <f>IF(IF(ISERROR(HLOOKUP($B435,'Base facturation'!$C$4:$ALN$59,D$4,0)),"",HLOOKUP($B435,'Base facturation'!$C$4:$ALN$59,D$4,0))=0,"",IF(ISERROR(HLOOKUP($B435,'Base facturation'!$C$4:$ALN$59,D$4,0)),"",HLOOKUP($B435,'Base facturation'!$C$4:$ALN$59,D$4,0)))</f>
        <v/>
      </c>
      <c r="E435" s="283" t="str">
        <f>IF(IF(ISERROR(HLOOKUP($B435,'Base facturation'!$C$4:$ALN$59,E$4,0)),"",HLOOKUP($B435,'Base facturation'!$C$4:$ALN$59,E$4,0))=0,"",IF(ISERROR(HLOOKUP($B435,'Base facturation'!$C$4:$ALN$59,E$4,0)),"",HLOOKUP($B435,'Base facturation'!$C$4:$ALN$59,E$4,0)))</f>
        <v/>
      </c>
      <c r="F435" s="287" t="str">
        <f>IF(IF(ISERROR(HLOOKUP($B435,'Base facturation'!$C$4:$ALN$59,F$4,0)),"",HLOOKUP($B435,'Base facturation'!$C$4:$ALN$59,F$4,0))=0,"",IF(ISERROR(HLOOKUP($B435,'Base facturation'!$C$4:$ALN$59,F$4,0)),"",HLOOKUP($B435,'Base facturation'!$C$4:$ALN$59,F$4,0)))</f>
        <v/>
      </c>
      <c r="G435" s="309" t="str">
        <f>IF(IF(ISERROR(HLOOKUP($B435,'Base facturation'!$C$4:$ALN$59,G$4,0)),"",HLOOKUP($B435,'Base facturation'!$C$4:$ALN$59,G$4,0))=0,"",IF(ISERROR(HLOOKUP($B435,'Base facturation'!$C$4:$ALN$59,G$4,0)),"",HLOOKUP($B435,'Base facturation'!$C$4:$ALN$59,G$4,0)))</f>
        <v/>
      </c>
      <c r="H435" s="309" t="str">
        <f>IF(IF(ISERROR(HLOOKUP($B435,'Base facturation'!$C$4:$ALN$59,H$4,0)),"",HLOOKUP($B435,'Base facturation'!$C$4:$ALN$59,H$4,0))=0,"",IF(ISERROR(HLOOKUP($B435,'Base facturation'!$C$4:$ALN$59,H$4,0)),"",HLOOKUP($B435,'Base facturation'!$C$4:$ALN$59,H$4,0)))</f>
        <v/>
      </c>
      <c r="I435" s="287" t="str">
        <f t="shared" si="6"/>
        <v/>
      </c>
      <c r="J435" s="299"/>
      <c r="K435" s="294"/>
      <c r="L435" s="294"/>
      <c r="M435" s="295"/>
    </row>
    <row r="436" spans="2:13" ht="19.600000000000001" customHeight="1" x14ac:dyDescent="0.25">
      <c r="B436" s="282" t="s">
        <v>3243</v>
      </c>
      <c r="C436" s="283" t="str">
        <f>IF(IF(ISERROR(HLOOKUP($B436,'Base facturation'!$C$4:$ALN$59,C$4,0)),"",HLOOKUP($B436,'Base facturation'!$C$4:$ALN$59,C$4,0))=0,"",IF(ISERROR(HLOOKUP($B436,'Base facturation'!$C$4:$ALN$59,C$4,0)),"",HLOOKUP($B436,'Base facturation'!$C$4:$ALN$59,C$4,0)))</f>
        <v/>
      </c>
      <c r="D436" s="283" t="str">
        <f>IF(IF(ISERROR(HLOOKUP($B436,'Base facturation'!$C$4:$ALN$59,D$4,0)),"",HLOOKUP($B436,'Base facturation'!$C$4:$ALN$59,D$4,0))=0,"",IF(ISERROR(HLOOKUP($B436,'Base facturation'!$C$4:$ALN$59,D$4,0)),"",HLOOKUP($B436,'Base facturation'!$C$4:$ALN$59,D$4,0)))</f>
        <v/>
      </c>
      <c r="E436" s="283" t="str">
        <f>IF(IF(ISERROR(HLOOKUP($B436,'Base facturation'!$C$4:$ALN$59,E$4,0)),"",HLOOKUP($B436,'Base facturation'!$C$4:$ALN$59,E$4,0))=0,"",IF(ISERROR(HLOOKUP($B436,'Base facturation'!$C$4:$ALN$59,E$4,0)),"",HLOOKUP($B436,'Base facturation'!$C$4:$ALN$59,E$4,0)))</f>
        <v/>
      </c>
      <c r="F436" s="287" t="str">
        <f>IF(IF(ISERROR(HLOOKUP($B436,'Base facturation'!$C$4:$ALN$59,F$4,0)),"",HLOOKUP($B436,'Base facturation'!$C$4:$ALN$59,F$4,0))=0,"",IF(ISERROR(HLOOKUP($B436,'Base facturation'!$C$4:$ALN$59,F$4,0)),"",HLOOKUP($B436,'Base facturation'!$C$4:$ALN$59,F$4,0)))</f>
        <v/>
      </c>
      <c r="G436" s="309" t="str">
        <f>IF(IF(ISERROR(HLOOKUP($B436,'Base facturation'!$C$4:$ALN$59,G$4,0)),"",HLOOKUP($B436,'Base facturation'!$C$4:$ALN$59,G$4,0))=0,"",IF(ISERROR(HLOOKUP($B436,'Base facturation'!$C$4:$ALN$59,G$4,0)),"",HLOOKUP($B436,'Base facturation'!$C$4:$ALN$59,G$4,0)))</f>
        <v/>
      </c>
      <c r="H436" s="309" t="str">
        <f>IF(IF(ISERROR(HLOOKUP($B436,'Base facturation'!$C$4:$ALN$59,H$4,0)),"",HLOOKUP($B436,'Base facturation'!$C$4:$ALN$59,H$4,0))=0,"",IF(ISERROR(HLOOKUP($B436,'Base facturation'!$C$4:$ALN$59,H$4,0)),"",HLOOKUP($B436,'Base facturation'!$C$4:$ALN$59,H$4,0)))</f>
        <v/>
      </c>
      <c r="I436" s="287" t="str">
        <f t="shared" si="6"/>
        <v/>
      </c>
      <c r="J436" s="299"/>
      <c r="K436" s="294"/>
      <c r="L436" s="294"/>
      <c r="M436" s="295"/>
    </row>
    <row r="437" spans="2:13" ht="19.600000000000001" customHeight="1" x14ac:dyDescent="0.25">
      <c r="B437" s="282" t="s">
        <v>3244</v>
      </c>
      <c r="C437" s="283" t="str">
        <f>IF(IF(ISERROR(HLOOKUP($B437,'Base facturation'!$C$4:$ALN$59,C$4,0)),"",HLOOKUP($B437,'Base facturation'!$C$4:$ALN$59,C$4,0))=0,"",IF(ISERROR(HLOOKUP($B437,'Base facturation'!$C$4:$ALN$59,C$4,0)),"",HLOOKUP($B437,'Base facturation'!$C$4:$ALN$59,C$4,0)))</f>
        <v/>
      </c>
      <c r="D437" s="283" t="str">
        <f>IF(IF(ISERROR(HLOOKUP($B437,'Base facturation'!$C$4:$ALN$59,D$4,0)),"",HLOOKUP($B437,'Base facturation'!$C$4:$ALN$59,D$4,0))=0,"",IF(ISERROR(HLOOKUP($B437,'Base facturation'!$C$4:$ALN$59,D$4,0)),"",HLOOKUP($B437,'Base facturation'!$C$4:$ALN$59,D$4,0)))</f>
        <v/>
      </c>
      <c r="E437" s="283" t="str">
        <f>IF(IF(ISERROR(HLOOKUP($B437,'Base facturation'!$C$4:$ALN$59,E$4,0)),"",HLOOKUP($B437,'Base facturation'!$C$4:$ALN$59,E$4,0))=0,"",IF(ISERROR(HLOOKUP($B437,'Base facturation'!$C$4:$ALN$59,E$4,0)),"",HLOOKUP($B437,'Base facturation'!$C$4:$ALN$59,E$4,0)))</f>
        <v/>
      </c>
      <c r="F437" s="287" t="str">
        <f>IF(IF(ISERROR(HLOOKUP($B437,'Base facturation'!$C$4:$ALN$59,F$4,0)),"",HLOOKUP($B437,'Base facturation'!$C$4:$ALN$59,F$4,0))=0,"",IF(ISERROR(HLOOKUP($B437,'Base facturation'!$C$4:$ALN$59,F$4,0)),"",HLOOKUP($B437,'Base facturation'!$C$4:$ALN$59,F$4,0)))</f>
        <v/>
      </c>
      <c r="G437" s="309" t="str">
        <f>IF(IF(ISERROR(HLOOKUP($B437,'Base facturation'!$C$4:$ALN$59,G$4,0)),"",HLOOKUP($B437,'Base facturation'!$C$4:$ALN$59,G$4,0))=0,"",IF(ISERROR(HLOOKUP($B437,'Base facturation'!$C$4:$ALN$59,G$4,0)),"",HLOOKUP($B437,'Base facturation'!$C$4:$ALN$59,G$4,0)))</f>
        <v/>
      </c>
      <c r="H437" s="309" t="str">
        <f>IF(IF(ISERROR(HLOOKUP($B437,'Base facturation'!$C$4:$ALN$59,H$4,0)),"",HLOOKUP($B437,'Base facturation'!$C$4:$ALN$59,H$4,0))=0,"",IF(ISERROR(HLOOKUP($B437,'Base facturation'!$C$4:$ALN$59,H$4,0)),"",HLOOKUP($B437,'Base facturation'!$C$4:$ALN$59,H$4,0)))</f>
        <v/>
      </c>
      <c r="I437" s="287" t="str">
        <f t="shared" si="6"/>
        <v/>
      </c>
      <c r="J437" s="299"/>
      <c r="K437" s="294"/>
      <c r="L437" s="294"/>
      <c r="M437" s="295"/>
    </row>
    <row r="438" spans="2:13" ht="19.600000000000001" customHeight="1" x14ac:dyDescent="0.25">
      <c r="B438" s="282" t="s">
        <v>3245</v>
      </c>
      <c r="C438" s="283" t="str">
        <f>IF(IF(ISERROR(HLOOKUP($B438,'Base facturation'!$C$4:$ALN$59,C$4,0)),"",HLOOKUP($B438,'Base facturation'!$C$4:$ALN$59,C$4,0))=0,"",IF(ISERROR(HLOOKUP($B438,'Base facturation'!$C$4:$ALN$59,C$4,0)),"",HLOOKUP($B438,'Base facturation'!$C$4:$ALN$59,C$4,0)))</f>
        <v/>
      </c>
      <c r="D438" s="283" t="str">
        <f>IF(IF(ISERROR(HLOOKUP($B438,'Base facturation'!$C$4:$ALN$59,D$4,0)),"",HLOOKUP($B438,'Base facturation'!$C$4:$ALN$59,D$4,0))=0,"",IF(ISERROR(HLOOKUP($B438,'Base facturation'!$C$4:$ALN$59,D$4,0)),"",HLOOKUP($B438,'Base facturation'!$C$4:$ALN$59,D$4,0)))</f>
        <v/>
      </c>
      <c r="E438" s="283" t="str">
        <f>IF(IF(ISERROR(HLOOKUP($B438,'Base facturation'!$C$4:$ALN$59,E$4,0)),"",HLOOKUP($B438,'Base facturation'!$C$4:$ALN$59,E$4,0))=0,"",IF(ISERROR(HLOOKUP($B438,'Base facturation'!$C$4:$ALN$59,E$4,0)),"",HLOOKUP($B438,'Base facturation'!$C$4:$ALN$59,E$4,0)))</f>
        <v/>
      </c>
      <c r="F438" s="287" t="str">
        <f>IF(IF(ISERROR(HLOOKUP($B438,'Base facturation'!$C$4:$ALN$59,F$4,0)),"",HLOOKUP($B438,'Base facturation'!$C$4:$ALN$59,F$4,0))=0,"",IF(ISERROR(HLOOKUP($B438,'Base facturation'!$C$4:$ALN$59,F$4,0)),"",HLOOKUP($B438,'Base facturation'!$C$4:$ALN$59,F$4,0)))</f>
        <v/>
      </c>
      <c r="G438" s="309" t="str">
        <f>IF(IF(ISERROR(HLOOKUP($B438,'Base facturation'!$C$4:$ALN$59,G$4,0)),"",HLOOKUP($B438,'Base facturation'!$C$4:$ALN$59,G$4,0))=0,"",IF(ISERROR(HLOOKUP($B438,'Base facturation'!$C$4:$ALN$59,G$4,0)),"",HLOOKUP($B438,'Base facturation'!$C$4:$ALN$59,G$4,0)))</f>
        <v/>
      </c>
      <c r="H438" s="309" t="str">
        <f>IF(IF(ISERROR(HLOOKUP($B438,'Base facturation'!$C$4:$ALN$59,H$4,0)),"",HLOOKUP($B438,'Base facturation'!$C$4:$ALN$59,H$4,0))=0,"",IF(ISERROR(HLOOKUP($B438,'Base facturation'!$C$4:$ALN$59,H$4,0)),"",HLOOKUP($B438,'Base facturation'!$C$4:$ALN$59,H$4,0)))</f>
        <v/>
      </c>
      <c r="I438" s="287" t="str">
        <f t="shared" si="6"/>
        <v/>
      </c>
      <c r="J438" s="299"/>
      <c r="K438" s="294"/>
      <c r="L438" s="294"/>
      <c r="M438" s="295"/>
    </row>
    <row r="439" spans="2:13" ht="19.600000000000001" customHeight="1" x14ac:dyDescent="0.25">
      <c r="B439" s="282" t="s">
        <v>3246</v>
      </c>
      <c r="C439" s="283" t="str">
        <f>IF(IF(ISERROR(HLOOKUP($B439,'Base facturation'!$C$4:$ALN$59,C$4,0)),"",HLOOKUP($B439,'Base facturation'!$C$4:$ALN$59,C$4,0))=0,"",IF(ISERROR(HLOOKUP($B439,'Base facturation'!$C$4:$ALN$59,C$4,0)),"",HLOOKUP($B439,'Base facturation'!$C$4:$ALN$59,C$4,0)))</f>
        <v/>
      </c>
      <c r="D439" s="283" t="str">
        <f>IF(IF(ISERROR(HLOOKUP($B439,'Base facturation'!$C$4:$ALN$59,D$4,0)),"",HLOOKUP($B439,'Base facturation'!$C$4:$ALN$59,D$4,0))=0,"",IF(ISERROR(HLOOKUP($B439,'Base facturation'!$C$4:$ALN$59,D$4,0)),"",HLOOKUP($B439,'Base facturation'!$C$4:$ALN$59,D$4,0)))</f>
        <v/>
      </c>
      <c r="E439" s="283" t="str">
        <f>IF(IF(ISERROR(HLOOKUP($B439,'Base facturation'!$C$4:$ALN$59,E$4,0)),"",HLOOKUP($B439,'Base facturation'!$C$4:$ALN$59,E$4,0))=0,"",IF(ISERROR(HLOOKUP($B439,'Base facturation'!$C$4:$ALN$59,E$4,0)),"",HLOOKUP($B439,'Base facturation'!$C$4:$ALN$59,E$4,0)))</f>
        <v/>
      </c>
      <c r="F439" s="287" t="str">
        <f>IF(IF(ISERROR(HLOOKUP($B439,'Base facturation'!$C$4:$ALN$59,F$4,0)),"",HLOOKUP($B439,'Base facturation'!$C$4:$ALN$59,F$4,0))=0,"",IF(ISERROR(HLOOKUP($B439,'Base facturation'!$C$4:$ALN$59,F$4,0)),"",HLOOKUP($B439,'Base facturation'!$C$4:$ALN$59,F$4,0)))</f>
        <v/>
      </c>
      <c r="G439" s="309" t="str">
        <f>IF(IF(ISERROR(HLOOKUP($B439,'Base facturation'!$C$4:$ALN$59,G$4,0)),"",HLOOKUP($B439,'Base facturation'!$C$4:$ALN$59,G$4,0))=0,"",IF(ISERROR(HLOOKUP($B439,'Base facturation'!$C$4:$ALN$59,G$4,0)),"",HLOOKUP($B439,'Base facturation'!$C$4:$ALN$59,G$4,0)))</f>
        <v/>
      </c>
      <c r="H439" s="309" t="str">
        <f>IF(IF(ISERROR(HLOOKUP($B439,'Base facturation'!$C$4:$ALN$59,H$4,0)),"",HLOOKUP($B439,'Base facturation'!$C$4:$ALN$59,H$4,0))=0,"",IF(ISERROR(HLOOKUP($B439,'Base facturation'!$C$4:$ALN$59,H$4,0)),"",HLOOKUP($B439,'Base facturation'!$C$4:$ALN$59,H$4,0)))</f>
        <v/>
      </c>
      <c r="I439" s="287" t="str">
        <f t="shared" si="6"/>
        <v/>
      </c>
      <c r="J439" s="299"/>
      <c r="K439" s="294"/>
      <c r="L439" s="294"/>
      <c r="M439" s="295"/>
    </row>
    <row r="440" spans="2:13" ht="19.600000000000001" customHeight="1" x14ac:dyDescent="0.25">
      <c r="B440" s="282" t="s">
        <v>3247</v>
      </c>
      <c r="C440" s="283" t="str">
        <f>IF(IF(ISERROR(HLOOKUP($B440,'Base facturation'!$C$4:$ALN$59,C$4,0)),"",HLOOKUP($B440,'Base facturation'!$C$4:$ALN$59,C$4,0))=0,"",IF(ISERROR(HLOOKUP($B440,'Base facturation'!$C$4:$ALN$59,C$4,0)),"",HLOOKUP($B440,'Base facturation'!$C$4:$ALN$59,C$4,0)))</f>
        <v/>
      </c>
      <c r="D440" s="283" t="str">
        <f>IF(IF(ISERROR(HLOOKUP($B440,'Base facturation'!$C$4:$ALN$59,D$4,0)),"",HLOOKUP($B440,'Base facturation'!$C$4:$ALN$59,D$4,0))=0,"",IF(ISERROR(HLOOKUP($B440,'Base facturation'!$C$4:$ALN$59,D$4,0)),"",HLOOKUP($B440,'Base facturation'!$C$4:$ALN$59,D$4,0)))</f>
        <v/>
      </c>
      <c r="E440" s="283" t="str">
        <f>IF(IF(ISERROR(HLOOKUP($B440,'Base facturation'!$C$4:$ALN$59,E$4,0)),"",HLOOKUP($B440,'Base facturation'!$C$4:$ALN$59,E$4,0))=0,"",IF(ISERROR(HLOOKUP($B440,'Base facturation'!$C$4:$ALN$59,E$4,0)),"",HLOOKUP($B440,'Base facturation'!$C$4:$ALN$59,E$4,0)))</f>
        <v/>
      </c>
      <c r="F440" s="287" t="str">
        <f>IF(IF(ISERROR(HLOOKUP($B440,'Base facturation'!$C$4:$ALN$59,F$4,0)),"",HLOOKUP($B440,'Base facturation'!$C$4:$ALN$59,F$4,0))=0,"",IF(ISERROR(HLOOKUP($B440,'Base facturation'!$C$4:$ALN$59,F$4,0)),"",HLOOKUP($B440,'Base facturation'!$C$4:$ALN$59,F$4,0)))</f>
        <v/>
      </c>
      <c r="G440" s="309" t="str">
        <f>IF(IF(ISERROR(HLOOKUP($B440,'Base facturation'!$C$4:$ALN$59,G$4,0)),"",HLOOKUP($B440,'Base facturation'!$C$4:$ALN$59,G$4,0))=0,"",IF(ISERROR(HLOOKUP($B440,'Base facturation'!$C$4:$ALN$59,G$4,0)),"",HLOOKUP($B440,'Base facturation'!$C$4:$ALN$59,G$4,0)))</f>
        <v/>
      </c>
      <c r="H440" s="309" t="str">
        <f>IF(IF(ISERROR(HLOOKUP($B440,'Base facturation'!$C$4:$ALN$59,H$4,0)),"",HLOOKUP($B440,'Base facturation'!$C$4:$ALN$59,H$4,0))=0,"",IF(ISERROR(HLOOKUP($B440,'Base facturation'!$C$4:$ALN$59,H$4,0)),"",HLOOKUP($B440,'Base facturation'!$C$4:$ALN$59,H$4,0)))</f>
        <v/>
      </c>
      <c r="I440" s="287" t="str">
        <f t="shared" si="6"/>
        <v/>
      </c>
      <c r="J440" s="299"/>
      <c r="K440" s="294"/>
      <c r="L440" s="294"/>
      <c r="M440" s="295"/>
    </row>
    <row r="441" spans="2:13" ht="19.600000000000001" customHeight="1" x14ac:dyDescent="0.25">
      <c r="B441" s="282" t="s">
        <v>3248</v>
      </c>
      <c r="C441" s="283" t="str">
        <f>IF(IF(ISERROR(HLOOKUP($B441,'Base facturation'!$C$4:$ALN$59,C$4,0)),"",HLOOKUP($B441,'Base facturation'!$C$4:$ALN$59,C$4,0))=0,"",IF(ISERROR(HLOOKUP($B441,'Base facturation'!$C$4:$ALN$59,C$4,0)),"",HLOOKUP($B441,'Base facturation'!$C$4:$ALN$59,C$4,0)))</f>
        <v/>
      </c>
      <c r="D441" s="283" t="str">
        <f>IF(IF(ISERROR(HLOOKUP($B441,'Base facturation'!$C$4:$ALN$59,D$4,0)),"",HLOOKUP($B441,'Base facturation'!$C$4:$ALN$59,D$4,0))=0,"",IF(ISERROR(HLOOKUP($B441,'Base facturation'!$C$4:$ALN$59,D$4,0)),"",HLOOKUP($B441,'Base facturation'!$C$4:$ALN$59,D$4,0)))</f>
        <v/>
      </c>
      <c r="E441" s="283" t="str">
        <f>IF(IF(ISERROR(HLOOKUP($B441,'Base facturation'!$C$4:$ALN$59,E$4,0)),"",HLOOKUP($B441,'Base facturation'!$C$4:$ALN$59,E$4,0))=0,"",IF(ISERROR(HLOOKUP($B441,'Base facturation'!$C$4:$ALN$59,E$4,0)),"",HLOOKUP($B441,'Base facturation'!$C$4:$ALN$59,E$4,0)))</f>
        <v/>
      </c>
      <c r="F441" s="287" t="str">
        <f>IF(IF(ISERROR(HLOOKUP($B441,'Base facturation'!$C$4:$ALN$59,F$4,0)),"",HLOOKUP($B441,'Base facturation'!$C$4:$ALN$59,F$4,0))=0,"",IF(ISERROR(HLOOKUP($B441,'Base facturation'!$C$4:$ALN$59,F$4,0)),"",HLOOKUP($B441,'Base facturation'!$C$4:$ALN$59,F$4,0)))</f>
        <v/>
      </c>
      <c r="G441" s="309" t="str">
        <f>IF(IF(ISERROR(HLOOKUP($B441,'Base facturation'!$C$4:$ALN$59,G$4,0)),"",HLOOKUP($B441,'Base facturation'!$C$4:$ALN$59,G$4,0))=0,"",IF(ISERROR(HLOOKUP($B441,'Base facturation'!$C$4:$ALN$59,G$4,0)),"",HLOOKUP($B441,'Base facturation'!$C$4:$ALN$59,G$4,0)))</f>
        <v/>
      </c>
      <c r="H441" s="309" t="str">
        <f>IF(IF(ISERROR(HLOOKUP($B441,'Base facturation'!$C$4:$ALN$59,H$4,0)),"",HLOOKUP($B441,'Base facturation'!$C$4:$ALN$59,H$4,0))=0,"",IF(ISERROR(HLOOKUP($B441,'Base facturation'!$C$4:$ALN$59,H$4,0)),"",HLOOKUP($B441,'Base facturation'!$C$4:$ALN$59,H$4,0)))</f>
        <v/>
      </c>
      <c r="I441" s="287" t="str">
        <f t="shared" si="6"/>
        <v/>
      </c>
      <c r="J441" s="299"/>
      <c r="K441" s="294"/>
      <c r="L441" s="294"/>
      <c r="M441" s="295"/>
    </row>
    <row r="442" spans="2:13" ht="19.600000000000001" customHeight="1" x14ac:dyDescent="0.25">
      <c r="B442" s="282" t="s">
        <v>3249</v>
      </c>
      <c r="C442" s="283" t="str">
        <f>IF(IF(ISERROR(HLOOKUP($B442,'Base facturation'!$C$4:$ALN$59,C$4,0)),"",HLOOKUP($B442,'Base facturation'!$C$4:$ALN$59,C$4,0))=0,"",IF(ISERROR(HLOOKUP($B442,'Base facturation'!$C$4:$ALN$59,C$4,0)),"",HLOOKUP($B442,'Base facturation'!$C$4:$ALN$59,C$4,0)))</f>
        <v/>
      </c>
      <c r="D442" s="283" t="str">
        <f>IF(IF(ISERROR(HLOOKUP($B442,'Base facturation'!$C$4:$ALN$59,D$4,0)),"",HLOOKUP($B442,'Base facturation'!$C$4:$ALN$59,D$4,0))=0,"",IF(ISERROR(HLOOKUP($B442,'Base facturation'!$C$4:$ALN$59,D$4,0)),"",HLOOKUP($B442,'Base facturation'!$C$4:$ALN$59,D$4,0)))</f>
        <v/>
      </c>
      <c r="E442" s="283" t="str">
        <f>IF(IF(ISERROR(HLOOKUP($B442,'Base facturation'!$C$4:$ALN$59,E$4,0)),"",HLOOKUP($B442,'Base facturation'!$C$4:$ALN$59,E$4,0))=0,"",IF(ISERROR(HLOOKUP($B442,'Base facturation'!$C$4:$ALN$59,E$4,0)),"",HLOOKUP($B442,'Base facturation'!$C$4:$ALN$59,E$4,0)))</f>
        <v/>
      </c>
      <c r="F442" s="287" t="str">
        <f>IF(IF(ISERROR(HLOOKUP($B442,'Base facturation'!$C$4:$ALN$59,F$4,0)),"",HLOOKUP($B442,'Base facturation'!$C$4:$ALN$59,F$4,0))=0,"",IF(ISERROR(HLOOKUP($B442,'Base facturation'!$C$4:$ALN$59,F$4,0)),"",HLOOKUP($B442,'Base facturation'!$C$4:$ALN$59,F$4,0)))</f>
        <v/>
      </c>
      <c r="G442" s="309" t="str">
        <f>IF(IF(ISERROR(HLOOKUP($B442,'Base facturation'!$C$4:$ALN$59,G$4,0)),"",HLOOKUP($B442,'Base facturation'!$C$4:$ALN$59,G$4,0))=0,"",IF(ISERROR(HLOOKUP($B442,'Base facturation'!$C$4:$ALN$59,G$4,0)),"",HLOOKUP($B442,'Base facturation'!$C$4:$ALN$59,G$4,0)))</f>
        <v/>
      </c>
      <c r="H442" s="309" t="str">
        <f>IF(IF(ISERROR(HLOOKUP($B442,'Base facturation'!$C$4:$ALN$59,H$4,0)),"",HLOOKUP($B442,'Base facturation'!$C$4:$ALN$59,H$4,0))=0,"",IF(ISERROR(HLOOKUP($B442,'Base facturation'!$C$4:$ALN$59,H$4,0)),"",HLOOKUP($B442,'Base facturation'!$C$4:$ALN$59,H$4,0)))</f>
        <v/>
      </c>
      <c r="I442" s="287" t="str">
        <f t="shared" si="6"/>
        <v/>
      </c>
      <c r="J442" s="299"/>
      <c r="K442" s="294"/>
      <c r="L442" s="294"/>
      <c r="M442" s="295"/>
    </row>
    <row r="443" spans="2:13" ht="19.600000000000001" customHeight="1" x14ac:dyDescent="0.25">
      <c r="B443" s="282" t="s">
        <v>3250</v>
      </c>
      <c r="C443" s="283" t="str">
        <f>IF(IF(ISERROR(HLOOKUP($B443,'Base facturation'!$C$4:$ALN$59,C$4,0)),"",HLOOKUP($B443,'Base facturation'!$C$4:$ALN$59,C$4,0))=0,"",IF(ISERROR(HLOOKUP($B443,'Base facturation'!$C$4:$ALN$59,C$4,0)),"",HLOOKUP($B443,'Base facturation'!$C$4:$ALN$59,C$4,0)))</f>
        <v/>
      </c>
      <c r="D443" s="283" t="str">
        <f>IF(IF(ISERROR(HLOOKUP($B443,'Base facturation'!$C$4:$ALN$59,D$4,0)),"",HLOOKUP($B443,'Base facturation'!$C$4:$ALN$59,D$4,0))=0,"",IF(ISERROR(HLOOKUP($B443,'Base facturation'!$C$4:$ALN$59,D$4,0)),"",HLOOKUP($B443,'Base facturation'!$C$4:$ALN$59,D$4,0)))</f>
        <v/>
      </c>
      <c r="E443" s="283" t="str">
        <f>IF(IF(ISERROR(HLOOKUP($B443,'Base facturation'!$C$4:$ALN$59,E$4,0)),"",HLOOKUP($B443,'Base facturation'!$C$4:$ALN$59,E$4,0))=0,"",IF(ISERROR(HLOOKUP($B443,'Base facturation'!$C$4:$ALN$59,E$4,0)),"",HLOOKUP($B443,'Base facturation'!$C$4:$ALN$59,E$4,0)))</f>
        <v/>
      </c>
      <c r="F443" s="287" t="str">
        <f>IF(IF(ISERROR(HLOOKUP($B443,'Base facturation'!$C$4:$ALN$59,F$4,0)),"",HLOOKUP($B443,'Base facturation'!$C$4:$ALN$59,F$4,0))=0,"",IF(ISERROR(HLOOKUP($B443,'Base facturation'!$C$4:$ALN$59,F$4,0)),"",HLOOKUP($B443,'Base facturation'!$C$4:$ALN$59,F$4,0)))</f>
        <v/>
      </c>
      <c r="G443" s="309" t="str">
        <f>IF(IF(ISERROR(HLOOKUP($B443,'Base facturation'!$C$4:$ALN$59,G$4,0)),"",HLOOKUP($B443,'Base facturation'!$C$4:$ALN$59,G$4,0))=0,"",IF(ISERROR(HLOOKUP($B443,'Base facturation'!$C$4:$ALN$59,G$4,0)),"",HLOOKUP($B443,'Base facturation'!$C$4:$ALN$59,G$4,0)))</f>
        <v/>
      </c>
      <c r="H443" s="309" t="str">
        <f>IF(IF(ISERROR(HLOOKUP($B443,'Base facturation'!$C$4:$ALN$59,H$4,0)),"",HLOOKUP($B443,'Base facturation'!$C$4:$ALN$59,H$4,0))=0,"",IF(ISERROR(HLOOKUP($B443,'Base facturation'!$C$4:$ALN$59,H$4,0)),"",HLOOKUP($B443,'Base facturation'!$C$4:$ALN$59,H$4,0)))</f>
        <v/>
      </c>
      <c r="I443" s="287" t="str">
        <f t="shared" si="6"/>
        <v/>
      </c>
      <c r="J443" s="299"/>
      <c r="K443" s="294"/>
      <c r="L443" s="294"/>
      <c r="M443" s="295"/>
    </row>
    <row r="444" spans="2:13" ht="19.600000000000001" customHeight="1" x14ac:dyDescent="0.25">
      <c r="B444" s="282" t="s">
        <v>3251</v>
      </c>
      <c r="C444" s="283" t="str">
        <f>IF(IF(ISERROR(HLOOKUP($B444,'Base facturation'!$C$4:$ALN$59,C$4,0)),"",HLOOKUP($B444,'Base facturation'!$C$4:$ALN$59,C$4,0))=0,"",IF(ISERROR(HLOOKUP($B444,'Base facturation'!$C$4:$ALN$59,C$4,0)),"",HLOOKUP($B444,'Base facturation'!$C$4:$ALN$59,C$4,0)))</f>
        <v/>
      </c>
      <c r="D444" s="283" t="str">
        <f>IF(IF(ISERROR(HLOOKUP($B444,'Base facturation'!$C$4:$ALN$59,D$4,0)),"",HLOOKUP($B444,'Base facturation'!$C$4:$ALN$59,D$4,0))=0,"",IF(ISERROR(HLOOKUP($B444,'Base facturation'!$C$4:$ALN$59,D$4,0)),"",HLOOKUP($B444,'Base facturation'!$C$4:$ALN$59,D$4,0)))</f>
        <v/>
      </c>
      <c r="E444" s="283" t="str">
        <f>IF(IF(ISERROR(HLOOKUP($B444,'Base facturation'!$C$4:$ALN$59,E$4,0)),"",HLOOKUP($B444,'Base facturation'!$C$4:$ALN$59,E$4,0))=0,"",IF(ISERROR(HLOOKUP($B444,'Base facturation'!$C$4:$ALN$59,E$4,0)),"",HLOOKUP($B444,'Base facturation'!$C$4:$ALN$59,E$4,0)))</f>
        <v/>
      </c>
      <c r="F444" s="287" t="str">
        <f>IF(IF(ISERROR(HLOOKUP($B444,'Base facturation'!$C$4:$ALN$59,F$4,0)),"",HLOOKUP($B444,'Base facturation'!$C$4:$ALN$59,F$4,0))=0,"",IF(ISERROR(HLOOKUP($B444,'Base facturation'!$C$4:$ALN$59,F$4,0)),"",HLOOKUP($B444,'Base facturation'!$C$4:$ALN$59,F$4,0)))</f>
        <v/>
      </c>
      <c r="G444" s="309" t="str">
        <f>IF(IF(ISERROR(HLOOKUP($B444,'Base facturation'!$C$4:$ALN$59,G$4,0)),"",HLOOKUP($B444,'Base facturation'!$C$4:$ALN$59,G$4,0))=0,"",IF(ISERROR(HLOOKUP($B444,'Base facturation'!$C$4:$ALN$59,G$4,0)),"",HLOOKUP($B444,'Base facturation'!$C$4:$ALN$59,G$4,0)))</f>
        <v/>
      </c>
      <c r="H444" s="309" t="str">
        <f>IF(IF(ISERROR(HLOOKUP($B444,'Base facturation'!$C$4:$ALN$59,H$4,0)),"",HLOOKUP($B444,'Base facturation'!$C$4:$ALN$59,H$4,0))=0,"",IF(ISERROR(HLOOKUP($B444,'Base facturation'!$C$4:$ALN$59,H$4,0)),"",HLOOKUP($B444,'Base facturation'!$C$4:$ALN$59,H$4,0)))</f>
        <v/>
      </c>
      <c r="I444" s="287" t="str">
        <f t="shared" si="6"/>
        <v/>
      </c>
      <c r="J444" s="299"/>
      <c r="K444" s="294"/>
      <c r="L444" s="294"/>
      <c r="M444" s="295"/>
    </row>
    <row r="445" spans="2:13" ht="19.600000000000001" customHeight="1" x14ac:dyDescent="0.25">
      <c r="B445" s="282" t="s">
        <v>3252</v>
      </c>
      <c r="C445" s="283" t="str">
        <f>IF(IF(ISERROR(HLOOKUP($B445,'Base facturation'!$C$4:$ALN$59,C$4,0)),"",HLOOKUP($B445,'Base facturation'!$C$4:$ALN$59,C$4,0))=0,"",IF(ISERROR(HLOOKUP($B445,'Base facturation'!$C$4:$ALN$59,C$4,0)),"",HLOOKUP($B445,'Base facturation'!$C$4:$ALN$59,C$4,0)))</f>
        <v/>
      </c>
      <c r="D445" s="283" t="str">
        <f>IF(IF(ISERROR(HLOOKUP($B445,'Base facturation'!$C$4:$ALN$59,D$4,0)),"",HLOOKUP($B445,'Base facturation'!$C$4:$ALN$59,D$4,0))=0,"",IF(ISERROR(HLOOKUP($B445,'Base facturation'!$C$4:$ALN$59,D$4,0)),"",HLOOKUP($B445,'Base facturation'!$C$4:$ALN$59,D$4,0)))</f>
        <v/>
      </c>
      <c r="E445" s="283" t="str">
        <f>IF(IF(ISERROR(HLOOKUP($B445,'Base facturation'!$C$4:$ALN$59,E$4,0)),"",HLOOKUP($B445,'Base facturation'!$C$4:$ALN$59,E$4,0))=0,"",IF(ISERROR(HLOOKUP($B445,'Base facturation'!$C$4:$ALN$59,E$4,0)),"",HLOOKUP($B445,'Base facturation'!$C$4:$ALN$59,E$4,0)))</f>
        <v/>
      </c>
      <c r="F445" s="287" t="str">
        <f>IF(IF(ISERROR(HLOOKUP($B445,'Base facturation'!$C$4:$ALN$59,F$4,0)),"",HLOOKUP($B445,'Base facturation'!$C$4:$ALN$59,F$4,0))=0,"",IF(ISERROR(HLOOKUP($B445,'Base facturation'!$C$4:$ALN$59,F$4,0)),"",HLOOKUP($B445,'Base facturation'!$C$4:$ALN$59,F$4,0)))</f>
        <v/>
      </c>
      <c r="G445" s="309" t="str">
        <f>IF(IF(ISERROR(HLOOKUP($B445,'Base facturation'!$C$4:$ALN$59,G$4,0)),"",HLOOKUP($B445,'Base facturation'!$C$4:$ALN$59,G$4,0))=0,"",IF(ISERROR(HLOOKUP($B445,'Base facturation'!$C$4:$ALN$59,G$4,0)),"",HLOOKUP($B445,'Base facturation'!$C$4:$ALN$59,G$4,0)))</f>
        <v/>
      </c>
      <c r="H445" s="309" t="str">
        <f>IF(IF(ISERROR(HLOOKUP($B445,'Base facturation'!$C$4:$ALN$59,H$4,0)),"",HLOOKUP($B445,'Base facturation'!$C$4:$ALN$59,H$4,0))=0,"",IF(ISERROR(HLOOKUP($B445,'Base facturation'!$C$4:$ALN$59,H$4,0)),"",HLOOKUP($B445,'Base facturation'!$C$4:$ALN$59,H$4,0)))</f>
        <v/>
      </c>
      <c r="I445" s="287" t="str">
        <f t="shared" si="6"/>
        <v/>
      </c>
      <c r="J445" s="299"/>
      <c r="K445" s="294"/>
      <c r="L445" s="294"/>
      <c r="M445" s="295"/>
    </row>
    <row r="446" spans="2:13" ht="19.600000000000001" customHeight="1" x14ac:dyDescent="0.25">
      <c r="B446" s="282" t="s">
        <v>3253</v>
      </c>
      <c r="C446" s="283" t="str">
        <f>IF(IF(ISERROR(HLOOKUP($B446,'Base facturation'!$C$4:$ALN$59,C$4,0)),"",HLOOKUP($B446,'Base facturation'!$C$4:$ALN$59,C$4,0))=0,"",IF(ISERROR(HLOOKUP($B446,'Base facturation'!$C$4:$ALN$59,C$4,0)),"",HLOOKUP($B446,'Base facturation'!$C$4:$ALN$59,C$4,0)))</f>
        <v/>
      </c>
      <c r="D446" s="283" t="str">
        <f>IF(IF(ISERROR(HLOOKUP($B446,'Base facturation'!$C$4:$ALN$59,D$4,0)),"",HLOOKUP($B446,'Base facturation'!$C$4:$ALN$59,D$4,0))=0,"",IF(ISERROR(HLOOKUP($B446,'Base facturation'!$C$4:$ALN$59,D$4,0)),"",HLOOKUP($B446,'Base facturation'!$C$4:$ALN$59,D$4,0)))</f>
        <v/>
      </c>
      <c r="E446" s="283" t="str">
        <f>IF(IF(ISERROR(HLOOKUP($B446,'Base facturation'!$C$4:$ALN$59,E$4,0)),"",HLOOKUP($B446,'Base facturation'!$C$4:$ALN$59,E$4,0))=0,"",IF(ISERROR(HLOOKUP($B446,'Base facturation'!$C$4:$ALN$59,E$4,0)),"",HLOOKUP($B446,'Base facturation'!$C$4:$ALN$59,E$4,0)))</f>
        <v/>
      </c>
      <c r="F446" s="287" t="str">
        <f>IF(IF(ISERROR(HLOOKUP($B446,'Base facturation'!$C$4:$ALN$59,F$4,0)),"",HLOOKUP($B446,'Base facturation'!$C$4:$ALN$59,F$4,0))=0,"",IF(ISERROR(HLOOKUP($B446,'Base facturation'!$C$4:$ALN$59,F$4,0)),"",HLOOKUP($B446,'Base facturation'!$C$4:$ALN$59,F$4,0)))</f>
        <v/>
      </c>
      <c r="G446" s="309" t="str">
        <f>IF(IF(ISERROR(HLOOKUP($B446,'Base facturation'!$C$4:$ALN$59,G$4,0)),"",HLOOKUP($B446,'Base facturation'!$C$4:$ALN$59,G$4,0))=0,"",IF(ISERROR(HLOOKUP($B446,'Base facturation'!$C$4:$ALN$59,G$4,0)),"",HLOOKUP($B446,'Base facturation'!$C$4:$ALN$59,G$4,0)))</f>
        <v/>
      </c>
      <c r="H446" s="309" t="str">
        <f>IF(IF(ISERROR(HLOOKUP($B446,'Base facturation'!$C$4:$ALN$59,H$4,0)),"",HLOOKUP($B446,'Base facturation'!$C$4:$ALN$59,H$4,0))=0,"",IF(ISERROR(HLOOKUP($B446,'Base facturation'!$C$4:$ALN$59,H$4,0)),"",HLOOKUP($B446,'Base facturation'!$C$4:$ALN$59,H$4,0)))</f>
        <v/>
      </c>
      <c r="I446" s="287" t="str">
        <f t="shared" si="6"/>
        <v/>
      </c>
      <c r="J446" s="299"/>
      <c r="K446" s="294"/>
      <c r="L446" s="294"/>
      <c r="M446" s="295"/>
    </row>
    <row r="447" spans="2:13" ht="19.600000000000001" customHeight="1" x14ac:dyDescent="0.25">
      <c r="B447" s="282" t="s">
        <v>3254</v>
      </c>
      <c r="C447" s="283" t="str">
        <f>IF(IF(ISERROR(HLOOKUP($B447,'Base facturation'!$C$4:$ALN$59,C$4,0)),"",HLOOKUP($B447,'Base facturation'!$C$4:$ALN$59,C$4,0))=0,"",IF(ISERROR(HLOOKUP($B447,'Base facturation'!$C$4:$ALN$59,C$4,0)),"",HLOOKUP($B447,'Base facturation'!$C$4:$ALN$59,C$4,0)))</f>
        <v/>
      </c>
      <c r="D447" s="283" t="str">
        <f>IF(IF(ISERROR(HLOOKUP($B447,'Base facturation'!$C$4:$ALN$59,D$4,0)),"",HLOOKUP($B447,'Base facturation'!$C$4:$ALN$59,D$4,0))=0,"",IF(ISERROR(HLOOKUP($B447,'Base facturation'!$C$4:$ALN$59,D$4,0)),"",HLOOKUP($B447,'Base facturation'!$C$4:$ALN$59,D$4,0)))</f>
        <v/>
      </c>
      <c r="E447" s="283" t="str">
        <f>IF(IF(ISERROR(HLOOKUP($B447,'Base facturation'!$C$4:$ALN$59,E$4,0)),"",HLOOKUP($B447,'Base facturation'!$C$4:$ALN$59,E$4,0))=0,"",IF(ISERROR(HLOOKUP($B447,'Base facturation'!$C$4:$ALN$59,E$4,0)),"",HLOOKUP($B447,'Base facturation'!$C$4:$ALN$59,E$4,0)))</f>
        <v/>
      </c>
      <c r="F447" s="287" t="str">
        <f>IF(IF(ISERROR(HLOOKUP($B447,'Base facturation'!$C$4:$ALN$59,F$4,0)),"",HLOOKUP($B447,'Base facturation'!$C$4:$ALN$59,F$4,0))=0,"",IF(ISERROR(HLOOKUP($B447,'Base facturation'!$C$4:$ALN$59,F$4,0)),"",HLOOKUP($B447,'Base facturation'!$C$4:$ALN$59,F$4,0)))</f>
        <v/>
      </c>
      <c r="G447" s="309" t="str">
        <f>IF(IF(ISERROR(HLOOKUP($B447,'Base facturation'!$C$4:$ALN$59,G$4,0)),"",HLOOKUP($B447,'Base facturation'!$C$4:$ALN$59,G$4,0))=0,"",IF(ISERROR(HLOOKUP($B447,'Base facturation'!$C$4:$ALN$59,G$4,0)),"",HLOOKUP($B447,'Base facturation'!$C$4:$ALN$59,G$4,0)))</f>
        <v/>
      </c>
      <c r="H447" s="309" t="str">
        <f>IF(IF(ISERROR(HLOOKUP($B447,'Base facturation'!$C$4:$ALN$59,H$4,0)),"",HLOOKUP($B447,'Base facturation'!$C$4:$ALN$59,H$4,0))=0,"",IF(ISERROR(HLOOKUP($B447,'Base facturation'!$C$4:$ALN$59,H$4,0)),"",HLOOKUP($B447,'Base facturation'!$C$4:$ALN$59,H$4,0)))</f>
        <v/>
      </c>
      <c r="I447" s="287" t="str">
        <f t="shared" si="6"/>
        <v/>
      </c>
      <c r="J447" s="299"/>
      <c r="K447" s="294"/>
      <c r="L447" s="294"/>
      <c r="M447" s="295"/>
    </row>
    <row r="448" spans="2:13" ht="19.600000000000001" customHeight="1" x14ac:dyDescent="0.25">
      <c r="B448" s="282" t="s">
        <v>3255</v>
      </c>
      <c r="C448" s="283" t="str">
        <f>IF(IF(ISERROR(HLOOKUP($B448,'Base facturation'!$C$4:$ALN$59,C$4,0)),"",HLOOKUP($B448,'Base facturation'!$C$4:$ALN$59,C$4,0))=0,"",IF(ISERROR(HLOOKUP($B448,'Base facturation'!$C$4:$ALN$59,C$4,0)),"",HLOOKUP($B448,'Base facturation'!$C$4:$ALN$59,C$4,0)))</f>
        <v/>
      </c>
      <c r="D448" s="283" t="str">
        <f>IF(IF(ISERROR(HLOOKUP($B448,'Base facturation'!$C$4:$ALN$59,D$4,0)),"",HLOOKUP($B448,'Base facturation'!$C$4:$ALN$59,D$4,0))=0,"",IF(ISERROR(HLOOKUP($B448,'Base facturation'!$C$4:$ALN$59,D$4,0)),"",HLOOKUP($B448,'Base facturation'!$C$4:$ALN$59,D$4,0)))</f>
        <v/>
      </c>
      <c r="E448" s="283" t="str">
        <f>IF(IF(ISERROR(HLOOKUP($B448,'Base facturation'!$C$4:$ALN$59,E$4,0)),"",HLOOKUP($B448,'Base facturation'!$C$4:$ALN$59,E$4,0))=0,"",IF(ISERROR(HLOOKUP($B448,'Base facturation'!$C$4:$ALN$59,E$4,0)),"",HLOOKUP($B448,'Base facturation'!$C$4:$ALN$59,E$4,0)))</f>
        <v/>
      </c>
      <c r="F448" s="287" t="str">
        <f>IF(IF(ISERROR(HLOOKUP($B448,'Base facturation'!$C$4:$ALN$59,F$4,0)),"",HLOOKUP($B448,'Base facturation'!$C$4:$ALN$59,F$4,0))=0,"",IF(ISERROR(HLOOKUP($B448,'Base facturation'!$C$4:$ALN$59,F$4,0)),"",HLOOKUP($B448,'Base facturation'!$C$4:$ALN$59,F$4,0)))</f>
        <v/>
      </c>
      <c r="G448" s="309" t="str">
        <f>IF(IF(ISERROR(HLOOKUP($B448,'Base facturation'!$C$4:$ALN$59,G$4,0)),"",HLOOKUP($B448,'Base facturation'!$C$4:$ALN$59,G$4,0))=0,"",IF(ISERROR(HLOOKUP($B448,'Base facturation'!$C$4:$ALN$59,G$4,0)),"",HLOOKUP($B448,'Base facturation'!$C$4:$ALN$59,G$4,0)))</f>
        <v/>
      </c>
      <c r="H448" s="309" t="str">
        <f>IF(IF(ISERROR(HLOOKUP($B448,'Base facturation'!$C$4:$ALN$59,H$4,0)),"",HLOOKUP($B448,'Base facturation'!$C$4:$ALN$59,H$4,0))=0,"",IF(ISERROR(HLOOKUP($B448,'Base facturation'!$C$4:$ALN$59,H$4,0)),"",HLOOKUP($B448,'Base facturation'!$C$4:$ALN$59,H$4,0)))</f>
        <v/>
      </c>
      <c r="I448" s="287" t="str">
        <f t="shared" si="6"/>
        <v/>
      </c>
      <c r="J448" s="299"/>
      <c r="K448" s="294"/>
      <c r="L448" s="294"/>
      <c r="M448" s="295"/>
    </row>
    <row r="449" spans="2:13" ht="19.600000000000001" customHeight="1" x14ac:dyDescent="0.25">
      <c r="B449" s="282" t="s">
        <v>3256</v>
      </c>
      <c r="C449" s="283" t="str">
        <f>IF(IF(ISERROR(HLOOKUP($B449,'Base facturation'!$C$4:$ALN$59,C$4,0)),"",HLOOKUP($B449,'Base facturation'!$C$4:$ALN$59,C$4,0))=0,"",IF(ISERROR(HLOOKUP($B449,'Base facturation'!$C$4:$ALN$59,C$4,0)),"",HLOOKUP($B449,'Base facturation'!$C$4:$ALN$59,C$4,0)))</f>
        <v/>
      </c>
      <c r="D449" s="283" t="str">
        <f>IF(IF(ISERROR(HLOOKUP($B449,'Base facturation'!$C$4:$ALN$59,D$4,0)),"",HLOOKUP($B449,'Base facturation'!$C$4:$ALN$59,D$4,0))=0,"",IF(ISERROR(HLOOKUP($B449,'Base facturation'!$C$4:$ALN$59,D$4,0)),"",HLOOKUP($B449,'Base facturation'!$C$4:$ALN$59,D$4,0)))</f>
        <v/>
      </c>
      <c r="E449" s="283" t="str">
        <f>IF(IF(ISERROR(HLOOKUP($B449,'Base facturation'!$C$4:$ALN$59,E$4,0)),"",HLOOKUP($B449,'Base facturation'!$C$4:$ALN$59,E$4,0))=0,"",IF(ISERROR(HLOOKUP($B449,'Base facturation'!$C$4:$ALN$59,E$4,0)),"",HLOOKUP($B449,'Base facturation'!$C$4:$ALN$59,E$4,0)))</f>
        <v/>
      </c>
      <c r="F449" s="287" t="str">
        <f>IF(IF(ISERROR(HLOOKUP($B449,'Base facturation'!$C$4:$ALN$59,F$4,0)),"",HLOOKUP($B449,'Base facturation'!$C$4:$ALN$59,F$4,0))=0,"",IF(ISERROR(HLOOKUP($B449,'Base facturation'!$C$4:$ALN$59,F$4,0)),"",HLOOKUP($B449,'Base facturation'!$C$4:$ALN$59,F$4,0)))</f>
        <v/>
      </c>
      <c r="G449" s="309" t="str">
        <f>IF(IF(ISERROR(HLOOKUP($B449,'Base facturation'!$C$4:$ALN$59,G$4,0)),"",HLOOKUP($B449,'Base facturation'!$C$4:$ALN$59,G$4,0))=0,"",IF(ISERROR(HLOOKUP($B449,'Base facturation'!$C$4:$ALN$59,G$4,0)),"",HLOOKUP($B449,'Base facturation'!$C$4:$ALN$59,G$4,0)))</f>
        <v/>
      </c>
      <c r="H449" s="309" t="str">
        <f>IF(IF(ISERROR(HLOOKUP($B449,'Base facturation'!$C$4:$ALN$59,H$4,0)),"",HLOOKUP($B449,'Base facturation'!$C$4:$ALN$59,H$4,0))=0,"",IF(ISERROR(HLOOKUP($B449,'Base facturation'!$C$4:$ALN$59,H$4,0)),"",HLOOKUP($B449,'Base facturation'!$C$4:$ALN$59,H$4,0)))</f>
        <v/>
      </c>
      <c r="I449" s="287" t="str">
        <f t="shared" si="6"/>
        <v/>
      </c>
      <c r="J449" s="299"/>
      <c r="K449" s="294"/>
      <c r="L449" s="294"/>
      <c r="M449" s="295"/>
    </row>
    <row r="450" spans="2:13" ht="19.600000000000001" customHeight="1" x14ac:dyDescent="0.25">
      <c r="B450" s="282" t="s">
        <v>3257</v>
      </c>
      <c r="C450" s="283" t="str">
        <f>IF(IF(ISERROR(HLOOKUP($B450,'Base facturation'!$C$4:$ALN$59,C$4,0)),"",HLOOKUP($B450,'Base facturation'!$C$4:$ALN$59,C$4,0))=0,"",IF(ISERROR(HLOOKUP($B450,'Base facturation'!$C$4:$ALN$59,C$4,0)),"",HLOOKUP($B450,'Base facturation'!$C$4:$ALN$59,C$4,0)))</f>
        <v/>
      </c>
      <c r="D450" s="283" t="str">
        <f>IF(IF(ISERROR(HLOOKUP($B450,'Base facturation'!$C$4:$ALN$59,D$4,0)),"",HLOOKUP($B450,'Base facturation'!$C$4:$ALN$59,D$4,0))=0,"",IF(ISERROR(HLOOKUP($B450,'Base facturation'!$C$4:$ALN$59,D$4,0)),"",HLOOKUP($B450,'Base facturation'!$C$4:$ALN$59,D$4,0)))</f>
        <v/>
      </c>
      <c r="E450" s="283" t="str">
        <f>IF(IF(ISERROR(HLOOKUP($B450,'Base facturation'!$C$4:$ALN$59,E$4,0)),"",HLOOKUP($B450,'Base facturation'!$C$4:$ALN$59,E$4,0))=0,"",IF(ISERROR(HLOOKUP($B450,'Base facturation'!$C$4:$ALN$59,E$4,0)),"",HLOOKUP($B450,'Base facturation'!$C$4:$ALN$59,E$4,0)))</f>
        <v/>
      </c>
      <c r="F450" s="287" t="str">
        <f>IF(IF(ISERROR(HLOOKUP($B450,'Base facturation'!$C$4:$ALN$59,F$4,0)),"",HLOOKUP($B450,'Base facturation'!$C$4:$ALN$59,F$4,0))=0,"",IF(ISERROR(HLOOKUP($B450,'Base facturation'!$C$4:$ALN$59,F$4,0)),"",HLOOKUP($B450,'Base facturation'!$C$4:$ALN$59,F$4,0)))</f>
        <v/>
      </c>
      <c r="G450" s="309" t="str">
        <f>IF(IF(ISERROR(HLOOKUP($B450,'Base facturation'!$C$4:$ALN$59,G$4,0)),"",HLOOKUP($B450,'Base facturation'!$C$4:$ALN$59,G$4,0))=0,"",IF(ISERROR(HLOOKUP($B450,'Base facturation'!$C$4:$ALN$59,G$4,0)),"",HLOOKUP($B450,'Base facturation'!$C$4:$ALN$59,G$4,0)))</f>
        <v/>
      </c>
      <c r="H450" s="309" t="str">
        <f>IF(IF(ISERROR(HLOOKUP($B450,'Base facturation'!$C$4:$ALN$59,H$4,0)),"",HLOOKUP($B450,'Base facturation'!$C$4:$ALN$59,H$4,0))=0,"",IF(ISERROR(HLOOKUP($B450,'Base facturation'!$C$4:$ALN$59,H$4,0)),"",HLOOKUP($B450,'Base facturation'!$C$4:$ALN$59,H$4,0)))</f>
        <v/>
      </c>
      <c r="I450" s="287" t="str">
        <f t="shared" si="6"/>
        <v/>
      </c>
      <c r="J450" s="299"/>
      <c r="K450" s="294"/>
      <c r="L450" s="294"/>
      <c r="M450" s="295"/>
    </row>
    <row r="451" spans="2:13" ht="19.600000000000001" customHeight="1" x14ac:dyDescent="0.25">
      <c r="B451" s="282" t="s">
        <v>3258</v>
      </c>
      <c r="C451" s="283" t="str">
        <f>IF(IF(ISERROR(HLOOKUP($B451,'Base facturation'!$C$4:$ALN$59,C$4,0)),"",HLOOKUP($B451,'Base facturation'!$C$4:$ALN$59,C$4,0))=0,"",IF(ISERROR(HLOOKUP($B451,'Base facturation'!$C$4:$ALN$59,C$4,0)),"",HLOOKUP($B451,'Base facturation'!$C$4:$ALN$59,C$4,0)))</f>
        <v/>
      </c>
      <c r="D451" s="283" t="str">
        <f>IF(IF(ISERROR(HLOOKUP($B451,'Base facturation'!$C$4:$ALN$59,D$4,0)),"",HLOOKUP($B451,'Base facturation'!$C$4:$ALN$59,D$4,0))=0,"",IF(ISERROR(HLOOKUP($B451,'Base facturation'!$C$4:$ALN$59,D$4,0)),"",HLOOKUP($B451,'Base facturation'!$C$4:$ALN$59,D$4,0)))</f>
        <v/>
      </c>
      <c r="E451" s="283" t="str">
        <f>IF(IF(ISERROR(HLOOKUP($B451,'Base facturation'!$C$4:$ALN$59,E$4,0)),"",HLOOKUP($B451,'Base facturation'!$C$4:$ALN$59,E$4,0))=0,"",IF(ISERROR(HLOOKUP($B451,'Base facturation'!$C$4:$ALN$59,E$4,0)),"",HLOOKUP($B451,'Base facturation'!$C$4:$ALN$59,E$4,0)))</f>
        <v/>
      </c>
      <c r="F451" s="287" t="str">
        <f>IF(IF(ISERROR(HLOOKUP($B451,'Base facturation'!$C$4:$ALN$59,F$4,0)),"",HLOOKUP($B451,'Base facturation'!$C$4:$ALN$59,F$4,0))=0,"",IF(ISERROR(HLOOKUP($B451,'Base facturation'!$C$4:$ALN$59,F$4,0)),"",HLOOKUP($B451,'Base facturation'!$C$4:$ALN$59,F$4,0)))</f>
        <v/>
      </c>
      <c r="G451" s="309" t="str">
        <f>IF(IF(ISERROR(HLOOKUP($B451,'Base facturation'!$C$4:$ALN$59,G$4,0)),"",HLOOKUP($B451,'Base facturation'!$C$4:$ALN$59,G$4,0))=0,"",IF(ISERROR(HLOOKUP($B451,'Base facturation'!$C$4:$ALN$59,G$4,0)),"",HLOOKUP($B451,'Base facturation'!$C$4:$ALN$59,G$4,0)))</f>
        <v/>
      </c>
      <c r="H451" s="309" t="str">
        <f>IF(IF(ISERROR(HLOOKUP($B451,'Base facturation'!$C$4:$ALN$59,H$4,0)),"",HLOOKUP($B451,'Base facturation'!$C$4:$ALN$59,H$4,0))=0,"",IF(ISERROR(HLOOKUP($B451,'Base facturation'!$C$4:$ALN$59,H$4,0)),"",HLOOKUP($B451,'Base facturation'!$C$4:$ALN$59,H$4,0)))</f>
        <v/>
      </c>
      <c r="I451" s="287" t="str">
        <f t="shared" si="6"/>
        <v/>
      </c>
      <c r="J451" s="299"/>
      <c r="K451" s="294"/>
      <c r="L451" s="294"/>
      <c r="M451" s="295"/>
    </row>
    <row r="452" spans="2:13" ht="19.600000000000001" customHeight="1" x14ac:dyDescent="0.25">
      <c r="B452" s="282" t="s">
        <v>3259</v>
      </c>
      <c r="C452" s="283" t="str">
        <f>IF(IF(ISERROR(HLOOKUP($B452,'Base facturation'!$C$4:$ALN$59,C$4,0)),"",HLOOKUP($B452,'Base facturation'!$C$4:$ALN$59,C$4,0))=0,"",IF(ISERROR(HLOOKUP($B452,'Base facturation'!$C$4:$ALN$59,C$4,0)),"",HLOOKUP($B452,'Base facturation'!$C$4:$ALN$59,C$4,0)))</f>
        <v/>
      </c>
      <c r="D452" s="283" t="str">
        <f>IF(IF(ISERROR(HLOOKUP($B452,'Base facturation'!$C$4:$ALN$59,D$4,0)),"",HLOOKUP($B452,'Base facturation'!$C$4:$ALN$59,D$4,0))=0,"",IF(ISERROR(HLOOKUP($B452,'Base facturation'!$C$4:$ALN$59,D$4,0)),"",HLOOKUP($B452,'Base facturation'!$C$4:$ALN$59,D$4,0)))</f>
        <v/>
      </c>
      <c r="E452" s="283" t="str">
        <f>IF(IF(ISERROR(HLOOKUP($B452,'Base facturation'!$C$4:$ALN$59,E$4,0)),"",HLOOKUP($B452,'Base facturation'!$C$4:$ALN$59,E$4,0))=0,"",IF(ISERROR(HLOOKUP($B452,'Base facturation'!$C$4:$ALN$59,E$4,0)),"",HLOOKUP($B452,'Base facturation'!$C$4:$ALN$59,E$4,0)))</f>
        <v/>
      </c>
      <c r="F452" s="287" t="str">
        <f>IF(IF(ISERROR(HLOOKUP($B452,'Base facturation'!$C$4:$ALN$59,F$4,0)),"",HLOOKUP($B452,'Base facturation'!$C$4:$ALN$59,F$4,0))=0,"",IF(ISERROR(HLOOKUP($B452,'Base facturation'!$C$4:$ALN$59,F$4,0)),"",HLOOKUP($B452,'Base facturation'!$C$4:$ALN$59,F$4,0)))</f>
        <v/>
      </c>
      <c r="G452" s="309" t="str">
        <f>IF(IF(ISERROR(HLOOKUP($B452,'Base facturation'!$C$4:$ALN$59,G$4,0)),"",HLOOKUP($B452,'Base facturation'!$C$4:$ALN$59,G$4,0))=0,"",IF(ISERROR(HLOOKUP($B452,'Base facturation'!$C$4:$ALN$59,G$4,0)),"",HLOOKUP($B452,'Base facturation'!$C$4:$ALN$59,G$4,0)))</f>
        <v/>
      </c>
      <c r="H452" s="309" t="str">
        <f>IF(IF(ISERROR(HLOOKUP($B452,'Base facturation'!$C$4:$ALN$59,H$4,0)),"",HLOOKUP($B452,'Base facturation'!$C$4:$ALN$59,H$4,0))=0,"",IF(ISERROR(HLOOKUP($B452,'Base facturation'!$C$4:$ALN$59,H$4,0)),"",HLOOKUP($B452,'Base facturation'!$C$4:$ALN$59,H$4,0)))</f>
        <v/>
      </c>
      <c r="I452" s="287" t="str">
        <f t="shared" si="6"/>
        <v/>
      </c>
      <c r="J452" s="299"/>
      <c r="K452" s="294"/>
      <c r="L452" s="294"/>
      <c r="M452" s="295"/>
    </row>
    <row r="453" spans="2:13" ht="19.600000000000001" customHeight="1" x14ac:dyDescent="0.25">
      <c r="B453" s="282" t="s">
        <v>3260</v>
      </c>
      <c r="C453" s="283" t="str">
        <f>IF(IF(ISERROR(HLOOKUP($B453,'Base facturation'!$C$4:$ALN$59,C$4,0)),"",HLOOKUP($B453,'Base facturation'!$C$4:$ALN$59,C$4,0))=0,"",IF(ISERROR(HLOOKUP($B453,'Base facturation'!$C$4:$ALN$59,C$4,0)),"",HLOOKUP($B453,'Base facturation'!$C$4:$ALN$59,C$4,0)))</f>
        <v/>
      </c>
      <c r="D453" s="283" t="str">
        <f>IF(IF(ISERROR(HLOOKUP($B453,'Base facturation'!$C$4:$ALN$59,D$4,0)),"",HLOOKUP($B453,'Base facturation'!$C$4:$ALN$59,D$4,0))=0,"",IF(ISERROR(HLOOKUP($B453,'Base facturation'!$C$4:$ALN$59,D$4,0)),"",HLOOKUP($B453,'Base facturation'!$C$4:$ALN$59,D$4,0)))</f>
        <v/>
      </c>
      <c r="E453" s="283" t="str">
        <f>IF(IF(ISERROR(HLOOKUP($B453,'Base facturation'!$C$4:$ALN$59,E$4,0)),"",HLOOKUP($B453,'Base facturation'!$C$4:$ALN$59,E$4,0))=0,"",IF(ISERROR(HLOOKUP($B453,'Base facturation'!$C$4:$ALN$59,E$4,0)),"",HLOOKUP($B453,'Base facturation'!$C$4:$ALN$59,E$4,0)))</f>
        <v/>
      </c>
      <c r="F453" s="287" t="str">
        <f>IF(IF(ISERROR(HLOOKUP($B453,'Base facturation'!$C$4:$ALN$59,F$4,0)),"",HLOOKUP($B453,'Base facturation'!$C$4:$ALN$59,F$4,0))=0,"",IF(ISERROR(HLOOKUP($B453,'Base facturation'!$C$4:$ALN$59,F$4,0)),"",HLOOKUP($B453,'Base facturation'!$C$4:$ALN$59,F$4,0)))</f>
        <v/>
      </c>
      <c r="G453" s="309" t="str">
        <f>IF(IF(ISERROR(HLOOKUP($B453,'Base facturation'!$C$4:$ALN$59,G$4,0)),"",HLOOKUP($B453,'Base facturation'!$C$4:$ALN$59,G$4,0))=0,"",IF(ISERROR(HLOOKUP($B453,'Base facturation'!$C$4:$ALN$59,G$4,0)),"",HLOOKUP($B453,'Base facturation'!$C$4:$ALN$59,G$4,0)))</f>
        <v/>
      </c>
      <c r="H453" s="309" t="str">
        <f>IF(IF(ISERROR(HLOOKUP($B453,'Base facturation'!$C$4:$ALN$59,H$4,0)),"",HLOOKUP($B453,'Base facturation'!$C$4:$ALN$59,H$4,0))=0,"",IF(ISERROR(HLOOKUP($B453,'Base facturation'!$C$4:$ALN$59,H$4,0)),"",HLOOKUP($B453,'Base facturation'!$C$4:$ALN$59,H$4,0)))</f>
        <v/>
      </c>
      <c r="I453" s="287" t="str">
        <f t="shared" si="6"/>
        <v/>
      </c>
      <c r="J453" s="299"/>
      <c r="K453" s="294"/>
      <c r="L453" s="294"/>
      <c r="M453" s="295"/>
    </row>
    <row r="454" spans="2:13" ht="19.600000000000001" customHeight="1" x14ac:dyDescent="0.25">
      <c r="B454" s="282" t="s">
        <v>3261</v>
      </c>
      <c r="C454" s="283" t="str">
        <f>IF(IF(ISERROR(HLOOKUP($B454,'Base facturation'!$C$4:$ALN$59,C$4,0)),"",HLOOKUP($B454,'Base facturation'!$C$4:$ALN$59,C$4,0))=0,"",IF(ISERROR(HLOOKUP($B454,'Base facturation'!$C$4:$ALN$59,C$4,0)),"",HLOOKUP($B454,'Base facturation'!$C$4:$ALN$59,C$4,0)))</f>
        <v/>
      </c>
      <c r="D454" s="283" t="str">
        <f>IF(IF(ISERROR(HLOOKUP($B454,'Base facturation'!$C$4:$ALN$59,D$4,0)),"",HLOOKUP($B454,'Base facturation'!$C$4:$ALN$59,D$4,0))=0,"",IF(ISERROR(HLOOKUP($B454,'Base facturation'!$C$4:$ALN$59,D$4,0)),"",HLOOKUP($B454,'Base facturation'!$C$4:$ALN$59,D$4,0)))</f>
        <v/>
      </c>
      <c r="E454" s="283" t="str">
        <f>IF(IF(ISERROR(HLOOKUP($B454,'Base facturation'!$C$4:$ALN$59,E$4,0)),"",HLOOKUP($B454,'Base facturation'!$C$4:$ALN$59,E$4,0))=0,"",IF(ISERROR(HLOOKUP($B454,'Base facturation'!$C$4:$ALN$59,E$4,0)),"",HLOOKUP($B454,'Base facturation'!$C$4:$ALN$59,E$4,0)))</f>
        <v/>
      </c>
      <c r="F454" s="287" t="str">
        <f>IF(IF(ISERROR(HLOOKUP($B454,'Base facturation'!$C$4:$ALN$59,F$4,0)),"",HLOOKUP($B454,'Base facturation'!$C$4:$ALN$59,F$4,0))=0,"",IF(ISERROR(HLOOKUP($B454,'Base facturation'!$C$4:$ALN$59,F$4,0)),"",HLOOKUP($B454,'Base facturation'!$C$4:$ALN$59,F$4,0)))</f>
        <v/>
      </c>
      <c r="G454" s="309" t="str">
        <f>IF(IF(ISERROR(HLOOKUP($B454,'Base facturation'!$C$4:$ALN$59,G$4,0)),"",HLOOKUP($B454,'Base facturation'!$C$4:$ALN$59,G$4,0))=0,"",IF(ISERROR(HLOOKUP($B454,'Base facturation'!$C$4:$ALN$59,G$4,0)),"",HLOOKUP($B454,'Base facturation'!$C$4:$ALN$59,G$4,0)))</f>
        <v/>
      </c>
      <c r="H454" s="309" t="str">
        <f>IF(IF(ISERROR(HLOOKUP($B454,'Base facturation'!$C$4:$ALN$59,H$4,0)),"",HLOOKUP($B454,'Base facturation'!$C$4:$ALN$59,H$4,0))=0,"",IF(ISERROR(HLOOKUP($B454,'Base facturation'!$C$4:$ALN$59,H$4,0)),"",HLOOKUP($B454,'Base facturation'!$C$4:$ALN$59,H$4,0)))</f>
        <v/>
      </c>
      <c r="I454" s="287" t="str">
        <f t="shared" si="6"/>
        <v/>
      </c>
      <c r="J454" s="299"/>
      <c r="K454" s="294"/>
      <c r="L454" s="294"/>
      <c r="M454" s="295"/>
    </row>
    <row r="455" spans="2:13" ht="19.600000000000001" customHeight="1" x14ac:dyDescent="0.25">
      <c r="B455" s="282" t="s">
        <v>3262</v>
      </c>
      <c r="C455" s="283" t="str">
        <f>IF(IF(ISERROR(HLOOKUP($B455,'Base facturation'!$C$4:$ALN$59,C$4,0)),"",HLOOKUP($B455,'Base facturation'!$C$4:$ALN$59,C$4,0))=0,"",IF(ISERROR(HLOOKUP($B455,'Base facturation'!$C$4:$ALN$59,C$4,0)),"",HLOOKUP($B455,'Base facturation'!$C$4:$ALN$59,C$4,0)))</f>
        <v/>
      </c>
      <c r="D455" s="283" t="str">
        <f>IF(IF(ISERROR(HLOOKUP($B455,'Base facturation'!$C$4:$ALN$59,D$4,0)),"",HLOOKUP($B455,'Base facturation'!$C$4:$ALN$59,D$4,0))=0,"",IF(ISERROR(HLOOKUP($B455,'Base facturation'!$C$4:$ALN$59,D$4,0)),"",HLOOKUP($B455,'Base facturation'!$C$4:$ALN$59,D$4,0)))</f>
        <v/>
      </c>
      <c r="E455" s="283" t="str">
        <f>IF(IF(ISERROR(HLOOKUP($B455,'Base facturation'!$C$4:$ALN$59,E$4,0)),"",HLOOKUP($B455,'Base facturation'!$C$4:$ALN$59,E$4,0))=0,"",IF(ISERROR(HLOOKUP($B455,'Base facturation'!$C$4:$ALN$59,E$4,0)),"",HLOOKUP($B455,'Base facturation'!$C$4:$ALN$59,E$4,0)))</f>
        <v/>
      </c>
      <c r="F455" s="287" t="str">
        <f>IF(IF(ISERROR(HLOOKUP($B455,'Base facturation'!$C$4:$ALN$59,F$4,0)),"",HLOOKUP($B455,'Base facturation'!$C$4:$ALN$59,F$4,0))=0,"",IF(ISERROR(HLOOKUP($B455,'Base facturation'!$C$4:$ALN$59,F$4,0)),"",HLOOKUP($B455,'Base facturation'!$C$4:$ALN$59,F$4,0)))</f>
        <v/>
      </c>
      <c r="G455" s="309" t="str">
        <f>IF(IF(ISERROR(HLOOKUP($B455,'Base facturation'!$C$4:$ALN$59,G$4,0)),"",HLOOKUP($B455,'Base facturation'!$C$4:$ALN$59,G$4,0))=0,"",IF(ISERROR(HLOOKUP($B455,'Base facturation'!$C$4:$ALN$59,G$4,0)),"",HLOOKUP($B455,'Base facturation'!$C$4:$ALN$59,G$4,0)))</f>
        <v/>
      </c>
      <c r="H455" s="309" t="str">
        <f>IF(IF(ISERROR(HLOOKUP($B455,'Base facturation'!$C$4:$ALN$59,H$4,0)),"",HLOOKUP($B455,'Base facturation'!$C$4:$ALN$59,H$4,0))=0,"",IF(ISERROR(HLOOKUP($B455,'Base facturation'!$C$4:$ALN$59,H$4,0)),"",HLOOKUP($B455,'Base facturation'!$C$4:$ALN$59,H$4,0)))</f>
        <v/>
      </c>
      <c r="I455" s="287" t="str">
        <f t="shared" ref="I455:I518" si="7">IF(H455="","",IF($B$4&gt;H455,"OUI","non"))</f>
        <v/>
      </c>
      <c r="J455" s="299"/>
      <c r="K455" s="294"/>
      <c r="L455" s="294"/>
      <c r="M455" s="295"/>
    </row>
    <row r="456" spans="2:13" ht="19.600000000000001" customHeight="1" x14ac:dyDescent="0.25">
      <c r="B456" s="282" t="s">
        <v>3263</v>
      </c>
      <c r="C456" s="283" t="str">
        <f>IF(IF(ISERROR(HLOOKUP($B456,'Base facturation'!$C$4:$ALN$59,C$4,0)),"",HLOOKUP($B456,'Base facturation'!$C$4:$ALN$59,C$4,0))=0,"",IF(ISERROR(HLOOKUP($B456,'Base facturation'!$C$4:$ALN$59,C$4,0)),"",HLOOKUP($B456,'Base facturation'!$C$4:$ALN$59,C$4,0)))</f>
        <v/>
      </c>
      <c r="D456" s="283" t="str">
        <f>IF(IF(ISERROR(HLOOKUP($B456,'Base facturation'!$C$4:$ALN$59,D$4,0)),"",HLOOKUP($B456,'Base facturation'!$C$4:$ALN$59,D$4,0))=0,"",IF(ISERROR(HLOOKUP($B456,'Base facturation'!$C$4:$ALN$59,D$4,0)),"",HLOOKUP($B456,'Base facturation'!$C$4:$ALN$59,D$4,0)))</f>
        <v/>
      </c>
      <c r="E456" s="283" t="str">
        <f>IF(IF(ISERROR(HLOOKUP($B456,'Base facturation'!$C$4:$ALN$59,E$4,0)),"",HLOOKUP($B456,'Base facturation'!$C$4:$ALN$59,E$4,0))=0,"",IF(ISERROR(HLOOKUP($B456,'Base facturation'!$C$4:$ALN$59,E$4,0)),"",HLOOKUP($B456,'Base facturation'!$C$4:$ALN$59,E$4,0)))</f>
        <v/>
      </c>
      <c r="F456" s="287" t="str">
        <f>IF(IF(ISERROR(HLOOKUP($B456,'Base facturation'!$C$4:$ALN$59,F$4,0)),"",HLOOKUP($B456,'Base facturation'!$C$4:$ALN$59,F$4,0))=0,"",IF(ISERROR(HLOOKUP($B456,'Base facturation'!$C$4:$ALN$59,F$4,0)),"",HLOOKUP($B456,'Base facturation'!$C$4:$ALN$59,F$4,0)))</f>
        <v/>
      </c>
      <c r="G456" s="309" t="str">
        <f>IF(IF(ISERROR(HLOOKUP($B456,'Base facturation'!$C$4:$ALN$59,G$4,0)),"",HLOOKUP($B456,'Base facturation'!$C$4:$ALN$59,G$4,0))=0,"",IF(ISERROR(HLOOKUP($B456,'Base facturation'!$C$4:$ALN$59,G$4,0)),"",HLOOKUP($B456,'Base facturation'!$C$4:$ALN$59,G$4,0)))</f>
        <v/>
      </c>
      <c r="H456" s="309" t="str">
        <f>IF(IF(ISERROR(HLOOKUP($B456,'Base facturation'!$C$4:$ALN$59,H$4,0)),"",HLOOKUP($B456,'Base facturation'!$C$4:$ALN$59,H$4,0))=0,"",IF(ISERROR(HLOOKUP($B456,'Base facturation'!$C$4:$ALN$59,H$4,0)),"",HLOOKUP($B456,'Base facturation'!$C$4:$ALN$59,H$4,0)))</f>
        <v/>
      </c>
      <c r="I456" s="287" t="str">
        <f t="shared" si="7"/>
        <v/>
      </c>
      <c r="J456" s="299"/>
      <c r="K456" s="294"/>
      <c r="L456" s="294"/>
      <c r="M456" s="295"/>
    </row>
    <row r="457" spans="2:13" ht="19.600000000000001" customHeight="1" x14ac:dyDescent="0.25">
      <c r="B457" s="282" t="s">
        <v>3264</v>
      </c>
      <c r="C457" s="283" t="str">
        <f>IF(IF(ISERROR(HLOOKUP($B457,'Base facturation'!$C$4:$ALN$59,C$4,0)),"",HLOOKUP($B457,'Base facturation'!$C$4:$ALN$59,C$4,0))=0,"",IF(ISERROR(HLOOKUP($B457,'Base facturation'!$C$4:$ALN$59,C$4,0)),"",HLOOKUP($B457,'Base facturation'!$C$4:$ALN$59,C$4,0)))</f>
        <v/>
      </c>
      <c r="D457" s="283" t="str">
        <f>IF(IF(ISERROR(HLOOKUP($B457,'Base facturation'!$C$4:$ALN$59,D$4,0)),"",HLOOKUP($B457,'Base facturation'!$C$4:$ALN$59,D$4,0))=0,"",IF(ISERROR(HLOOKUP($B457,'Base facturation'!$C$4:$ALN$59,D$4,0)),"",HLOOKUP($B457,'Base facturation'!$C$4:$ALN$59,D$4,0)))</f>
        <v/>
      </c>
      <c r="E457" s="283" t="str">
        <f>IF(IF(ISERROR(HLOOKUP($B457,'Base facturation'!$C$4:$ALN$59,E$4,0)),"",HLOOKUP($B457,'Base facturation'!$C$4:$ALN$59,E$4,0))=0,"",IF(ISERROR(HLOOKUP($B457,'Base facturation'!$C$4:$ALN$59,E$4,0)),"",HLOOKUP($B457,'Base facturation'!$C$4:$ALN$59,E$4,0)))</f>
        <v/>
      </c>
      <c r="F457" s="287" t="str">
        <f>IF(IF(ISERROR(HLOOKUP($B457,'Base facturation'!$C$4:$ALN$59,F$4,0)),"",HLOOKUP($B457,'Base facturation'!$C$4:$ALN$59,F$4,0))=0,"",IF(ISERROR(HLOOKUP($B457,'Base facturation'!$C$4:$ALN$59,F$4,0)),"",HLOOKUP($B457,'Base facturation'!$C$4:$ALN$59,F$4,0)))</f>
        <v/>
      </c>
      <c r="G457" s="309" t="str">
        <f>IF(IF(ISERROR(HLOOKUP($B457,'Base facturation'!$C$4:$ALN$59,G$4,0)),"",HLOOKUP($B457,'Base facturation'!$C$4:$ALN$59,G$4,0))=0,"",IF(ISERROR(HLOOKUP($B457,'Base facturation'!$C$4:$ALN$59,G$4,0)),"",HLOOKUP($B457,'Base facturation'!$C$4:$ALN$59,G$4,0)))</f>
        <v/>
      </c>
      <c r="H457" s="309" t="str">
        <f>IF(IF(ISERROR(HLOOKUP($B457,'Base facturation'!$C$4:$ALN$59,H$4,0)),"",HLOOKUP($B457,'Base facturation'!$C$4:$ALN$59,H$4,0))=0,"",IF(ISERROR(HLOOKUP($B457,'Base facturation'!$C$4:$ALN$59,H$4,0)),"",HLOOKUP($B457,'Base facturation'!$C$4:$ALN$59,H$4,0)))</f>
        <v/>
      </c>
      <c r="I457" s="287" t="str">
        <f t="shared" si="7"/>
        <v/>
      </c>
      <c r="J457" s="299"/>
      <c r="K457" s="294"/>
      <c r="L457" s="294"/>
      <c r="M457" s="295"/>
    </row>
    <row r="458" spans="2:13" ht="19.600000000000001" customHeight="1" x14ac:dyDescent="0.25">
      <c r="B458" s="282" t="s">
        <v>3265</v>
      </c>
      <c r="C458" s="283" t="str">
        <f>IF(IF(ISERROR(HLOOKUP($B458,'Base facturation'!$C$4:$ALN$59,C$4,0)),"",HLOOKUP($B458,'Base facturation'!$C$4:$ALN$59,C$4,0))=0,"",IF(ISERROR(HLOOKUP($B458,'Base facturation'!$C$4:$ALN$59,C$4,0)),"",HLOOKUP($B458,'Base facturation'!$C$4:$ALN$59,C$4,0)))</f>
        <v/>
      </c>
      <c r="D458" s="283" t="str">
        <f>IF(IF(ISERROR(HLOOKUP($B458,'Base facturation'!$C$4:$ALN$59,D$4,0)),"",HLOOKUP($B458,'Base facturation'!$C$4:$ALN$59,D$4,0))=0,"",IF(ISERROR(HLOOKUP($B458,'Base facturation'!$C$4:$ALN$59,D$4,0)),"",HLOOKUP($B458,'Base facturation'!$C$4:$ALN$59,D$4,0)))</f>
        <v/>
      </c>
      <c r="E458" s="283" t="str">
        <f>IF(IF(ISERROR(HLOOKUP($B458,'Base facturation'!$C$4:$ALN$59,E$4,0)),"",HLOOKUP($B458,'Base facturation'!$C$4:$ALN$59,E$4,0))=0,"",IF(ISERROR(HLOOKUP($B458,'Base facturation'!$C$4:$ALN$59,E$4,0)),"",HLOOKUP($B458,'Base facturation'!$C$4:$ALN$59,E$4,0)))</f>
        <v/>
      </c>
      <c r="F458" s="287" t="str">
        <f>IF(IF(ISERROR(HLOOKUP($B458,'Base facturation'!$C$4:$ALN$59,F$4,0)),"",HLOOKUP($B458,'Base facturation'!$C$4:$ALN$59,F$4,0))=0,"",IF(ISERROR(HLOOKUP($B458,'Base facturation'!$C$4:$ALN$59,F$4,0)),"",HLOOKUP($B458,'Base facturation'!$C$4:$ALN$59,F$4,0)))</f>
        <v/>
      </c>
      <c r="G458" s="309" t="str">
        <f>IF(IF(ISERROR(HLOOKUP($B458,'Base facturation'!$C$4:$ALN$59,G$4,0)),"",HLOOKUP($B458,'Base facturation'!$C$4:$ALN$59,G$4,0))=0,"",IF(ISERROR(HLOOKUP($B458,'Base facturation'!$C$4:$ALN$59,G$4,0)),"",HLOOKUP($B458,'Base facturation'!$C$4:$ALN$59,G$4,0)))</f>
        <v/>
      </c>
      <c r="H458" s="309" t="str">
        <f>IF(IF(ISERROR(HLOOKUP($B458,'Base facturation'!$C$4:$ALN$59,H$4,0)),"",HLOOKUP($B458,'Base facturation'!$C$4:$ALN$59,H$4,0))=0,"",IF(ISERROR(HLOOKUP($B458,'Base facturation'!$C$4:$ALN$59,H$4,0)),"",HLOOKUP($B458,'Base facturation'!$C$4:$ALN$59,H$4,0)))</f>
        <v/>
      </c>
      <c r="I458" s="287" t="str">
        <f t="shared" si="7"/>
        <v/>
      </c>
      <c r="J458" s="299"/>
      <c r="K458" s="294"/>
      <c r="L458" s="294"/>
      <c r="M458" s="295"/>
    </row>
    <row r="459" spans="2:13" ht="19.600000000000001" customHeight="1" x14ac:dyDescent="0.25">
      <c r="B459" s="282" t="s">
        <v>3266</v>
      </c>
      <c r="C459" s="283" t="str">
        <f>IF(IF(ISERROR(HLOOKUP($B459,'Base facturation'!$C$4:$ALN$59,C$4,0)),"",HLOOKUP($B459,'Base facturation'!$C$4:$ALN$59,C$4,0))=0,"",IF(ISERROR(HLOOKUP($B459,'Base facturation'!$C$4:$ALN$59,C$4,0)),"",HLOOKUP($B459,'Base facturation'!$C$4:$ALN$59,C$4,0)))</f>
        <v/>
      </c>
      <c r="D459" s="283" t="str">
        <f>IF(IF(ISERROR(HLOOKUP($B459,'Base facturation'!$C$4:$ALN$59,D$4,0)),"",HLOOKUP($B459,'Base facturation'!$C$4:$ALN$59,D$4,0))=0,"",IF(ISERROR(HLOOKUP($B459,'Base facturation'!$C$4:$ALN$59,D$4,0)),"",HLOOKUP($B459,'Base facturation'!$C$4:$ALN$59,D$4,0)))</f>
        <v/>
      </c>
      <c r="E459" s="283" t="str">
        <f>IF(IF(ISERROR(HLOOKUP($B459,'Base facturation'!$C$4:$ALN$59,E$4,0)),"",HLOOKUP($B459,'Base facturation'!$C$4:$ALN$59,E$4,0))=0,"",IF(ISERROR(HLOOKUP($B459,'Base facturation'!$C$4:$ALN$59,E$4,0)),"",HLOOKUP($B459,'Base facturation'!$C$4:$ALN$59,E$4,0)))</f>
        <v/>
      </c>
      <c r="F459" s="287" t="str">
        <f>IF(IF(ISERROR(HLOOKUP($B459,'Base facturation'!$C$4:$ALN$59,F$4,0)),"",HLOOKUP($B459,'Base facturation'!$C$4:$ALN$59,F$4,0))=0,"",IF(ISERROR(HLOOKUP($B459,'Base facturation'!$C$4:$ALN$59,F$4,0)),"",HLOOKUP($B459,'Base facturation'!$C$4:$ALN$59,F$4,0)))</f>
        <v/>
      </c>
      <c r="G459" s="309" t="str">
        <f>IF(IF(ISERROR(HLOOKUP($B459,'Base facturation'!$C$4:$ALN$59,G$4,0)),"",HLOOKUP($B459,'Base facturation'!$C$4:$ALN$59,G$4,0))=0,"",IF(ISERROR(HLOOKUP($B459,'Base facturation'!$C$4:$ALN$59,G$4,0)),"",HLOOKUP($B459,'Base facturation'!$C$4:$ALN$59,G$4,0)))</f>
        <v/>
      </c>
      <c r="H459" s="309" t="str">
        <f>IF(IF(ISERROR(HLOOKUP($B459,'Base facturation'!$C$4:$ALN$59,H$4,0)),"",HLOOKUP($B459,'Base facturation'!$C$4:$ALN$59,H$4,0))=0,"",IF(ISERROR(HLOOKUP($B459,'Base facturation'!$C$4:$ALN$59,H$4,0)),"",HLOOKUP($B459,'Base facturation'!$C$4:$ALN$59,H$4,0)))</f>
        <v/>
      </c>
      <c r="I459" s="287" t="str">
        <f t="shared" si="7"/>
        <v/>
      </c>
      <c r="J459" s="299"/>
      <c r="K459" s="294"/>
      <c r="L459" s="294"/>
      <c r="M459" s="295"/>
    </row>
    <row r="460" spans="2:13" ht="19.600000000000001" customHeight="1" x14ac:dyDescent="0.25">
      <c r="B460" s="282" t="s">
        <v>3267</v>
      </c>
      <c r="C460" s="283" t="str">
        <f>IF(IF(ISERROR(HLOOKUP($B460,'Base facturation'!$C$4:$ALN$59,C$4,0)),"",HLOOKUP($B460,'Base facturation'!$C$4:$ALN$59,C$4,0))=0,"",IF(ISERROR(HLOOKUP($B460,'Base facturation'!$C$4:$ALN$59,C$4,0)),"",HLOOKUP($B460,'Base facturation'!$C$4:$ALN$59,C$4,0)))</f>
        <v/>
      </c>
      <c r="D460" s="283" t="str">
        <f>IF(IF(ISERROR(HLOOKUP($B460,'Base facturation'!$C$4:$ALN$59,D$4,0)),"",HLOOKUP($B460,'Base facturation'!$C$4:$ALN$59,D$4,0))=0,"",IF(ISERROR(HLOOKUP($B460,'Base facturation'!$C$4:$ALN$59,D$4,0)),"",HLOOKUP($B460,'Base facturation'!$C$4:$ALN$59,D$4,0)))</f>
        <v/>
      </c>
      <c r="E460" s="283" t="str">
        <f>IF(IF(ISERROR(HLOOKUP($B460,'Base facturation'!$C$4:$ALN$59,E$4,0)),"",HLOOKUP($B460,'Base facturation'!$C$4:$ALN$59,E$4,0))=0,"",IF(ISERROR(HLOOKUP($B460,'Base facturation'!$C$4:$ALN$59,E$4,0)),"",HLOOKUP($B460,'Base facturation'!$C$4:$ALN$59,E$4,0)))</f>
        <v/>
      </c>
      <c r="F460" s="287" t="str">
        <f>IF(IF(ISERROR(HLOOKUP($B460,'Base facturation'!$C$4:$ALN$59,F$4,0)),"",HLOOKUP($B460,'Base facturation'!$C$4:$ALN$59,F$4,0))=0,"",IF(ISERROR(HLOOKUP($B460,'Base facturation'!$C$4:$ALN$59,F$4,0)),"",HLOOKUP($B460,'Base facturation'!$C$4:$ALN$59,F$4,0)))</f>
        <v/>
      </c>
      <c r="G460" s="309" t="str">
        <f>IF(IF(ISERROR(HLOOKUP($B460,'Base facturation'!$C$4:$ALN$59,G$4,0)),"",HLOOKUP($B460,'Base facturation'!$C$4:$ALN$59,G$4,0))=0,"",IF(ISERROR(HLOOKUP($B460,'Base facturation'!$C$4:$ALN$59,G$4,0)),"",HLOOKUP($B460,'Base facturation'!$C$4:$ALN$59,G$4,0)))</f>
        <v/>
      </c>
      <c r="H460" s="309" t="str">
        <f>IF(IF(ISERROR(HLOOKUP($B460,'Base facturation'!$C$4:$ALN$59,H$4,0)),"",HLOOKUP($B460,'Base facturation'!$C$4:$ALN$59,H$4,0))=0,"",IF(ISERROR(HLOOKUP($B460,'Base facturation'!$C$4:$ALN$59,H$4,0)),"",HLOOKUP($B460,'Base facturation'!$C$4:$ALN$59,H$4,0)))</f>
        <v/>
      </c>
      <c r="I460" s="287" t="str">
        <f t="shared" si="7"/>
        <v/>
      </c>
      <c r="J460" s="299"/>
      <c r="K460" s="294"/>
      <c r="L460" s="294"/>
      <c r="M460" s="295"/>
    </row>
    <row r="461" spans="2:13" ht="19.600000000000001" customHeight="1" x14ac:dyDescent="0.25">
      <c r="B461" s="282" t="s">
        <v>3268</v>
      </c>
      <c r="C461" s="283" t="str">
        <f>IF(IF(ISERROR(HLOOKUP($B461,'Base facturation'!$C$4:$ALN$59,C$4,0)),"",HLOOKUP($B461,'Base facturation'!$C$4:$ALN$59,C$4,0))=0,"",IF(ISERROR(HLOOKUP($B461,'Base facturation'!$C$4:$ALN$59,C$4,0)),"",HLOOKUP($B461,'Base facturation'!$C$4:$ALN$59,C$4,0)))</f>
        <v/>
      </c>
      <c r="D461" s="283" t="str">
        <f>IF(IF(ISERROR(HLOOKUP($B461,'Base facturation'!$C$4:$ALN$59,D$4,0)),"",HLOOKUP($B461,'Base facturation'!$C$4:$ALN$59,D$4,0))=0,"",IF(ISERROR(HLOOKUP($B461,'Base facturation'!$C$4:$ALN$59,D$4,0)),"",HLOOKUP($B461,'Base facturation'!$C$4:$ALN$59,D$4,0)))</f>
        <v/>
      </c>
      <c r="E461" s="283" t="str">
        <f>IF(IF(ISERROR(HLOOKUP($B461,'Base facturation'!$C$4:$ALN$59,E$4,0)),"",HLOOKUP($B461,'Base facturation'!$C$4:$ALN$59,E$4,0))=0,"",IF(ISERROR(HLOOKUP($B461,'Base facturation'!$C$4:$ALN$59,E$4,0)),"",HLOOKUP($B461,'Base facturation'!$C$4:$ALN$59,E$4,0)))</f>
        <v/>
      </c>
      <c r="F461" s="287" t="str">
        <f>IF(IF(ISERROR(HLOOKUP($B461,'Base facturation'!$C$4:$ALN$59,F$4,0)),"",HLOOKUP($B461,'Base facturation'!$C$4:$ALN$59,F$4,0))=0,"",IF(ISERROR(HLOOKUP($B461,'Base facturation'!$C$4:$ALN$59,F$4,0)),"",HLOOKUP($B461,'Base facturation'!$C$4:$ALN$59,F$4,0)))</f>
        <v/>
      </c>
      <c r="G461" s="309" t="str">
        <f>IF(IF(ISERROR(HLOOKUP($B461,'Base facturation'!$C$4:$ALN$59,G$4,0)),"",HLOOKUP($B461,'Base facturation'!$C$4:$ALN$59,G$4,0))=0,"",IF(ISERROR(HLOOKUP($B461,'Base facturation'!$C$4:$ALN$59,G$4,0)),"",HLOOKUP($B461,'Base facturation'!$C$4:$ALN$59,G$4,0)))</f>
        <v/>
      </c>
      <c r="H461" s="309" t="str">
        <f>IF(IF(ISERROR(HLOOKUP($B461,'Base facturation'!$C$4:$ALN$59,H$4,0)),"",HLOOKUP($B461,'Base facturation'!$C$4:$ALN$59,H$4,0))=0,"",IF(ISERROR(HLOOKUP($B461,'Base facturation'!$C$4:$ALN$59,H$4,0)),"",HLOOKUP($B461,'Base facturation'!$C$4:$ALN$59,H$4,0)))</f>
        <v/>
      </c>
      <c r="I461" s="287" t="str">
        <f t="shared" si="7"/>
        <v/>
      </c>
      <c r="J461" s="299"/>
      <c r="K461" s="294"/>
      <c r="L461" s="294"/>
      <c r="M461" s="295"/>
    </row>
    <row r="462" spans="2:13" ht="19.600000000000001" customHeight="1" x14ac:dyDescent="0.25">
      <c r="B462" s="282" t="s">
        <v>3269</v>
      </c>
      <c r="C462" s="283" t="str">
        <f>IF(IF(ISERROR(HLOOKUP($B462,'Base facturation'!$C$4:$ALN$59,C$4,0)),"",HLOOKUP($B462,'Base facturation'!$C$4:$ALN$59,C$4,0))=0,"",IF(ISERROR(HLOOKUP($B462,'Base facturation'!$C$4:$ALN$59,C$4,0)),"",HLOOKUP($B462,'Base facturation'!$C$4:$ALN$59,C$4,0)))</f>
        <v/>
      </c>
      <c r="D462" s="283" t="str">
        <f>IF(IF(ISERROR(HLOOKUP($B462,'Base facturation'!$C$4:$ALN$59,D$4,0)),"",HLOOKUP($B462,'Base facturation'!$C$4:$ALN$59,D$4,0))=0,"",IF(ISERROR(HLOOKUP($B462,'Base facturation'!$C$4:$ALN$59,D$4,0)),"",HLOOKUP($B462,'Base facturation'!$C$4:$ALN$59,D$4,0)))</f>
        <v/>
      </c>
      <c r="E462" s="283" t="str">
        <f>IF(IF(ISERROR(HLOOKUP($B462,'Base facturation'!$C$4:$ALN$59,E$4,0)),"",HLOOKUP($B462,'Base facturation'!$C$4:$ALN$59,E$4,0))=0,"",IF(ISERROR(HLOOKUP($B462,'Base facturation'!$C$4:$ALN$59,E$4,0)),"",HLOOKUP($B462,'Base facturation'!$C$4:$ALN$59,E$4,0)))</f>
        <v/>
      </c>
      <c r="F462" s="287" t="str">
        <f>IF(IF(ISERROR(HLOOKUP($B462,'Base facturation'!$C$4:$ALN$59,F$4,0)),"",HLOOKUP($B462,'Base facturation'!$C$4:$ALN$59,F$4,0))=0,"",IF(ISERROR(HLOOKUP($B462,'Base facturation'!$C$4:$ALN$59,F$4,0)),"",HLOOKUP($B462,'Base facturation'!$C$4:$ALN$59,F$4,0)))</f>
        <v/>
      </c>
      <c r="G462" s="309" t="str">
        <f>IF(IF(ISERROR(HLOOKUP($B462,'Base facturation'!$C$4:$ALN$59,G$4,0)),"",HLOOKUP($B462,'Base facturation'!$C$4:$ALN$59,G$4,0))=0,"",IF(ISERROR(HLOOKUP($B462,'Base facturation'!$C$4:$ALN$59,G$4,0)),"",HLOOKUP($B462,'Base facturation'!$C$4:$ALN$59,G$4,0)))</f>
        <v/>
      </c>
      <c r="H462" s="309" t="str">
        <f>IF(IF(ISERROR(HLOOKUP($B462,'Base facturation'!$C$4:$ALN$59,H$4,0)),"",HLOOKUP($B462,'Base facturation'!$C$4:$ALN$59,H$4,0))=0,"",IF(ISERROR(HLOOKUP($B462,'Base facturation'!$C$4:$ALN$59,H$4,0)),"",HLOOKUP($B462,'Base facturation'!$C$4:$ALN$59,H$4,0)))</f>
        <v/>
      </c>
      <c r="I462" s="287" t="str">
        <f t="shared" si="7"/>
        <v/>
      </c>
      <c r="J462" s="299"/>
      <c r="K462" s="294"/>
      <c r="L462" s="294"/>
      <c r="M462" s="295"/>
    </row>
    <row r="463" spans="2:13" ht="19.600000000000001" customHeight="1" x14ac:dyDescent="0.25">
      <c r="B463" s="282" t="s">
        <v>3270</v>
      </c>
      <c r="C463" s="283" t="str">
        <f>IF(IF(ISERROR(HLOOKUP($B463,'Base facturation'!$C$4:$ALN$59,C$4,0)),"",HLOOKUP($B463,'Base facturation'!$C$4:$ALN$59,C$4,0))=0,"",IF(ISERROR(HLOOKUP($B463,'Base facturation'!$C$4:$ALN$59,C$4,0)),"",HLOOKUP($B463,'Base facturation'!$C$4:$ALN$59,C$4,0)))</f>
        <v/>
      </c>
      <c r="D463" s="283" t="str">
        <f>IF(IF(ISERROR(HLOOKUP($B463,'Base facturation'!$C$4:$ALN$59,D$4,0)),"",HLOOKUP($B463,'Base facturation'!$C$4:$ALN$59,D$4,0))=0,"",IF(ISERROR(HLOOKUP($B463,'Base facturation'!$C$4:$ALN$59,D$4,0)),"",HLOOKUP($B463,'Base facturation'!$C$4:$ALN$59,D$4,0)))</f>
        <v/>
      </c>
      <c r="E463" s="283" t="str">
        <f>IF(IF(ISERROR(HLOOKUP($B463,'Base facturation'!$C$4:$ALN$59,E$4,0)),"",HLOOKUP($B463,'Base facturation'!$C$4:$ALN$59,E$4,0))=0,"",IF(ISERROR(HLOOKUP($B463,'Base facturation'!$C$4:$ALN$59,E$4,0)),"",HLOOKUP($B463,'Base facturation'!$C$4:$ALN$59,E$4,0)))</f>
        <v/>
      </c>
      <c r="F463" s="287" t="str">
        <f>IF(IF(ISERROR(HLOOKUP($B463,'Base facturation'!$C$4:$ALN$59,F$4,0)),"",HLOOKUP($B463,'Base facturation'!$C$4:$ALN$59,F$4,0))=0,"",IF(ISERROR(HLOOKUP($B463,'Base facturation'!$C$4:$ALN$59,F$4,0)),"",HLOOKUP($B463,'Base facturation'!$C$4:$ALN$59,F$4,0)))</f>
        <v/>
      </c>
      <c r="G463" s="309" t="str">
        <f>IF(IF(ISERROR(HLOOKUP($B463,'Base facturation'!$C$4:$ALN$59,G$4,0)),"",HLOOKUP($B463,'Base facturation'!$C$4:$ALN$59,G$4,0))=0,"",IF(ISERROR(HLOOKUP($B463,'Base facturation'!$C$4:$ALN$59,G$4,0)),"",HLOOKUP($B463,'Base facturation'!$C$4:$ALN$59,G$4,0)))</f>
        <v/>
      </c>
      <c r="H463" s="309" t="str">
        <f>IF(IF(ISERROR(HLOOKUP($B463,'Base facturation'!$C$4:$ALN$59,H$4,0)),"",HLOOKUP($B463,'Base facturation'!$C$4:$ALN$59,H$4,0))=0,"",IF(ISERROR(HLOOKUP($B463,'Base facturation'!$C$4:$ALN$59,H$4,0)),"",HLOOKUP($B463,'Base facturation'!$C$4:$ALN$59,H$4,0)))</f>
        <v/>
      </c>
      <c r="I463" s="287" t="str">
        <f t="shared" si="7"/>
        <v/>
      </c>
      <c r="J463" s="299"/>
      <c r="K463" s="294"/>
      <c r="L463" s="294"/>
      <c r="M463" s="295"/>
    </row>
    <row r="464" spans="2:13" ht="19.600000000000001" customHeight="1" x14ac:dyDescent="0.25">
      <c r="B464" s="282" t="s">
        <v>3271</v>
      </c>
      <c r="C464" s="283" t="str">
        <f>IF(IF(ISERROR(HLOOKUP($B464,'Base facturation'!$C$4:$ALN$59,C$4,0)),"",HLOOKUP($B464,'Base facturation'!$C$4:$ALN$59,C$4,0))=0,"",IF(ISERROR(HLOOKUP($B464,'Base facturation'!$C$4:$ALN$59,C$4,0)),"",HLOOKUP($B464,'Base facturation'!$C$4:$ALN$59,C$4,0)))</f>
        <v/>
      </c>
      <c r="D464" s="283" t="str">
        <f>IF(IF(ISERROR(HLOOKUP($B464,'Base facturation'!$C$4:$ALN$59,D$4,0)),"",HLOOKUP($B464,'Base facturation'!$C$4:$ALN$59,D$4,0))=0,"",IF(ISERROR(HLOOKUP($B464,'Base facturation'!$C$4:$ALN$59,D$4,0)),"",HLOOKUP($B464,'Base facturation'!$C$4:$ALN$59,D$4,0)))</f>
        <v/>
      </c>
      <c r="E464" s="283" t="str">
        <f>IF(IF(ISERROR(HLOOKUP($B464,'Base facturation'!$C$4:$ALN$59,E$4,0)),"",HLOOKUP($B464,'Base facturation'!$C$4:$ALN$59,E$4,0))=0,"",IF(ISERROR(HLOOKUP($B464,'Base facturation'!$C$4:$ALN$59,E$4,0)),"",HLOOKUP($B464,'Base facturation'!$C$4:$ALN$59,E$4,0)))</f>
        <v/>
      </c>
      <c r="F464" s="287" t="str">
        <f>IF(IF(ISERROR(HLOOKUP($B464,'Base facturation'!$C$4:$ALN$59,F$4,0)),"",HLOOKUP($B464,'Base facturation'!$C$4:$ALN$59,F$4,0))=0,"",IF(ISERROR(HLOOKUP($B464,'Base facturation'!$C$4:$ALN$59,F$4,0)),"",HLOOKUP($B464,'Base facturation'!$C$4:$ALN$59,F$4,0)))</f>
        <v/>
      </c>
      <c r="G464" s="309" t="str">
        <f>IF(IF(ISERROR(HLOOKUP($B464,'Base facturation'!$C$4:$ALN$59,G$4,0)),"",HLOOKUP($B464,'Base facturation'!$C$4:$ALN$59,G$4,0))=0,"",IF(ISERROR(HLOOKUP($B464,'Base facturation'!$C$4:$ALN$59,G$4,0)),"",HLOOKUP($B464,'Base facturation'!$C$4:$ALN$59,G$4,0)))</f>
        <v/>
      </c>
      <c r="H464" s="309" t="str">
        <f>IF(IF(ISERROR(HLOOKUP($B464,'Base facturation'!$C$4:$ALN$59,H$4,0)),"",HLOOKUP($B464,'Base facturation'!$C$4:$ALN$59,H$4,0))=0,"",IF(ISERROR(HLOOKUP($B464,'Base facturation'!$C$4:$ALN$59,H$4,0)),"",HLOOKUP($B464,'Base facturation'!$C$4:$ALN$59,H$4,0)))</f>
        <v/>
      </c>
      <c r="I464" s="287" t="str">
        <f t="shared" si="7"/>
        <v/>
      </c>
      <c r="J464" s="299"/>
      <c r="K464" s="294"/>
      <c r="L464" s="294"/>
      <c r="M464" s="295"/>
    </row>
    <row r="465" spans="2:13" ht="19.600000000000001" customHeight="1" x14ac:dyDescent="0.25">
      <c r="B465" s="282" t="s">
        <v>3272</v>
      </c>
      <c r="C465" s="283" t="str">
        <f>IF(IF(ISERROR(HLOOKUP($B465,'Base facturation'!$C$4:$ALN$59,C$4,0)),"",HLOOKUP($B465,'Base facturation'!$C$4:$ALN$59,C$4,0))=0,"",IF(ISERROR(HLOOKUP($B465,'Base facturation'!$C$4:$ALN$59,C$4,0)),"",HLOOKUP($B465,'Base facturation'!$C$4:$ALN$59,C$4,0)))</f>
        <v/>
      </c>
      <c r="D465" s="283" t="str">
        <f>IF(IF(ISERROR(HLOOKUP($B465,'Base facturation'!$C$4:$ALN$59,D$4,0)),"",HLOOKUP($B465,'Base facturation'!$C$4:$ALN$59,D$4,0))=0,"",IF(ISERROR(HLOOKUP($B465,'Base facturation'!$C$4:$ALN$59,D$4,0)),"",HLOOKUP($B465,'Base facturation'!$C$4:$ALN$59,D$4,0)))</f>
        <v/>
      </c>
      <c r="E465" s="283" t="str">
        <f>IF(IF(ISERROR(HLOOKUP($B465,'Base facturation'!$C$4:$ALN$59,E$4,0)),"",HLOOKUP($B465,'Base facturation'!$C$4:$ALN$59,E$4,0))=0,"",IF(ISERROR(HLOOKUP($B465,'Base facturation'!$C$4:$ALN$59,E$4,0)),"",HLOOKUP($B465,'Base facturation'!$C$4:$ALN$59,E$4,0)))</f>
        <v/>
      </c>
      <c r="F465" s="287" t="str">
        <f>IF(IF(ISERROR(HLOOKUP($B465,'Base facturation'!$C$4:$ALN$59,F$4,0)),"",HLOOKUP($B465,'Base facturation'!$C$4:$ALN$59,F$4,0))=0,"",IF(ISERROR(HLOOKUP($B465,'Base facturation'!$C$4:$ALN$59,F$4,0)),"",HLOOKUP($B465,'Base facturation'!$C$4:$ALN$59,F$4,0)))</f>
        <v/>
      </c>
      <c r="G465" s="309" t="str">
        <f>IF(IF(ISERROR(HLOOKUP($B465,'Base facturation'!$C$4:$ALN$59,G$4,0)),"",HLOOKUP($B465,'Base facturation'!$C$4:$ALN$59,G$4,0))=0,"",IF(ISERROR(HLOOKUP($B465,'Base facturation'!$C$4:$ALN$59,G$4,0)),"",HLOOKUP($B465,'Base facturation'!$C$4:$ALN$59,G$4,0)))</f>
        <v/>
      </c>
      <c r="H465" s="309" t="str">
        <f>IF(IF(ISERROR(HLOOKUP($B465,'Base facturation'!$C$4:$ALN$59,H$4,0)),"",HLOOKUP($B465,'Base facturation'!$C$4:$ALN$59,H$4,0))=0,"",IF(ISERROR(HLOOKUP($B465,'Base facturation'!$C$4:$ALN$59,H$4,0)),"",HLOOKUP($B465,'Base facturation'!$C$4:$ALN$59,H$4,0)))</f>
        <v/>
      </c>
      <c r="I465" s="287" t="str">
        <f t="shared" si="7"/>
        <v/>
      </c>
      <c r="J465" s="299"/>
      <c r="K465" s="294"/>
      <c r="L465" s="294"/>
      <c r="M465" s="295"/>
    </row>
    <row r="466" spans="2:13" ht="19.600000000000001" customHeight="1" x14ac:dyDescent="0.25">
      <c r="B466" s="282" t="s">
        <v>3273</v>
      </c>
      <c r="C466" s="283" t="str">
        <f>IF(IF(ISERROR(HLOOKUP($B466,'Base facturation'!$C$4:$ALN$59,C$4,0)),"",HLOOKUP($B466,'Base facturation'!$C$4:$ALN$59,C$4,0))=0,"",IF(ISERROR(HLOOKUP($B466,'Base facturation'!$C$4:$ALN$59,C$4,0)),"",HLOOKUP($B466,'Base facturation'!$C$4:$ALN$59,C$4,0)))</f>
        <v/>
      </c>
      <c r="D466" s="283" t="str">
        <f>IF(IF(ISERROR(HLOOKUP($B466,'Base facturation'!$C$4:$ALN$59,D$4,0)),"",HLOOKUP($B466,'Base facturation'!$C$4:$ALN$59,D$4,0))=0,"",IF(ISERROR(HLOOKUP($B466,'Base facturation'!$C$4:$ALN$59,D$4,0)),"",HLOOKUP($B466,'Base facturation'!$C$4:$ALN$59,D$4,0)))</f>
        <v/>
      </c>
      <c r="E466" s="283" t="str">
        <f>IF(IF(ISERROR(HLOOKUP($B466,'Base facturation'!$C$4:$ALN$59,E$4,0)),"",HLOOKUP($B466,'Base facturation'!$C$4:$ALN$59,E$4,0))=0,"",IF(ISERROR(HLOOKUP($B466,'Base facturation'!$C$4:$ALN$59,E$4,0)),"",HLOOKUP($B466,'Base facturation'!$C$4:$ALN$59,E$4,0)))</f>
        <v/>
      </c>
      <c r="F466" s="287" t="str">
        <f>IF(IF(ISERROR(HLOOKUP($B466,'Base facturation'!$C$4:$ALN$59,F$4,0)),"",HLOOKUP($B466,'Base facturation'!$C$4:$ALN$59,F$4,0))=0,"",IF(ISERROR(HLOOKUP($B466,'Base facturation'!$C$4:$ALN$59,F$4,0)),"",HLOOKUP($B466,'Base facturation'!$C$4:$ALN$59,F$4,0)))</f>
        <v/>
      </c>
      <c r="G466" s="309" t="str">
        <f>IF(IF(ISERROR(HLOOKUP($B466,'Base facturation'!$C$4:$ALN$59,G$4,0)),"",HLOOKUP($B466,'Base facturation'!$C$4:$ALN$59,G$4,0))=0,"",IF(ISERROR(HLOOKUP($B466,'Base facturation'!$C$4:$ALN$59,G$4,0)),"",HLOOKUP($B466,'Base facturation'!$C$4:$ALN$59,G$4,0)))</f>
        <v/>
      </c>
      <c r="H466" s="309" t="str">
        <f>IF(IF(ISERROR(HLOOKUP($B466,'Base facturation'!$C$4:$ALN$59,H$4,0)),"",HLOOKUP($B466,'Base facturation'!$C$4:$ALN$59,H$4,0))=0,"",IF(ISERROR(HLOOKUP($B466,'Base facturation'!$C$4:$ALN$59,H$4,0)),"",HLOOKUP($B466,'Base facturation'!$C$4:$ALN$59,H$4,0)))</f>
        <v/>
      </c>
      <c r="I466" s="287" t="str">
        <f t="shared" si="7"/>
        <v/>
      </c>
      <c r="J466" s="299"/>
      <c r="K466" s="294"/>
      <c r="L466" s="294"/>
      <c r="M466" s="295"/>
    </row>
    <row r="467" spans="2:13" ht="19.600000000000001" customHeight="1" x14ac:dyDescent="0.25">
      <c r="B467" s="282" t="s">
        <v>3274</v>
      </c>
      <c r="C467" s="283" t="str">
        <f>IF(IF(ISERROR(HLOOKUP($B467,'Base facturation'!$C$4:$ALN$59,C$4,0)),"",HLOOKUP($B467,'Base facturation'!$C$4:$ALN$59,C$4,0))=0,"",IF(ISERROR(HLOOKUP($B467,'Base facturation'!$C$4:$ALN$59,C$4,0)),"",HLOOKUP($B467,'Base facturation'!$C$4:$ALN$59,C$4,0)))</f>
        <v/>
      </c>
      <c r="D467" s="283" t="str">
        <f>IF(IF(ISERROR(HLOOKUP($B467,'Base facturation'!$C$4:$ALN$59,D$4,0)),"",HLOOKUP($B467,'Base facturation'!$C$4:$ALN$59,D$4,0))=0,"",IF(ISERROR(HLOOKUP($B467,'Base facturation'!$C$4:$ALN$59,D$4,0)),"",HLOOKUP($B467,'Base facturation'!$C$4:$ALN$59,D$4,0)))</f>
        <v/>
      </c>
      <c r="E467" s="283" t="str">
        <f>IF(IF(ISERROR(HLOOKUP($B467,'Base facturation'!$C$4:$ALN$59,E$4,0)),"",HLOOKUP($B467,'Base facturation'!$C$4:$ALN$59,E$4,0))=0,"",IF(ISERROR(HLOOKUP($B467,'Base facturation'!$C$4:$ALN$59,E$4,0)),"",HLOOKUP($B467,'Base facturation'!$C$4:$ALN$59,E$4,0)))</f>
        <v/>
      </c>
      <c r="F467" s="287" t="str">
        <f>IF(IF(ISERROR(HLOOKUP($B467,'Base facturation'!$C$4:$ALN$59,F$4,0)),"",HLOOKUP($B467,'Base facturation'!$C$4:$ALN$59,F$4,0))=0,"",IF(ISERROR(HLOOKUP($B467,'Base facturation'!$C$4:$ALN$59,F$4,0)),"",HLOOKUP($B467,'Base facturation'!$C$4:$ALN$59,F$4,0)))</f>
        <v/>
      </c>
      <c r="G467" s="309" t="str">
        <f>IF(IF(ISERROR(HLOOKUP($B467,'Base facturation'!$C$4:$ALN$59,G$4,0)),"",HLOOKUP($B467,'Base facturation'!$C$4:$ALN$59,G$4,0))=0,"",IF(ISERROR(HLOOKUP($B467,'Base facturation'!$C$4:$ALN$59,G$4,0)),"",HLOOKUP($B467,'Base facturation'!$C$4:$ALN$59,G$4,0)))</f>
        <v/>
      </c>
      <c r="H467" s="309" t="str">
        <f>IF(IF(ISERROR(HLOOKUP($B467,'Base facturation'!$C$4:$ALN$59,H$4,0)),"",HLOOKUP($B467,'Base facturation'!$C$4:$ALN$59,H$4,0))=0,"",IF(ISERROR(HLOOKUP($B467,'Base facturation'!$C$4:$ALN$59,H$4,0)),"",HLOOKUP($B467,'Base facturation'!$C$4:$ALN$59,H$4,0)))</f>
        <v/>
      </c>
      <c r="I467" s="287" t="str">
        <f t="shared" si="7"/>
        <v/>
      </c>
      <c r="J467" s="299"/>
      <c r="K467" s="294"/>
      <c r="L467" s="294"/>
      <c r="M467" s="295"/>
    </row>
    <row r="468" spans="2:13" ht="19.600000000000001" customHeight="1" x14ac:dyDescent="0.25">
      <c r="B468" s="282" t="s">
        <v>3275</v>
      </c>
      <c r="C468" s="283" t="str">
        <f>IF(IF(ISERROR(HLOOKUP($B468,'Base facturation'!$C$4:$ALN$59,C$4,0)),"",HLOOKUP($B468,'Base facturation'!$C$4:$ALN$59,C$4,0))=0,"",IF(ISERROR(HLOOKUP($B468,'Base facturation'!$C$4:$ALN$59,C$4,0)),"",HLOOKUP($B468,'Base facturation'!$C$4:$ALN$59,C$4,0)))</f>
        <v/>
      </c>
      <c r="D468" s="283" t="str">
        <f>IF(IF(ISERROR(HLOOKUP($B468,'Base facturation'!$C$4:$ALN$59,D$4,0)),"",HLOOKUP($B468,'Base facturation'!$C$4:$ALN$59,D$4,0))=0,"",IF(ISERROR(HLOOKUP($B468,'Base facturation'!$C$4:$ALN$59,D$4,0)),"",HLOOKUP($B468,'Base facturation'!$C$4:$ALN$59,D$4,0)))</f>
        <v/>
      </c>
      <c r="E468" s="283" t="str">
        <f>IF(IF(ISERROR(HLOOKUP($B468,'Base facturation'!$C$4:$ALN$59,E$4,0)),"",HLOOKUP($B468,'Base facturation'!$C$4:$ALN$59,E$4,0))=0,"",IF(ISERROR(HLOOKUP($B468,'Base facturation'!$C$4:$ALN$59,E$4,0)),"",HLOOKUP($B468,'Base facturation'!$C$4:$ALN$59,E$4,0)))</f>
        <v/>
      </c>
      <c r="F468" s="287" t="str">
        <f>IF(IF(ISERROR(HLOOKUP($B468,'Base facturation'!$C$4:$ALN$59,F$4,0)),"",HLOOKUP($B468,'Base facturation'!$C$4:$ALN$59,F$4,0))=0,"",IF(ISERROR(HLOOKUP($B468,'Base facturation'!$C$4:$ALN$59,F$4,0)),"",HLOOKUP($B468,'Base facturation'!$C$4:$ALN$59,F$4,0)))</f>
        <v/>
      </c>
      <c r="G468" s="309" t="str">
        <f>IF(IF(ISERROR(HLOOKUP($B468,'Base facturation'!$C$4:$ALN$59,G$4,0)),"",HLOOKUP($B468,'Base facturation'!$C$4:$ALN$59,G$4,0))=0,"",IF(ISERROR(HLOOKUP($B468,'Base facturation'!$C$4:$ALN$59,G$4,0)),"",HLOOKUP($B468,'Base facturation'!$C$4:$ALN$59,G$4,0)))</f>
        <v/>
      </c>
      <c r="H468" s="309" t="str">
        <f>IF(IF(ISERROR(HLOOKUP($B468,'Base facturation'!$C$4:$ALN$59,H$4,0)),"",HLOOKUP($B468,'Base facturation'!$C$4:$ALN$59,H$4,0))=0,"",IF(ISERROR(HLOOKUP($B468,'Base facturation'!$C$4:$ALN$59,H$4,0)),"",HLOOKUP($B468,'Base facturation'!$C$4:$ALN$59,H$4,0)))</f>
        <v/>
      </c>
      <c r="I468" s="287" t="str">
        <f t="shared" si="7"/>
        <v/>
      </c>
      <c r="J468" s="299"/>
      <c r="K468" s="294"/>
      <c r="L468" s="294"/>
      <c r="M468" s="295"/>
    </row>
    <row r="469" spans="2:13" ht="19.600000000000001" customHeight="1" x14ac:dyDescent="0.25">
      <c r="B469" s="282" t="s">
        <v>3276</v>
      </c>
      <c r="C469" s="283" t="str">
        <f>IF(IF(ISERROR(HLOOKUP($B469,'Base facturation'!$C$4:$ALN$59,C$4,0)),"",HLOOKUP($B469,'Base facturation'!$C$4:$ALN$59,C$4,0))=0,"",IF(ISERROR(HLOOKUP($B469,'Base facturation'!$C$4:$ALN$59,C$4,0)),"",HLOOKUP($B469,'Base facturation'!$C$4:$ALN$59,C$4,0)))</f>
        <v/>
      </c>
      <c r="D469" s="283" t="str">
        <f>IF(IF(ISERROR(HLOOKUP($B469,'Base facturation'!$C$4:$ALN$59,D$4,0)),"",HLOOKUP($B469,'Base facturation'!$C$4:$ALN$59,D$4,0))=0,"",IF(ISERROR(HLOOKUP($B469,'Base facturation'!$C$4:$ALN$59,D$4,0)),"",HLOOKUP($B469,'Base facturation'!$C$4:$ALN$59,D$4,0)))</f>
        <v/>
      </c>
      <c r="E469" s="283" t="str">
        <f>IF(IF(ISERROR(HLOOKUP($B469,'Base facturation'!$C$4:$ALN$59,E$4,0)),"",HLOOKUP($B469,'Base facturation'!$C$4:$ALN$59,E$4,0))=0,"",IF(ISERROR(HLOOKUP($B469,'Base facturation'!$C$4:$ALN$59,E$4,0)),"",HLOOKUP($B469,'Base facturation'!$C$4:$ALN$59,E$4,0)))</f>
        <v/>
      </c>
      <c r="F469" s="287" t="str">
        <f>IF(IF(ISERROR(HLOOKUP($B469,'Base facturation'!$C$4:$ALN$59,F$4,0)),"",HLOOKUP($B469,'Base facturation'!$C$4:$ALN$59,F$4,0))=0,"",IF(ISERROR(HLOOKUP($B469,'Base facturation'!$C$4:$ALN$59,F$4,0)),"",HLOOKUP($B469,'Base facturation'!$C$4:$ALN$59,F$4,0)))</f>
        <v/>
      </c>
      <c r="G469" s="309" t="str">
        <f>IF(IF(ISERROR(HLOOKUP($B469,'Base facturation'!$C$4:$ALN$59,G$4,0)),"",HLOOKUP($B469,'Base facturation'!$C$4:$ALN$59,G$4,0))=0,"",IF(ISERROR(HLOOKUP($B469,'Base facturation'!$C$4:$ALN$59,G$4,0)),"",HLOOKUP($B469,'Base facturation'!$C$4:$ALN$59,G$4,0)))</f>
        <v/>
      </c>
      <c r="H469" s="309" t="str">
        <f>IF(IF(ISERROR(HLOOKUP($B469,'Base facturation'!$C$4:$ALN$59,H$4,0)),"",HLOOKUP($B469,'Base facturation'!$C$4:$ALN$59,H$4,0))=0,"",IF(ISERROR(HLOOKUP($B469,'Base facturation'!$C$4:$ALN$59,H$4,0)),"",HLOOKUP($B469,'Base facturation'!$C$4:$ALN$59,H$4,0)))</f>
        <v/>
      </c>
      <c r="I469" s="287" t="str">
        <f t="shared" si="7"/>
        <v/>
      </c>
      <c r="J469" s="299"/>
      <c r="K469" s="294"/>
      <c r="L469" s="294"/>
      <c r="M469" s="295"/>
    </row>
    <row r="470" spans="2:13" ht="19.600000000000001" customHeight="1" x14ac:dyDescent="0.25">
      <c r="B470" s="282" t="s">
        <v>3277</v>
      </c>
      <c r="C470" s="283" t="str">
        <f>IF(IF(ISERROR(HLOOKUP($B470,'Base facturation'!$C$4:$ALN$59,C$4,0)),"",HLOOKUP($B470,'Base facturation'!$C$4:$ALN$59,C$4,0))=0,"",IF(ISERROR(HLOOKUP($B470,'Base facturation'!$C$4:$ALN$59,C$4,0)),"",HLOOKUP($B470,'Base facturation'!$C$4:$ALN$59,C$4,0)))</f>
        <v/>
      </c>
      <c r="D470" s="283" t="str">
        <f>IF(IF(ISERROR(HLOOKUP($B470,'Base facturation'!$C$4:$ALN$59,D$4,0)),"",HLOOKUP($B470,'Base facturation'!$C$4:$ALN$59,D$4,0))=0,"",IF(ISERROR(HLOOKUP($B470,'Base facturation'!$C$4:$ALN$59,D$4,0)),"",HLOOKUP($B470,'Base facturation'!$C$4:$ALN$59,D$4,0)))</f>
        <v/>
      </c>
      <c r="E470" s="283" t="str">
        <f>IF(IF(ISERROR(HLOOKUP($B470,'Base facturation'!$C$4:$ALN$59,E$4,0)),"",HLOOKUP($B470,'Base facturation'!$C$4:$ALN$59,E$4,0))=0,"",IF(ISERROR(HLOOKUP($B470,'Base facturation'!$C$4:$ALN$59,E$4,0)),"",HLOOKUP($B470,'Base facturation'!$C$4:$ALN$59,E$4,0)))</f>
        <v/>
      </c>
      <c r="F470" s="287" t="str">
        <f>IF(IF(ISERROR(HLOOKUP($B470,'Base facturation'!$C$4:$ALN$59,F$4,0)),"",HLOOKUP($B470,'Base facturation'!$C$4:$ALN$59,F$4,0))=0,"",IF(ISERROR(HLOOKUP($B470,'Base facturation'!$C$4:$ALN$59,F$4,0)),"",HLOOKUP($B470,'Base facturation'!$C$4:$ALN$59,F$4,0)))</f>
        <v/>
      </c>
      <c r="G470" s="309" t="str">
        <f>IF(IF(ISERROR(HLOOKUP($B470,'Base facturation'!$C$4:$ALN$59,G$4,0)),"",HLOOKUP($B470,'Base facturation'!$C$4:$ALN$59,G$4,0))=0,"",IF(ISERROR(HLOOKUP($B470,'Base facturation'!$C$4:$ALN$59,G$4,0)),"",HLOOKUP($B470,'Base facturation'!$C$4:$ALN$59,G$4,0)))</f>
        <v/>
      </c>
      <c r="H470" s="309" t="str">
        <f>IF(IF(ISERROR(HLOOKUP($B470,'Base facturation'!$C$4:$ALN$59,H$4,0)),"",HLOOKUP($B470,'Base facturation'!$C$4:$ALN$59,H$4,0))=0,"",IF(ISERROR(HLOOKUP($B470,'Base facturation'!$C$4:$ALN$59,H$4,0)),"",HLOOKUP($B470,'Base facturation'!$C$4:$ALN$59,H$4,0)))</f>
        <v/>
      </c>
      <c r="I470" s="287" t="str">
        <f t="shared" si="7"/>
        <v/>
      </c>
      <c r="J470" s="299"/>
      <c r="K470" s="294"/>
      <c r="L470" s="294"/>
      <c r="M470" s="295"/>
    </row>
    <row r="471" spans="2:13" ht="19.600000000000001" customHeight="1" x14ac:dyDescent="0.25">
      <c r="B471" s="282" t="s">
        <v>3278</v>
      </c>
      <c r="C471" s="283" t="str">
        <f>IF(IF(ISERROR(HLOOKUP($B471,'Base facturation'!$C$4:$ALN$59,C$4,0)),"",HLOOKUP($B471,'Base facturation'!$C$4:$ALN$59,C$4,0))=0,"",IF(ISERROR(HLOOKUP($B471,'Base facturation'!$C$4:$ALN$59,C$4,0)),"",HLOOKUP($B471,'Base facturation'!$C$4:$ALN$59,C$4,0)))</f>
        <v/>
      </c>
      <c r="D471" s="283" t="str">
        <f>IF(IF(ISERROR(HLOOKUP($B471,'Base facturation'!$C$4:$ALN$59,D$4,0)),"",HLOOKUP($B471,'Base facturation'!$C$4:$ALN$59,D$4,0))=0,"",IF(ISERROR(HLOOKUP($B471,'Base facturation'!$C$4:$ALN$59,D$4,0)),"",HLOOKUP($B471,'Base facturation'!$C$4:$ALN$59,D$4,0)))</f>
        <v/>
      </c>
      <c r="E471" s="283" t="str">
        <f>IF(IF(ISERROR(HLOOKUP($B471,'Base facturation'!$C$4:$ALN$59,E$4,0)),"",HLOOKUP($B471,'Base facturation'!$C$4:$ALN$59,E$4,0))=0,"",IF(ISERROR(HLOOKUP($B471,'Base facturation'!$C$4:$ALN$59,E$4,0)),"",HLOOKUP($B471,'Base facturation'!$C$4:$ALN$59,E$4,0)))</f>
        <v/>
      </c>
      <c r="F471" s="287" t="str">
        <f>IF(IF(ISERROR(HLOOKUP($B471,'Base facturation'!$C$4:$ALN$59,F$4,0)),"",HLOOKUP($B471,'Base facturation'!$C$4:$ALN$59,F$4,0))=0,"",IF(ISERROR(HLOOKUP($B471,'Base facturation'!$C$4:$ALN$59,F$4,0)),"",HLOOKUP($B471,'Base facturation'!$C$4:$ALN$59,F$4,0)))</f>
        <v/>
      </c>
      <c r="G471" s="309" t="str">
        <f>IF(IF(ISERROR(HLOOKUP($B471,'Base facturation'!$C$4:$ALN$59,G$4,0)),"",HLOOKUP($B471,'Base facturation'!$C$4:$ALN$59,G$4,0))=0,"",IF(ISERROR(HLOOKUP($B471,'Base facturation'!$C$4:$ALN$59,G$4,0)),"",HLOOKUP($B471,'Base facturation'!$C$4:$ALN$59,G$4,0)))</f>
        <v/>
      </c>
      <c r="H471" s="309" t="str">
        <f>IF(IF(ISERROR(HLOOKUP($B471,'Base facturation'!$C$4:$ALN$59,H$4,0)),"",HLOOKUP($B471,'Base facturation'!$C$4:$ALN$59,H$4,0))=0,"",IF(ISERROR(HLOOKUP($B471,'Base facturation'!$C$4:$ALN$59,H$4,0)),"",HLOOKUP($B471,'Base facturation'!$C$4:$ALN$59,H$4,0)))</f>
        <v/>
      </c>
      <c r="I471" s="287" t="str">
        <f t="shared" si="7"/>
        <v/>
      </c>
      <c r="J471" s="299"/>
      <c r="K471" s="294"/>
      <c r="L471" s="294"/>
      <c r="M471" s="295"/>
    </row>
    <row r="472" spans="2:13" ht="19.600000000000001" customHeight="1" x14ac:dyDescent="0.25">
      <c r="B472" s="282" t="s">
        <v>3279</v>
      </c>
      <c r="C472" s="283" t="str">
        <f>IF(IF(ISERROR(HLOOKUP($B472,'Base facturation'!$C$4:$ALN$59,C$4,0)),"",HLOOKUP($B472,'Base facturation'!$C$4:$ALN$59,C$4,0))=0,"",IF(ISERROR(HLOOKUP($B472,'Base facturation'!$C$4:$ALN$59,C$4,0)),"",HLOOKUP($B472,'Base facturation'!$C$4:$ALN$59,C$4,0)))</f>
        <v/>
      </c>
      <c r="D472" s="283" t="str">
        <f>IF(IF(ISERROR(HLOOKUP($B472,'Base facturation'!$C$4:$ALN$59,D$4,0)),"",HLOOKUP($B472,'Base facturation'!$C$4:$ALN$59,D$4,0))=0,"",IF(ISERROR(HLOOKUP($B472,'Base facturation'!$C$4:$ALN$59,D$4,0)),"",HLOOKUP($B472,'Base facturation'!$C$4:$ALN$59,D$4,0)))</f>
        <v/>
      </c>
      <c r="E472" s="283" t="str">
        <f>IF(IF(ISERROR(HLOOKUP($B472,'Base facturation'!$C$4:$ALN$59,E$4,0)),"",HLOOKUP($B472,'Base facturation'!$C$4:$ALN$59,E$4,0))=0,"",IF(ISERROR(HLOOKUP($B472,'Base facturation'!$C$4:$ALN$59,E$4,0)),"",HLOOKUP($B472,'Base facturation'!$C$4:$ALN$59,E$4,0)))</f>
        <v/>
      </c>
      <c r="F472" s="287" t="str">
        <f>IF(IF(ISERROR(HLOOKUP($B472,'Base facturation'!$C$4:$ALN$59,F$4,0)),"",HLOOKUP($B472,'Base facturation'!$C$4:$ALN$59,F$4,0))=0,"",IF(ISERROR(HLOOKUP($B472,'Base facturation'!$C$4:$ALN$59,F$4,0)),"",HLOOKUP($B472,'Base facturation'!$C$4:$ALN$59,F$4,0)))</f>
        <v/>
      </c>
      <c r="G472" s="309" t="str">
        <f>IF(IF(ISERROR(HLOOKUP($B472,'Base facturation'!$C$4:$ALN$59,G$4,0)),"",HLOOKUP($B472,'Base facturation'!$C$4:$ALN$59,G$4,0))=0,"",IF(ISERROR(HLOOKUP($B472,'Base facturation'!$C$4:$ALN$59,G$4,0)),"",HLOOKUP($B472,'Base facturation'!$C$4:$ALN$59,G$4,0)))</f>
        <v/>
      </c>
      <c r="H472" s="309" t="str">
        <f>IF(IF(ISERROR(HLOOKUP($B472,'Base facturation'!$C$4:$ALN$59,H$4,0)),"",HLOOKUP($B472,'Base facturation'!$C$4:$ALN$59,H$4,0))=0,"",IF(ISERROR(HLOOKUP($B472,'Base facturation'!$C$4:$ALN$59,H$4,0)),"",HLOOKUP($B472,'Base facturation'!$C$4:$ALN$59,H$4,0)))</f>
        <v/>
      </c>
      <c r="I472" s="287" t="str">
        <f t="shared" si="7"/>
        <v/>
      </c>
      <c r="J472" s="299"/>
      <c r="K472" s="294"/>
      <c r="L472" s="294"/>
      <c r="M472" s="295"/>
    </row>
    <row r="473" spans="2:13" ht="19.600000000000001" customHeight="1" x14ac:dyDescent="0.25">
      <c r="B473" s="282" t="s">
        <v>3280</v>
      </c>
      <c r="C473" s="283" t="str">
        <f>IF(IF(ISERROR(HLOOKUP($B473,'Base facturation'!$C$4:$ALN$59,C$4,0)),"",HLOOKUP($B473,'Base facturation'!$C$4:$ALN$59,C$4,0))=0,"",IF(ISERROR(HLOOKUP($B473,'Base facturation'!$C$4:$ALN$59,C$4,0)),"",HLOOKUP($B473,'Base facturation'!$C$4:$ALN$59,C$4,0)))</f>
        <v/>
      </c>
      <c r="D473" s="283" t="str">
        <f>IF(IF(ISERROR(HLOOKUP($B473,'Base facturation'!$C$4:$ALN$59,D$4,0)),"",HLOOKUP($B473,'Base facturation'!$C$4:$ALN$59,D$4,0))=0,"",IF(ISERROR(HLOOKUP($B473,'Base facturation'!$C$4:$ALN$59,D$4,0)),"",HLOOKUP($B473,'Base facturation'!$C$4:$ALN$59,D$4,0)))</f>
        <v/>
      </c>
      <c r="E473" s="283" t="str">
        <f>IF(IF(ISERROR(HLOOKUP($B473,'Base facturation'!$C$4:$ALN$59,E$4,0)),"",HLOOKUP($B473,'Base facturation'!$C$4:$ALN$59,E$4,0))=0,"",IF(ISERROR(HLOOKUP($B473,'Base facturation'!$C$4:$ALN$59,E$4,0)),"",HLOOKUP($B473,'Base facturation'!$C$4:$ALN$59,E$4,0)))</f>
        <v/>
      </c>
      <c r="F473" s="287" t="str">
        <f>IF(IF(ISERROR(HLOOKUP($B473,'Base facturation'!$C$4:$ALN$59,F$4,0)),"",HLOOKUP($B473,'Base facturation'!$C$4:$ALN$59,F$4,0))=0,"",IF(ISERROR(HLOOKUP($B473,'Base facturation'!$C$4:$ALN$59,F$4,0)),"",HLOOKUP($B473,'Base facturation'!$C$4:$ALN$59,F$4,0)))</f>
        <v/>
      </c>
      <c r="G473" s="309" t="str">
        <f>IF(IF(ISERROR(HLOOKUP($B473,'Base facturation'!$C$4:$ALN$59,G$4,0)),"",HLOOKUP($B473,'Base facturation'!$C$4:$ALN$59,G$4,0))=0,"",IF(ISERROR(HLOOKUP($B473,'Base facturation'!$C$4:$ALN$59,G$4,0)),"",HLOOKUP($B473,'Base facturation'!$C$4:$ALN$59,G$4,0)))</f>
        <v/>
      </c>
      <c r="H473" s="309" t="str">
        <f>IF(IF(ISERROR(HLOOKUP($B473,'Base facturation'!$C$4:$ALN$59,H$4,0)),"",HLOOKUP($B473,'Base facturation'!$C$4:$ALN$59,H$4,0))=0,"",IF(ISERROR(HLOOKUP($B473,'Base facturation'!$C$4:$ALN$59,H$4,0)),"",HLOOKUP($B473,'Base facturation'!$C$4:$ALN$59,H$4,0)))</f>
        <v/>
      </c>
      <c r="I473" s="287" t="str">
        <f t="shared" si="7"/>
        <v/>
      </c>
      <c r="J473" s="299"/>
      <c r="K473" s="294"/>
      <c r="L473" s="294"/>
      <c r="M473" s="295"/>
    </row>
    <row r="474" spans="2:13" ht="19.600000000000001" customHeight="1" x14ac:dyDescent="0.25">
      <c r="B474" s="282" t="s">
        <v>3281</v>
      </c>
      <c r="C474" s="283" t="str">
        <f>IF(IF(ISERROR(HLOOKUP($B474,'Base facturation'!$C$4:$ALN$59,C$4,0)),"",HLOOKUP($B474,'Base facturation'!$C$4:$ALN$59,C$4,0))=0,"",IF(ISERROR(HLOOKUP($B474,'Base facturation'!$C$4:$ALN$59,C$4,0)),"",HLOOKUP($B474,'Base facturation'!$C$4:$ALN$59,C$4,0)))</f>
        <v/>
      </c>
      <c r="D474" s="283" t="str">
        <f>IF(IF(ISERROR(HLOOKUP($B474,'Base facturation'!$C$4:$ALN$59,D$4,0)),"",HLOOKUP($B474,'Base facturation'!$C$4:$ALN$59,D$4,0))=0,"",IF(ISERROR(HLOOKUP($B474,'Base facturation'!$C$4:$ALN$59,D$4,0)),"",HLOOKUP($B474,'Base facturation'!$C$4:$ALN$59,D$4,0)))</f>
        <v/>
      </c>
      <c r="E474" s="283" t="str">
        <f>IF(IF(ISERROR(HLOOKUP($B474,'Base facturation'!$C$4:$ALN$59,E$4,0)),"",HLOOKUP($B474,'Base facturation'!$C$4:$ALN$59,E$4,0))=0,"",IF(ISERROR(HLOOKUP($B474,'Base facturation'!$C$4:$ALN$59,E$4,0)),"",HLOOKUP($B474,'Base facturation'!$C$4:$ALN$59,E$4,0)))</f>
        <v/>
      </c>
      <c r="F474" s="287" t="str">
        <f>IF(IF(ISERROR(HLOOKUP($B474,'Base facturation'!$C$4:$ALN$59,F$4,0)),"",HLOOKUP($B474,'Base facturation'!$C$4:$ALN$59,F$4,0))=0,"",IF(ISERROR(HLOOKUP($B474,'Base facturation'!$C$4:$ALN$59,F$4,0)),"",HLOOKUP($B474,'Base facturation'!$C$4:$ALN$59,F$4,0)))</f>
        <v/>
      </c>
      <c r="G474" s="309" t="str">
        <f>IF(IF(ISERROR(HLOOKUP($B474,'Base facturation'!$C$4:$ALN$59,G$4,0)),"",HLOOKUP($B474,'Base facturation'!$C$4:$ALN$59,G$4,0))=0,"",IF(ISERROR(HLOOKUP($B474,'Base facturation'!$C$4:$ALN$59,G$4,0)),"",HLOOKUP($B474,'Base facturation'!$C$4:$ALN$59,G$4,0)))</f>
        <v/>
      </c>
      <c r="H474" s="309" t="str">
        <f>IF(IF(ISERROR(HLOOKUP($B474,'Base facturation'!$C$4:$ALN$59,H$4,0)),"",HLOOKUP($B474,'Base facturation'!$C$4:$ALN$59,H$4,0))=0,"",IF(ISERROR(HLOOKUP($B474,'Base facturation'!$C$4:$ALN$59,H$4,0)),"",HLOOKUP($B474,'Base facturation'!$C$4:$ALN$59,H$4,0)))</f>
        <v/>
      </c>
      <c r="I474" s="287" t="str">
        <f t="shared" si="7"/>
        <v/>
      </c>
      <c r="J474" s="299"/>
      <c r="K474" s="294"/>
      <c r="L474" s="294"/>
      <c r="M474" s="295"/>
    </row>
    <row r="475" spans="2:13" ht="19.600000000000001" customHeight="1" x14ac:dyDescent="0.25">
      <c r="B475" s="282" t="s">
        <v>3282</v>
      </c>
      <c r="C475" s="283" t="str">
        <f>IF(IF(ISERROR(HLOOKUP($B475,'Base facturation'!$C$4:$ALN$59,C$4,0)),"",HLOOKUP($B475,'Base facturation'!$C$4:$ALN$59,C$4,0))=0,"",IF(ISERROR(HLOOKUP($B475,'Base facturation'!$C$4:$ALN$59,C$4,0)),"",HLOOKUP($B475,'Base facturation'!$C$4:$ALN$59,C$4,0)))</f>
        <v/>
      </c>
      <c r="D475" s="283" t="str">
        <f>IF(IF(ISERROR(HLOOKUP($B475,'Base facturation'!$C$4:$ALN$59,D$4,0)),"",HLOOKUP($B475,'Base facturation'!$C$4:$ALN$59,D$4,0))=0,"",IF(ISERROR(HLOOKUP($B475,'Base facturation'!$C$4:$ALN$59,D$4,0)),"",HLOOKUP($B475,'Base facturation'!$C$4:$ALN$59,D$4,0)))</f>
        <v/>
      </c>
      <c r="E475" s="283" t="str">
        <f>IF(IF(ISERROR(HLOOKUP($B475,'Base facturation'!$C$4:$ALN$59,E$4,0)),"",HLOOKUP($B475,'Base facturation'!$C$4:$ALN$59,E$4,0))=0,"",IF(ISERROR(HLOOKUP($B475,'Base facturation'!$C$4:$ALN$59,E$4,0)),"",HLOOKUP($B475,'Base facturation'!$C$4:$ALN$59,E$4,0)))</f>
        <v/>
      </c>
      <c r="F475" s="287" t="str">
        <f>IF(IF(ISERROR(HLOOKUP($B475,'Base facturation'!$C$4:$ALN$59,F$4,0)),"",HLOOKUP($B475,'Base facturation'!$C$4:$ALN$59,F$4,0))=0,"",IF(ISERROR(HLOOKUP($B475,'Base facturation'!$C$4:$ALN$59,F$4,0)),"",HLOOKUP($B475,'Base facturation'!$C$4:$ALN$59,F$4,0)))</f>
        <v/>
      </c>
      <c r="G475" s="309" t="str">
        <f>IF(IF(ISERROR(HLOOKUP($B475,'Base facturation'!$C$4:$ALN$59,G$4,0)),"",HLOOKUP($B475,'Base facturation'!$C$4:$ALN$59,G$4,0))=0,"",IF(ISERROR(HLOOKUP($B475,'Base facturation'!$C$4:$ALN$59,G$4,0)),"",HLOOKUP($B475,'Base facturation'!$C$4:$ALN$59,G$4,0)))</f>
        <v/>
      </c>
      <c r="H475" s="309" t="str">
        <f>IF(IF(ISERROR(HLOOKUP($B475,'Base facturation'!$C$4:$ALN$59,H$4,0)),"",HLOOKUP($B475,'Base facturation'!$C$4:$ALN$59,H$4,0))=0,"",IF(ISERROR(HLOOKUP($B475,'Base facturation'!$C$4:$ALN$59,H$4,0)),"",HLOOKUP($B475,'Base facturation'!$C$4:$ALN$59,H$4,0)))</f>
        <v/>
      </c>
      <c r="I475" s="287" t="str">
        <f t="shared" si="7"/>
        <v/>
      </c>
      <c r="J475" s="299"/>
      <c r="K475" s="294"/>
      <c r="L475" s="294"/>
      <c r="M475" s="295"/>
    </row>
    <row r="476" spans="2:13" ht="19.600000000000001" customHeight="1" x14ac:dyDescent="0.25">
      <c r="B476" s="282" t="s">
        <v>3283</v>
      </c>
      <c r="C476" s="283" t="str">
        <f>IF(IF(ISERROR(HLOOKUP($B476,'Base facturation'!$C$4:$ALN$59,C$4,0)),"",HLOOKUP($B476,'Base facturation'!$C$4:$ALN$59,C$4,0))=0,"",IF(ISERROR(HLOOKUP($B476,'Base facturation'!$C$4:$ALN$59,C$4,0)),"",HLOOKUP($B476,'Base facturation'!$C$4:$ALN$59,C$4,0)))</f>
        <v/>
      </c>
      <c r="D476" s="283" t="str">
        <f>IF(IF(ISERROR(HLOOKUP($B476,'Base facturation'!$C$4:$ALN$59,D$4,0)),"",HLOOKUP($B476,'Base facturation'!$C$4:$ALN$59,D$4,0))=0,"",IF(ISERROR(HLOOKUP($B476,'Base facturation'!$C$4:$ALN$59,D$4,0)),"",HLOOKUP($B476,'Base facturation'!$C$4:$ALN$59,D$4,0)))</f>
        <v/>
      </c>
      <c r="E476" s="283" t="str">
        <f>IF(IF(ISERROR(HLOOKUP($B476,'Base facturation'!$C$4:$ALN$59,E$4,0)),"",HLOOKUP($B476,'Base facturation'!$C$4:$ALN$59,E$4,0))=0,"",IF(ISERROR(HLOOKUP($B476,'Base facturation'!$C$4:$ALN$59,E$4,0)),"",HLOOKUP($B476,'Base facturation'!$C$4:$ALN$59,E$4,0)))</f>
        <v/>
      </c>
      <c r="F476" s="287" t="str">
        <f>IF(IF(ISERROR(HLOOKUP($B476,'Base facturation'!$C$4:$ALN$59,F$4,0)),"",HLOOKUP($B476,'Base facturation'!$C$4:$ALN$59,F$4,0))=0,"",IF(ISERROR(HLOOKUP($B476,'Base facturation'!$C$4:$ALN$59,F$4,0)),"",HLOOKUP($B476,'Base facturation'!$C$4:$ALN$59,F$4,0)))</f>
        <v/>
      </c>
      <c r="G476" s="309" t="str">
        <f>IF(IF(ISERROR(HLOOKUP($B476,'Base facturation'!$C$4:$ALN$59,G$4,0)),"",HLOOKUP($B476,'Base facturation'!$C$4:$ALN$59,G$4,0))=0,"",IF(ISERROR(HLOOKUP($B476,'Base facturation'!$C$4:$ALN$59,G$4,0)),"",HLOOKUP($B476,'Base facturation'!$C$4:$ALN$59,G$4,0)))</f>
        <v/>
      </c>
      <c r="H476" s="309" t="str">
        <f>IF(IF(ISERROR(HLOOKUP($B476,'Base facturation'!$C$4:$ALN$59,H$4,0)),"",HLOOKUP($B476,'Base facturation'!$C$4:$ALN$59,H$4,0))=0,"",IF(ISERROR(HLOOKUP($B476,'Base facturation'!$C$4:$ALN$59,H$4,0)),"",HLOOKUP($B476,'Base facturation'!$C$4:$ALN$59,H$4,0)))</f>
        <v/>
      </c>
      <c r="I476" s="287" t="str">
        <f t="shared" si="7"/>
        <v/>
      </c>
      <c r="J476" s="299"/>
      <c r="K476" s="294"/>
      <c r="L476" s="294"/>
      <c r="M476" s="295"/>
    </row>
    <row r="477" spans="2:13" ht="19.600000000000001" customHeight="1" x14ac:dyDescent="0.25">
      <c r="B477" s="282" t="s">
        <v>3284</v>
      </c>
      <c r="C477" s="283" t="str">
        <f>IF(IF(ISERROR(HLOOKUP($B477,'Base facturation'!$C$4:$ALN$59,C$4,0)),"",HLOOKUP($B477,'Base facturation'!$C$4:$ALN$59,C$4,0))=0,"",IF(ISERROR(HLOOKUP($B477,'Base facturation'!$C$4:$ALN$59,C$4,0)),"",HLOOKUP($B477,'Base facturation'!$C$4:$ALN$59,C$4,0)))</f>
        <v/>
      </c>
      <c r="D477" s="283" t="str">
        <f>IF(IF(ISERROR(HLOOKUP($B477,'Base facturation'!$C$4:$ALN$59,D$4,0)),"",HLOOKUP($B477,'Base facturation'!$C$4:$ALN$59,D$4,0))=0,"",IF(ISERROR(HLOOKUP($B477,'Base facturation'!$C$4:$ALN$59,D$4,0)),"",HLOOKUP($B477,'Base facturation'!$C$4:$ALN$59,D$4,0)))</f>
        <v/>
      </c>
      <c r="E477" s="283" t="str">
        <f>IF(IF(ISERROR(HLOOKUP($B477,'Base facturation'!$C$4:$ALN$59,E$4,0)),"",HLOOKUP($B477,'Base facturation'!$C$4:$ALN$59,E$4,0))=0,"",IF(ISERROR(HLOOKUP($B477,'Base facturation'!$C$4:$ALN$59,E$4,0)),"",HLOOKUP($B477,'Base facturation'!$C$4:$ALN$59,E$4,0)))</f>
        <v/>
      </c>
      <c r="F477" s="287" t="str">
        <f>IF(IF(ISERROR(HLOOKUP($B477,'Base facturation'!$C$4:$ALN$59,F$4,0)),"",HLOOKUP($B477,'Base facturation'!$C$4:$ALN$59,F$4,0))=0,"",IF(ISERROR(HLOOKUP($B477,'Base facturation'!$C$4:$ALN$59,F$4,0)),"",HLOOKUP($B477,'Base facturation'!$C$4:$ALN$59,F$4,0)))</f>
        <v/>
      </c>
      <c r="G477" s="309" t="str">
        <f>IF(IF(ISERROR(HLOOKUP($B477,'Base facturation'!$C$4:$ALN$59,G$4,0)),"",HLOOKUP($B477,'Base facturation'!$C$4:$ALN$59,G$4,0))=0,"",IF(ISERROR(HLOOKUP($B477,'Base facturation'!$C$4:$ALN$59,G$4,0)),"",HLOOKUP($B477,'Base facturation'!$C$4:$ALN$59,G$4,0)))</f>
        <v/>
      </c>
      <c r="H477" s="309" t="str">
        <f>IF(IF(ISERROR(HLOOKUP($B477,'Base facturation'!$C$4:$ALN$59,H$4,0)),"",HLOOKUP($B477,'Base facturation'!$C$4:$ALN$59,H$4,0))=0,"",IF(ISERROR(HLOOKUP($B477,'Base facturation'!$C$4:$ALN$59,H$4,0)),"",HLOOKUP($B477,'Base facturation'!$C$4:$ALN$59,H$4,0)))</f>
        <v/>
      </c>
      <c r="I477" s="287" t="str">
        <f t="shared" si="7"/>
        <v/>
      </c>
      <c r="J477" s="299"/>
      <c r="K477" s="294"/>
      <c r="L477" s="294"/>
      <c r="M477" s="295"/>
    </row>
    <row r="478" spans="2:13" ht="19.600000000000001" customHeight="1" x14ac:dyDescent="0.25">
      <c r="B478" s="282" t="s">
        <v>3285</v>
      </c>
      <c r="C478" s="283" t="str">
        <f>IF(IF(ISERROR(HLOOKUP($B478,'Base facturation'!$C$4:$ALN$59,C$4,0)),"",HLOOKUP($B478,'Base facturation'!$C$4:$ALN$59,C$4,0))=0,"",IF(ISERROR(HLOOKUP($B478,'Base facturation'!$C$4:$ALN$59,C$4,0)),"",HLOOKUP($B478,'Base facturation'!$C$4:$ALN$59,C$4,0)))</f>
        <v/>
      </c>
      <c r="D478" s="283" t="str">
        <f>IF(IF(ISERROR(HLOOKUP($B478,'Base facturation'!$C$4:$ALN$59,D$4,0)),"",HLOOKUP($B478,'Base facturation'!$C$4:$ALN$59,D$4,0))=0,"",IF(ISERROR(HLOOKUP($B478,'Base facturation'!$C$4:$ALN$59,D$4,0)),"",HLOOKUP($B478,'Base facturation'!$C$4:$ALN$59,D$4,0)))</f>
        <v/>
      </c>
      <c r="E478" s="283" t="str">
        <f>IF(IF(ISERROR(HLOOKUP($B478,'Base facturation'!$C$4:$ALN$59,E$4,0)),"",HLOOKUP($B478,'Base facturation'!$C$4:$ALN$59,E$4,0))=0,"",IF(ISERROR(HLOOKUP($B478,'Base facturation'!$C$4:$ALN$59,E$4,0)),"",HLOOKUP($B478,'Base facturation'!$C$4:$ALN$59,E$4,0)))</f>
        <v/>
      </c>
      <c r="F478" s="287" t="str">
        <f>IF(IF(ISERROR(HLOOKUP($B478,'Base facturation'!$C$4:$ALN$59,F$4,0)),"",HLOOKUP($B478,'Base facturation'!$C$4:$ALN$59,F$4,0))=0,"",IF(ISERROR(HLOOKUP($B478,'Base facturation'!$C$4:$ALN$59,F$4,0)),"",HLOOKUP($B478,'Base facturation'!$C$4:$ALN$59,F$4,0)))</f>
        <v/>
      </c>
      <c r="G478" s="309" t="str">
        <f>IF(IF(ISERROR(HLOOKUP($B478,'Base facturation'!$C$4:$ALN$59,G$4,0)),"",HLOOKUP($B478,'Base facturation'!$C$4:$ALN$59,G$4,0))=0,"",IF(ISERROR(HLOOKUP($B478,'Base facturation'!$C$4:$ALN$59,G$4,0)),"",HLOOKUP($B478,'Base facturation'!$C$4:$ALN$59,G$4,0)))</f>
        <v/>
      </c>
      <c r="H478" s="309" t="str">
        <f>IF(IF(ISERROR(HLOOKUP($B478,'Base facturation'!$C$4:$ALN$59,H$4,0)),"",HLOOKUP($B478,'Base facturation'!$C$4:$ALN$59,H$4,0))=0,"",IF(ISERROR(HLOOKUP($B478,'Base facturation'!$C$4:$ALN$59,H$4,0)),"",HLOOKUP($B478,'Base facturation'!$C$4:$ALN$59,H$4,0)))</f>
        <v/>
      </c>
      <c r="I478" s="287" t="str">
        <f t="shared" si="7"/>
        <v/>
      </c>
      <c r="J478" s="299"/>
      <c r="K478" s="294"/>
      <c r="L478" s="294"/>
      <c r="M478" s="295"/>
    </row>
    <row r="479" spans="2:13" ht="19.600000000000001" customHeight="1" x14ac:dyDescent="0.25">
      <c r="B479" s="282" t="s">
        <v>3286</v>
      </c>
      <c r="C479" s="283" t="str">
        <f>IF(IF(ISERROR(HLOOKUP($B479,'Base facturation'!$C$4:$ALN$59,C$4,0)),"",HLOOKUP($B479,'Base facturation'!$C$4:$ALN$59,C$4,0))=0,"",IF(ISERROR(HLOOKUP($B479,'Base facturation'!$C$4:$ALN$59,C$4,0)),"",HLOOKUP($B479,'Base facturation'!$C$4:$ALN$59,C$4,0)))</f>
        <v/>
      </c>
      <c r="D479" s="283" t="str">
        <f>IF(IF(ISERROR(HLOOKUP($B479,'Base facturation'!$C$4:$ALN$59,D$4,0)),"",HLOOKUP($B479,'Base facturation'!$C$4:$ALN$59,D$4,0))=0,"",IF(ISERROR(HLOOKUP($B479,'Base facturation'!$C$4:$ALN$59,D$4,0)),"",HLOOKUP($B479,'Base facturation'!$C$4:$ALN$59,D$4,0)))</f>
        <v/>
      </c>
      <c r="E479" s="283" t="str">
        <f>IF(IF(ISERROR(HLOOKUP($B479,'Base facturation'!$C$4:$ALN$59,E$4,0)),"",HLOOKUP($B479,'Base facturation'!$C$4:$ALN$59,E$4,0))=0,"",IF(ISERROR(HLOOKUP($B479,'Base facturation'!$C$4:$ALN$59,E$4,0)),"",HLOOKUP($B479,'Base facturation'!$C$4:$ALN$59,E$4,0)))</f>
        <v/>
      </c>
      <c r="F479" s="287" t="str">
        <f>IF(IF(ISERROR(HLOOKUP($B479,'Base facturation'!$C$4:$ALN$59,F$4,0)),"",HLOOKUP($B479,'Base facturation'!$C$4:$ALN$59,F$4,0))=0,"",IF(ISERROR(HLOOKUP($B479,'Base facturation'!$C$4:$ALN$59,F$4,0)),"",HLOOKUP($B479,'Base facturation'!$C$4:$ALN$59,F$4,0)))</f>
        <v/>
      </c>
      <c r="G479" s="309" t="str">
        <f>IF(IF(ISERROR(HLOOKUP($B479,'Base facturation'!$C$4:$ALN$59,G$4,0)),"",HLOOKUP($B479,'Base facturation'!$C$4:$ALN$59,G$4,0))=0,"",IF(ISERROR(HLOOKUP($B479,'Base facturation'!$C$4:$ALN$59,G$4,0)),"",HLOOKUP($B479,'Base facturation'!$C$4:$ALN$59,G$4,0)))</f>
        <v/>
      </c>
      <c r="H479" s="309" t="str">
        <f>IF(IF(ISERROR(HLOOKUP($B479,'Base facturation'!$C$4:$ALN$59,H$4,0)),"",HLOOKUP($B479,'Base facturation'!$C$4:$ALN$59,H$4,0))=0,"",IF(ISERROR(HLOOKUP($B479,'Base facturation'!$C$4:$ALN$59,H$4,0)),"",HLOOKUP($B479,'Base facturation'!$C$4:$ALN$59,H$4,0)))</f>
        <v/>
      </c>
      <c r="I479" s="287" t="str">
        <f t="shared" si="7"/>
        <v/>
      </c>
      <c r="J479" s="299"/>
      <c r="K479" s="294"/>
      <c r="L479" s="294"/>
      <c r="M479" s="295"/>
    </row>
    <row r="480" spans="2:13" ht="19.600000000000001" customHeight="1" x14ac:dyDescent="0.25">
      <c r="B480" s="282" t="s">
        <v>3287</v>
      </c>
      <c r="C480" s="283" t="str">
        <f>IF(IF(ISERROR(HLOOKUP($B480,'Base facturation'!$C$4:$ALN$59,C$4,0)),"",HLOOKUP($B480,'Base facturation'!$C$4:$ALN$59,C$4,0))=0,"",IF(ISERROR(HLOOKUP($B480,'Base facturation'!$C$4:$ALN$59,C$4,0)),"",HLOOKUP($B480,'Base facturation'!$C$4:$ALN$59,C$4,0)))</f>
        <v/>
      </c>
      <c r="D480" s="283" t="str">
        <f>IF(IF(ISERROR(HLOOKUP($B480,'Base facturation'!$C$4:$ALN$59,D$4,0)),"",HLOOKUP($B480,'Base facturation'!$C$4:$ALN$59,D$4,0))=0,"",IF(ISERROR(HLOOKUP($B480,'Base facturation'!$C$4:$ALN$59,D$4,0)),"",HLOOKUP($B480,'Base facturation'!$C$4:$ALN$59,D$4,0)))</f>
        <v/>
      </c>
      <c r="E480" s="283" t="str">
        <f>IF(IF(ISERROR(HLOOKUP($B480,'Base facturation'!$C$4:$ALN$59,E$4,0)),"",HLOOKUP($B480,'Base facturation'!$C$4:$ALN$59,E$4,0))=0,"",IF(ISERROR(HLOOKUP($B480,'Base facturation'!$C$4:$ALN$59,E$4,0)),"",HLOOKUP($B480,'Base facturation'!$C$4:$ALN$59,E$4,0)))</f>
        <v/>
      </c>
      <c r="F480" s="287" t="str">
        <f>IF(IF(ISERROR(HLOOKUP($B480,'Base facturation'!$C$4:$ALN$59,F$4,0)),"",HLOOKUP($B480,'Base facturation'!$C$4:$ALN$59,F$4,0))=0,"",IF(ISERROR(HLOOKUP($B480,'Base facturation'!$C$4:$ALN$59,F$4,0)),"",HLOOKUP($B480,'Base facturation'!$C$4:$ALN$59,F$4,0)))</f>
        <v/>
      </c>
      <c r="G480" s="309" t="str">
        <f>IF(IF(ISERROR(HLOOKUP($B480,'Base facturation'!$C$4:$ALN$59,G$4,0)),"",HLOOKUP($B480,'Base facturation'!$C$4:$ALN$59,G$4,0))=0,"",IF(ISERROR(HLOOKUP($B480,'Base facturation'!$C$4:$ALN$59,G$4,0)),"",HLOOKUP($B480,'Base facturation'!$C$4:$ALN$59,G$4,0)))</f>
        <v/>
      </c>
      <c r="H480" s="309" t="str">
        <f>IF(IF(ISERROR(HLOOKUP($B480,'Base facturation'!$C$4:$ALN$59,H$4,0)),"",HLOOKUP($B480,'Base facturation'!$C$4:$ALN$59,H$4,0))=0,"",IF(ISERROR(HLOOKUP($B480,'Base facturation'!$C$4:$ALN$59,H$4,0)),"",HLOOKUP($B480,'Base facturation'!$C$4:$ALN$59,H$4,0)))</f>
        <v/>
      </c>
      <c r="I480" s="287" t="str">
        <f t="shared" si="7"/>
        <v/>
      </c>
      <c r="J480" s="299"/>
      <c r="K480" s="294"/>
      <c r="L480" s="294"/>
      <c r="M480" s="295"/>
    </row>
    <row r="481" spans="2:13" ht="19.600000000000001" customHeight="1" x14ac:dyDescent="0.25">
      <c r="B481" s="282" t="s">
        <v>3288</v>
      </c>
      <c r="C481" s="283" t="str">
        <f>IF(IF(ISERROR(HLOOKUP($B481,'Base facturation'!$C$4:$ALN$59,C$4,0)),"",HLOOKUP($B481,'Base facturation'!$C$4:$ALN$59,C$4,0))=0,"",IF(ISERROR(HLOOKUP($B481,'Base facturation'!$C$4:$ALN$59,C$4,0)),"",HLOOKUP($B481,'Base facturation'!$C$4:$ALN$59,C$4,0)))</f>
        <v/>
      </c>
      <c r="D481" s="283" t="str">
        <f>IF(IF(ISERROR(HLOOKUP($B481,'Base facturation'!$C$4:$ALN$59,D$4,0)),"",HLOOKUP($B481,'Base facturation'!$C$4:$ALN$59,D$4,0))=0,"",IF(ISERROR(HLOOKUP($B481,'Base facturation'!$C$4:$ALN$59,D$4,0)),"",HLOOKUP($B481,'Base facturation'!$C$4:$ALN$59,D$4,0)))</f>
        <v/>
      </c>
      <c r="E481" s="283" t="str">
        <f>IF(IF(ISERROR(HLOOKUP($B481,'Base facturation'!$C$4:$ALN$59,E$4,0)),"",HLOOKUP($B481,'Base facturation'!$C$4:$ALN$59,E$4,0))=0,"",IF(ISERROR(HLOOKUP($B481,'Base facturation'!$C$4:$ALN$59,E$4,0)),"",HLOOKUP($B481,'Base facturation'!$C$4:$ALN$59,E$4,0)))</f>
        <v/>
      </c>
      <c r="F481" s="287" t="str">
        <f>IF(IF(ISERROR(HLOOKUP($B481,'Base facturation'!$C$4:$ALN$59,F$4,0)),"",HLOOKUP($B481,'Base facturation'!$C$4:$ALN$59,F$4,0))=0,"",IF(ISERROR(HLOOKUP($B481,'Base facturation'!$C$4:$ALN$59,F$4,0)),"",HLOOKUP($B481,'Base facturation'!$C$4:$ALN$59,F$4,0)))</f>
        <v/>
      </c>
      <c r="G481" s="309" t="str">
        <f>IF(IF(ISERROR(HLOOKUP($B481,'Base facturation'!$C$4:$ALN$59,G$4,0)),"",HLOOKUP($B481,'Base facturation'!$C$4:$ALN$59,G$4,0))=0,"",IF(ISERROR(HLOOKUP($B481,'Base facturation'!$C$4:$ALN$59,G$4,0)),"",HLOOKUP($B481,'Base facturation'!$C$4:$ALN$59,G$4,0)))</f>
        <v/>
      </c>
      <c r="H481" s="309" t="str">
        <f>IF(IF(ISERROR(HLOOKUP($B481,'Base facturation'!$C$4:$ALN$59,H$4,0)),"",HLOOKUP($B481,'Base facturation'!$C$4:$ALN$59,H$4,0))=0,"",IF(ISERROR(HLOOKUP($B481,'Base facturation'!$C$4:$ALN$59,H$4,0)),"",HLOOKUP($B481,'Base facturation'!$C$4:$ALN$59,H$4,0)))</f>
        <v/>
      </c>
      <c r="I481" s="287" t="str">
        <f t="shared" si="7"/>
        <v/>
      </c>
      <c r="J481" s="299"/>
      <c r="K481" s="294"/>
      <c r="L481" s="294"/>
      <c r="M481" s="295"/>
    </row>
    <row r="482" spans="2:13" ht="19.600000000000001" customHeight="1" x14ac:dyDescent="0.25">
      <c r="B482" s="282" t="s">
        <v>3289</v>
      </c>
      <c r="C482" s="283" t="str">
        <f>IF(IF(ISERROR(HLOOKUP($B482,'Base facturation'!$C$4:$ALN$59,C$4,0)),"",HLOOKUP($B482,'Base facturation'!$C$4:$ALN$59,C$4,0))=0,"",IF(ISERROR(HLOOKUP($B482,'Base facturation'!$C$4:$ALN$59,C$4,0)),"",HLOOKUP($B482,'Base facturation'!$C$4:$ALN$59,C$4,0)))</f>
        <v/>
      </c>
      <c r="D482" s="283" t="str">
        <f>IF(IF(ISERROR(HLOOKUP($B482,'Base facturation'!$C$4:$ALN$59,D$4,0)),"",HLOOKUP($B482,'Base facturation'!$C$4:$ALN$59,D$4,0))=0,"",IF(ISERROR(HLOOKUP($B482,'Base facturation'!$C$4:$ALN$59,D$4,0)),"",HLOOKUP($B482,'Base facturation'!$C$4:$ALN$59,D$4,0)))</f>
        <v/>
      </c>
      <c r="E482" s="283" t="str">
        <f>IF(IF(ISERROR(HLOOKUP($B482,'Base facturation'!$C$4:$ALN$59,E$4,0)),"",HLOOKUP($B482,'Base facturation'!$C$4:$ALN$59,E$4,0))=0,"",IF(ISERROR(HLOOKUP($B482,'Base facturation'!$C$4:$ALN$59,E$4,0)),"",HLOOKUP($B482,'Base facturation'!$C$4:$ALN$59,E$4,0)))</f>
        <v/>
      </c>
      <c r="F482" s="287" t="str">
        <f>IF(IF(ISERROR(HLOOKUP($B482,'Base facturation'!$C$4:$ALN$59,F$4,0)),"",HLOOKUP($B482,'Base facturation'!$C$4:$ALN$59,F$4,0))=0,"",IF(ISERROR(HLOOKUP($B482,'Base facturation'!$C$4:$ALN$59,F$4,0)),"",HLOOKUP($B482,'Base facturation'!$C$4:$ALN$59,F$4,0)))</f>
        <v/>
      </c>
      <c r="G482" s="309" t="str">
        <f>IF(IF(ISERROR(HLOOKUP($B482,'Base facturation'!$C$4:$ALN$59,G$4,0)),"",HLOOKUP($B482,'Base facturation'!$C$4:$ALN$59,G$4,0))=0,"",IF(ISERROR(HLOOKUP($B482,'Base facturation'!$C$4:$ALN$59,G$4,0)),"",HLOOKUP($B482,'Base facturation'!$C$4:$ALN$59,G$4,0)))</f>
        <v/>
      </c>
      <c r="H482" s="309" t="str">
        <f>IF(IF(ISERROR(HLOOKUP($B482,'Base facturation'!$C$4:$ALN$59,H$4,0)),"",HLOOKUP($B482,'Base facturation'!$C$4:$ALN$59,H$4,0))=0,"",IF(ISERROR(HLOOKUP($B482,'Base facturation'!$C$4:$ALN$59,H$4,0)),"",HLOOKUP($B482,'Base facturation'!$C$4:$ALN$59,H$4,0)))</f>
        <v/>
      </c>
      <c r="I482" s="287" t="str">
        <f t="shared" si="7"/>
        <v/>
      </c>
      <c r="J482" s="299"/>
      <c r="K482" s="294"/>
      <c r="L482" s="294"/>
      <c r="M482" s="295"/>
    </row>
    <row r="483" spans="2:13" ht="19.600000000000001" customHeight="1" x14ac:dyDescent="0.25">
      <c r="B483" s="282" t="s">
        <v>3290</v>
      </c>
      <c r="C483" s="283" t="str">
        <f>IF(IF(ISERROR(HLOOKUP($B483,'Base facturation'!$C$4:$ALN$59,C$4,0)),"",HLOOKUP($B483,'Base facturation'!$C$4:$ALN$59,C$4,0))=0,"",IF(ISERROR(HLOOKUP($B483,'Base facturation'!$C$4:$ALN$59,C$4,0)),"",HLOOKUP($B483,'Base facturation'!$C$4:$ALN$59,C$4,0)))</f>
        <v/>
      </c>
      <c r="D483" s="283" t="str">
        <f>IF(IF(ISERROR(HLOOKUP($B483,'Base facturation'!$C$4:$ALN$59,D$4,0)),"",HLOOKUP($B483,'Base facturation'!$C$4:$ALN$59,D$4,0))=0,"",IF(ISERROR(HLOOKUP($B483,'Base facturation'!$C$4:$ALN$59,D$4,0)),"",HLOOKUP($B483,'Base facturation'!$C$4:$ALN$59,D$4,0)))</f>
        <v/>
      </c>
      <c r="E483" s="283" t="str">
        <f>IF(IF(ISERROR(HLOOKUP($B483,'Base facturation'!$C$4:$ALN$59,E$4,0)),"",HLOOKUP($B483,'Base facturation'!$C$4:$ALN$59,E$4,0))=0,"",IF(ISERROR(HLOOKUP($B483,'Base facturation'!$C$4:$ALN$59,E$4,0)),"",HLOOKUP($B483,'Base facturation'!$C$4:$ALN$59,E$4,0)))</f>
        <v/>
      </c>
      <c r="F483" s="287" t="str">
        <f>IF(IF(ISERROR(HLOOKUP($B483,'Base facturation'!$C$4:$ALN$59,F$4,0)),"",HLOOKUP($B483,'Base facturation'!$C$4:$ALN$59,F$4,0))=0,"",IF(ISERROR(HLOOKUP($B483,'Base facturation'!$C$4:$ALN$59,F$4,0)),"",HLOOKUP($B483,'Base facturation'!$C$4:$ALN$59,F$4,0)))</f>
        <v/>
      </c>
      <c r="G483" s="309" t="str">
        <f>IF(IF(ISERROR(HLOOKUP($B483,'Base facturation'!$C$4:$ALN$59,G$4,0)),"",HLOOKUP($B483,'Base facturation'!$C$4:$ALN$59,G$4,0))=0,"",IF(ISERROR(HLOOKUP($B483,'Base facturation'!$C$4:$ALN$59,G$4,0)),"",HLOOKUP($B483,'Base facturation'!$C$4:$ALN$59,G$4,0)))</f>
        <v/>
      </c>
      <c r="H483" s="309" t="str">
        <f>IF(IF(ISERROR(HLOOKUP($B483,'Base facturation'!$C$4:$ALN$59,H$4,0)),"",HLOOKUP($B483,'Base facturation'!$C$4:$ALN$59,H$4,0))=0,"",IF(ISERROR(HLOOKUP($B483,'Base facturation'!$C$4:$ALN$59,H$4,0)),"",HLOOKUP($B483,'Base facturation'!$C$4:$ALN$59,H$4,0)))</f>
        <v/>
      </c>
      <c r="I483" s="287" t="str">
        <f t="shared" si="7"/>
        <v/>
      </c>
      <c r="J483" s="299"/>
      <c r="K483" s="294"/>
      <c r="L483" s="294"/>
      <c r="M483" s="295"/>
    </row>
    <row r="484" spans="2:13" ht="19.600000000000001" customHeight="1" x14ac:dyDescent="0.25">
      <c r="B484" s="282" t="s">
        <v>3291</v>
      </c>
      <c r="C484" s="283" t="str">
        <f>IF(IF(ISERROR(HLOOKUP($B484,'Base facturation'!$C$4:$ALN$59,C$4,0)),"",HLOOKUP($B484,'Base facturation'!$C$4:$ALN$59,C$4,0))=0,"",IF(ISERROR(HLOOKUP($B484,'Base facturation'!$C$4:$ALN$59,C$4,0)),"",HLOOKUP($B484,'Base facturation'!$C$4:$ALN$59,C$4,0)))</f>
        <v/>
      </c>
      <c r="D484" s="283" t="str">
        <f>IF(IF(ISERROR(HLOOKUP($B484,'Base facturation'!$C$4:$ALN$59,D$4,0)),"",HLOOKUP($B484,'Base facturation'!$C$4:$ALN$59,D$4,0))=0,"",IF(ISERROR(HLOOKUP($B484,'Base facturation'!$C$4:$ALN$59,D$4,0)),"",HLOOKUP($B484,'Base facturation'!$C$4:$ALN$59,D$4,0)))</f>
        <v/>
      </c>
      <c r="E484" s="283" t="str">
        <f>IF(IF(ISERROR(HLOOKUP($B484,'Base facturation'!$C$4:$ALN$59,E$4,0)),"",HLOOKUP($B484,'Base facturation'!$C$4:$ALN$59,E$4,0))=0,"",IF(ISERROR(HLOOKUP($B484,'Base facturation'!$C$4:$ALN$59,E$4,0)),"",HLOOKUP($B484,'Base facturation'!$C$4:$ALN$59,E$4,0)))</f>
        <v/>
      </c>
      <c r="F484" s="287" t="str">
        <f>IF(IF(ISERROR(HLOOKUP($B484,'Base facturation'!$C$4:$ALN$59,F$4,0)),"",HLOOKUP($B484,'Base facturation'!$C$4:$ALN$59,F$4,0))=0,"",IF(ISERROR(HLOOKUP($B484,'Base facturation'!$C$4:$ALN$59,F$4,0)),"",HLOOKUP($B484,'Base facturation'!$C$4:$ALN$59,F$4,0)))</f>
        <v/>
      </c>
      <c r="G484" s="309" t="str">
        <f>IF(IF(ISERROR(HLOOKUP($B484,'Base facturation'!$C$4:$ALN$59,G$4,0)),"",HLOOKUP($B484,'Base facturation'!$C$4:$ALN$59,G$4,0))=0,"",IF(ISERROR(HLOOKUP($B484,'Base facturation'!$C$4:$ALN$59,G$4,0)),"",HLOOKUP($B484,'Base facturation'!$C$4:$ALN$59,G$4,0)))</f>
        <v/>
      </c>
      <c r="H484" s="309" t="str">
        <f>IF(IF(ISERROR(HLOOKUP($B484,'Base facturation'!$C$4:$ALN$59,H$4,0)),"",HLOOKUP($B484,'Base facturation'!$C$4:$ALN$59,H$4,0))=0,"",IF(ISERROR(HLOOKUP($B484,'Base facturation'!$C$4:$ALN$59,H$4,0)),"",HLOOKUP($B484,'Base facturation'!$C$4:$ALN$59,H$4,0)))</f>
        <v/>
      </c>
      <c r="I484" s="287" t="str">
        <f t="shared" si="7"/>
        <v/>
      </c>
      <c r="J484" s="299"/>
      <c r="K484" s="294"/>
      <c r="L484" s="294"/>
      <c r="M484" s="295"/>
    </row>
    <row r="485" spans="2:13" ht="19.600000000000001" customHeight="1" x14ac:dyDescent="0.25">
      <c r="B485" s="282" t="s">
        <v>3292</v>
      </c>
      <c r="C485" s="283" t="str">
        <f>IF(IF(ISERROR(HLOOKUP($B485,'Base facturation'!$C$4:$ALN$59,C$4,0)),"",HLOOKUP($B485,'Base facturation'!$C$4:$ALN$59,C$4,0))=0,"",IF(ISERROR(HLOOKUP($B485,'Base facturation'!$C$4:$ALN$59,C$4,0)),"",HLOOKUP($B485,'Base facturation'!$C$4:$ALN$59,C$4,0)))</f>
        <v/>
      </c>
      <c r="D485" s="283" t="str">
        <f>IF(IF(ISERROR(HLOOKUP($B485,'Base facturation'!$C$4:$ALN$59,D$4,0)),"",HLOOKUP($B485,'Base facturation'!$C$4:$ALN$59,D$4,0))=0,"",IF(ISERROR(HLOOKUP($B485,'Base facturation'!$C$4:$ALN$59,D$4,0)),"",HLOOKUP($B485,'Base facturation'!$C$4:$ALN$59,D$4,0)))</f>
        <v/>
      </c>
      <c r="E485" s="283" t="str">
        <f>IF(IF(ISERROR(HLOOKUP($B485,'Base facturation'!$C$4:$ALN$59,E$4,0)),"",HLOOKUP($B485,'Base facturation'!$C$4:$ALN$59,E$4,0))=0,"",IF(ISERROR(HLOOKUP($B485,'Base facturation'!$C$4:$ALN$59,E$4,0)),"",HLOOKUP($B485,'Base facturation'!$C$4:$ALN$59,E$4,0)))</f>
        <v/>
      </c>
      <c r="F485" s="287" t="str">
        <f>IF(IF(ISERROR(HLOOKUP($B485,'Base facturation'!$C$4:$ALN$59,F$4,0)),"",HLOOKUP($B485,'Base facturation'!$C$4:$ALN$59,F$4,0))=0,"",IF(ISERROR(HLOOKUP($B485,'Base facturation'!$C$4:$ALN$59,F$4,0)),"",HLOOKUP($B485,'Base facturation'!$C$4:$ALN$59,F$4,0)))</f>
        <v/>
      </c>
      <c r="G485" s="309" t="str">
        <f>IF(IF(ISERROR(HLOOKUP($B485,'Base facturation'!$C$4:$ALN$59,G$4,0)),"",HLOOKUP($B485,'Base facturation'!$C$4:$ALN$59,G$4,0))=0,"",IF(ISERROR(HLOOKUP($B485,'Base facturation'!$C$4:$ALN$59,G$4,0)),"",HLOOKUP($B485,'Base facturation'!$C$4:$ALN$59,G$4,0)))</f>
        <v/>
      </c>
      <c r="H485" s="309" t="str">
        <f>IF(IF(ISERROR(HLOOKUP($B485,'Base facturation'!$C$4:$ALN$59,H$4,0)),"",HLOOKUP($B485,'Base facturation'!$C$4:$ALN$59,H$4,0))=0,"",IF(ISERROR(HLOOKUP($B485,'Base facturation'!$C$4:$ALN$59,H$4,0)),"",HLOOKUP($B485,'Base facturation'!$C$4:$ALN$59,H$4,0)))</f>
        <v/>
      </c>
      <c r="I485" s="287" t="str">
        <f t="shared" si="7"/>
        <v/>
      </c>
      <c r="J485" s="299"/>
      <c r="K485" s="294"/>
      <c r="L485" s="294"/>
      <c r="M485" s="295"/>
    </row>
    <row r="486" spans="2:13" ht="19.600000000000001" customHeight="1" x14ac:dyDescent="0.25">
      <c r="B486" s="282" t="s">
        <v>3293</v>
      </c>
      <c r="C486" s="283" t="str">
        <f>IF(IF(ISERROR(HLOOKUP($B486,'Base facturation'!$C$4:$ALN$59,C$4,0)),"",HLOOKUP($B486,'Base facturation'!$C$4:$ALN$59,C$4,0))=0,"",IF(ISERROR(HLOOKUP($B486,'Base facturation'!$C$4:$ALN$59,C$4,0)),"",HLOOKUP($B486,'Base facturation'!$C$4:$ALN$59,C$4,0)))</f>
        <v/>
      </c>
      <c r="D486" s="283" t="str">
        <f>IF(IF(ISERROR(HLOOKUP($B486,'Base facturation'!$C$4:$ALN$59,D$4,0)),"",HLOOKUP($B486,'Base facturation'!$C$4:$ALN$59,D$4,0))=0,"",IF(ISERROR(HLOOKUP($B486,'Base facturation'!$C$4:$ALN$59,D$4,0)),"",HLOOKUP($B486,'Base facturation'!$C$4:$ALN$59,D$4,0)))</f>
        <v/>
      </c>
      <c r="E486" s="283" t="str">
        <f>IF(IF(ISERROR(HLOOKUP($B486,'Base facturation'!$C$4:$ALN$59,E$4,0)),"",HLOOKUP($B486,'Base facturation'!$C$4:$ALN$59,E$4,0))=0,"",IF(ISERROR(HLOOKUP($B486,'Base facturation'!$C$4:$ALN$59,E$4,0)),"",HLOOKUP($B486,'Base facturation'!$C$4:$ALN$59,E$4,0)))</f>
        <v/>
      </c>
      <c r="F486" s="287" t="str">
        <f>IF(IF(ISERROR(HLOOKUP($B486,'Base facturation'!$C$4:$ALN$59,F$4,0)),"",HLOOKUP($B486,'Base facturation'!$C$4:$ALN$59,F$4,0))=0,"",IF(ISERROR(HLOOKUP($B486,'Base facturation'!$C$4:$ALN$59,F$4,0)),"",HLOOKUP($B486,'Base facturation'!$C$4:$ALN$59,F$4,0)))</f>
        <v/>
      </c>
      <c r="G486" s="309" t="str">
        <f>IF(IF(ISERROR(HLOOKUP($B486,'Base facturation'!$C$4:$ALN$59,G$4,0)),"",HLOOKUP($B486,'Base facturation'!$C$4:$ALN$59,G$4,0))=0,"",IF(ISERROR(HLOOKUP($B486,'Base facturation'!$C$4:$ALN$59,G$4,0)),"",HLOOKUP($B486,'Base facturation'!$C$4:$ALN$59,G$4,0)))</f>
        <v/>
      </c>
      <c r="H486" s="309" t="str">
        <f>IF(IF(ISERROR(HLOOKUP($B486,'Base facturation'!$C$4:$ALN$59,H$4,0)),"",HLOOKUP($B486,'Base facturation'!$C$4:$ALN$59,H$4,0))=0,"",IF(ISERROR(HLOOKUP($B486,'Base facturation'!$C$4:$ALN$59,H$4,0)),"",HLOOKUP($B486,'Base facturation'!$C$4:$ALN$59,H$4,0)))</f>
        <v/>
      </c>
      <c r="I486" s="287" t="str">
        <f t="shared" si="7"/>
        <v/>
      </c>
      <c r="J486" s="299"/>
      <c r="K486" s="294"/>
      <c r="L486" s="294"/>
      <c r="M486" s="295"/>
    </row>
    <row r="487" spans="2:13" ht="19.600000000000001" customHeight="1" x14ac:dyDescent="0.25">
      <c r="B487" s="282" t="s">
        <v>3294</v>
      </c>
      <c r="C487" s="283" t="str">
        <f>IF(IF(ISERROR(HLOOKUP($B487,'Base facturation'!$C$4:$ALN$59,C$4,0)),"",HLOOKUP($B487,'Base facturation'!$C$4:$ALN$59,C$4,0))=0,"",IF(ISERROR(HLOOKUP($B487,'Base facturation'!$C$4:$ALN$59,C$4,0)),"",HLOOKUP($B487,'Base facturation'!$C$4:$ALN$59,C$4,0)))</f>
        <v/>
      </c>
      <c r="D487" s="283" t="str">
        <f>IF(IF(ISERROR(HLOOKUP($B487,'Base facturation'!$C$4:$ALN$59,D$4,0)),"",HLOOKUP($B487,'Base facturation'!$C$4:$ALN$59,D$4,0))=0,"",IF(ISERROR(HLOOKUP($B487,'Base facturation'!$C$4:$ALN$59,D$4,0)),"",HLOOKUP($B487,'Base facturation'!$C$4:$ALN$59,D$4,0)))</f>
        <v/>
      </c>
      <c r="E487" s="283" t="str">
        <f>IF(IF(ISERROR(HLOOKUP($B487,'Base facturation'!$C$4:$ALN$59,E$4,0)),"",HLOOKUP($B487,'Base facturation'!$C$4:$ALN$59,E$4,0))=0,"",IF(ISERROR(HLOOKUP($B487,'Base facturation'!$C$4:$ALN$59,E$4,0)),"",HLOOKUP($B487,'Base facturation'!$C$4:$ALN$59,E$4,0)))</f>
        <v/>
      </c>
      <c r="F487" s="287" t="str">
        <f>IF(IF(ISERROR(HLOOKUP($B487,'Base facturation'!$C$4:$ALN$59,F$4,0)),"",HLOOKUP($B487,'Base facturation'!$C$4:$ALN$59,F$4,0))=0,"",IF(ISERROR(HLOOKUP($B487,'Base facturation'!$C$4:$ALN$59,F$4,0)),"",HLOOKUP($B487,'Base facturation'!$C$4:$ALN$59,F$4,0)))</f>
        <v/>
      </c>
      <c r="G487" s="309" t="str">
        <f>IF(IF(ISERROR(HLOOKUP($B487,'Base facturation'!$C$4:$ALN$59,G$4,0)),"",HLOOKUP($B487,'Base facturation'!$C$4:$ALN$59,G$4,0))=0,"",IF(ISERROR(HLOOKUP($B487,'Base facturation'!$C$4:$ALN$59,G$4,0)),"",HLOOKUP($B487,'Base facturation'!$C$4:$ALN$59,G$4,0)))</f>
        <v/>
      </c>
      <c r="H487" s="309" t="str">
        <f>IF(IF(ISERROR(HLOOKUP($B487,'Base facturation'!$C$4:$ALN$59,H$4,0)),"",HLOOKUP($B487,'Base facturation'!$C$4:$ALN$59,H$4,0))=0,"",IF(ISERROR(HLOOKUP($B487,'Base facturation'!$C$4:$ALN$59,H$4,0)),"",HLOOKUP($B487,'Base facturation'!$C$4:$ALN$59,H$4,0)))</f>
        <v/>
      </c>
      <c r="I487" s="287" t="str">
        <f t="shared" si="7"/>
        <v/>
      </c>
      <c r="J487" s="299"/>
      <c r="K487" s="294"/>
      <c r="L487" s="294"/>
      <c r="M487" s="295"/>
    </row>
    <row r="488" spans="2:13" ht="19.600000000000001" customHeight="1" x14ac:dyDescent="0.25">
      <c r="B488" s="282" t="s">
        <v>3295</v>
      </c>
      <c r="C488" s="283" t="str">
        <f>IF(IF(ISERROR(HLOOKUP($B488,'Base facturation'!$C$4:$ALN$59,C$4,0)),"",HLOOKUP($B488,'Base facturation'!$C$4:$ALN$59,C$4,0))=0,"",IF(ISERROR(HLOOKUP($B488,'Base facturation'!$C$4:$ALN$59,C$4,0)),"",HLOOKUP($B488,'Base facturation'!$C$4:$ALN$59,C$4,0)))</f>
        <v/>
      </c>
      <c r="D488" s="283" t="str">
        <f>IF(IF(ISERROR(HLOOKUP($B488,'Base facturation'!$C$4:$ALN$59,D$4,0)),"",HLOOKUP($B488,'Base facturation'!$C$4:$ALN$59,D$4,0))=0,"",IF(ISERROR(HLOOKUP($B488,'Base facturation'!$C$4:$ALN$59,D$4,0)),"",HLOOKUP($B488,'Base facturation'!$C$4:$ALN$59,D$4,0)))</f>
        <v/>
      </c>
      <c r="E488" s="283" t="str">
        <f>IF(IF(ISERROR(HLOOKUP($B488,'Base facturation'!$C$4:$ALN$59,E$4,0)),"",HLOOKUP($B488,'Base facturation'!$C$4:$ALN$59,E$4,0))=0,"",IF(ISERROR(HLOOKUP($B488,'Base facturation'!$C$4:$ALN$59,E$4,0)),"",HLOOKUP($B488,'Base facturation'!$C$4:$ALN$59,E$4,0)))</f>
        <v/>
      </c>
      <c r="F488" s="287" t="str">
        <f>IF(IF(ISERROR(HLOOKUP($B488,'Base facturation'!$C$4:$ALN$59,F$4,0)),"",HLOOKUP($B488,'Base facturation'!$C$4:$ALN$59,F$4,0))=0,"",IF(ISERROR(HLOOKUP($B488,'Base facturation'!$C$4:$ALN$59,F$4,0)),"",HLOOKUP($B488,'Base facturation'!$C$4:$ALN$59,F$4,0)))</f>
        <v/>
      </c>
      <c r="G488" s="309" t="str">
        <f>IF(IF(ISERROR(HLOOKUP($B488,'Base facturation'!$C$4:$ALN$59,G$4,0)),"",HLOOKUP($B488,'Base facturation'!$C$4:$ALN$59,G$4,0))=0,"",IF(ISERROR(HLOOKUP($B488,'Base facturation'!$C$4:$ALN$59,G$4,0)),"",HLOOKUP($B488,'Base facturation'!$C$4:$ALN$59,G$4,0)))</f>
        <v/>
      </c>
      <c r="H488" s="309" t="str">
        <f>IF(IF(ISERROR(HLOOKUP($B488,'Base facturation'!$C$4:$ALN$59,H$4,0)),"",HLOOKUP($B488,'Base facturation'!$C$4:$ALN$59,H$4,0))=0,"",IF(ISERROR(HLOOKUP($B488,'Base facturation'!$C$4:$ALN$59,H$4,0)),"",HLOOKUP($B488,'Base facturation'!$C$4:$ALN$59,H$4,0)))</f>
        <v/>
      </c>
      <c r="I488" s="287" t="str">
        <f t="shared" si="7"/>
        <v/>
      </c>
      <c r="J488" s="299"/>
      <c r="K488" s="294"/>
      <c r="L488" s="294"/>
      <c r="M488" s="295"/>
    </row>
    <row r="489" spans="2:13" ht="19.600000000000001" customHeight="1" x14ac:dyDescent="0.25">
      <c r="B489" s="282" t="s">
        <v>3296</v>
      </c>
      <c r="C489" s="283" t="str">
        <f>IF(IF(ISERROR(HLOOKUP($B489,'Base facturation'!$C$4:$ALN$59,C$4,0)),"",HLOOKUP($B489,'Base facturation'!$C$4:$ALN$59,C$4,0))=0,"",IF(ISERROR(HLOOKUP($B489,'Base facturation'!$C$4:$ALN$59,C$4,0)),"",HLOOKUP($B489,'Base facturation'!$C$4:$ALN$59,C$4,0)))</f>
        <v/>
      </c>
      <c r="D489" s="283" t="str">
        <f>IF(IF(ISERROR(HLOOKUP($B489,'Base facturation'!$C$4:$ALN$59,D$4,0)),"",HLOOKUP($B489,'Base facturation'!$C$4:$ALN$59,D$4,0))=0,"",IF(ISERROR(HLOOKUP($B489,'Base facturation'!$C$4:$ALN$59,D$4,0)),"",HLOOKUP($B489,'Base facturation'!$C$4:$ALN$59,D$4,0)))</f>
        <v/>
      </c>
      <c r="E489" s="283" t="str">
        <f>IF(IF(ISERROR(HLOOKUP($B489,'Base facturation'!$C$4:$ALN$59,E$4,0)),"",HLOOKUP($B489,'Base facturation'!$C$4:$ALN$59,E$4,0))=0,"",IF(ISERROR(HLOOKUP($B489,'Base facturation'!$C$4:$ALN$59,E$4,0)),"",HLOOKUP($B489,'Base facturation'!$C$4:$ALN$59,E$4,0)))</f>
        <v/>
      </c>
      <c r="F489" s="287" t="str">
        <f>IF(IF(ISERROR(HLOOKUP($B489,'Base facturation'!$C$4:$ALN$59,F$4,0)),"",HLOOKUP($B489,'Base facturation'!$C$4:$ALN$59,F$4,0))=0,"",IF(ISERROR(HLOOKUP($B489,'Base facturation'!$C$4:$ALN$59,F$4,0)),"",HLOOKUP($B489,'Base facturation'!$C$4:$ALN$59,F$4,0)))</f>
        <v/>
      </c>
      <c r="G489" s="309" t="str">
        <f>IF(IF(ISERROR(HLOOKUP($B489,'Base facturation'!$C$4:$ALN$59,G$4,0)),"",HLOOKUP($B489,'Base facturation'!$C$4:$ALN$59,G$4,0))=0,"",IF(ISERROR(HLOOKUP($B489,'Base facturation'!$C$4:$ALN$59,G$4,0)),"",HLOOKUP($B489,'Base facturation'!$C$4:$ALN$59,G$4,0)))</f>
        <v/>
      </c>
      <c r="H489" s="309" t="str">
        <f>IF(IF(ISERROR(HLOOKUP($B489,'Base facturation'!$C$4:$ALN$59,H$4,0)),"",HLOOKUP($B489,'Base facturation'!$C$4:$ALN$59,H$4,0))=0,"",IF(ISERROR(HLOOKUP($B489,'Base facturation'!$C$4:$ALN$59,H$4,0)),"",HLOOKUP($B489,'Base facturation'!$C$4:$ALN$59,H$4,0)))</f>
        <v/>
      </c>
      <c r="I489" s="287" t="str">
        <f t="shared" si="7"/>
        <v/>
      </c>
      <c r="J489" s="299"/>
      <c r="K489" s="294"/>
      <c r="L489" s="294"/>
      <c r="M489" s="295"/>
    </row>
    <row r="490" spans="2:13" ht="19.600000000000001" customHeight="1" x14ac:dyDescent="0.25">
      <c r="B490" s="282" t="s">
        <v>3297</v>
      </c>
      <c r="C490" s="283" t="str">
        <f>IF(IF(ISERROR(HLOOKUP($B490,'Base facturation'!$C$4:$ALN$59,C$4,0)),"",HLOOKUP($B490,'Base facturation'!$C$4:$ALN$59,C$4,0))=0,"",IF(ISERROR(HLOOKUP($B490,'Base facturation'!$C$4:$ALN$59,C$4,0)),"",HLOOKUP($B490,'Base facturation'!$C$4:$ALN$59,C$4,0)))</f>
        <v/>
      </c>
      <c r="D490" s="283" t="str">
        <f>IF(IF(ISERROR(HLOOKUP($B490,'Base facturation'!$C$4:$ALN$59,D$4,0)),"",HLOOKUP($B490,'Base facturation'!$C$4:$ALN$59,D$4,0))=0,"",IF(ISERROR(HLOOKUP($B490,'Base facturation'!$C$4:$ALN$59,D$4,0)),"",HLOOKUP($B490,'Base facturation'!$C$4:$ALN$59,D$4,0)))</f>
        <v/>
      </c>
      <c r="E490" s="283" t="str">
        <f>IF(IF(ISERROR(HLOOKUP($B490,'Base facturation'!$C$4:$ALN$59,E$4,0)),"",HLOOKUP($B490,'Base facturation'!$C$4:$ALN$59,E$4,0))=0,"",IF(ISERROR(HLOOKUP($B490,'Base facturation'!$C$4:$ALN$59,E$4,0)),"",HLOOKUP($B490,'Base facturation'!$C$4:$ALN$59,E$4,0)))</f>
        <v/>
      </c>
      <c r="F490" s="287" t="str">
        <f>IF(IF(ISERROR(HLOOKUP($B490,'Base facturation'!$C$4:$ALN$59,F$4,0)),"",HLOOKUP($B490,'Base facturation'!$C$4:$ALN$59,F$4,0))=0,"",IF(ISERROR(HLOOKUP($B490,'Base facturation'!$C$4:$ALN$59,F$4,0)),"",HLOOKUP($B490,'Base facturation'!$C$4:$ALN$59,F$4,0)))</f>
        <v/>
      </c>
      <c r="G490" s="309" t="str">
        <f>IF(IF(ISERROR(HLOOKUP($B490,'Base facturation'!$C$4:$ALN$59,G$4,0)),"",HLOOKUP($B490,'Base facturation'!$C$4:$ALN$59,G$4,0))=0,"",IF(ISERROR(HLOOKUP($B490,'Base facturation'!$C$4:$ALN$59,G$4,0)),"",HLOOKUP($B490,'Base facturation'!$C$4:$ALN$59,G$4,0)))</f>
        <v/>
      </c>
      <c r="H490" s="309" t="str">
        <f>IF(IF(ISERROR(HLOOKUP($B490,'Base facturation'!$C$4:$ALN$59,H$4,0)),"",HLOOKUP($B490,'Base facturation'!$C$4:$ALN$59,H$4,0))=0,"",IF(ISERROR(HLOOKUP($B490,'Base facturation'!$C$4:$ALN$59,H$4,0)),"",HLOOKUP($B490,'Base facturation'!$C$4:$ALN$59,H$4,0)))</f>
        <v/>
      </c>
      <c r="I490" s="287" t="str">
        <f t="shared" si="7"/>
        <v/>
      </c>
      <c r="J490" s="299"/>
      <c r="K490" s="294"/>
      <c r="L490" s="294"/>
      <c r="M490" s="295"/>
    </row>
    <row r="491" spans="2:13" ht="19.600000000000001" customHeight="1" x14ac:dyDescent="0.25">
      <c r="B491" s="282" t="s">
        <v>3298</v>
      </c>
      <c r="C491" s="283" t="str">
        <f>IF(IF(ISERROR(HLOOKUP($B491,'Base facturation'!$C$4:$ALN$59,C$4,0)),"",HLOOKUP($B491,'Base facturation'!$C$4:$ALN$59,C$4,0))=0,"",IF(ISERROR(HLOOKUP($B491,'Base facturation'!$C$4:$ALN$59,C$4,0)),"",HLOOKUP($B491,'Base facturation'!$C$4:$ALN$59,C$4,0)))</f>
        <v/>
      </c>
      <c r="D491" s="283" t="str">
        <f>IF(IF(ISERROR(HLOOKUP($B491,'Base facturation'!$C$4:$ALN$59,D$4,0)),"",HLOOKUP($B491,'Base facturation'!$C$4:$ALN$59,D$4,0))=0,"",IF(ISERROR(HLOOKUP($B491,'Base facturation'!$C$4:$ALN$59,D$4,0)),"",HLOOKUP($B491,'Base facturation'!$C$4:$ALN$59,D$4,0)))</f>
        <v/>
      </c>
      <c r="E491" s="283" t="str">
        <f>IF(IF(ISERROR(HLOOKUP($B491,'Base facturation'!$C$4:$ALN$59,E$4,0)),"",HLOOKUP($B491,'Base facturation'!$C$4:$ALN$59,E$4,0))=0,"",IF(ISERROR(HLOOKUP($B491,'Base facturation'!$C$4:$ALN$59,E$4,0)),"",HLOOKUP($B491,'Base facturation'!$C$4:$ALN$59,E$4,0)))</f>
        <v/>
      </c>
      <c r="F491" s="287" t="str">
        <f>IF(IF(ISERROR(HLOOKUP($B491,'Base facturation'!$C$4:$ALN$59,F$4,0)),"",HLOOKUP($B491,'Base facturation'!$C$4:$ALN$59,F$4,0))=0,"",IF(ISERROR(HLOOKUP($B491,'Base facturation'!$C$4:$ALN$59,F$4,0)),"",HLOOKUP($B491,'Base facturation'!$C$4:$ALN$59,F$4,0)))</f>
        <v/>
      </c>
      <c r="G491" s="309" t="str">
        <f>IF(IF(ISERROR(HLOOKUP($B491,'Base facturation'!$C$4:$ALN$59,G$4,0)),"",HLOOKUP($B491,'Base facturation'!$C$4:$ALN$59,G$4,0))=0,"",IF(ISERROR(HLOOKUP($B491,'Base facturation'!$C$4:$ALN$59,G$4,0)),"",HLOOKUP($B491,'Base facturation'!$C$4:$ALN$59,G$4,0)))</f>
        <v/>
      </c>
      <c r="H491" s="309" t="str">
        <f>IF(IF(ISERROR(HLOOKUP($B491,'Base facturation'!$C$4:$ALN$59,H$4,0)),"",HLOOKUP($B491,'Base facturation'!$C$4:$ALN$59,H$4,0))=0,"",IF(ISERROR(HLOOKUP($B491,'Base facturation'!$C$4:$ALN$59,H$4,0)),"",HLOOKUP($B491,'Base facturation'!$C$4:$ALN$59,H$4,0)))</f>
        <v/>
      </c>
      <c r="I491" s="287" t="str">
        <f t="shared" si="7"/>
        <v/>
      </c>
      <c r="J491" s="299"/>
      <c r="K491" s="294"/>
      <c r="L491" s="294"/>
      <c r="M491" s="295"/>
    </row>
    <row r="492" spans="2:13" ht="19.600000000000001" customHeight="1" x14ac:dyDescent="0.25">
      <c r="B492" s="282" t="s">
        <v>3299</v>
      </c>
      <c r="C492" s="283" t="str">
        <f>IF(IF(ISERROR(HLOOKUP($B492,'Base facturation'!$C$4:$ALN$59,C$4,0)),"",HLOOKUP($B492,'Base facturation'!$C$4:$ALN$59,C$4,0))=0,"",IF(ISERROR(HLOOKUP($B492,'Base facturation'!$C$4:$ALN$59,C$4,0)),"",HLOOKUP($B492,'Base facturation'!$C$4:$ALN$59,C$4,0)))</f>
        <v/>
      </c>
      <c r="D492" s="283" t="str">
        <f>IF(IF(ISERROR(HLOOKUP($B492,'Base facturation'!$C$4:$ALN$59,D$4,0)),"",HLOOKUP($B492,'Base facturation'!$C$4:$ALN$59,D$4,0))=0,"",IF(ISERROR(HLOOKUP($B492,'Base facturation'!$C$4:$ALN$59,D$4,0)),"",HLOOKUP($B492,'Base facturation'!$C$4:$ALN$59,D$4,0)))</f>
        <v/>
      </c>
      <c r="E492" s="283" t="str">
        <f>IF(IF(ISERROR(HLOOKUP($B492,'Base facturation'!$C$4:$ALN$59,E$4,0)),"",HLOOKUP($B492,'Base facturation'!$C$4:$ALN$59,E$4,0))=0,"",IF(ISERROR(HLOOKUP($B492,'Base facturation'!$C$4:$ALN$59,E$4,0)),"",HLOOKUP($B492,'Base facturation'!$C$4:$ALN$59,E$4,0)))</f>
        <v/>
      </c>
      <c r="F492" s="287" t="str">
        <f>IF(IF(ISERROR(HLOOKUP($B492,'Base facturation'!$C$4:$ALN$59,F$4,0)),"",HLOOKUP($B492,'Base facturation'!$C$4:$ALN$59,F$4,0))=0,"",IF(ISERROR(HLOOKUP($B492,'Base facturation'!$C$4:$ALN$59,F$4,0)),"",HLOOKUP($B492,'Base facturation'!$C$4:$ALN$59,F$4,0)))</f>
        <v/>
      </c>
      <c r="G492" s="309" t="str">
        <f>IF(IF(ISERROR(HLOOKUP($B492,'Base facturation'!$C$4:$ALN$59,G$4,0)),"",HLOOKUP($B492,'Base facturation'!$C$4:$ALN$59,G$4,0))=0,"",IF(ISERROR(HLOOKUP($B492,'Base facturation'!$C$4:$ALN$59,G$4,0)),"",HLOOKUP($B492,'Base facturation'!$C$4:$ALN$59,G$4,0)))</f>
        <v/>
      </c>
      <c r="H492" s="309" t="str">
        <f>IF(IF(ISERROR(HLOOKUP($B492,'Base facturation'!$C$4:$ALN$59,H$4,0)),"",HLOOKUP($B492,'Base facturation'!$C$4:$ALN$59,H$4,0))=0,"",IF(ISERROR(HLOOKUP($B492,'Base facturation'!$C$4:$ALN$59,H$4,0)),"",HLOOKUP($B492,'Base facturation'!$C$4:$ALN$59,H$4,0)))</f>
        <v/>
      </c>
      <c r="I492" s="287" t="str">
        <f t="shared" si="7"/>
        <v/>
      </c>
      <c r="J492" s="299"/>
      <c r="K492" s="294"/>
      <c r="L492" s="294"/>
      <c r="M492" s="295"/>
    </row>
    <row r="493" spans="2:13" ht="19.600000000000001" customHeight="1" x14ac:dyDescent="0.25">
      <c r="B493" s="282" t="s">
        <v>3300</v>
      </c>
      <c r="C493" s="283" t="str">
        <f>IF(IF(ISERROR(HLOOKUP($B493,'Base facturation'!$C$4:$ALN$59,C$4,0)),"",HLOOKUP($B493,'Base facturation'!$C$4:$ALN$59,C$4,0))=0,"",IF(ISERROR(HLOOKUP($B493,'Base facturation'!$C$4:$ALN$59,C$4,0)),"",HLOOKUP($B493,'Base facturation'!$C$4:$ALN$59,C$4,0)))</f>
        <v/>
      </c>
      <c r="D493" s="283" t="str">
        <f>IF(IF(ISERROR(HLOOKUP($B493,'Base facturation'!$C$4:$ALN$59,D$4,0)),"",HLOOKUP($B493,'Base facturation'!$C$4:$ALN$59,D$4,0))=0,"",IF(ISERROR(HLOOKUP($B493,'Base facturation'!$C$4:$ALN$59,D$4,0)),"",HLOOKUP($B493,'Base facturation'!$C$4:$ALN$59,D$4,0)))</f>
        <v/>
      </c>
      <c r="E493" s="283" t="str">
        <f>IF(IF(ISERROR(HLOOKUP($B493,'Base facturation'!$C$4:$ALN$59,E$4,0)),"",HLOOKUP($B493,'Base facturation'!$C$4:$ALN$59,E$4,0))=0,"",IF(ISERROR(HLOOKUP($B493,'Base facturation'!$C$4:$ALN$59,E$4,0)),"",HLOOKUP($B493,'Base facturation'!$C$4:$ALN$59,E$4,0)))</f>
        <v/>
      </c>
      <c r="F493" s="287" t="str">
        <f>IF(IF(ISERROR(HLOOKUP($B493,'Base facturation'!$C$4:$ALN$59,F$4,0)),"",HLOOKUP($B493,'Base facturation'!$C$4:$ALN$59,F$4,0))=0,"",IF(ISERROR(HLOOKUP($B493,'Base facturation'!$C$4:$ALN$59,F$4,0)),"",HLOOKUP($B493,'Base facturation'!$C$4:$ALN$59,F$4,0)))</f>
        <v/>
      </c>
      <c r="G493" s="309" t="str">
        <f>IF(IF(ISERROR(HLOOKUP($B493,'Base facturation'!$C$4:$ALN$59,G$4,0)),"",HLOOKUP($B493,'Base facturation'!$C$4:$ALN$59,G$4,0))=0,"",IF(ISERROR(HLOOKUP($B493,'Base facturation'!$C$4:$ALN$59,G$4,0)),"",HLOOKUP($B493,'Base facturation'!$C$4:$ALN$59,G$4,0)))</f>
        <v/>
      </c>
      <c r="H493" s="309" t="str">
        <f>IF(IF(ISERROR(HLOOKUP($B493,'Base facturation'!$C$4:$ALN$59,H$4,0)),"",HLOOKUP($B493,'Base facturation'!$C$4:$ALN$59,H$4,0))=0,"",IF(ISERROR(HLOOKUP($B493,'Base facturation'!$C$4:$ALN$59,H$4,0)),"",HLOOKUP($B493,'Base facturation'!$C$4:$ALN$59,H$4,0)))</f>
        <v/>
      </c>
      <c r="I493" s="287" t="str">
        <f t="shared" si="7"/>
        <v/>
      </c>
      <c r="J493" s="299"/>
      <c r="K493" s="294"/>
      <c r="L493" s="294"/>
      <c r="M493" s="295"/>
    </row>
    <row r="494" spans="2:13" ht="19.600000000000001" customHeight="1" x14ac:dyDescent="0.25">
      <c r="B494" s="282" t="s">
        <v>3301</v>
      </c>
      <c r="C494" s="283" t="str">
        <f>IF(IF(ISERROR(HLOOKUP($B494,'Base facturation'!$C$4:$ALN$59,C$4,0)),"",HLOOKUP($B494,'Base facturation'!$C$4:$ALN$59,C$4,0))=0,"",IF(ISERROR(HLOOKUP($B494,'Base facturation'!$C$4:$ALN$59,C$4,0)),"",HLOOKUP($B494,'Base facturation'!$C$4:$ALN$59,C$4,0)))</f>
        <v/>
      </c>
      <c r="D494" s="283" t="str">
        <f>IF(IF(ISERROR(HLOOKUP($B494,'Base facturation'!$C$4:$ALN$59,D$4,0)),"",HLOOKUP($B494,'Base facturation'!$C$4:$ALN$59,D$4,0))=0,"",IF(ISERROR(HLOOKUP($B494,'Base facturation'!$C$4:$ALN$59,D$4,0)),"",HLOOKUP($B494,'Base facturation'!$C$4:$ALN$59,D$4,0)))</f>
        <v/>
      </c>
      <c r="E494" s="283" t="str">
        <f>IF(IF(ISERROR(HLOOKUP($B494,'Base facturation'!$C$4:$ALN$59,E$4,0)),"",HLOOKUP($B494,'Base facturation'!$C$4:$ALN$59,E$4,0))=0,"",IF(ISERROR(HLOOKUP($B494,'Base facturation'!$C$4:$ALN$59,E$4,0)),"",HLOOKUP($B494,'Base facturation'!$C$4:$ALN$59,E$4,0)))</f>
        <v/>
      </c>
      <c r="F494" s="287" t="str">
        <f>IF(IF(ISERROR(HLOOKUP($B494,'Base facturation'!$C$4:$ALN$59,F$4,0)),"",HLOOKUP($B494,'Base facturation'!$C$4:$ALN$59,F$4,0))=0,"",IF(ISERROR(HLOOKUP($B494,'Base facturation'!$C$4:$ALN$59,F$4,0)),"",HLOOKUP($B494,'Base facturation'!$C$4:$ALN$59,F$4,0)))</f>
        <v/>
      </c>
      <c r="G494" s="309" t="str">
        <f>IF(IF(ISERROR(HLOOKUP($B494,'Base facturation'!$C$4:$ALN$59,G$4,0)),"",HLOOKUP($B494,'Base facturation'!$C$4:$ALN$59,G$4,0))=0,"",IF(ISERROR(HLOOKUP($B494,'Base facturation'!$C$4:$ALN$59,G$4,0)),"",HLOOKUP($B494,'Base facturation'!$C$4:$ALN$59,G$4,0)))</f>
        <v/>
      </c>
      <c r="H494" s="309" t="str">
        <f>IF(IF(ISERROR(HLOOKUP($B494,'Base facturation'!$C$4:$ALN$59,H$4,0)),"",HLOOKUP($B494,'Base facturation'!$C$4:$ALN$59,H$4,0))=0,"",IF(ISERROR(HLOOKUP($B494,'Base facturation'!$C$4:$ALN$59,H$4,0)),"",HLOOKUP($B494,'Base facturation'!$C$4:$ALN$59,H$4,0)))</f>
        <v/>
      </c>
      <c r="I494" s="287" t="str">
        <f t="shared" si="7"/>
        <v/>
      </c>
      <c r="J494" s="299"/>
      <c r="K494" s="294"/>
      <c r="L494" s="294"/>
      <c r="M494" s="295"/>
    </row>
    <row r="495" spans="2:13" ht="19.600000000000001" customHeight="1" x14ac:dyDescent="0.25">
      <c r="B495" s="282" t="s">
        <v>3302</v>
      </c>
      <c r="C495" s="283" t="str">
        <f>IF(IF(ISERROR(HLOOKUP($B495,'Base facturation'!$C$4:$ALN$59,C$4,0)),"",HLOOKUP($B495,'Base facturation'!$C$4:$ALN$59,C$4,0))=0,"",IF(ISERROR(HLOOKUP($B495,'Base facturation'!$C$4:$ALN$59,C$4,0)),"",HLOOKUP($B495,'Base facturation'!$C$4:$ALN$59,C$4,0)))</f>
        <v/>
      </c>
      <c r="D495" s="283" t="str">
        <f>IF(IF(ISERROR(HLOOKUP($B495,'Base facturation'!$C$4:$ALN$59,D$4,0)),"",HLOOKUP($B495,'Base facturation'!$C$4:$ALN$59,D$4,0))=0,"",IF(ISERROR(HLOOKUP($B495,'Base facturation'!$C$4:$ALN$59,D$4,0)),"",HLOOKUP($B495,'Base facturation'!$C$4:$ALN$59,D$4,0)))</f>
        <v/>
      </c>
      <c r="E495" s="283" t="str">
        <f>IF(IF(ISERROR(HLOOKUP($B495,'Base facturation'!$C$4:$ALN$59,E$4,0)),"",HLOOKUP($B495,'Base facturation'!$C$4:$ALN$59,E$4,0))=0,"",IF(ISERROR(HLOOKUP($B495,'Base facturation'!$C$4:$ALN$59,E$4,0)),"",HLOOKUP($B495,'Base facturation'!$C$4:$ALN$59,E$4,0)))</f>
        <v/>
      </c>
      <c r="F495" s="287" t="str">
        <f>IF(IF(ISERROR(HLOOKUP($B495,'Base facturation'!$C$4:$ALN$59,F$4,0)),"",HLOOKUP($B495,'Base facturation'!$C$4:$ALN$59,F$4,0))=0,"",IF(ISERROR(HLOOKUP($B495,'Base facturation'!$C$4:$ALN$59,F$4,0)),"",HLOOKUP($B495,'Base facturation'!$C$4:$ALN$59,F$4,0)))</f>
        <v/>
      </c>
      <c r="G495" s="309" t="str">
        <f>IF(IF(ISERROR(HLOOKUP($B495,'Base facturation'!$C$4:$ALN$59,G$4,0)),"",HLOOKUP($B495,'Base facturation'!$C$4:$ALN$59,G$4,0))=0,"",IF(ISERROR(HLOOKUP($B495,'Base facturation'!$C$4:$ALN$59,G$4,0)),"",HLOOKUP($B495,'Base facturation'!$C$4:$ALN$59,G$4,0)))</f>
        <v/>
      </c>
      <c r="H495" s="309" t="str">
        <f>IF(IF(ISERROR(HLOOKUP($B495,'Base facturation'!$C$4:$ALN$59,H$4,0)),"",HLOOKUP($B495,'Base facturation'!$C$4:$ALN$59,H$4,0))=0,"",IF(ISERROR(HLOOKUP($B495,'Base facturation'!$C$4:$ALN$59,H$4,0)),"",HLOOKUP($B495,'Base facturation'!$C$4:$ALN$59,H$4,0)))</f>
        <v/>
      </c>
      <c r="I495" s="287" t="str">
        <f t="shared" si="7"/>
        <v/>
      </c>
      <c r="J495" s="299"/>
      <c r="K495" s="294"/>
      <c r="L495" s="294"/>
      <c r="M495" s="295"/>
    </row>
    <row r="496" spans="2:13" ht="19.600000000000001" customHeight="1" x14ac:dyDescent="0.25">
      <c r="B496" s="282" t="s">
        <v>3303</v>
      </c>
      <c r="C496" s="283" t="str">
        <f>IF(IF(ISERROR(HLOOKUP($B496,'Base facturation'!$C$4:$ALN$59,C$4,0)),"",HLOOKUP($B496,'Base facturation'!$C$4:$ALN$59,C$4,0))=0,"",IF(ISERROR(HLOOKUP($B496,'Base facturation'!$C$4:$ALN$59,C$4,0)),"",HLOOKUP($B496,'Base facturation'!$C$4:$ALN$59,C$4,0)))</f>
        <v/>
      </c>
      <c r="D496" s="283" t="str">
        <f>IF(IF(ISERROR(HLOOKUP($B496,'Base facturation'!$C$4:$ALN$59,D$4,0)),"",HLOOKUP($B496,'Base facturation'!$C$4:$ALN$59,D$4,0))=0,"",IF(ISERROR(HLOOKUP($B496,'Base facturation'!$C$4:$ALN$59,D$4,0)),"",HLOOKUP($B496,'Base facturation'!$C$4:$ALN$59,D$4,0)))</f>
        <v/>
      </c>
      <c r="E496" s="283" t="str">
        <f>IF(IF(ISERROR(HLOOKUP($B496,'Base facturation'!$C$4:$ALN$59,E$4,0)),"",HLOOKUP($B496,'Base facturation'!$C$4:$ALN$59,E$4,0))=0,"",IF(ISERROR(HLOOKUP($B496,'Base facturation'!$C$4:$ALN$59,E$4,0)),"",HLOOKUP($B496,'Base facturation'!$C$4:$ALN$59,E$4,0)))</f>
        <v/>
      </c>
      <c r="F496" s="287" t="str">
        <f>IF(IF(ISERROR(HLOOKUP($B496,'Base facturation'!$C$4:$ALN$59,F$4,0)),"",HLOOKUP($B496,'Base facturation'!$C$4:$ALN$59,F$4,0))=0,"",IF(ISERROR(HLOOKUP($B496,'Base facturation'!$C$4:$ALN$59,F$4,0)),"",HLOOKUP($B496,'Base facturation'!$C$4:$ALN$59,F$4,0)))</f>
        <v/>
      </c>
      <c r="G496" s="309" t="str">
        <f>IF(IF(ISERROR(HLOOKUP($B496,'Base facturation'!$C$4:$ALN$59,G$4,0)),"",HLOOKUP($B496,'Base facturation'!$C$4:$ALN$59,G$4,0))=0,"",IF(ISERROR(HLOOKUP($B496,'Base facturation'!$C$4:$ALN$59,G$4,0)),"",HLOOKUP($B496,'Base facturation'!$C$4:$ALN$59,G$4,0)))</f>
        <v/>
      </c>
      <c r="H496" s="309" t="str">
        <f>IF(IF(ISERROR(HLOOKUP($B496,'Base facturation'!$C$4:$ALN$59,H$4,0)),"",HLOOKUP($B496,'Base facturation'!$C$4:$ALN$59,H$4,0))=0,"",IF(ISERROR(HLOOKUP($B496,'Base facturation'!$C$4:$ALN$59,H$4,0)),"",HLOOKUP($B496,'Base facturation'!$C$4:$ALN$59,H$4,0)))</f>
        <v/>
      </c>
      <c r="I496" s="287" t="str">
        <f t="shared" si="7"/>
        <v/>
      </c>
      <c r="J496" s="299"/>
      <c r="K496" s="294"/>
      <c r="L496" s="294"/>
      <c r="M496" s="295"/>
    </row>
    <row r="497" spans="2:13" ht="19.600000000000001" customHeight="1" x14ac:dyDescent="0.25">
      <c r="B497" s="282" t="s">
        <v>3304</v>
      </c>
      <c r="C497" s="283" t="str">
        <f>IF(IF(ISERROR(HLOOKUP($B497,'Base facturation'!$C$4:$ALN$59,C$4,0)),"",HLOOKUP($B497,'Base facturation'!$C$4:$ALN$59,C$4,0))=0,"",IF(ISERROR(HLOOKUP($B497,'Base facturation'!$C$4:$ALN$59,C$4,0)),"",HLOOKUP($B497,'Base facturation'!$C$4:$ALN$59,C$4,0)))</f>
        <v/>
      </c>
      <c r="D497" s="283" t="str">
        <f>IF(IF(ISERROR(HLOOKUP($B497,'Base facturation'!$C$4:$ALN$59,D$4,0)),"",HLOOKUP($B497,'Base facturation'!$C$4:$ALN$59,D$4,0))=0,"",IF(ISERROR(HLOOKUP($B497,'Base facturation'!$C$4:$ALN$59,D$4,0)),"",HLOOKUP($B497,'Base facturation'!$C$4:$ALN$59,D$4,0)))</f>
        <v/>
      </c>
      <c r="E497" s="283" t="str">
        <f>IF(IF(ISERROR(HLOOKUP($B497,'Base facturation'!$C$4:$ALN$59,E$4,0)),"",HLOOKUP($B497,'Base facturation'!$C$4:$ALN$59,E$4,0))=0,"",IF(ISERROR(HLOOKUP($B497,'Base facturation'!$C$4:$ALN$59,E$4,0)),"",HLOOKUP($B497,'Base facturation'!$C$4:$ALN$59,E$4,0)))</f>
        <v/>
      </c>
      <c r="F497" s="287" t="str">
        <f>IF(IF(ISERROR(HLOOKUP($B497,'Base facturation'!$C$4:$ALN$59,F$4,0)),"",HLOOKUP($B497,'Base facturation'!$C$4:$ALN$59,F$4,0))=0,"",IF(ISERROR(HLOOKUP($B497,'Base facturation'!$C$4:$ALN$59,F$4,0)),"",HLOOKUP($B497,'Base facturation'!$C$4:$ALN$59,F$4,0)))</f>
        <v/>
      </c>
      <c r="G497" s="309" t="str">
        <f>IF(IF(ISERROR(HLOOKUP($B497,'Base facturation'!$C$4:$ALN$59,G$4,0)),"",HLOOKUP($B497,'Base facturation'!$C$4:$ALN$59,G$4,0))=0,"",IF(ISERROR(HLOOKUP($B497,'Base facturation'!$C$4:$ALN$59,G$4,0)),"",HLOOKUP($B497,'Base facturation'!$C$4:$ALN$59,G$4,0)))</f>
        <v/>
      </c>
      <c r="H497" s="309" t="str">
        <f>IF(IF(ISERROR(HLOOKUP($B497,'Base facturation'!$C$4:$ALN$59,H$4,0)),"",HLOOKUP($B497,'Base facturation'!$C$4:$ALN$59,H$4,0))=0,"",IF(ISERROR(HLOOKUP($B497,'Base facturation'!$C$4:$ALN$59,H$4,0)),"",HLOOKUP($B497,'Base facturation'!$C$4:$ALN$59,H$4,0)))</f>
        <v/>
      </c>
      <c r="I497" s="287" t="str">
        <f t="shared" si="7"/>
        <v/>
      </c>
      <c r="J497" s="299"/>
      <c r="K497" s="294"/>
      <c r="L497" s="294"/>
      <c r="M497" s="295"/>
    </row>
    <row r="498" spans="2:13" ht="19.600000000000001" customHeight="1" x14ac:dyDescent="0.25">
      <c r="B498" s="282" t="s">
        <v>3305</v>
      </c>
      <c r="C498" s="283" t="str">
        <f>IF(IF(ISERROR(HLOOKUP($B498,'Base facturation'!$C$4:$ALN$59,C$4,0)),"",HLOOKUP($B498,'Base facturation'!$C$4:$ALN$59,C$4,0))=0,"",IF(ISERROR(HLOOKUP($B498,'Base facturation'!$C$4:$ALN$59,C$4,0)),"",HLOOKUP($B498,'Base facturation'!$C$4:$ALN$59,C$4,0)))</f>
        <v/>
      </c>
      <c r="D498" s="283" t="str">
        <f>IF(IF(ISERROR(HLOOKUP($B498,'Base facturation'!$C$4:$ALN$59,D$4,0)),"",HLOOKUP($B498,'Base facturation'!$C$4:$ALN$59,D$4,0))=0,"",IF(ISERROR(HLOOKUP($B498,'Base facturation'!$C$4:$ALN$59,D$4,0)),"",HLOOKUP($B498,'Base facturation'!$C$4:$ALN$59,D$4,0)))</f>
        <v/>
      </c>
      <c r="E498" s="283" t="str">
        <f>IF(IF(ISERROR(HLOOKUP($B498,'Base facturation'!$C$4:$ALN$59,E$4,0)),"",HLOOKUP($B498,'Base facturation'!$C$4:$ALN$59,E$4,0))=0,"",IF(ISERROR(HLOOKUP($B498,'Base facturation'!$C$4:$ALN$59,E$4,0)),"",HLOOKUP($B498,'Base facturation'!$C$4:$ALN$59,E$4,0)))</f>
        <v/>
      </c>
      <c r="F498" s="287" t="str">
        <f>IF(IF(ISERROR(HLOOKUP($B498,'Base facturation'!$C$4:$ALN$59,F$4,0)),"",HLOOKUP($B498,'Base facturation'!$C$4:$ALN$59,F$4,0))=0,"",IF(ISERROR(HLOOKUP($B498,'Base facturation'!$C$4:$ALN$59,F$4,0)),"",HLOOKUP($B498,'Base facturation'!$C$4:$ALN$59,F$4,0)))</f>
        <v/>
      </c>
      <c r="G498" s="309" t="str">
        <f>IF(IF(ISERROR(HLOOKUP($B498,'Base facturation'!$C$4:$ALN$59,G$4,0)),"",HLOOKUP($B498,'Base facturation'!$C$4:$ALN$59,G$4,0))=0,"",IF(ISERROR(HLOOKUP($B498,'Base facturation'!$C$4:$ALN$59,G$4,0)),"",HLOOKUP($B498,'Base facturation'!$C$4:$ALN$59,G$4,0)))</f>
        <v/>
      </c>
      <c r="H498" s="309" t="str">
        <f>IF(IF(ISERROR(HLOOKUP($B498,'Base facturation'!$C$4:$ALN$59,H$4,0)),"",HLOOKUP($B498,'Base facturation'!$C$4:$ALN$59,H$4,0))=0,"",IF(ISERROR(HLOOKUP($B498,'Base facturation'!$C$4:$ALN$59,H$4,0)),"",HLOOKUP($B498,'Base facturation'!$C$4:$ALN$59,H$4,0)))</f>
        <v/>
      </c>
      <c r="I498" s="287" t="str">
        <f t="shared" si="7"/>
        <v/>
      </c>
      <c r="J498" s="299"/>
      <c r="K498" s="294"/>
      <c r="L498" s="294"/>
      <c r="M498" s="295"/>
    </row>
    <row r="499" spans="2:13" ht="19.600000000000001" customHeight="1" x14ac:dyDescent="0.25">
      <c r="B499" s="282" t="s">
        <v>3306</v>
      </c>
      <c r="C499" s="283" t="str">
        <f>IF(IF(ISERROR(HLOOKUP($B499,'Base facturation'!$C$4:$ALN$59,C$4,0)),"",HLOOKUP($B499,'Base facturation'!$C$4:$ALN$59,C$4,0))=0,"",IF(ISERROR(HLOOKUP($B499,'Base facturation'!$C$4:$ALN$59,C$4,0)),"",HLOOKUP($B499,'Base facturation'!$C$4:$ALN$59,C$4,0)))</f>
        <v/>
      </c>
      <c r="D499" s="283" t="str">
        <f>IF(IF(ISERROR(HLOOKUP($B499,'Base facturation'!$C$4:$ALN$59,D$4,0)),"",HLOOKUP($B499,'Base facturation'!$C$4:$ALN$59,D$4,0))=0,"",IF(ISERROR(HLOOKUP($B499,'Base facturation'!$C$4:$ALN$59,D$4,0)),"",HLOOKUP($B499,'Base facturation'!$C$4:$ALN$59,D$4,0)))</f>
        <v/>
      </c>
      <c r="E499" s="283" t="str">
        <f>IF(IF(ISERROR(HLOOKUP($B499,'Base facturation'!$C$4:$ALN$59,E$4,0)),"",HLOOKUP($B499,'Base facturation'!$C$4:$ALN$59,E$4,0))=0,"",IF(ISERROR(HLOOKUP($B499,'Base facturation'!$C$4:$ALN$59,E$4,0)),"",HLOOKUP($B499,'Base facturation'!$C$4:$ALN$59,E$4,0)))</f>
        <v/>
      </c>
      <c r="F499" s="287" t="str">
        <f>IF(IF(ISERROR(HLOOKUP($B499,'Base facturation'!$C$4:$ALN$59,F$4,0)),"",HLOOKUP($B499,'Base facturation'!$C$4:$ALN$59,F$4,0))=0,"",IF(ISERROR(HLOOKUP($B499,'Base facturation'!$C$4:$ALN$59,F$4,0)),"",HLOOKUP($B499,'Base facturation'!$C$4:$ALN$59,F$4,0)))</f>
        <v/>
      </c>
      <c r="G499" s="309" t="str">
        <f>IF(IF(ISERROR(HLOOKUP($B499,'Base facturation'!$C$4:$ALN$59,G$4,0)),"",HLOOKUP($B499,'Base facturation'!$C$4:$ALN$59,G$4,0))=0,"",IF(ISERROR(HLOOKUP($B499,'Base facturation'!$C$4:$ALN$59,G$4,0)),"",HLOOKUP($B499,'Base facturation'!$C$4:$ALN$59,G$4,0)))</f>
        <v/>
      </c>
      <c r="H499" s="309" t="str">
        <f>IF(IF(ISERROR(HLOOKUP($B499,'Base facturation'!$C$4:$ALN$59,H$4,0)),"",HLOOKUP($B499,'Base facturation'!$C$4:$ALN$59,H$4,0))=0,"",IF(ISERROR(HLOOKUP($B499,'Base facturation'!$C$4:$ALN$59,H$4,0)),"",HLOOKUP($B499,'Base facturation'!$C$4:$ALN$59,H$4,0)))</f>
        <v/>
      </c>
      <c r="I499" s="287" t="str">
        <f t="shared" si="7"/>
        <v/>
      </c>
      <c r="J499" s="299"/>
      <c r="K499" s="294"/>
      <c r="L499" s="294"/>
      <c r="M499" s="295"/>
    </row>
    <row r="500" spans="2:13" ht="19.600000000000001" customHeight="1" x14ac:dyDescent="0.25">
      <c r="B500" s="282" t="s">
        <v>3307</v>
      </c>
      <c r="C500" s="283" t="str">
        <f>IF(IF(ISERROR(HLOOKUP($B500,'Base facturation'!$C$4:$ALN$59,C$4,0)),"",HLOOKUP($B500,'Base facturation'!$C$4:$ALN$59,C$4,0))=0,"",IF(ISERROR(HLOOKUP($B500,'Base facturation'!$C$4:$ALN$59,C$4,0)),"",HLOOKUP($B500,'Base facturation'!$C$4:$ALN$59,C$4,0)))</f>
        <v/>
      </c>
      <c r="D500" s="283" t="str">
        <f>IF(IF(ISERROR(HLOOKUP($B500,'Base facturation'!$C$4:$ALN$59,D$4,0)),"",HLOOKUP($B500,'Base facturation'!$C$4:$ALN$59,D$4,0))=0,"",IF(ISERROR(HLOOKUP($B500,'Base facturation'!$C$4:$ALN$59,D$4,0)),"",HLOOKUP($B500,'Base facturation'!$C$4:$ALN$59,D$4,0)))</f>
        <v/>
      </c>
      <c r="E500" s="283" t="str">
        <f>IF(IF(ISERROR(HLOOKUP($B500,'Base facturation'!$C$4:$ALN$59,E$4,0)),"",HLOOKUP($B500,'Base facturation'!$C$4:$ALN$59,E$4,0))=0,"",IF(ISERROR(HLOOKUP($B500,'Base facturation'!$C$4:$ALN$59,E$4,0)),"",HLOOKUP($B500,'Base facturation'!$C$4:$ALN$59,E$4,0)))</f>
        <v/>
      </c>
      <c r="F500" s="287" t="str">
        <f>IF(IF(ISERROR(HLOOKUP($B500,'Base facturation'!$C$4:$ALN$59,F$4,0)),"",HLOOKUP($B500,'Base facturation'!$C$4:$ALN$59,F$4,0))=0,"",IF(ISERROR(HLOOKUP($B500,'Base facturation'!$C$4:$ALN$59,F$4,0)),"",HLOOKUP($B500,'Base facturation'!$C$4:$ALN$59,F$4,0)))</f>
        <v/>
      </c>
      <c r="G500" s="309" t="str">
        <f>IF(IF(ISERROR(HLOOKUP($B500,'Base facturation'!$C$4:$ALN$59,G$4,0)),"",HLOOKUP($B500,'Base facturation'!$C$4:$ALN$59,G$4,0))=0,"",IF(ISERROR(HLOOKUP($B500,'Base facturation'!$C$4:$ALN$59,G$4,0)),"",HLOOKUP($B500,'Base facturation'!$C$4:$ALN$59,G$4,0)))</f>
        <v/>
      </c>
      <c r="H500" s="309" t="str">
        <f>IF(IF(ISERROR(HLOOKUP($B500,'Base facturation'!$C$4:$ALN$59,H$4,0)),"",HLOOKUP($B500,'Base facturation'!$C$4:$ALN$59,H$4,0))=0,"",IF(ISERROR(HLOOKUP($B500,'Base facturation'!$C$4:$ALN$59,H$4,0)),"",HLOOKUP($B500,'Base facturation'!$C$4:$ALN$59,H$4,0)))</f>
        <v/>
      </c>
      <c r="I500" s="287" t="str">
        <f t="shared" si="7"/>
        <v/>
      </c>
      <c r="J500" s="299"/>
      <c r="K500" s="294"/>
      <c r="L500" s="294"/>
      <c r="M500" s="295"/>
    </row>
    <row r="501" spans="2:13" ht="19.600000000000001" customHeight="1" x14ac:dyDescent="0.25">
      <c r="B501" s="282" t="s">
        <v>3308</v>
      </c>
      <c r="C501" s="283" t="str">
        <f>IF(IF(ISERROR(HLOOKUP($B501,'Base facturation'!$C$4:$ALN$59,C$4,0)),"",HLOOKUP($B501,'Base facturation'!$C$4:$ALN$59,C$4,0))=0,"",IF(ISERROR(HLOOKUP($B501,'Base facturation'!$C$4:$ALN$59,C$4,0)),"",HLOOKUP($B501,'Base facturation'!$C$4:$ALN$59,C$4,0)))</f>
        <v/>
      </c>
      <c r="D501" s="283" t="str">
        <f>IF(IF(ISERROR(HLOOKUP($B501,'Base facturation'!$C$4:$ALN$59,D$4,0)),"",HLOOKUP($B501,'Base facturation'!$C$4:$ALN$59,D$4,0))=0,"",IF(ISERROR(HLOOKUP($B501,'Base facturation'!$C$4:$ALN$59,D$4,0)),"",HLOOKUP($B501,'Base facturation'!$C$4:$ALN$59,D$4,0)))</f>
        <v/>
      </c>
      <c r="E501" s="283" t="str">
        <f>IF(IF(ISERROR(HLOOKUP($B501,'Base facturation'!$C$4:$ALN$59,E$4,0)),"",HLOOKUP($B501,'Base facturation'!$C$4:$ALN$59,E$4,0))=0,"",IF(ISERROR(HLOOKUP($B501,'Base facturation'!$C$4:$ALN$59,E$4,0)),"",HLOOKUP($B501,'Base facturation'!$C$4:$ALN$59,E$4,0)))</f>
        <v/>
      </c>
      <c r="F501" s="287" t="str">
        <f>IF(IF(ISERROR(HLOOKUP($B501,'Base facturation'!$C$4:$ALN$59,F$4,0)),"",HLOOKUP($B501,'Base facturation'!$C$4:$ALN$59,F$4,0))=0,"",IF(ISERROR(HLOOKUP($B501,'Base facturation'!$C$4:$ALN$59,F$4,0)),"",HLOOKUP($B501,'Base facturation'!$C$4:$ALN$59,F$4,0)))</f>
        <v/>
      </c>
      <c r="G501" s="309" t="str">
        <f>IF(IF(ISERROR(HLOOKUP($B501,'Base facturation'!$C$4:$ALN$59,G$4,0)),"",HLOOKUP($B501,'Base facturation'!$C$4:$ALN$59,G$4,0))=0,"",IF(ISERROR(HLOOKUP($B501,'Base facturation'!$C$4:$ALN$59,G$4,0)),"",HLOOKUP($B501,'Base facturation'!$C$4:$ALN$59,G$4,0)))</f>
        <v/>
      </c>
      <c r="H501" s="309" t="str">
        <f>IF(IF(ISERROR(HLOOKUP($B501,'Base facturation'!$C$4:$ALN$59,H$4,0)),"",HLOOKUP($B501,'Base facturation'!$C$4:$ALN$59,H$4,0))=0,"",IF(ISERROR(HLOOKUP($B501,'Base facturation'!$C$4:$ALN$59,H$4,0)),"",HLOOKUP($B501,'Base facturation'!$C$4:$ALN$59,H$4,0)))</f>
        <v/>
      </c>
      <c r="I501" s="287" t="str">
        <f t="shared" si="7"/>
        <v/>
      </c>
      <c r="J501" s="299"/>
      <c r="K501" s="294"/>
      <c r="L501" s="294"/>
      <c r="M501" s="295"/>
    </row>
    <row r="502" spans="2:13" ht="19.600000000000001" customHeight="1" x14ac:dyDescent="0.25">
      <c r="B502" s="282" t="s">
        <v>3309</v>
      </c>
      <c r="C502" s="283" t="str">
        <f>IF(IF(ISERROR(HLOOKUP($B502,'Base facturation'!$C$4:$ALN$59,C$4,0)),"",HLOOKUP($B502,'Base facturation'!$C$4:$ALN$59,C$4,0))=0,"",IF(ISERROR(HLOOKUP($B502,'Base facturation'!$C$4:$ALN$59,C$4,0)),"",HLOOKUP($B502,'Base facturation'!$C$4:$ALN$59,C$4,0)))</f>
        <v/>
      </c>
      <c r="D502" s="283" t="str">
        <f>IF(IF(ISERROR(HLOOKUP($B502,'Base facturation'!$C$4:$ALN$59,D$4,0)),"",HLOOKUP($B502,'Base facturation'!$C$4:$ALN$59,D$4,0))=0,"",IF(ISERROR(HLOOKUP($B502,'Base facturation'!$C$4:$ALN$59,D$4,0)),"",HLOOKUP($B502,'Base facturation'!$C$4:$ALN$59,D$4,0)))</f>
        <v/>
      </c>
      <c r="E502" s="283" t="str">
        <f>IF(IF(ISERROR(HLOOKUP($B502,'Base facturation'!$C$4:$ALN$59,E$4,0)),"",HLOOKUP($B502,'Base facturation'!$C$4:$ALN$59,E$4,0))=0,"",IF(ISERROR(HLOOKUP($B502,'Base facturation'!$C$4:$ALN$59,E$4,0)),"",HLOOKUP($B502,'Base facturation'!$C$4:$ALN$59,E$4,0)))</f>
        <v/>
      </c>
      <c r="F502" s="287" t="str">
        <f>IF(IF(ISERROR(HLOOKUP($B502,'Base facturation'!$C$4:$ALN$59,F$4,0)),"",HLOOKUP($B502,'Base facturation'!$C$4:$ALN$59,F$4,0))=0,"",IF(ISERROR(HLOOKUP($B502,'Base facturation'!$C$4:$ALN$59,F$4,0)),"",HLOOKUP($B502,'Base facturation'!$C$4:$ALN$59,F$4,0)))</f>
        <v/>
      </c>
      <c r="G502" s="309" t="str">
        <f>IF(IF(ISERROR(HLOOKUP($B502,'Base facturation'!$C$4:$ALN$59,G$4,0)),"",HLOOKUP($B502,'Base facturation'!$C$4:$ALN$59,G$4,0))=0,"",IF(ISERROR(HLOOKUP($B502,'Base facturation'!$C$4:$ALN$59,G$4,0)),"",HLOOKUP($B502,'Base facturation'!$C$4:$ALN$59,G$4,0)))</f>
        <v/>
      </c>
      <c r="H502" s="309" t="str">
        <f>IF(IF(ISERROR(HLOOKUP($B502,'Base facturation'!$C$4:$ALN$59,H$4,0)),"",HLOOKUP($B502,'Base facturation'!$C$4:$ALN$59,H$4,0))=0,"",IF(ISERROR(HLOOKUP($B502,'Base facturation'!$C$4:$ALN$59,H$4,0)),"",HLOOKUP($B502,'Base facturation'!$C$4:$ALN$59,H$4,0)))</f>
        <v/>
      </c>
      <c r="I502" s="287" t="str">
        <f t="shared" si="7"/>
        <v/>
      </c>
      <c r="J502" s="299"/>
      <c r="K502" s="294"/>
      <c r="L502" s="294"/>
      <c r="M502" s="295"/>
    </row>
    <row r="503" spans="2:13" ht="19.600000000000001" customHeight="1" x14ac:dyDescent="0.25">
      <c r="B503" s="282" t="s">
        <v>3310</v>
      </c>
      <c r="C503" s="283" t="str">
        <f>IF(IF(ISERROR(HLOOKUP($B503,'Base facturation'!$C$4:$ALN$59,C$4,0)),"",HLOOKUP($B503,'Base facturation'!$C$4:$ALN$59,C$4,0))=0,"",IF(ISERROR(HLOOKUP($B503,'Base facturation'!$C$4:$ALN$59,C$4,0)),"",HLOOKUP($B503,'Base facturation'!$C$4:$ALN$59,C$4,0)))</f>
        <v/>
      </c>
      <c r="D503" s="283" t="str">
        <f>IF(IF(ISERROR(HLOOKUP($B503,'Base facturation'!$C$4:$ALN$59,D$4,0)),"",HLOOKUP($B503,'Base facturation'!$C$4:$ALN$59,D$4,0))=0,"",IF(ISERROR(HLOOKUP($B503,'Base facturation'!$C$4:$ALN$59,D$4,0)),"",HLOOKUP($B503,'Base facturation'!$C$4:$ALN$59,D$4,0)))</f>
        <v/>
      </c>
      <c r="E503" s="283" t="str">
        <f>IF(IF(ISERROR(HLOOKUP($B503,'Base facturation'!$C$4:$ALN$59,E$4,0)),"",HLOOKUP($B503,'Base facturation'!$C$4:$ALN$59,E$4,0))=0,"",IF(ISERROR(HLOOKUP($B503,'Base facturation'!$C$4:$ALN$59,E$4,0)),"",HLOOKUP($B503,'Base facturation'!$C$4:$ALN$59,E$4,0)))</f>
        <v/>
      </c>
      <c r="F503" s="287" t="str">
        <f>IF(IF(ISERROR(HLOOKUP($B503,'Base facturation'!$C$4:$ALN$59,F$4,0)),"",HLOOKUP($B503,'Base facturation'!$C$4:$ALN$59,F$4,0))=0,"",IF(ISERROR(HLOOKUP($B503,'Base facturation'!$C$4:$ALN$59,F$4,0)),"",HLOOKUP($B503,'Base facturation'!$C$4:$ALN$59,F$4,0)))</f>
        <v/>
      </c>
      <c r="G503" s="309" t="str">
        <f>IF(IF(ISERROR(HLOOKUP($B503,'Base facturation'!$C$4:$ALN$59,G$4,0)),"",HLOOKUP($B503,'Base facturation'!$C$4:$ALN$59,G$4,0))=0,"",IF(ISERROR(HLOOKUP($B503,'Base facturation'!$C$4:$ALN$59,G$4,0)),"",HLOOKUP($B503,'Base facturation'!$C$4:$ALN$59,G$4,0)))</f>
        <v/>
      </c>
      <c r="H503" s="309" t="str">
        <f>IF(IF(ISERROR(HLOOKUP($B503,'Base facturation'!$C$4:$ALN$59,H$4,0)),"",HLOOKUP($B503,'Base facturation'!$C$4:$ALN$59,H$4,0))=0,"",IF(ISERROR(HLOOKUP($B503,'Base facturation'!$C$4:$ALN$59,H$4,0)),"",HLOOKUP($B503,'Base facturation'!$C$4:$ALN$59,H$4,0)))</f>
        <v/>
      </c>
      <c r="I503" s="287" t="str">
        <f t="shared" si="7"/>
        <v/>
      </c>
      <c r="J503" s="299"/>
      <c r="K503" s="294"/>
      <c r="L503" s="294"/>
      <c r="M503" s="295"/>
    </row>
    <row r="504" spans="2:13" ht="19.600000000000001" customHeight="1" x14ac:dyDescent="0.25">
      <c r="B504" s="282" t="s">
        <v>3311</v>
      </c>
      <c r="C504" s="283" t="str">
        <f>IF(IF(ISERROR(HLOOKUP($B504,'Base facturation'!$C$4:$ALN$59,C$4,0)),"",HLOOKUP($B504,'Base facturation'!$C$4:$ALN$59,C$4,0))=0,"",IF(ISERROR(HLOOKUP($B504,'Base facturation'!$C$4:$ALN$59,C$4,0)),"",HLOOKUP($B504,'Base facturation'!$C$4:$ALN$59,C$4,0)))</f>
        <v/>
      </c>
      <c r="D504" s="283" t="str">
        <f>IF(IF(ISERROR(HLOOKUP($B504,'Base facturation'!$C$4:$ALN$59,D$4,0)),"",HLOOKUP($B504,'Base facturation'!$C$4:$ALN$59,D$4,0))=0,"",IF(ISERROR(HLOOKUP($B504,'Base facturation'!$C$4:$ALN$59,D$4,0)),"",HLOOKUP($B504,'Base facturation'!$C$4:$ALN$59,D$4,0)))</f>
        <v/>
      </c>
      <c r="E504" s="283" t="str">
        <f>IF(IF(ISERROR(HLOOKUP($B504,'Base facturation'!$C$4:$ALN$59,E$4,0)),"",HLOOKUP($B504,'Base facturation'!$C$4:$ALN$59,E$4,0))=0,"",IF(ISERROR(HLOOKUP($B504,'Base facturation'!$C$4:$ALN$59,E$4,0)),"",HLOOKUP($B504,'Base facturation'!$C$4:$ALN$59,E$4,0)))</f>
        <v/>
      </c>
      <c r="F504" s="287" t="str">
        <f>IF(IF(ISERROR(HLOOKUP($B504,'Base facturation'!$C$4:$ALN$59,F$4,0)),"",HLOOKUP($B504,'Base facturation'!$C$4:$ALN$59,F$4,0))=0,"",IF(ISERROR(HLOOKUP($B504,'Base facturation'!$C$4:$ALN$59,F$4,0)),"",HLOOKUP($B504,'Base facturation'!$C$4:$ALN$59,F$4,0)))</f>
        <v/>
      </c>
      <c r="G504" s="309" t="str">
        <f>IF(IF(ISERROR(HLOOKUP($B504,'Base facturation'!$C$4:$ALN$59,G$4,0)),"",HLOOKUP($B504,'Base facturation'!$C$4:$ALN$59,G$4,0))=0,"",IF(ISERROR(HLOOKUP($B504,'Base facturation'!$C$4:$ALN$59,G$4,0)),"",HLOOKUP($B504,'Base facturation'!$C$4:$ALN$59,G$4,0)))</f>
        <v/>
      </c>
      <c r="H504" s="309" t="str">
        <f>IF(IF(ISERROR(HLOOKUP($B504,'Base facturation'!$C$4:$ALN$59,H$4,0)),"",HLOOKUP($B504,'Base facturation'!$C$4:$ALN$59,H$4,0))=0,"",IF(ISERROR(HLOOKUP($B504,'Base facturation'!$C$4:$ALN$59,H$4,0)),"",HLOOKUP($B504,'Base facturation'!$C$4:$ALN$59,H$4,0)))</f>
        <v/>
      </c>
      <c r="I504" s="287" t="str">
        <f t="shared" si="7"/>
        <v/>
      </c>
      <c r="J504" s="299"/>
      <c r="K504" s="294"/>
      <c r="L504" s="294"/>
      <c r="M504" s="295"/>
    </row>
    <row r="505" spans="2:13" ht="19.600000000000001" customHeight="1" x14ac:dyDescent="0.25">
      <c r="B505" s="282" t="s">
        <v>3312</v>
      </c>
      <c r="C505" s="283" t="str">
        <f>IF(IF(ISERROR(HLOOKUP($B505,'Base facturation'!$C$4:$ALN$59,C$4,0)),"",HLOOKUP($B505,'Base facturation'!$C$4:$ALN$59,C$4,0))=0,"",IF(ISERROR(HLOOKUP($B505,'Base facturation'!$C$4:$ALN$59,C$4,0)),"",HLOOKUP($B505,'Base facturation'!$C$4:$ALN$59,C$4,0)))</f>
        <v/>
      </c>
      <c r="D505" s="283" t="str">
        <f>IF(IF(ISERROR(HLOOKUP($B505,'Base facturation'!$C$4:$ALN$59,D$4,0)),"",HLOOKUP($B505,'Base facturation'!$C$4:$ALN$59,D$4,0))=0,"",IF(ISERROR(HLOOKUP($B505,'Base facturation'!$C$4:$ALN$59,D$4,0)),"",HLOOKUP($B505,'Base facturation'!$C$4:$ALN$59,D$4,0)))</f>
        <v/>
      </c>
      <c r="E505" s="283" t="str">
        <f>IF(IF(ISERROR(HLOOKUP($B505,'Base facturation'!$C$4:$ALN$59,E$4,0)),"",HLOOKUP($B505,'Base facturation'!$C$4:$ALN$59,E$4,0))=0,"",IF(ISERROR(HLOOKUP($B505,'Base facturation'!$C$4:$ALN$59,E$4,0)),"",HLOOKUP($B505,'Base facturation'!$C$4:$ALN$59,E$4,0)))</f>
        <v/>
      </c>
      <c r="F505" s="287" t="str">
        <f>IF(IF(ISERROR(HLOOKUP($B505,'Base facturation'!$C$4:$ALN$59,F$4,0)),"",HLOOKUP($B505,'Base facturation'!$C$4:$ALN$59,F$4,0))=0,"",IF(ISERROR(HLOOKUP($B505,'Base facturation'!$C$4:$ALN$59,F$4,0)),"",HLOOKUP($B505,'Base facturation'!$C$4:$ALN$59,F$4,0)))</f>
        <v/>
      </c>
      <c r="G505" s="309" t="str">
        <f>IF(IF(ISERROR(HLOOKUP($B505,'Base facturation'!$C$4:$ALN$59,G$4,0)),"",HLOOKUP($B505,'Base facturation'!$C$4:$ALN$59,G$4,0))=0,"",IF(ISERROR(HLOOKUP($B505,'Base facturation'!$C$4:$ALN$59,G$4,0)),"",HLOOKUP($B505,'Base facturation'!$C$4:$ALN$59,G$4,0)))</f>
        <v/>
      </c>
      <c r="H505" s="309" t="str">
        <f>IF(IF(ISERROR(HLOOKUP($B505,'Base facturation'!$C$4:$ALN$59,H$4,0)),"",HLOOKUP($B505,'Base facturation'!$C$4:$ALN$59,H$4,0))=0,"",IF(ISERROR(HLOOKUP($B505,'Base facturation'!$C$4:$ALN$59,H$4,0)),"",HLOOKUP($B505,'Base facturation'!$C$4:$ALN$59,H$4,0)))</f>
        <v/>
      </c>
      <c r="I505" s="287" t="str">
        <f t="shared" si="7"/>
        <v/>
      </c>
      <c r="J505" s="299"/>
      <c r="K505" s="294"/>
      <c r="L505" s="294"/>
      <c r="M505" s="295"/>
    </row>
    <row r="506" spans="2:13" ht="19.600000000000001" customHeight="1" x14ac:dyDescent="0.25">
      <c r="B506" s="282" t="s">
        <v>3313</v>
      </c>
      <c r="C506" s="283" t="str">
        <f>IF(IF(ISERROR(HLOOKUP($B506,'Base facturation'!$C$4:$ALN$59,C$4,0)),"",HLOOKUP($B506,'Base facturation'!$C$4:$ALN$59,C$4,0))=0,"",IF(ISERROR(HLOOKUP($B506,'Base facturation'!$C$4:$ALN$59,C$4,0)),"",HLOOKUP($B506,'Base facturation'!$C$4:$ALN$59,C$4,0)))</f>
        <v/>
      </c>
      <c r="D506" s="283" t="str">
        <f>IF(IF(ISERROR(HLOOKUP($B506,'Base facturation'!$C$4:$ALN$59,D$4,0)),"",HLOOKUP($B506,'Base facturation'!$C$4:$ALN$59,D$4,0))=0,"",IF(ISERROR(HLOOKUP($B506,'Base facturation'!$C$4:$ALN$59,D$4,0)),"",HLOOKUP($B506,'Base facturation'!$C$4:$ALN$59,D$4,0)))</f>
        <v/>
      </c>
      <c r="E506" s="283" t="str">
        <f>IF(IF(ISERROR(HLOOKUP($B506,'Base facturation'!$C$4:$ALN$59,E$4,0)),"",HLOOKUP($B506,'Base facturation'!$C$4:$ALN$59,E$4,0))=0,"",IF(ISERROR(HLOOKUP($B506,'Base facturation'!$C$4:$ALN$59,E$4,0)),"",HLOOKUP($B506,'Base facturation'!$C$4:$ALN$59,E$4,0)))</f>
        <v/>
      </c>
      <c r="F506" s="287" t="str">
        <f>IF(IF(ISERROR(HLOOKUP($B506,'Base facturation'!$C$4:$ALN$59,F$4,0)),"",HLOOKUP($B506,'Base facturation'!$C$4:$ALN$59,F$4,0))=0,"",IF(ISERROR(HLOOKUP($B506,'Base facturation'!$C$4:$ALN$59,F$4,0)),"",HLOOKUP($B506,'Base facturation'!$C$4:$ALN$59,F$4,0)))</f>
        <v/>
      </c>
      <c r="G506" s="309" t="str">
        <f>IF(IF(ISERROR(HLOOKUP($B506,'Base facturation'!$C$4:$ALN$59,G$4,0)),"",HLOOKUP($B506,'Base facturation'!$C$4:$ALN$59,G$4,0))=0,"",IF(ISERROR(HLOOKUP($B506,'Base facturation'!$C$4:$ALN$59,G$4,0)),"",HLOOKUP($B506,'Base facturation'!$C$4:$ALN$59,G$4,0)))</f>
        <v/>
      </c>
      <c r="H506" s="309" t="str">
        <f>IF(IF(ISERROR(HLOOKUP($B506,'Base facturation'!$C$4:$ALN$59,H$4,0)),"",HLOOKUP($B506,'Base facturation'!$C$4:$ALN$59,H$4,0))=0,"",IF(ISERROR(HLOOKUP($B506,'Base facturation'!$C$4:$ALN$59,H$4,0)),"",HLOOKUP($B506,'Base facturation'!$C$4:$ALN$59,H$4,0)))</f>
        <v/>
      </c>
      <c r="I506" s="287" t="str">
        <f t="shared" si="7"/>
        <v/>
      </c>
      <c r="J506" s="299"/>
      <c r="K506" s="294"/>
      <c r="L506" s="294"/>
      <c r="M506" s="295"/>
    </row>
    <row r="507" spans="2:13" ht="19.600000000000001" customHeight="1" x14ac:dyDescent="0.25">
      <c r="B507" s="282" t="s">
        <v>3314</v>
      </c>
      <c r="C507" s="283" t="str">
        <f>IF(IF(ISERROR(HLOOKUP($B507,'Base facturation'!$C$4:$ALN$59,C$4,0)),"",HLOOKUP($B507,'Base facturation'!$C$4:$ALN$59,C$4,0))=0,"",IF(ISERROR(HLOOKUP($B507,'Base facturation'!$C$4:$ALN$59,C$4,0)),"",HLOOKUP($B507,'Base facturation'!$C$4:$ALN$59,C$4,0)))</f>
        <v/>
      </c>
      <c r="D507" s="283" t="str">
        <f>IF(IF(ISERROR(HLOOKUP($B507,'Base facturation'!$C$4:$ALN$59,D$4,0)),"",HLOOKUP($B507,'Base facturation'!$C$4:$ALN$59,D$4,0))=0,"",IF(ISERROR(HLOOKUP($B507,'Base facturation'!$C$4:$ALN$59,D$4,0)),"",HLOOKUP($B507,'Base facturation'!$C$4:$ALN$59,D$4,0)))</f>
        <v/>
      </c>
      <c r="E507" s="283" t="str">
        <f>IF(IF(ISERROR(HLOOKUP($B507,'Base facturation'!$C$4:$ALN$59,E$4,0)),"",HLOOKUP($B507,'Base facturation'!$C$4:$ALN$59,E$4,0))=0,"",IF(ISERROR(HLOOKUP($B507,'Base facturation'!$C$4:$ALN$59,E$4,0)),"",HLOOKUP($B507,'Base facturation'!$C$4:$ALN$59,E$4,0)))</f>
        <v/>
      </c>
      <c r="F507" s="287" t="str">
        <f>IF(IF(ISERROR(HLOOKUP($B507,'Base facturation'!$C$4:$ALN$59,F$4,0)),"",HLOOKUP($B507,'Base facturation'!$C$4:$ALN$59,F$4,0))=0,"",IF(ISERROR(HLOOKUP($B507,'Base facturation'!$C$4:$ALN$59,F$4,0)),"",HLOOKUP($B507,'Base facturation'!$C$4:$ALN$59,F$4,0)))</f>
        <v/>
      </c>
      <c r="G507" s="309" t="str">
        <f>IF(IF(ISERROR(HLOOKUP($B507,'Base facturation'!$C$4:$ALN$59,G$4,0)),"",HLOOKUP($B507,'Base facturation'!$C$4:$ALN$59,G$4,0))=0,"",IF(ISERROR(HLOOKUP($B507,'Base facturation'!$C$4:$ALN$59,G$4,0)),"",HLOOKUP($B507,'Base facturation'!$C$4:$ALN$59,G$4,0)))</f>
        <v/>
      </c>
      <c r="H507" s="309" t="str">
        <f>IF(IF(ISERROR(HLOOKUP($B507,'Base facturation'!$C$4:$ALN$59,H$4,0)),"",HLOOKUP($B507,'Base facturation'!$C$4:$ALN$59,H$4,0))=0,"",IF(ISERROR(HLOOKUP($B507,'Base facturation'!$C$4:$ALN$59,H$4,0)),"",HLOOKUP($B507,'Base facturation'!$C$4:$ALN$59,H$4,0)))</f>
        <v/>
      </c>
      <c r="I507" s="287" t="str">
        <f t="shared" si="7"/>
        <v/>
      </c>
      <c r="J507" s="299"/>
      <c r="K507" s="294"/>
      <c r="L507" s="294"/>
      <c r="M507" s="295"/>
    </row>
    <row r="508" spans="2:13" ht="19.600000000000001" customHeight="1" x14ac:dyDescent="0.25">
      <c r="B508" s="282" t="s">
        <v>3315</v>
      </c>
      <c r="C508" s="283" t="str">
        <f>IF(IF(ISERROR(HLOOKUP($B508,'Base facturation'!$C$4:$ALN$59,C$4,0)),"",HLOOKUP($B508,'Base facturation'!$C$4:$ALN$59,C$4,0))=0,"",IF(ISERROR(HLOOKUP($B508,'Base facturation'!$C$4:$ALN$59,C$4,0)),"",HLOOKUP($B508,'Base facturation'!$C$4:$ALN$59,C$4,0)))</f>
        <v/>
      </c>
      <c r="D508" s="283" t="str">
        <f>IF(IF(ISERROR(HLOOKUP($B508,'Base facturation'!$C$4:$ALN$59,D$4,0)),"",HLOOKUP($B508,'Base facturation'!$C$4:$ALN$59,D$4,0))=0,"",IF(ISERROR(HLOOKUP($B508,'Base facturation'!$C$4:$ALN$59,D$4,0)),"",HLOOKUP($B508,'Base facturation'!$C$4:$ALN$59,D$4,0)))</f>
        <v/>
      </c>
      <c r="E508" s="283" t="str">
        <f>IF(IF(ISERROR(HLOOKUP($B508,'Base facturation'!$C$4:$ALN$59,E$4,0)),"",HLOOKUP($B508,'Base facturation'!$C$4:$ALN$59,E$4,0))=0,"",IF(ISERROR(HLOOKUP($B508,'Base facturation'!$C$4:$ALN$59,E$4,0)),"",HLOOKUP($B508,'Base facturation'!$C$4:$ALN$59,E$4,0)))</f>
        <v/>
      </c>
      <c r="F508" s="287" t="str">
        <f>IF(IF(ISERROR(HLOOKUP($B508,'Base facturation'!$C$4:$ALN$59,F$4,0)),"",HLOOKUP($B508,'Base facturation'!$C$4:$ALN$59,F$4,0))=0,"",IF(ISERROR(HLOOKUP($B508,'Base facturation'!$C$4:$ALN$59,F$4,0)),"",HLOOKUP($B508,'Base facturation'!$C$4:$ALN$59,F$4,0)))</f>
        <v/>
      </c>
      <c r="G508" s="309" t="str">
        <f>IF(IF(ISERROR(HLOOKUP($B508,'Base facturation'!$C$4:$ALN$59,G$4,0)),"",HLOOKUP($B508,'Base facturation'!$C$4:$ALN$59,G$4,0))=0,"",IF(ISERROR(HLOOKUP($B508,'Base facturation'!$C$4:$ALN$59,G$4,0)),"",HLOOKUP($B508,'Base facturation'!$C$4:$ALN$59,G$4,0)))</f>
        <v/>
      </c>
      <c r="H508" s="309" t="str">
        <f>IF(IF(ISERROR(HLOOKUP($B508,'Base facturation'!$C$4:$ALN$59,H$4,0)),"",HLOOKUP($B508,'Base facturation'!$C$4:$ALN$59,H$4,0))=0,"",IF(ISERROR(HLOOKUP($B508,'Base facturation'!$C$4:$ALN$59,H$4,0)),"",HLOOKUP($B508,'Base facturation'!$C$4:$ALN$59,H$4,0)))</f>
        <v/>
      </c>
      <c r="I508" s="287" t="str">
        <f t="shared" si="7"/>
        <v/>
      </c>
      <c r="J508" s="299"/>
      <c r="K508" s="294"/>
      <c r="L508" s="294"/>
      <c r="M508" s="295"/>
    </row>
    <row r="509" spans="2:13" ht="19.600000000000001" customHeight="1" x14ac:dyDescent="0.25">
      <c r="B509" s="282" t="s">
        <v>3316</v>
      </c>
      <c r="C509" s="283" t="str">
        <f>IF(IF(ISERROR(HLOOKUP($B509,'Base facturation'!$C$4:$ALN$59,C$4,0)),"",HLOOKUP($B509,'Base facturation'!$C$4:$ALN$59,C$4,0))=0,"",IF(ISERROR(HLOOKUP($B509,'Base facturation'!$C$4:$ALN$59,C$4,0)),"",HLOOKUP($B509,'Base facturation'!$C$4:$ALN$59,C$4,0)))</f>
        <v/>
      </c>
      <c r="D509" s="283" t="str">
        <f>IF(IF(ISERROR(HLOOKUP($B509,'Base facturation'!$C$4:$ALN$59,D$4,0)),"",HLOOKUP($B509,'Base facturation'!$C$4:$ALN$59,D$4,0))=0,"",IF(ISERROR(HLOOKUP($B509,'Base facturation'!$C$4:$ALN$59,D$4,0)),"",HLOOKUP($B509,'Base facturation'!$C$4:$ALN$59,D$4,0)))</f>
        <v/>
      </c>
      <c r="E509" s="283" t="str">
        <f>IF(IF(ISERROR(HLOOKUP($B509,'Base facturation'!$C$4:$ALN$59,E$4,0)),"",HLOOKUP($B509,'Base facturation'!$C$4:$ALN$59,E$4,0))=0,"",IF(ISERROR(HLOOKUP($B509,'Base facturation'!$C$4:$ALN$59,E$4,0)),"",HLOOKUP($B509,'Base facturation'!$C$4:$ALN$59,E$4,0)))</f>
        <v/>
      </c>
      <c r="F509" s="287" t="str">
        <f>IF(IF(ISERROR(HLOOKUP($B509,'Base facturation'!$C$4:$ALN$59,F$4,0)),"",HLOOKUP($B509,'Base facturation'!$C$4:$ALN$59,F$4,0))=0,"",IF(ISERROR(HLOOKUP($B509,'Base facturation'!$C$4:$ALN$59,F$4,0)),"",HLOOKUP($B509,'Base facturation'!$C$4:$ALN$59,F$4,0)))</f>
        <v/>
      </c>
      <c r="G509" s="309" t="str">
        <f>IF(IF(ISERROR(HLOOKUP($B509,'Base facturation'!$C$4:$ALN$59,G$4,0)),"",HLOOKUP($B509,'Base facturation'!$C$4:$ALN$59,G$4,0))=0,"",IF(ISERROR(HLOOKUP($B509,'Base facturation'!$C$4:$ALN$59,G$4,0)),"",HLOOKUP($B509,'Base facturation'!$C$4:$ALN$59,G$4,0)))</f>
        <v/>
      </c>
      <c r="H509" s="309" t="str">
        <f>IF(IF(ISERROR(HLOOKUP($B509,'Base facturation'!$C$4:$ALN$59,H$4,0)),"",HLOOKUP($B509,'Base facturation'!$C$4:$ALN$59,H$4,0))=0,"",IF(ISERROR(HLOOKUP($B509,'Base facturation'!$C$4:$ALN$59,H$4,0)),"",HLOOKUP($B509,'Base facturation'!$C$4:$ALN$59,H$4,0)))</f>
        <v/>
      </c>
      <c r="I509" s="287" t="str">
        <f t="shared" si="7"/>
        <v/>
      </c>
      <c r="J509" s="299"/>
      <c r="K509" s="294"/>
      <c r="L509" s="294"/>
      <c r="M509" s="295"/>
    </row>
    <row r="510" spans="2:13" ht="19.600000000000001" customHeight="1" x14ac:dyDescent="0.25">
      <c r="B510" s="282" t="s">
        <v>3317</v>
      </c>
      <c r="C510" s="283" t="str">
        <f>IF(IF(ISERROR(HLOOKUP($B510,'Base facturation'!$C$4:$ALN$59,C$4,0)),"",HLOOKUP($B510,'Base facturation'!$C$4:$ALN$59,C$4,0))=0,"",IF(ISERROR(HLOOKUP($B510,'Base facturation'!$C$4:$ALN$59,C$4,0)),"",HLOOKUP($B510,'Base facturation'!$C$4:$ALN$59,C$4,0)))</f>
        <v/>
      </c>
      <c r="D510" s="283" t="str">
        <f>IF(IF(ISERROR(HLOOKUP($B510,'Base facturation'!$C$4:$ALN$59,D$4,0)),"",HLOOKUP($B510,'Base facturation'!$C$4:$ALN$59,D$4,0))=0,"",IF(ISERROR(HLOOKUP($B510,'Base facturation'!$C$4:$ALN$59,D$4,0)),"",HLOOKUP($B510,'Base facturation'!$C$4:$ALN$59,D$4,0)))</f>
        <v/>
      </c>
      <c r="E510" s="283" t="str">
        <f>IF(IF(ISERROR(HLOOKUP($B510,'Base facturation'!$C$4:$ALN$59,E$4,0)),"",HLOOKUP($B510,'Base facturation'!$C$4:$ALN$59,E$4,0))=0,"",IF(ISERROR(HLOOKUP($B510,'Base facturation'!$C$4:$ALN$59,E$4,0)),"",HLOOKUP($B510,'Base facturation'!$C$4:$ALN$59,E$4,0)))</f>
        <v/>
      </c>
      <c r="F510" s="287" t="str">
        <f>IF(IF(ISERROR(HLOOKUP($B510,'Base facturation'!$C$4:$ALN$59,F$4,0)),"",HLOOKUP($B510,'Base facturation'!$C$4:$ALN$59,F$4,0))=0,"",IF(ISERROR(HLOOKUP($B510,'Base facturation'!$C$4:$ALN$59,F$4,0)),"",HLOOKUP($B510,'Base facturation'!$C$4:$ALN$59,F$4,0)))</f>
        <v/>
      </c>
      <c r="G510" s="309" t="str">
        <f>IF(IF(ISERROR(HLOOKUP($B510,'Base facturation'!$C$4:$ALN$59,G$4,0)),"",HLOOKUP($B510,'Base facturation'!$C$4:$ALN$59,G$4,0))=0,"",IF(ISERROR(HLOOKUP($B510,'Base facturation'!$C$4:$ALN$59,G$4,0)),"",HLOOKUP($B510,'Base facturation'!$C$4:$ALN$59,G$4,0)))</f>
        <v/>
      </c>
      <c r="H510" s="309" t="str">
        <f>IF(IF(ISERROR(HLOOKUP($B510,'Base facturation'!$C$4:$ALN$59,H$4,0)),"",HLOOKUP($B510,'Base facturation'!$C$4:$ALN$59,H$4,0))=0,"",IF(ISERROR(HLOOKUP($B510,'Base facturation'!$C$4:$ALN$59,H$4,0)),"",HLOOKUP($B510,'Base facturation'!$C$4:$ALN$59,H$4,0)))</f>
        <v/>
      </c>
      <c r="I510" s="287" t="str">
        <f t="shared" si="7"/>
        <v/>
      </c>
      <c r="J510" s="299"/>
      <c r="K510" s="294"/>
      <c r="L510" s="294"/>
      <c r="M510" s="295"/>
    </row>
    <row r="511" spans="2:13" ht="19.600000000000001" customHeight="1" x14ac:dyDescent="0.25">
      <c r="B511" s="282" t="s">
        <v>3318</v>
      </c>
      <c r="C511" s="283" t="str">
        <f>IF(IF(ISERROR(HLOOKUP($B511,'Base facturation'!$C$4:$ALN$59,C$4,0)),"",HLOOKUP($B511,'Base facturation'!$C$4:$ALN$59,C$4,0))=0,"",IF(ISERROR(HLOOKUP($B511,'Base facturation'!$C$4:$ALN$59,C$4,0)),"",HLOOKUP($B511,'Base facturation'!$C$4:$ALN$59,C$4,0)))</f>
        <v/>
      </c>
      <c r="D511" s="283" t="str">
        <f>IF(IF(ISERROR(HLOOKUP($B511,'Base facturation'!$C$4:$ALN$59,D$4,0)),"",HLOOKUP($B511,'Base facturation'!$C$4:$ALN$59,D$4,0))=0,"",IF(ISERROR(HLOOKUP($B511,'Base facturation'!$C$4:$ALN$59,D$4,0)),"",HLOOKUP($B511,'Base facturation'!$C$4:$ALN$59,D$4,0)))</f>
        <v/>
      </c>
      <c r="E511" s="283" t="str">
        <f>IF(IF(ISERROR(HLOOKUP($B511,'Base facturation'!$C$4:$ALN$59,E$4,0)),"",HLOOKUP($B511,'Base facturation'!$C$4:$ALN$59,E$4,0))=0,"",IF(ISERROR(HLOOKUP($B511,'Base facturation'!$C$4:$ALN$59,E$4,0)),"",HLOOKUP($B511,'Base facturation'!$C$4:$ALN$59,E$4,0)))</f>
        <v/>
      </c>
      <c r="F511" s="287" t="str">
        <f>IF(IF(ISERROR(HLOOKUP($B511,'Base facturation'!$C$4:$ALN$59,F$4,0)),"",HLOOKUP($B511,'Base facturation'!$C$4:$ALN$59,F$4,0))=0,"",IF(ISERROR(HLOOKUP($B511,'Base facturation'!$C$4:$ALN$59,F$4,0)),"",HLOOKUP($B511,'Base facturation'!$C$4:$ALN$59,F$4,0)))</f>
        <v/>
      </c>
      <c r="G511" s="309" t="str">
        <f>IF(IF(ISERROR(HLOOKUP($B511,'Base facturation'!$C$4:$ALN$59,G$4,0)),"",HLOOKUP($B511,'Base facturation'!$C$4:$ALN$59,G$4,0))=0,"",IF(ISERROR(HLOOKUP($B511,'Base facturation'!$C$4:$ALN$59,G$4,0)),"",HLOOKUP($B511,'Base facturation'!$C$4:$ALN$59,G$4,0)))</f>
        <v/>
      </c>
      <c r="H511" s="309" t="str">
        <f>IF(IF(ISERROR(HLOOKUP($B511,'Base facturation'!$C$4:$ALN$59,H$4,0)),"",HLOOKUP($B511,'Base facturation'!$C$4:$ALN$59,H$4,0))=0,"",IF(ISERROR(HLOOKUP($B511,'Base facturation'!$C$4:$ALN$59,H$4,0)),"",HLOOKUP($B511,'Base facturation'!$C$4:$ALN$59,H$4,0)))</f>
        <v/>
      </c>
      <c r="I511" s="287" t="str">
        <f t="shared" si="7"/>
        <v/>
      </c>
      <c r="J511" s="299"/>
      <c r="K511" s="294"/>
      <c r="L511" s="294"/>
      <c r="M511" s="295"/>
    </row>
    <row r="512" spans="2:13" ht="19.600000000000001" customHeight="1" x14ac:dyDescent="0.25">
      <c r="B512" s="282" t="s">
        <v>3319</v>
      </c>
      <c r="C512" s="283" t="str">
        <f>IF(IF(ISERROR(HLOOKUP($B512,'Base facturation'!$C$4:$ALN$59,C$4,0)),"",HLOOKUP($B512,'Base facturation'!$C$4:$ALN$59,C$4,0))=0,"",IF(ISERROR(HLOOKUP($B512,'Base facturation'!$C$4:$ALN$59,C$4,0)),"",HLOOKUP($B512,'Base facturation'!$C$4:$ALN$59,C$4,0)))</f>
        <v/>
      </c>
      <c r="D512" s="283" t="str">
        <f>IF(IF(ISERROR(HLOOKUP($B512,'Base facturation'!$C$4:$ALN$59,D$4,0)),"",HLOOKUP($B512,'Base facturation'!$C$4:$ALN$59,D$4,0))=0,"",IF(ISERROR(HLOOKUP($B512,'Base facturation'!$C$4:$ALN$59,D$4,0)),"",HLOOKUP($B512,'Base facturation'!$C$4:$ALN$59,D$4,0)))</f>
        <v/>
      </c>
      <c r="E512" s="283" t="str">
        <f>IF(IF(ISERROR(HLOOKUP($B512,'Base facturation'!$C$4:$ALN$59,E$4,0)),"",HLOOKUP($B512,'Base facturation'!$C$4:$ALN$59,E$4,0))=0,"",IF(ISERROR(HLOOKUP($B512,'Base facturation'!$C$4:$ALN$59,E$4,0)),"",HLOOKUP($B512,'Base facturation'!$C$4:$ALN$59,E$4,0)))</f>
        <v/>
      </c>
      <c r="F512" s="287" t="str">
        <f>IF(IF(ISERROR(HLOOKUP($B512,'Base facturation'!$C$4:$ALN$59,F$4,0)),"",HLOOKUP($B512,'Base facturation'!$C$4:$ALN$59,F$4,0))=0,"",IF(ISERROR(HLOOKUP($B512,'Base facturation'!$C$4:$ALN$59,F$4,0)),"",HLOOKUP($B512,'Base facturation'!$C$4:$ALN$59,F$4,0)))</f>
        <v/>
      </c>
      <c r="G512" s="309" t="str">
        <f>IF(IF(ISERROR(HLOOKUP($B512,'Base facturation'!$C$4:$ALN$59,G$4,0)),"",HLOOKUP($B512,'Base facturation'!$C$4:$ALN$59,G$4,0))=0,"",IF(ISERROR(HLOOKUP($B512,'Base facturation'!$C$4:$ALN$59,G$4,0)),"",HLOOKUP($B512,'Base facturation'!$C$4:$ALN$59,G$4,0)))</f>
        <v/>
      </c>
      <c r="H512" s="309" t="str">
        <f>IF(IF(ISERROR(HLOOKUP($B512,'Base facturation'!$C$4:$ALN$59,H$4,0)),"",HLOOKUP($B512,'Base facturation'!$C$4:$ALN$59,H$4,0))=0,"",IF(ISERROR(HLOOKUP($B512,'Base facturation'!$C$4:$ALN$59,H$4,0)),"",HLOOKUP($B512,'Base facturation'!$C$4:$ALN$59,H$4,0)))</f>
        <v/>
      </c>
      <c r="I512" s="287" t="str">
        <f t="shared" si="7"/>
        <v/>
      </c>
      <c r="J512" s="299"/>
      <c r="K512" s="294"/>
      <c r="L512" s="294"/>
      <c r="M512" s="295"/>
    </row>
    <row r="513" spans="2:13" ht="19.600000000000001" customHeight="1" x14ac:dyDescent="0.25">
      <c r="B513" s="282" t="s">
        <v>3320</v>
      </c>
      <c r="C513" s="283" t="str">
        <f>IF(IF(ISERROR(HLOOKUP($B513,'Base facturation'!$C$4:$ALN$59,C$4,0)),"",HLOOKUP($B513,'Base facturation'!$C$4:$ALN$59,C$4,0))=0,"",IF(ISERROR(HLOOKUP($B513,'Base facturation'!$C$4:$ALN$59,C$4,0)),"",HLOOKUP($B513,'Base facturation'!$C$4:$ALN$59,C$4,0)))</f>
        <v/>
      </c>
      <c r="D513" s="283" t="str">
        <f>IF(IF(ISERROR(HLOOKUP($B513,'Base facturation'!$C$4:$ALN$59,D$4,0)),"",HLOOKUP($B513,'Base facturation'!$C$4:$ALN$59,D$4,0))=0,"",IF(ISERROR(HLOOKUP($B513,'Base facturation'!$C$4:$ALN$59,D$4,0)),"",HLOOKUP($B513,'Base facturation'!$C$4:$ALN$59,D$4,0)))</f>
        <v/>
      </c>
      <c r="E513" s="283" t="str">
        <f>IF(IF(ISERROR(HLOOKUP($B513,'Base facturation'!$C$4:$ALN$59,E$4,0)),"",HLOOKUP($B513,'Base facturation'!$C$4:$ALN$59,E$4,0))=0,"",IF(ISERROR(HLOOKUP($B513,'Base facturation'!$C$4:$ALN$59,E$4,0)),"",HLOOKUP($B513,'Base facturation'!$C$4:$ALN$59,E$4,0)))</f>
        <v/>
      </c>
      <c r="F513" s="287" t="str">
        <f>IF(IF(ISERROR(HLOOKUP($B513,'Base facturation'!$C$4:$ALN$59,F$4,0)),"",HLOOKUP($B513,'Base facturation'!$C$4:$ALN$59,F$4,0))=0,"",IF(ISERROR(HLOOKUP($B513,'Base facturation'!$C$4:$ALN$59,F$4,0)),"",HLOOKUP($B513,'Base facturation'!$C$4:$ALN$59,F$4,0)))</f>
        <v/>
      </c>
      <c r="G513" s="309" t="str">
        <f>IF(IF(ISERROR(HLOOKUP($B513,'Base facturation'!$C$4:$ALN$59,G$4,0)),"",HLOOKUP($B513,'Base facturation'!$C$4:$ALN$59,G$4,0))=0,"",IF(ISERROR(HLOOKUP($B513,'Base facturation'!$C$4:$ALN$59,G$4,0)),"",HLOOKUP($B513,'Base facturation'!$C$4:$ALN$59,G$4,0)))</f>
        <v/>
      </c>
      <c r="H513" s="309" t="str">
        <f>IF(IF(ISERROR(HLOOKUP($B513,'Base facturation'!$C$4:$ALN$59,H$4,0)),"",HLOOKUP($B513,'Base facturation'!$C$4:$ALN$59,H$4,0))=0,"",IF(ISERROR(HLOOKUP($B513,'Base facturation'!$C$4:$ALN$59,H$4,0)),"",HLOOKUP($B513,'Base facturation'!$C$4:$ALN$59,H$4,0)))</f>
        <v/>
      </c>
      <c r="I513" s="287" t="str">
        <f t="shared" si="7"/>
        <v/>
      </c>
      <c r="J513" s="299"/>
      <c r="K513" s="294"/>
      <c r="L513" s="294"/>
      <c r="M513" s="295"/>
    </row>
    <row r="514" spans="2:13" ht="19.600000000000001" customHeight="1" x14ac:dyDescent="0.25">
      <c r="B514" s="282" t="s">
        <v>3321</v>
      </c>
      <c r="C514" s="283" t="str">
        <f>IF(IF(ISERROR(HLOOKUP($B514,'Base facturation'!$C$4:$ALN$59,C$4,0)),"",HLOOKUP($B514,'Base facturation'!$C$4:$ALN$59,C$4,0))=0,"",IF(ISERROR(HLOOKUP($B514,'Base facturation'!$C$4:$ALN$59,C$4,0)),"",HLOOKUP($B514,'Base facturation'!$C$4:$ALN$59,C$4,0)))</f>
        <v/>
      </c>
      <c r="D514" s="283" t="str">
        <f>IF(IF(ISERROR(HLOOKUP($B514,'Base facturation'!$C$4:$ALN$59,D$4,0)),"",HLOOKUP($B514,'Base facturation'!$C$4:$ALN$59,D$4,0))=0,"",IF(ISERROR(HLOOKUP($B514,'Base facturation'!$C$4:$ALN$59,D$4,0)),"",HLOOKUP($B514,'Base facturation'!$C$4:$ALN$59,D$4,0)))</f>
        <v/>
      </c>
      <c r="E514" s="283" t="str">
        <f>IF(IF(ISERROR(HLOOKUP($B514,'Base facturation'!$C$4:$ALN$59,E$4,0)),"",HLOOKUP($B514,'Base facturation'!$C$4:$ALN$59,E$4,0))=0,"",IF(ISERROR(HLOOKUP($B514,'Base facturation'!$C$4:$ALN$59,E$4,0)),"",HLOOKUP($B514,'Base facturation'!$C$4:$ALN$59,E$4,0)))</f>
        <v/>
      </c>
      <c r="F514" s="287" t="str">
        <f>IF(IF(ISERROR(HLOOKUP($B514,'Base facturation'!$C$4:$ALN$59,F$4,0)),"",HLOOKUP($B514,'Base facturation'!$C$4:$ALN$59,F$4,0))=0,"",IF(ISERROR(HLOOKUP($B514,'Base facturation'!$C$4:$ALN$59,F$4,0)),"",HLOOKUP($B514,'Base facturation'!$C$4:$ALN$59,F$4,0)))</f>
        <v/>
      </c>
      <c r="G514" s="309" t="str">
        <f>IF(IF(ISERROR(HLOOKUP($B514,'Base facturation'!$C$4:$ALN$59,G$4,0)),"",HLOOKUP($B514,'Base facturation'!$C$4:$ALN$59,G$4,0))=0,"",IF(ISERROR(HLOOKUP($B514,'Base facturation'!$C$4:$ALN$59,G$4,0)),"",HLOOKUP($B514,'Base facturation'!$C$4:$ALN$59,G$4,0)))</f>
        <v/>
      </c>
      <c r="H514" s="309" t="str">
        <f>IF(IF(ISERROR(HLOOKUP($B514,'Base facturation'!$C$4:$ALN$59,H$4,0)),"",HLOOKUP($B514,'Base facturation'!$C$4:$ALN$59,H$4,0))=0,"",IF(ISERROR(HLOOKUP($B514,'Base facturation'!$C$4:$ALN$59,H$4,0)),"",HLOOKUP($B514,'Base facturation'!$C$4:$ALN$59,H$4,0)))</f>
        <v/>
      </c>
      <c r="I514" s="287" t="str">
        <f t="shared" si="7"/>
        <v/>
      </c>
      <c r="J514" s="299"/>
      <c r="K514" s="294"/>
      <c r="L514" s="294"/>
      <c r="M514" s="295"/>
    </row>
    <row r="515" spans="2:13" ht="19.600000000000001" customHeight="1" x14ac:dyDescent="0.25">
      <c r="B515" s="282" t="s">
        <v>3322</v>
      </c>
      <c r="C515" s="283" t="str">
        <f>IF(IF(ISERROR(HLOOKUP($B515,'Base facturation'!$C$4:$ALN$59,C$4,0)),"",HLOOKUP($B515,'Base facturation'!$C$4:$ALN$59,C$4,0))=0,"",IF(ISERROR(HLOOKUP($B515,'Base facturation'!$C$4:$ALN$59,C$4,0)),"",HLOOKUP($B515,'Base facturation'!$C$4:$ALN$59,C$4,0)))</f>
        <v/>
      </c>
      <c r="D515" s="283" t="str">
        <f>IF(IF(ISERROR(HLOOKUP($B515,'Base facturation'!$C$4:$ALN$59,D$4,0)),"",HLOOKUP($B515,'Base facturation'!$C$4:$ALN$59,D$4,0))=0,"",IF(ISERROR(HLOOKUP($B515,'Base facturation'!$C$4:$ALN$59,D$4,0)),"",HLOOKUP($B515,'Base facturation'!$C$4:$ALN$59,D$4,0)))</f>
        <v/>
      </c>
      <c r="E515" s="283" t="str">
        <f>IF(IF(ISERROR(HLOOKUP($B515,'Base facturation'!$C$4:$ALN$59,E$4,0)),"",HLOOKUP($B515,'Base facturation'!$C$4:$ALN$59,E$4,0))=0,"",IF(ISERROR(HLOOKUP($B515,'Base facturation'!$C$4:$ALN$59,E$4,0)),"",HLOOKUP($B515,'Base facturation'!$C$4:$ALN$59,E$4,0)))</f>
        <v/>
      </c>
      <c r="F515" s="287" t="str">
        <f>IF(IF(ISERROR(HLOOKUP($B515,'Base facturation'!$C$4:$ALN$59,F$4,0)),"",HLOOKUP($B515,'Base facturation'!$C$4:$ALN$59,F$4,0))=0,"",IF(ISERROR(HLOOKUP($B515,'Base facturation'!$C$4:$ALN$59,F$4,0)),"",HLOOKUP($B515,'Base facturation'!$C$4:$ALN$59,F$4,0)))</f>
        <v/>
      </c>
      <c r="G515" s="309" t="str">
        <f>IF(IF(ISERROR(HLOOKUP($B515,'Base facturation'!$C$4:$ALN$59,G$4,0)),"",HLOOKUP($B515,'Base facturation'!$C$4:$ALN$59,G$4,0))=0,"",IF(ISERROR(HLOOKUP($B515,'Base facturation'!$C$4:$ALN$59,G$4,0)),"",HLOOKUP($B515,'Base facturation'!$C$4:$ALN$59,G$4,0)))</f>
        <v/>
      </c>
      <c r="H515" s="309" t="str">
        <f>IF(IF(ISERROR(HLOOKUP($B515,'Base facturation'!$C$4:$ALN$59,H$4,0)),"",HLOOKUP($B515,'Base facturation'!$C$4:$ALN$59,H$4,0))=0,"",IF(ISERROR(HLOOKUP($B515,'Base facturation'!$C$4:$ALN$59,H$4,0)),"",HLOOKUP($B515,'Base facturation'!$C$4:$ALN$59,H$4,0)))</f>
        <v/>
      </c>
      <c r="I515" s="287" t="str">
        <f t="shared" si="7"/>
        <v/>
      </c>
      <c r="J515" s="299"/>
      <c r="K515" s="294"/>
      <c r="L515" s="294"/>
      <c r="M515" s="295"/>
    </row>
    <row r="516" spans="2:13" ht="19.600000000000001" customHeight="1" x14ac:dyDescent="0.25">
      <c r="B516" s="282" t="s">
        <v>3323</v>
      </c>
      <c r="C516" s="283" t="str">
        <f>IF(IF(ISERROR(HLOOKUP($B516,'Base facturation'!$C$4:$ALN$59,C$4,0)),"",HLOOKUP($B516,'Base facturation'!$C$4:$ALN$59,C$4,0))=0,"",IF(ISERROR(HLOOKUP($B516,'Base facturation'!$C$4:$ALN$59,C$4,0)),"",HLOOKUP($B516,'Base facturation'!$C$4:$ALN$59,C$4,0)))</f>
        <v/>
      </c>
      <c r="D516" s="283" t="str">
        <f>IF(IF(ISERROR(HLOOKUP($B516,'Base facturation'!$C$4:$ALN$59,D$4,0)),"",HLOOKUP($B516,'Base facturation'!$C$4:$ALN$59,D$4,0))=0,"",IF(ISERROR(HLOOKUP($B516,'Base facturation'!$C$4:$ALN$59,D$4,0)),"",HLOOKUP($B516,'Base facturation'!$C$4:$ALN$59,D$4,0)))</f>
        <v/>
      </c>
      <c r="E516" s="283" t="str">
        <f>IF(IF(ISERROR(HLOOKUP($B516,'Base facturation'!$C$4:$ALN$59,E$4,0)),"",HLOOKUP($B516,'Base facturation'!$C$4:$ALN$59,E$4,0))=0,"",IF(ISERROR(HLOOKUP($B516,'Base facturation'!$C$4:$ALN$59,E$4,0)),"",HLOOKUP($B516,'Base facturation'!$C$4:$ALN$59,E$4,0)))</f>
        <v/>
      </c>
      <c r="F516" s="287" t="str">
        <f>IF(IF(ISERROR(HLOOKUP($B516,'Base facturation'!$C$4:$ALN$59,F$4,0)),"",HLOOKUP($B516,'Base facturation'!$C$4:$ALN$59,F$4,0))=0,"",IF(ISERROR(HLOOKUP($B516,'Base facturation'!$C$4:$ALN$59,F$4,0)),"",HLOOKUP($B516,'Base facturation'!$C$4:$ALN$59,F$4,0)))</f>
        <v/>
      </c>
      <c r="G516" s="309" t="str">
        <f>IF(IF(ISERROR(HLOOKUP($B516,'Base facturation'!$C$4:$ALN$59,G$4,0)),"",HLOOKUP($B516,'Base facturation'!$C$4:$ALN$59,G$4,0))=0,"",IF(ISERROR(HLOOKUP($B516,'Base facturation'!$C$4:$ALN$59,G$4,0)),"",HLOOKUP($B516,'Base facturation'!$C$4:$ALN$59,G$4,0)))</f>
        <v/>
      </c>
      <c r="H516" s="309" t="str">
        <f>IF(IF(ISERROR(HLOOKUP($B516,'Base facturation'!$C$4:$ALN$59,H$4,0)),"",HLOOKUP($B516,'Base facturation'!$C$4:$ALN$59,H$4,0))=0,"",IF(ISERROR(HLOOKUP($B516,'Base facturation'!$C$4:$ALN$59,H$4,0)),"",HLOOKUP($B516,'Base facturation'!$C$4:$ALN$59,H$4,0)))</f>
        <v/>
      </c>
      <c r="I516" s="287" t="str">
        <f t="shared" si="7"/>
        <v/>
      </c>
      <c r="J516" s="299"/>
      <c r="K516" s="294"/>
      <c r="L516" s="294"/>
      <c r="M516" s="295"/>
    </row>
    <row r="517" spans="2:13" ht="19.600000000000001" customHeight="1" x14ac:dyDescent="0.25">
      <c r="B517" s="282" t="s">
        <v>3324</v>
      </c>
      <c r="C517" s="283" t="str">
        <f>IF(IF(ISERROR(HLOOKUP($B517,'Base facturation'!$C$4:$ALN$59,C$4,0)),"",HLOOKUP($B517,'Base facturation'!$C$4:$ALN$59,C$4,0))=0,"",IF(ISERROR(HLOOKUP($B517,'Base facturation'!$C$4:$ALN$59,C$4,0)),"",HLOOKUP($B517,'Base facturation'!$C$4:$ALN$59,C$4,0)))</f>
        <v/>
      </c>
      <c r="D517" s="283" t="str">
        <f>IF(IF(ISERROR(HLOOKUP($B517,'Base facturation'!$C$4:$ALN$59,D$4,0)),"",HLOOKUP($B517,'Base facturation'!$C$4:$ALN$59,D$4,0))=0,"",IF(ISERROR(HLOOKUP($B517,'Base facturation'!$C$4:$ALN$59,D$4,0)),"",HLOOKUP($B517,'Base facturation'!$C$4:$ALN$59,D$4,0)))</f>
        <v/>
      </c>
      <c r="E517" s="283" t="str">
        <f>IF(IF(ISERROR(HLOOKUP($B517,'Base facturation'!$C$4:$ALN$59,E$4,0)),"",HLOOKUP($B517,'Base facturation'!$C$4:$ALN$59,E$4,0))=0,"",IF(ISERROR(HLOOKUP($B517,'Base facturation'!$C$4:$ALN$59,E$4,0)),"",HLOOKUP($B517,'Base facturation'!$C$4:$ALN$59,E$4,0)))</f>
        <v/>
      </c>
      <c r="F517" s="287" t="str">
        <f>IF(IF(ISERROR(HLOOKUP($B517,'Base facturation'!$C$4:$ALN$59,F$4,0)),"",HLOOKUP($B517,'Base facturation'!$C$4:$ALN$59,F$4,0))=0,"",IF(ISERROR(HLOOKUP($B517,'Base facturation'!$C$4:$ALN$59,F$4,0)),"",HLOOKUP($B517,'Base facturation'!$C$4:$ALN$59,F$4,0)))</f>
        <v/>
      </c>
      <c r="G517" s="309" t="str">
        <f>IF(IF(ISERROR(HLOOKUP($B517,'Base facturation'!$C$4:$ALN$59,G$4,0)),"",HLOOKUP($B517,'Base facturation'!$C$4:$ALN$59,G$4,0))=0,"",IF(ISERROR(HLOOKUP($B517,'Base facturation'!$C$4:$ALN$59,G$4,0)),"",HLOOKUP($B517,'Base facturation'!$C$4:$ALN$59,G$4,0)))</f>
        <v/>
      </c>
      <c r="H517" s="309" t="str">
        <f>IF(IF(ISERROR(HLOOKUP($B517,'Base facturation'!$C$4:$ALN$59,H$4,0)),"",HLOOKUP($B517,'Base facturation'!$C$4:$ALN$59,H$4,0))=0,"",IF(ISERROR(HLOOKUP($B517,'Base facturation'!$C$4:$ALN$59,H$4,0)),"",HLOOKUP($B517,'Base facturation'!$C$4:$ALN$59,H$4,0)))</f>
        <v/>
      </c>
      <c r="I517" s="287" t="str">
        <f t="shared" si="7"/>
        <v/>
      </c>
      <c r="J517" s="299"/>
      <c r="K517" s="294"/>
      <c r="L517" s="294"/>
      <c r="M517" s="295"/>
    </row>
    <row r="518" spans="2:13" ht="19.600000000000001" customHeight="1" x14ac:dyDescent="0.25">
      <c r="B518" s="282" t="s">
        <v>3325</v>
      </c>
      <c r="C518" s="283" t="str">
        <f>IF(IF(ISERROR(HLOOKUP($B518,'Base facturation'!$C$4:$ALN$59,C$4,0)),"",HLOOKUP($B518,'Base facturation'!$C$4:$ALN$59,C$4,0))=0,"",IF(ISERROR(HLOOKUP($B518,'Base facturation'!$C$4:$ALN$59,C$4,0)),"",HLOOKUP($B518,'Base facturation'!$C$4:$ALN$59,C$4,0)))</f>
        <v/>
      </c>
      <c r="D518" s="283" t="str">
        <f>IF(IF(ISERROR(HLOOKUP($B518,'Base facturation'!$C$4:$ALN$59,D$4,0)),"",HLOOKUP($B518,'Base facturation'!$C$4:$ALN$59,D$4,0))=0,"",IF(ISERROR(HLOOKUP($B518,'Base facturation'!$C$4:$ALN$59,D$4,0)),"",HLOOKUP($B518,'Base facturation'!$C$4:$ALN$59,D$4,0)))</f>
        <v/>
      </c>
      <c r="E518" s="283" t="str">
        <f>IF(IF(ISERROR(HLOOKUP($B518,'Base facturation'!$C$4:$ALN$59,E$4,0)),"",HLOOKUP($B518,'Base facturation'!$C$4:$ALN$59,E$4,0))=0,"",IF(ISERROR(HLOOKUP($B518,'Base facturation'!$C$4:$ALN$59,E$4,0)),"",HLOOKUP($B518,'Base facturation'!$C$4:$ALN$59,E$4,0)))</f>
        <v/>
      </c>
      <c r="F518" s="287" t="str">
        <f>IF(IF(ISERROR(HLOOKUP($B518,'Base facturation'!$C$4:$ALN$59,F$4,0)),"",HLOOKUP($B518,'Base facturation'!$C$4:$ALN$59,F$4,0))=0,"",IF(ISERROR(HLOOKUP($B518,'Base facturation'!$C$4:$ALN$59,F$4,0)),"",HLOOKUP($B518,'Base facturation'!$C$4:$ALN$59,F$4,0)))</f>
        <v/>
      </c>
      <c r="G518" s="309" t="str">
        <f>IF(IF(ISERROR(HLOOKUP($B518,'Base facturation'!$C$4:$ALN$59,G$4,0)),"",HLOOKUP($B518,'Base facturation'!$C$4:$ALN$59,G$4,0))=0,"",IF(ISERROR(HLOOKUP($B518,'Base facturation'!$C$4:$ALN$59,G$4,0)),"",HLOOKUP($B518,'Base facturation'!$C$4:$ALN$59,G$4,0)))</f>
        <v/>
      </c>
      <c r="H518" s="309" t="str">
        <f>IF(IF(ISERROR(HLOOKUP($B518,'Base facturation'!$C$4:$ALN$59,H$4,0)),"",HLOOKUP($B518,'Base facturation'!$C$4:$ALN$59,H$4,0))=0,"",IF(ISERROR(HLOOKUP($B518,'Base facturation'!$C$4:$ALN$59,H$4,0)),"",HLOOKUP($B518,'Base facturation'!$C$4:$ALN$59,H$4,0)))</f>
        <v/>
      </c>
      <c r="I518" s="287" t="str">
        <f t="shared" si="7"/>
        <v/>
      </c>
      <c r="J518" s="299"/>
      <c r="K518" s="294"/>
      <c r="L518" s="294"/>
      <c r="M518" s="295"/>
    </row>
    <row r="519" spans="2:13" ht="19.600000000000001" customHeight="1" x14ac:dyDescent="0.25">
      <c r="B519" s="282" t="s">
        <v>3326</v>
      </c>
      <c r="C519" s="283" t="str">
        <f>IF(IF(ISERROR(HLOOKUP($B519,'Base facturation'!$C$4:$ALN$59,C$4,0)),"",HLOOKUP($B519,'Base facturation'!$C$4:$ALN$59,C$4,0))=0,"",IF(ISERROR(HLOOKUP($B519,'Base facturation'!$C$4:$ALN$59,C$4,0)),"",HLOOKUP($B519,'Base facturation'!$C$4:$ALN$59,C$4,0)))</f>
        <v/>
      </c>
      <c r="D519" s="283" t="str">
        <f>IF(IF(ISERROR(HLOOKUP($B519,'Base facturation'!$C$4:$ALN$59,D$4,0)),"",HLOOKUP($B519,'Base facturation'!$C$4:$ALN$59,D$4,0))=0,"",IF(ISERROR(HLOOKUP($B519,'Base facturation'!$C$4:$ALN$59,D$4,0)),"",HLOOKUP($B519,'Base facturation'!$C$4:$ALN$59,D$4,0)))</f>
        <v/>
      </c>
      <c r="E519" s="283" t="str">
        <f>IF(IF(ISERROR(HLOOKUP($B519,'Base facturation'!$C$4:$ALN$59,E$4,0)),"",HLOOKUP($B519,'Base facturation'!$C$4:$ALN$59,E$4,0))=0,"",IF(ISERROR(HLOOKUP($B519,'Base facturation'!$C$4:$ALN$59,E$4,0)),"",HLOOKUP($B519,'Base facturation'!$C$4:$ALN$59,E$4,0)))</f>
        <v/>
      </c>
      <c r="F519" s="287" t="str">
        <f>IF(IF(ISERROR(HLOOKUP($B519,'Base facturation'!$C$4:$ALN$59,F$4,0)),"",HLOOKUP($B519,'Base facturation'!$C$4:$ALN$59,F$4,0))=0,"",IF(ISERROR(HLOOKUP($B519,'Base facturation'!$C$4:$ALN$59,F$4,0)),"",HLOOKUP($B519,'Base facturation'!$C$4:$ALN$59,F$4,0)))</f>
        <v/>
      </c>
      <c r="G519" s="309" t="str">
        <f>IF(IF(ISERROR(HLOOKUP($B519,'Base facturation'!$C$4:$ALN$59,G$4,0)),"",HLOOKUP($B519,'Base facturation'!$C$4:$ALN$59,G$4,0))=0,"",IF(ISERROR(HLOOKUP($B519,'Base facturation'!$C$4:$ALN$59,G$4,0)),"",HLOOKUP($B519,'Base facturation'!$C$4:$ALN$59,G$4,0)))</f>
        <v/>
      </c>
      <c r="H519" s="309" t="str">
        <f>IF(IF(ISERROR(HLOOKUP($B519,'Base facturation'!$C$4:$ALN$59,H$4,0)),"",HLOOKUP($B519,'Base facturation'!$C$4:$ALN$59,H$4,0))=0,"",IF(ISERROR(HLOOKUP($B519,'Base facturation'!$C$4:$ALN$59,H$4,0)),"",HLOOKUP($B519,'Base facturation'!$C$4:$ALN$59,H$4,0)))</f>
        <v/>
      </c>
      <c r="I519" s="287" t="str">
        <f t="shared" ref="I519:I582" si="8">IF(H519="","",IF($B$4&gt;H519,"OUI","non"))</f>
        <v/>
      </c>
      <c r="J519" s="299"/>
      <c r="K519" s="294"/>
      <c r="L519" s="294"/>
      <c r="M519" s="295"/>
    </row>
    <row r="520" spans="2:13" ht="19.600000000000001" customHeight="1" x14ac:dyDescent="0.25">
      <c r="B520" s="282" t="s">
        <v>3327</v>
      </c>
      <c r="C520" s="283" t="str">
        <f>IF(IF(ISERROR(HLOOKUP($B520,'Base facturation'!$C$4:$ALN$59,C$4,0)),"",HLOOKUP($B520,'Base facturation'!$C$4:$ALN$59,C$4,0))=0,"",IF(ISERROR(HLOOKUP($B520,'Base facturation'!$C$4:$ALN$59,C$4,0)),"",HLOOKUP($B520,'Base facturation'!$C$4:$ALN$59,C$4,0)))</f>
        <v/>
      </c>
      <c r="D520" s="283" t="str">
        <f>IF(IF(ISERROR(HLOOKUP($B520,'Base facturation'!$C$4:$ALN$59,D$4,0)),"",HLOOKUP($B520,'Base facturation'!$C$4:$ALN$59,D$4,0))=0,"",IF(ISERROR(HLOOKUP($B520,'Base facturation'!$C$4:$ALN$59,D$4,0)),"",HLOOKUP($B520,'Base facturation'!$C$4:$ALN$59,D$4,0)))</f>
        <v/>
      </c>
      <c r="E520" s="283" t="str">
        <f>IF(IF(ISERROR(HLOOKUP($B520,'Base facturation'!$C$4:$ALN$59,E$4,0)),"",HLOOKUP($B520,'Base facturation'!$C$4:$ALN$59,E$4,0))=0,"",IF(ISERROR(HLOOKUP($B520,'Base facturation'!$C$4:$ALN$59,E$4,0)),"",HLOOKUP($B520,'Base facturation'!$C$4:$ALN$59,E$4,0)))</f>
        <v/>
      </c>
      <c r="F520" s="287" t="str">
        <f>IF(IF(ISERROR(HLOOKUP($B520,'Base facturation'!$C$4:$ALN$59,F$4,0)),"",HLOOKUP($B520,'Base facturation'!$C$4:$ALN$59,F$4,0))=0,"",IF(ISERROR(HLOOKUP($B520,'Base facturation'!$C$4:$ALN$59,F$4,0)),"",HLOOKUP($B520,'Base facturation'!$C$4:$ALN$59,F$4,0)))</f>
        <v/>
      </c>
      <c r="G520" s="309" t="str">
        <f>IF(IF(ISERROR(HLOOKUP($B520,'Base facturation'!$C$4:$ALN$59,G$4,0)),"",HLOOKUP($B520,'Base facturation'!$C$4:$ALN$59,G$4,0))=0,"",IF(ISERROR(HLOOKUP($B520,'Base facturation'!$C$4:$ALN$59,G$4,0)),"",HLOOKUP($B520,'Base facturation'!$C$4:$ALN$59,G$4,0)))</f>
        <v/>
      </c>
      <c r="H520" s="309" t="str">
        <f>IF(IF(ISERROR(HLOOKUP($B520,'Base facturation'!$C$4:$ALN$59,H$4,0)),"",HLOOKUP($B520,'Base facturation'!$C$4:$ALN$59,H$4,0))=0,"",IF(ISERROR(HLOOKUP($B520,'Base facturation'!$C$4:$ALN$59,H$4,0)),"",HLOOKUP($B520,'Base facturation'!$C$4:$ALN$59,H$4,0)))</f>
        <v/>
      </c>
      <c r="I520" s="287" t="str">
        <f t="shared" si="8"/>
        <v/>
      </c>
      <c r="J520" s="299"/>
      <c r="K520" s="294"/>
      <c r="L520" s="294"/>
      <c r="M520" s="295"/>
    </row>
    <row r="521" spans="2:13" ht="19.600000000000001" customHeight="1" x14ac:dyDescent="0.25">
      <c r="B521" s="282" t="s">
        <v>3328</v>
      </c>
      <c r="C521" s="283" t="str">
        <f>IF(IF(ISERROR(HLOOKUP($B521,'Base facturation'!$C$4:$ALN$59,C$4,0)),"",HLOOKUP($B521,'Base facturation'!$C$4:$ALN$59,C$4,0))=0,"",IF(ISERROR(HLOOKUP($B521,'Base facturation'!$C$4:$ALN$59,C$4,0)),"",HLOOKUP($B521,'Base facturation'!$C$4:$ALN$59,C$4,0)))</f>
        <v/>
      </c>
      <c r="D521" s="283" t="str">
        <f>IF(IF(ISERROR(HLOOKUP($B521,'Base facturation'!$C$4:$ALN$59,D$4,0)),"",HLOOKUP($B521,'Base facturation'!$C$4:$ALN$59,D$4,0))=0,"",IF(ISERROR(HLOOKUP($B521,'Base facturation'!$C$4:$ALN$59,D$4,0)),"",HLOOKUP($B521,'Base facturation'!$C$4:$ALN$59,D$4,0)))</f>
        <v/>
      </c>
      <c r="E521" s="283" t="str">
        <f>IF(IF(ISERROR(HLOOKUP($B521,'Base facturation'!$C$4:$ALN$59,E$4,0)),"",HLOOKUP($B521,'Base facturation'!$C$4:$ALN$59,E$4,0))=0,"",IF(ISERROR(HLOOKUP($B521,'Base facturation'!$C$4:$ALN$59,E$4,0)),"",HLOOKUP($B521,'Base facturation'!$C$4:$ALN$59,E$4,0)))</f>
        <v/>
      </c>
      <c r="F521" s="287" t="str">
        <f>IF(IF(ISERROR(HLOOKUP($B521,'Base facturation'!$C$4:$ALN$59,F$4,0)),"",HLOOKUP($B521,'Base facturation'!$C$4:$ALN$59,F$4,0))=0,"",IF(ISERROR(HLOOKUP($B521,'Base facturation'!$C$4:$ALN$59,F$4,0)),"",HLOOKUP($B521,'Base facturation'!$C$4:$ALN$59,F$4,0)))</f>
        <v/>
      </c>
      <c r="G521" s="309" t="str">
        <f>IF(IF(ISERROR(HLOOKUP($B521,'Base facturation'!$C$4:$ALN$59,G$4,0)),"",HLOOKUP($B521,'Base facturation'!$C$4:$ALN$59,G$4,0))=0,"",IF(ISERROR(HLOOKUP($B521,'Base facturation'!$C$4:$ALN$59,G$4,0)),"",HLOOKUP($B521,'Base facturation'!$C$4:$ALN$59,G$4,0)))</f>
        <v/>
      </c>
      <c r="H521" s="309" t="str">
        <f>IF(IF(ISERROR(HLOOKUP($B521,'Base facturation'!$C$4:$ALN$59,H$4,0)),"",HLOOKUP($B521,'Base facturation'!$C$4:$ALN$59,H$4,0))=0,"",IF(ISERROR(HLOOKUP($B521,'Base facturation'!$C$4:$ALN$59,H$4,0)),"",HLOOKUP($B521,'Base facturation'!$C$4:$ALN$59,H$4,0)))</f>
        <v/>
      </c>
      <c r="I521" s="287" t="str">
        <f t="shared" si="8"/>
        <v/>
      </c>
      <c r="J521" s="299"/>
      <c r="K521" s="294"/>
      <c r="L521" s="294"/>
      <c r="M521" s="295"/>
    </row>
    <row r="522" spans="2:13" ht="19.600000000000001" customHeight="1" x14ac:dyDescent="0.25">
      <c r="B522" s="282" t="s">
        <v>3329</v>
      </c>
      <c r="C522" s="283" t="str">
        <f>IF(IF(ISERROR(HLOOKUP($B522,'Base facturation'!$C$4:$ALN$59,C$4,0)),"",HLOOKUP($B522,'Base facturation'!$C$4:$ALN$59,C$4,0))=0,"",IF(ISERROR(HLOOKUP($B522,'Base facturation'!$C$4:$ALN$59,C$4,0)),"",HLOOKUP($B522,'Base facturation'!$C$4:$ALN$59,C$4,0)))</f>
        <v/>
      </c>
      <c r="D522" s="283" t="str">
        <f>IF(IF(ISERROR(HLOOKUP($B522,'Base facturation'!$C$4:$ALN$59,D$4,0)),"",HLOOKUP($B522,'Base facturation'!$C$4:$ALN$59,D$4,0))=0,"",IF(ISERROR(HLOOKUP($B522,'Base facturation'!$C$4:$ALN$59,D$4,0)),"",HLOOKUP($B522,'Base facturation'!$C$4:$ALN$59,D$4,0)))</f>
        <v/>
      </c>
      <c r="E522" s="283" t="str">
        <f>IF(IF(ISERROR(HLOOKUP($B522,'Base facturation'!$C$4:$ALN$59,E$4,0)),"",HLOOKUP($B522,'Base facturation'!$C$4:$ALN$59,E$4,0))=0,"",IF(ISERROR(HLOOKUP($B522,'Base facturation'!$C$4:$ALN$59,E$4,0)),"",HLOOKUP($B522,'Base facturation'!$C$4:$ALN$59,E$4,0)))</f>
        <v/>
      </c>
      <c r="F522" s="287" t="str">
        <f>IF(IF(ISERROR(HLOOKUP($B522,'Base facturation'!$C$4:$ALN$59,F$4,0)),"",HLOOKUP($B522,'Base facturation'!$C$4:$ALN$59,F$4,0))=0,"",IF(ISERROR(HLOOKUP($B522,'Base facturation'!$C$4:$ALN$59,F$4,0)),"",HLOOKUP($B522,'Base facturation'!$C$4:$ALN$59,F$4,0)))</f>
        <v/>
      </c>
      <c r="G522" s="309" t="str">
        <f>IF(IF(ISERROR(HLOOKUP($B522,'Base facturation'!$C$4:$ALN$59,G$4,0)),"",HLOOKUP($B522,'Base facturation'!$C$4:$ALN$59,G$4,0))=0,"",IF(ISERROR(HLOOKUP($B522,'Base facturation'!$C$4:$ALN$59,G$4,0)),"",HLOOKUP($B522,'Base facturation'!$C$4:$ALN$59,G$4,0)))</f>
        <v/>
      </c>
      <c r="H522" s="309" t="str">
        <f>IF(IF(ISERROR(HLOOKUP($B522,'Base facturation'!$C$4:$ALN$59,H$4,0)),"",HLOOKUP($B522,'Base facturation'!$C$4:$ALN$59,H$4,0))=0,"",IF(ISERROR(HLOOKUP($B522,'Base facturation'!$C$4:$ALN$59,H$4,0)),"",HLOOKUP($B522,'Base facturation'!$C$4:$ALN$59,H$4,0)))</f>
        <v/>
      </c>
      <c r="I522" s="287" t="str">
        <f t="shared" si="8"/>
        <v/>
      </c>
      <c r="J522" s="299"/>
      <c r="K522" s="294"/>
      <c r="L522" s="294"/>
      <c r="M522" s="295"/>
    </row>
    <row r="523" spans="2:13" ht="19.600000000000001" customHeight="1" x14ac:dyDescent="0.25">
      <c r="B523" s="282" t="s">
        <v>3330</v>
      </c>
      <c r="C523" s="283" t="str">
        <f>IF(IF(ISERROR(HLOOKUP($B523,'Base facturation'!$C$4:$ALN$59,C$4,0)),"",HLOOKUP($B523,'Base facturation'!$C$4:$ALN$59,C$4,0))=0,"",IF(ISERROR(HLOOKUP($B523,'Base facturation'!$C$4:$ALN$59,C$4,0)),"",HLOOKUP($B523,'Base facturation'!$C$4:$ALN$59,C$4,0)))</f>
        <v/>
      </c>
      <c r="D523" s="283" t="str">
        <f>IF(IF(ISERROR(HLOOKUP($B523,'Base facturation'!$C$4:$ALN$59,D$4,0)),"",HLOOKUP($B523,'Base facturation'!$C$4:$ALN$59,D$4,0))=0,"",IF(ISERROR(HLOOKUP($B523,'Base facturation'!$C$4:$ALN$59,D$4,0)),"",HLOOKUP($B523,'Base facturation'!$C$4:$ALN$59,D$4,0)))</f>
        <v/>
      </c>
      <c r="E523" s="283" t="str">
        <f>IF(IF(ISERROR(HLOOKUP($B523,'Base facturation'!$C$4:$ALN$59,E$4,0)),"",HLOOKUP($B523,'Base facturation'!$C$4:$ALN$59,E$4,0))=0,"",IF(ISERROR(HLOOKUP($B523,'Base facturation'!$C$4:$ALN$59,E$4,0)),"",HLOOKUP($B523,'Base facturation'!$C$4:$ALN$59,E$4,0)))</f>
        <v/>
      </c>
      <c r="F523" s="287" t="str">
        <f>IF(IF(ISERROR(HLOOKUP($B523,'Base facturation'!$C$4:$ALN$59,F$4,0)),"",HLOOKUP($B523,'Base facturation'!$C$4:$ALN$59,F$4,0))=0,"",IF(ISERROR(HLOOKUP($B523,'Base facturation'!$C$4:$ALN$59,F$4,0)),"",HLOOKUP($B523,'Base facturation'!$C$4:$ALN$59,F$4,0)))</f>
        <v/>
      </c>
      <c r="G523" s="309" t="str">
        <f>IF(IF(ISERROR(HLOOKUP($B523,'Base facturation'!$C$4:$ALN$59,G$4,0)),"",HLOOKUP($B523,'Base facturation'!$C$4:$ALN$59,G$4,0))=0,"",IF(ISERROR(HLOOKUP($B523,'Base facturation'!$C$4:$ALN$59,G$4,0)),"",HLOOKUP($B523,'Base facturation'!$C$4:$ALN$59,G$4,0)))</f>
        <v/>
      </c>
      <c r="H523" s="309" t="str">
        <f>IF(IF(ISERROR(HLOOKUP($B523,'Base facturation'!$C$4:$ALN$59,H$4,0)),"",HLOOKUP($B523,'Base facturation'!$C$4:$ALN$59,H$4,0))=0,"",IF(ISERROR(HLOOKUP($B523,'Base facturation'!$C$4:$ALN$59,H$4,0)),"",HLOOKUP($B523,'Base facturation'!$C$4:$ALN$59,H$4,0)))</f>
        <v/>
      </c>
      <c r="I523" s="287" t="str">
        <f t="shared" si="8"/>
        <v/>
      </c>
      <c r="J523" s="299"/>
      <c r="K523" s="294"/>
      <c r="L523" s="294"/>
      <c r="M523" s="295"/>
    </row>
    <row r="524" spans="2:13" ht="19.600000000000001" customHeight="1" x14ac:dyDescent="0.25">
      <c r="B524" s="282" t="s">
        <v>3331</v>
      </c>
      <c r="C524" s="283" t="str">
        <f>IF(IF(ISERROR(HLOOKUP($B524,'Base facturation'!$C$4:$ALN$59,C$4,0)),"",HLOOKUP($B524,'Base facturation'!$C$4:$ALN$59,C$4,0))=0,"",IF(ISERROR(HLOOKUP($B524,'Base facturation'!$C$4:$ALN$59,C$4,0)),"",HLOOKUP($B524,'Base facturation'!$C$4:$ALN$59,C$4,0)))</f>
        <v/>
      </c>
      <c r="D524" s="283" t="str">
        <f>IF(IF(ISERROR(HLOOKUP($B524,'Base facturation'!$C$4:$ALN$59,D$4,0)),"",HLOOKUP($B524,'Base facturation'!$C$4:$ALN$59,D$4,0))=0,"",IF(ISERROR(HLOOKUP($B524,'Base facturation'!$C$4:$ALN$59,D$4,0)),"",HLOOKUP($B524,'Base facturation'!$C$4:$ALN$59,D$4,0)))</f>
        <v/>
      </c>
      <c r="E524" s="283" t="str">
        <f>IF(IF(ISERROR(HLOOKUP($B524,'Base facturation'!$C$4:$ALN$59,E$4,0)),"",HLOOKUP($B524,'Base facturation'!$C$4:$ALN$59,E$4,0))=0,"",IF(ISERROR(HLOOKUP($B524,'Base facturation'!$C$4:$ALN$59,E$4,0)),"",HLOOKUP($B524,'Base facturation'!$C$4:$ALN$59,E$4,0)))</f>
        <v/>
      </c>
      <c r="F524" s="287" t="str">
        <f>IF(IF(ISERROR(HLOOKUP($B524,'Base facturation'!$C$4:$ALN$59,F$4,0)),"",HLOOKUP($B524,'Base facturation'!$C$4:$ALN$59,F$4,0))=0,"",IF(ISERROR(HLOOKUP($B524,'Base facturation'!$C$4:$ALN$59,F$4,0)),"",HLOOKUP($B524,'Base facturation'!$C$4:$ALN$59,F$4,0)))</f>
        <v/>
      </c>
      <c r="G524" s="309" t="str">
        <f>IF(IF(ISERROR(HLOOKUP($B524,'Base facturation'!$C$4:$ALN$59,G$4,0)),"",HLOOKUP($B524,'Base facturation'!$C$4:$ALN$59,G$4,0))=0,"",IF(ISERROR(HLOOKUP($B524,'Base facturation'!$C$4:$ALN$59,G$4,0)),"",HLOOKUP($B524,'Base facturation'!$C$4:$ALN$59,G$4,0)))</f>
        <v/>
      </c>
      <c r="H524" s="309" t="str">
        <f>IF(IF(ISERROR(HLOOKUP($B524,'Base facturation'!$C$4:$ALN$59,H$4,0)),"",HLOOKUP($B524,'Base facturation'!$C$4:$ALN$59,H$4,0))=0,"",IF(ISERROR(HLOOKUP($B524,'Base facturation'!$C$4:$ALN$59,H$4,0)),"",HLOOKUP($B524,'Base facturation'!$C$4:$ALN$59,H$4,0)))</f>
        <v/>
      </c>
      <c r="I524" s="287" t="str">
        <f t="shared" si="8"/>
        <v/>
      </c>
      <c r="J524" s="299"/>
      <c r="K524" s="294"/>
      <c r="L524" s="294"/>
      <c r="M524" s="295"/>
    </row>
    <row r="525" spans="2:13" ht="19.600000000000001" customHeight="1" x14ac:dyDescent="0.25">
      <c r="B525" s="282" t="s">
        <v>3332</v>
      </c>
      <c r="C525" s="283" t="str">
        <f>IF(IF(ISERROR(HLOOKUP($B525,'Base facturation'!$C$4:$ALN$59,C$4,0)),"",HLOOKUP($B525,'Base facturation'!$C$4:$ALN$59,C$4,0))=0,"",IF(ISERROR(HLOOKUP($B525,'Base facturation'!$C$4:$ALN$59,C$4,0)),"",HLOOKUP($B525,'Base facturation'!$C$4:$ALN$59,C$4,0)))</f>
        <v/>
      </c>
      <c r="D525" s="283" t="str">
        <f>IF(IF(ISERROR(HLOOKUP($B525,'Base facturation'!$C$4:$ALN$59,D$4,0)),"",HLOOKUP($B525,'Base facturation'!$C$4:$ALN$59,D$4,0))=0,"",IF(ISERROR(HLOOKUP($B525,'Base facturation'!$C$4:$ALN$59,D$4,0)),"",HLOOKUP($B525,'Base facturation'!$C$4:$ALN$59,D$4,0)))</f>
        <v/>
      </c>
      <c r="E525" s="283" t="str">
        <f>IF(IF(ISERROR(HLOOKUP($B525,'Base facturation'!$C$4:$ALN$59,E$4,0)),"",HLOOKUP($B525,'Base facturation'!$C$4:$ALN$59,E$4,0))=0,"",IF(ISERROR(HLOOKUP($B525,'Base facturation'!$C$4:$ALN$59,E$4,0)),"",HLOOKUP($B525,'Base facturation'!$C$4:$ALN$59,E$4,0)))</f>
        <v/>
      </c>
      <c r="F525" s="287" t="str">
        <f>IF(IF(ISERROR(HLOOKUP($B525,'Base facturation'!$C$4:$ALN$59,F$4,0)),"",HLOOKUP($B525,'Base facturation'!$C$4:$ALN$59,F$4,0))=0,"",IF(ISERROR(HLOOKUP($B525,'Base facturation'!$C$4:$ALN$59,F$4,0)),"",HLOOKUP($B525,'Base facturation'!$C$4:$ALN$59,F$4,0)))</f>
        <v/>
      </c>
      <c r="G525" s="309" t="str">
        <f>IF(IF(ISERROR(HLOOKUP($B525,'Base facturation'!$C$4:$ALN$59,G$4,0)),"",HLOOKUP($B525,'Base facturation'!$C$4:$ALN$59,G$4,0))=0,"",IF(ISERROR(HLOOKUP($B525,'Base facturation'!$C$4:$ALN$59,G$4,0)),"",HLOOKUP($B525,'Base facturation'!$C$4:$ALN$59,G$4,0)))</f>
        <v/>
      </c>
      <c r="H525" s="309" t="str">
        <f>IF(IF(ISERROR(HLOOKUP($B525,'Base facturation'!$C$4:$ALN$59,H$4,0)),"",HLOOKUP($B525,'Base facturation'!$C$4:$ALN$59,H$4,0))=0,"",IF(ISERROR(HLOOKUP($B525,'Base facturation'!$C$4:$ALN$59,H$4,0)),"",HLOOKUP($B525,'Base facturation'!$C$4:$ALN$59,H$4,0)))</f>
        <v/>
      </c>
      <c r="I525" s="287" t="str">
        <f t="shared" si="8"/>
        <v/>
      </c>
      <c r="J525" s="299"/>
      <c r="K525" s="294"/>
      <c r="L525" s="294"/>
      <c r="M525" s="295"/>
    </row>
    <row r="526" spans="2:13" ht="19.600000000000001" customHeight="1" x14ac:dyDescent="0.25">
      <c r="B526" s="282" t="s">
        <v>3333</v>
      </c>
      <c r="C526" s="283" t="str">
        <f>IF(IF(ISERROR(HLOOKUP($B526,'Base facturation'!$C$4:$ALN$59,C$4,0)),"",HLOOKUP($B526,'Base facturation'!$C$4:$ALN$59,C$4,0))=0,"",IF(ISERROR(HLOOKUP($B526,'Base facturation'!$C$4:$ALN$59,C$4,0)),"",HLOOKUP($B526,'Base facturation'!$C$4:$ALN$59,C$4,0)))</f>
        <v/>
      </c>
      <c r="D526" s="283" t="str">
        <f>IF(IF(ISERROR(HLOOKUP($B526,'Base facturation'!$C$4:$ALN$59,D$4,0)),"",HLOOKUP($B526,'Base facturation'!$C$4:$ALN$59,D$4,0))=0,"",IF(ISERROR(HLOOKUP($B526,'Base facturation'!$C$4:$ALN$59,D$4,0)),"",HLOOKUP($B526,'Base facturation'!$C$4:$ALN$59,D$4,0)))</f>
        <v/>
      </c>
      <c r="E526" s="283" t="str">
        <f>IF(IF(ISERROR(HLOOKUP($B526,'Base facturation'!$C$4:$ALN$59,E$4,0)),"",HLOOKUP($B526,'Base facturation'!$C$4:$ALN$59,E$4,0))=0,"",IF(ISERROR(HLOOKUP($B526,'Base facturation'!$C$4:$ALN$59,E$4,0)),"",HLOOKUP($B526,'Base facturation'!$C$4:$ALN$59,E$4,0)))</f>
        <v/>
      </c>
      <c r="F526" s="287" t="str">
        <f>IF(IF(ISERROR(HLOOKUP($B526,'Base facturation'!$C$4:$ALN$59,F$4,0)),"",HLOOKUP($B526,'Base facturation'!$C$4:$ALN$59,F$4,0))=0,"",IF(ISERROR(HLOOKUP($B526,'Base facturation'!$C$4:$ALN$59,F$4,0)),"",HLOOKUP($B526,'Base facturation'!$C$4:$ALN$59,F$4,0)))</f>
        <v/>
      </c>
      <c r="G526" s="309" t="str">
        <f>IF(IF(ISERROR(HLOOKUP($B526,'Base facturation'!$C$4:$ALN$59,G$4,0)),"",HLOOKUP($B526,'Base facturation'!$C$4:$ALN$59,G$4,0))=0,"",IF(ISERROR(HLOOKUP($B526,'Base facturation'!$C$4:$ALN$59,G$4,0)),"",HLOOKUP($B526,'Base facturation'!$C$4:$ALN$59,G$4,0)))</f>
        <v/>
      </c>
      <c r="H526" s="309" t="str">
        <f>IF(IF(ISERROR(HLOOKUP($B526,'Base facturation'!$C$4:$ALN$59,H$4,0)),"",HLOOKUP($B526,'Base facturation'!$C$4:$ALN$59,H$4,0))=0,"",IF(ISERROR(HLOOKUP($B526,'Base facturation'!$C$4:$ALN$59,H$4,0)),"",HLOOKUP($B526,'Base facturation'!$C$4:$ALN$59,H$4,0)))</f>
        <v/>
      </c>
      <c r="I526" s="287" t="str">
        <f t="shared" si="8"/>
        <v/>
      </c>
      <c r="J526" s="299"/>
      <c r="K526" s="294"/>
      <c r="L526" s="294"/>
      <c r="M526" s="295"/>
    </row>
    <row r="527" spans="2:13" ht="19.600000000000001" customHeight="1" x14ac:dyDescent="0.25">
      <c r="B527" s="282" t="s">
        <v>3334</v>
      </c>
      <c r="C527" s="283" t="str">
        <f>IF(IF(ISERROR(HLOOKUP($B527,'Base facturation'!$C$4:$ALN$59,C$4,0)),"",HLOOKUP($B527,'Base facturation'!$C$4:$ALN$59,C$4,0))=0,"",IF(ISERROR(HLOOKUP($B527,'Base facturation'!$C$4:$ALN$59,C$4,0)),"",HLOOKUP($B527,'Base facturation'!$C$4:$ALN$59,C$4,0)))</f>
        <v/>
      </c>
      <c r="D527" s="283" t="str">
        <f>IF(IF(ISERROR(HLOOKUP($B527,'Base facturation'!$C$4:$ALN$59,D$4,0)),"",HLOOKUP($B527,'Base facturation'!$C$4:$ALN$59,D$4,0))=0,"",IF(ISERROR(HLOOKUP($B527,'Base facturation'!$C$4:$ALN$59,D$4,0)),"",HLOOKUP($B527,'Base facturation'!$C$4:$ALN$59,D$4,0)))</f>
        <v/>
      </c>
      <c r="E527" s="283" t="str">
        <f>IF(IF(ISERROR(HLOOKUP($B527,'Base facturation'!$C$4:$ALN$59,E$4,0)),"",HLOOKUP($B527,'Base facturation'!$C$4:$ALN$59,E$4,0))=0,"",IF(ISERROR(HLOOKUP($B527,'Base facturation'!$C$4:$ALN$59,E$4,0)),"",HLOOKUP($B527,'Base facturation'!$C$4:$ALN$59,E$4,0)))</f>
        <v/>
      </c>
      <c r="F527" s="287" t="str">
        <f>IF(IF(ISERROR(HLOOKUP($B527,'Base facturation'!$C$4:$ALN$59,F$4,0)),"",HLOOKUP($B527,'Base facturation'!$C$4:$ALN$59,F$4,0))=0,"",IF(ISERROR(HLOOKUP($B527,'Base facturation'!$C$4:$ALN$59,F$4,0)),"",HLOOKUP($B527,'Base facturation'!$C$4:$ALN$59,F$4,0)))</f>
        <v/>
      </c>
      <c r="G527" s="309" t="str">
        <f>IF(IF(ISERROR(HLOOKUP($B527,'Base facturation'!$C$4:$ALN$59,G$4,0)),"",HLOOKUP($B527,'Base facturation'!$C$4:$ALN$59,G$4,0))=0,"",IF(ISERROR(HLOOKUP($B527,'Base facturation'!$C$4:$ALN$59,G$4,0)),"",HLOOKUP($B527,'Base facturation'!$C$4:$ALN$59,G$4,0)))</f>
        <v/>
      </c>
      <c r="H527" s="309" t="str">
        <f>IF(IF(ISERROR(HLOOKUP($B527,'Base facturation'!$C$4:$ALN$59,H$4,0)),"",HLOOKUP($B527,'Base facturation'!$C$4:$ALN$59,H$4,0))=0,"",IF(ISERROR(HLOOKUP($B527,'Base facturation'!$C$4:$ALN$59,H$4,0)),"",HLOOKUP($B527,'Base facturation'!$C$4:$ALN$59,H$4,0)))</f>
        <v/>
      </c>
      <c r="I527" s="287" t="str">
        <f t="shared" si="8"/>
        <v/>
      </c>
      <c r="J527" s="299"/>
      <c r="K527" s="294"/>
      <c r="L527" s="294"/>
      <c r="M527" s="295"/>
    </row>
    <row r="528" spans="2:13" ht="19.600000000000001" customHeight="1" x14ac:dyDescent="0.25">
      <c r="B528" s="282" t="s">
        <v>3335</v>
      </c>
      <c r="C528" s="283" t="str">
        <f>IF(IF(ISERROR(HLOOKUP($B528,'Base facturation'!$C$4:$ALN$59,C$4,0)),"",HLOOKUP($B528,'Base facturation'!$C$4:$ALN$59,C$4,0))=0,"",IF(ISERROR(HLOOKUP($B528,'Base facturation'!$C$4:$ALN$59,C$4,0)),"",HLOOKUP($B528,'Base facturation'!$C$4:$ALN$59,C$4,0)))</f>
        <v/>
      </c>
      <c r="D528" s="283" t="str">
        <f>IF(IF(ISERROR(HLOOKUP($B528,'Base facturation'!$C$4:$ALN$59,D$4,0)),"",HLOOKUP($B528,'Base facturation'!$C$4:$ALN$59,D$4,0))=0,"",IF(ISERROR(HLOOKUP($B528,'Base facturation'!$C$4:$ALN$59,D$4,0)),"",HLOOKUP($B528,'Base facturation'!$C$4:$ALN$59,D$4,0)))</f>
        <v/>
      </c>
      <c r="E528" s="283" t="str">
        <f>IF(IF(ISERROR(HLOOKUP($B528,'Base facturation'!$C$4:$ALN$59,E$4,0)),"",HLOOKUP($B528,'Base facturation'!$C$4:$ALN$59,E$4,0))=0,"",IF(ISERROR(HLOOKUP($B528,'Base facturation'!$C$4:$ALN$59,E$4,0)),"",HLOOKUP($B528,'Base facturation'!$C$4:$ALN$59,E$4,0)))</f>
        <v/>
      </c>
      <c r="F528" s="287" t="str">
        <f>IF(IF(ISERROR(HLOOKUP($B528,'Base facturation'!$C$4:$ALN$59,F$4,0)),"",HLOOKUP($B528,'Base facturation'!$C$4:$ALN$59,F$4,0))=0,"",IF(ISERROR(HLOOKUP($B528,'Base facturation'!$C$4:$ALN$59,F$4,0)),"",HLOOKUP($B528,'Base facturation'!$C$4:$ALN$59,F$4,0)))</f>
        <v/>
      </c>
      <c r="G528" s="309" t="str">
        <f>IF(IF(ISERROR(HLOOKUP($B528,'Base facturation'!$C$4:$ALN$59,G$4,0)),"",HLOOKUP($B528,'Base facturation'!$C$4:$ALN$59,G$4,0))=0,"",IF(ISERROR(HLOOKUP($B528,'Base facturation'!$C$4:$ALN$59,G$4,0)),"",HLOOKUP($B528,'Base facturation'!$C$4:$ALN$59,G$4,0)))</f>
        <v/>
      </c>
      <c r="H528" s="309" t="str">
        <f>IF(IF(ISERROR(HLOOKUP($B528,'Base facturation'!$C$4:$ALN$59,H$4,0)),"",HLOOKUP($B528,'Base facturation'!$C$4:$ALN$59,H$4,0))=0,"",IF(ISERROR(HLOOKUP($B528,'Base facturation'!$C$4:$ALN$59,H$4,0)),"",HLOOKUP($B528,'Base facturation'!$C$4:$ALN$59,H$4,0)))</f>
        <v/>
      </c>
      <c r="I528" s="287" t="str">
        <f t="shared" si="8"/>
        <v/>
      </c>
      <c r="J528" s="299"/>
      <c r="K528" s="294"/>
      <c r="L528" s="294"/>
      <c r="M528" s="295"/>
    </row>
    <row r="529" spans="2:13" ht="19.600000000000001" customHeight="1" x14ac:dyDescent="0.25">
      <c r="B529" s="282" t="s">
        <v>3336</v>
      </c>
      <c r="C529" s="283" t="str">
        <f>IF(IF(ISERROR(HLOOKUP($B529,'Base facturation'!$C$4:$ALN$59,C$4,0)),"",HLOOKUP($B529,'Base facturation'!$C$4:$ALN$59,C$4,0))=0,"",IF(ISERROR(HLOOKUP($B529,'Base facturation'!$C$4:$ALN$59,C$4,0)),"",HLOOKUP($B529,'Base facturation'!$C$4:$ALN$59,C$4,0)))</f>
        <v/>
      </c>
      <c r="D529" s="283" t="str">
        <f>IF(IF(ISERROR(HLOOKUP($B529,'Base facturation'!$C$4:$ALN$59,D$4,0)),"",HLOOKUP($B529,'Base facturation'!$C$4:$ALN$59,D$4,0))=0,"",IF(ISERROR(HLOOKUP($B529,'Base facturation'!$C$4:$ALN$59,D$4,0)),"",HLOOKUP($B529,'Base facturation'!$C$4:$ALN$59,D$4,0)))</f>
        <v/>
      </c>
      <c r="E529" s="283" t="str">
        <f>IF(IF(ISERROR(HLOOKUP($B529,'Base facturation'!$C$4:$ALN$59,E$4,0)),"",HLOOKUP($B529,'Base facturation'!$C$4:$ALN$59,E$4,0))=0,"",IF(ISERROR(HLOOKUP($B529,'Base facturation'!$C$4:$ALN$59,E$4,0)),"",HLOOKUP($B529,'Base facturation'!$C$4:$ALN$59,E$4,0)))</f>
        <v/>
      </c>
      <c r="F529" s="287" t="str">
        <f>IF(IF(ISERROR(HLOOKUP($B529,'Base facturation'!$C$4:$ALN$59,F$4,0)),"",HLOOKUP($B529,'Base facturation'!$C$4:$ALN$59,F$4,0))=0,"",IF(ISERROR(HLOOKUP($B529,'Base facturation'!$C$4:$ALN$59,F$4,0)),"",HLOOKUP($B529,'Base facturation'!$C$4:$ALN$59,F$4,0)))</f>
        <v/>
      </c>
      <c r="G529" s="309" t="str">
        <f>IF(IF(ISERROR(HLOOKUP($B529,'Base facturation'!$C$4:$ALN$59,G$4,0)),"",HLOOKUP($B529,'Base facturation'!$C$4:$ALN$59,G$4,0))=0,"",IF(ISERROR(HLOOKUP($B529,'Base facturation'!$C$4:$ALN$59,G$4,0)),"",HLOOKUP($B529,'Base facturation'!$C$4:$ALN$59,G$4,0)))</f>
        <v/>
      </c>
      <c r="H529" s="309" t="str">
        <f>IF(IF(ISERROR(HLOOKUP($B529,'Base facturation'!$C$4:$ALN$59,H$4,0)),"",HLOOKUP($B529,'Base facturation'!$C$4:$ALN$59,H$4,0))=0,"",IF(ISERROR(HLOOKUP($B529,'Base facturation'!$C$4:$ALN$59,H$4,0)),"",HLOOKUP($B529,'Base facturation'!$C$4:$ALN$59,H$4,0)))</f>
        <v/>
      </c>
      <c r="I529" s="287" t="str">
        <f t="shared" si="8"/>
        <v/>
      </c>
      <c r="J529" s="299"/>
      <c r="K529" s="294"/>
      <c r="L529" s="294"/>
      <c r="M529" s="295"/>
    </row>
    <row r="530" spans="2:13" ht="19.600000000000001" customHeight="1" x14ac:dyDescent="0.25">
      <c r="B530" s="282" t="s">
        <v>3337</v>
      </c>
      <c r="C530" s="283" t="str">
        <f>IF(IF(ISERROR(HLOOKUP($B530,'Base facturation'!$C$4:$ALN$59,C$4,0)),"",HLOOKUP($B530,'Base facturation'!$C$4:$ALN$59,C$4,0))=0,"",IF(ISERROR(HLOOKUP($B530,'Base facturation'!$C$4:$ALN$59,C$4,0)),"",HLOOKUP($B530,'Base facturation'!$C$4:$ALN$59,C$4,0)))</f>
        <v/>
      </c>
      <c r="D530" s="283" t="str">
        <f>IF(IF(ISERROR(HLOOKUP($B530,'Base facturation'!$C$4:$ALN$59,D$4,0)),"",HLOOKUP($B530,'Base facturation'!$C$4:$ALN$59,D$4,0))=0,"",IF(ISERROR(HLOOKUP($B530,'Base facturation'!$C$4:$ALN$59,D$4,0)),"",HLOOKUP($B530,'Base facturation'!$C$4:$ALN$59,D$4,0)))</f>
        <v/>
      </c>
      <c r="E530" s="283" t="str">
        <f>IF(IF(ISERROR(HLOOKUP($B530,'Base facturation'!$C$4:$ALN$59,E$4,0)),"",HLOOKUP($B530,'Base facturation'!$C$4:$ALN$59,E$4,0))=0,"",IF(ISERROR(HLOOKUP($B530,'Base facturation'!$C$4:$ALN$59,E$4,0)),"",HLOOKUP($B530,'Base facturation'!$C$4:$ALN$59,E$4,0)))</f>
        <v/>
      </c>
      <c r="F530" s="287" t="str">
        <f>IF(IF(ISERROR(HLOOKUP($B530,'Base facturation'!$C$4:$ALN$59,F$4,0)),"",HLOOKUP($B530,'Base facturation'!$C$4:$ALN$59,F$4,0))=0,"",IF(ISERROR(HLOOKUP($B530,'Base facturation'!$C$4:$ALN$59,F$4,0)),"",HLOOKUP($B530,'Base facturation'!$C$4:$ALN$59,F$4,0)))</f>
        <v/>
      </c>
      <c r="G530" s="309" t="str">
        <f>IF(IF(ISERROR(HLOOKUP($B530,'Base facturation'!$C$4:$ALN$59,G$4,0)),"",HLOOKUP($B530,'Base facturation'!$C$4:$ALN$59,G$4,0))=0,"",IF(ISERROR(HLOOKUP($B530,'Base facturation'!$C$4:$ALN$59,G$4,0)),"",HLOOKUP($B530,'Base facturation'!$C$4:$ALN$59,G$4,0)))</f>
        <v/>
      </c>
      <c r="H530" s="309" t="str">
        <f>IF(IF(ISERROR(HLOOKUP($B530,'Base facturation'!$C$4:$ALN$59,H$4,0)),"",HLOOKUP($B530,'Base facturation'!$C$4:$ALN$59,H$4,0))=0,"",IF(ISERROR(HLOOKUP($B530,'Base facturation'!$C$4:$ALN$59,H$4,0)),"",HLOOKUP($B530,'Base facturation'!$C$4:$ALN$59,H$4,0)))</f>
        <v/>
      </c>
      <c r="I530" s="287" t="str">
        <f t="shared" si="8"/>
        <v/>
      </c>
      <c r="J530" s="299"/>
      <c r="K530" s="294"/>
      <c r="L530" s="294"/>
      <c r="M530" s="295"/>
    </row>
    <row r="531" spans="2:13" ht="19.600000000000001" customHeight="1" x14ac:dyDescent="0.25">
      <c r="B531" s="282" t="s">
        <v>3338</v>
      </c>
      <c r="C531" s="283" t="str">
        <f>IF(IF(ISERROR(HLOOKUP($B531,'Base facturation'!$C$4:$ALN$59,C$4,0)),"",HLOOKUP($B531,'Base facturation'!$C$4:$ALN$59,C$4,0))=0,"",IF(ISERROR(HLOOKUP($B531,'Base facturation'!$C$4:$ALN$59,C$4,0)),"",HLOOKUP($B531,'Base facturation'!$C$4:$ALN$59,C$4,0)))</f>
        <v/>
      </c>
      <c r="D531" s="283" t="str">
        <f>IF(IF(ISERROR(HLOOKUP($B531,'Base facturation'!$C$4:$ALN$59,D$4,0)),"",HLOOKUP($B531,'Base facturation'!$C$4:$ALN$59,D$4,0))=0,"",IF(ISERROR(HLOOKUP($B531,'Base facturation'!$C$4:$ALN$59,D$4,0)),"",HLOOKUP($B531,'Base facturation'!$C$4:$ALN$59,D$4,0)))</f>
        <v/>
      </c>
      <c r="E531" s="283" t="str">
        <f>IF(IF(ISERROR(HLOOKUP($B531,'Base facturation'!$C$4:$ALN$59,E$4,0)),"",HLOOKUP($B531,'Base facturation'!$C$4:$ALN$59,E$4,0))=0,"",IF(ISERROR(HLOOKUP($B531,'Base facturation'!$C$4:$ALN$59,E$4,0)),"",HLOOKUP($B531,'Base facturation'!$C$4:$ALN$59,E$4,0)))</f>
        <v/>
      </c>
      <c r="F531" s="287" t="str">
        <f>IF(IF(ISERROR(HLOOKUP($B531,'Base facturation'!$C$4:$ALN$59,F$4,0)),"",HLOOKUP($B531,'Base facturation'!$C$4:$ALN$59,F$4,0))=0,"",IF(ISERROR(HLOOKUP($B531,'Base facturation'!$C$4:$ALN$59,F$4,0)),"",HLOOKUP($B531,'Base facturation'!$C$4:$ALN$59,F$4,0)))</f>
        <v/>
      </c>
      <c r="G531" s="309" t="str">
        <f>IF(IF(ISERROR(HLOOKUP($B531,'Base facturation'!$C$4:$ALN$59,G$4,0)),"",HLOOKUP($B531,'Base facturation'!$C$4:$ALN$59,G$4,0))=0,"",IF(ISERROR(HLOOKUP($B531,'Base facturation'!$C$4:$ALN$59,G$4,0)),"",HLOOKUP($B531,'Base facturation'!$C$4:$ALN$59,G$4,0)))</f>
        <v/>
      </c>
      <c r="H531" s="309" t="str">
        <f>IF(IF(ISERROR(HLOOKUP($B531,'Base facturation'!$C$4:$ALN$59,H$4,0)),"",HLOOKUP($B531,'Base facturation'!$C$4:$ALN$59,H$4,0))=0,"",IF(ISERROR(HLOOKUP($B531,'Base facturation'!$C$4:$ALN$59,H$4,0)),"",HLOOKUP($B531,'Base facturation'!$C$4:$ALN$59,H$4,0)))</f>
        <v/>
      </c>
      <c r="I531" s="287" t="str">
        <f t="shared" si="8"/>
        <v/>
      </c>
      <c r="J531" s="299"/>
      <c r="K531" s="294"/>
      <c r="L531" s="294"/>
      <c r="M531" s="295"/>
    </row>
    <row r="532" spans="2:13" ht="19.600000000000001" customHeight="1" x14ac:dyDescent="0.25">
      <c r="B532" s="282" t="s">
        <v>3339</v>
      </c>
      <c r="C532" s="283" t="str">
        <f>IF(IF(ISERROR(HLOOKUP($B532,'Base facturation'!$C$4:$ALN$59,C$4,0)),"",HLOOKUP($B532,'Base facturation'!$C$4:$ALN$59,C$4,0))=0,"",IF(ISERROR(HLOOKUP($B532,'Base facturation'!$C$4:$ALN$59,C$4,0)),"",HLOOKUP($B532,'Base facturation'!$C$4:$ALN$59,C$4,0)))</f>
        <v/>
      </c>
      <c r="D532" s="283" t="str">
        <f>IF(IF(ISERROR(HLOOKUP($B532,'Base facturation'!$C$4:$ALN$59,D$4,0)),"",HLOOKUP($B532,'Base facturation'!$C$4:$ALN$59,D$4,0))=0,"",IF(ISERROR(HLOOKUP($B532,'Base facturation'!$C$4:$ALN$59,D$4,0)),"",HLOOKUP($B532,'Base facturation'!$C$4:$ALN$59,D$4,0)))</f>
        <v/>
      </c>
      <c r="E532" s="283" t="str">
        <f>IF(IF(ISERROR(HLOOKUP($B532,'Base facturation'!$C$4:$ALN$59,E$4,0)),"",HLOOKUP($B532,'Base facturation'!$C$4:$ALN$59,E$4,0))=0,"",IF(ISERROR(HLOOKUP($B532,'Base facturation'!$C$4:$ALN$59,E$4,0)),"",HLOOKUP($B532,'Base facturation'!$C$4:$ALN$59,E$4,0)))</f>
        <v/>
      </c>
      <c r="F532" s="287" t="str">
        <f>IF(IF(ISERROR(HLOOKUP($B532,'Base facturation'!$C$4:$ALN$59,F$4,0)),"",HLOOKUP($B532,'Base facturation'!$C$4:$ALN$59,F$4,0))=0,"",IF(ISERROR(HLOOKUP($B532,'Base facturation'!$C$4:$ALN$59,F$4,0)),"",HLOOKUP($B532,'Base facturation'!$C$4:$ALN$59,F$4,0)))</f>
        <v/>
      </c>
      <c r="G532" s="309" t="str">
        <f>IF(IF(ISERROR(HLOOKUP($B532,'Base facturation'!$C$4:$ALN$59,G$4,0)),"",HLOOKUP($B532,'Base facturation'!$C$4:$ALN$59,G$4,0))=0,"",IF(ISERROR(HLOOKUP($B532,'Base facturation'!$C$4:$ALN$59,G$4,0)),"",HLOOKUP($B532,'Base facturation'!$C$4:$ALN$59,G$4,0)))</f>
        <v/>
      </c>
      <c r="H532" s="309" t="str">
        <f>IF(IF(ISERROR(HLOOKUP($B532,'Base facturation'!$C$4:$ALN$59,H$4,0)),"",HLOOKUP($B532,'Base facturation'!$C$4:$ALN$59,H$4,0))=0,"",IF(ISERROR(HLOOKUP($B532,'Base facturation'!$C$4:$ALN$59,H$4,0)),"",HLOOKUP($B532,'Base facturation'!$C$4:$ALN$59,H$4,0)))</f>
        <v/>
      </c>
      <c r="I532" s="287" t="str">
        <f t="shared" si="8"/>
        <v/>
      </c>
      <c r="J532" s="299"/>
      <c r="K532" s="294"/>
      <c r="L532" s="294"/>
      <c r="M532" s="295"/>
    </row>
    <row r="533" spans="2:13" ht="19.600000000000001" customHeight="1" x14ac:dyDescent="0.25">
      <c r="B533" s="282" t="s">
        <v>3340</v>
      </c>
      <c r="C533" s="283" t="str">
        <f>IF(IF(ISERROR(HLOOKUP($B533,'Base facturation'!$C$4:$ALN$59,C$4,0)),"",HLOOKUP($B533,'Base facturation'!$C$4:$ALN$59,C$4,0))=0,"",IF(ISERROR(HLOOKUP($B533,'Base facturation'!$C$4:$ALN$59,C$4,0)),"",HLOOKUP($B533,'Base facturation'!$C$4:$ALN$59,C$4,0)))</f>
        <v/>
      </c>
      <c r="D533" s="283" t="str">
        <f>IF(IF(ISERROR(HLOOKUP($B533,'Base facturation'!$C$4:$ALN$59,D$4,0)),"",HLOOKUP($B533,'Base facturation'!$C$4:$ALN$59,D$4,0))=0,"",IF(ISERROR(HLOOKUP($B533,'Base facturation'!$C$4:$ALN$59,D$4,0)),"",HLOOKUP($B533,'Base facturation'!$C$4:$ALN$59,D$4,0)))</f>
        <v/>
      </c>
      <c r="E533" s="283" t="str">
        <f>IF(IF(ISERROR(HLOOKUP($B533,'Base facturation'!$C$4:$ALN$59,E$4,0)),"",HLOOKUP($B533,'Base facturation'!$C$4:$ALN$59,E$4,0))=0,"",IF(ISERROR(HLOOKUP($B533,'Base facturation'!$C$4:$ALN$59,E$4,0)),"",HLOOKUP($B533,'Base facturation'!$C$4:$ALN$59,E$4,0)))</f>
        <v/>
      </c>
      <c r="F533" s="287" t="str">
        <f>IF(IF(ISERROR(HLOOKUP($B533,'Base facturation'!$C$4:$ALN$59,F$4,0)),"",HLOOKUP($B533,'Base facturation'!$C$4:$ALN$59,F$4,0))=0,"",IF(ISERROR(HLOOKUP($B533,'Base facturation'!$C$4:$ALN$59,F$4,0)),"",HLOOKUP($B533,'Base facturation'!$C$4:$ALN$59,F$4,0)))</f>
        <v/>
      </c>
      <c r="G533" s="309" t="str">
        <f>IF(IF(ISERROR(HLOOKUP($B533,'Base facturation'!$C$4:$ALN$59,G$4,0)),"",HLOOKUP($B533,'Base facturation'!$C$4:$ALN$59,G$4,0))=0,"",IF(ISERROR(HLOOKUP($B533,'Base facturation'!$C$4:$ALN$59,G$4,0)),"",HLOOKUP($B533,'Base facturation'!$C$4:$ALN$59,G$4,0)))</f>
        <v/>
      </c>
      <c r="H533" s="309" t="str">
        <f>IF(IF(ISERROR(HLOOKUP($B533,'Base facturation'!$C$4:$ALN$59,H$4,0)),"",HLOOKUP($B533,'Base facturation'!$C$4:$ALN$59,H$4,0))=0,"",IF(ISERROR(HLOOKUP($B533,'Base facturation'!$C$4:$ALN$59,H$4,0)),"",HLOOKUP($B533,'Base facturation'!$C$4:$ALN$59,H$4,0)))</f>
        <v/>
      </c>
      <c r="I533" s="287" t="str">
        <f t="shared" si="8"/>
        <v/>
      </c>
      <c r="J533" s="299"/>
      <c r="K533" s="294"/>
      <c r="L533" s="294"/>
      <c r="M533" s="295"/>
    </row>
    <row r="534" spans="2:13" ht="19.600000000000001" customHeight="1" x14ac:dyDescent="0.25">
      <c r="B534" s="282" t="s">
        <v>3341</v>
      </c>
      <c r="C534" s="283" t="str">
        <f>IF(IF(ISERROR(HLOOKUP($B534,'Base facturation'!$C$4:$ALN$59,C$4,0)),"",HLOOKUP($B534,'Base facturation'!$C$4:$ALN$59,C$4,0))=0,"",IF(ISERROR(HLOOKUP($B534,'Base facturation'!$C$4:$ALN$59,C$4,0)),"",HLOOKUP($B534,'Base facturation'!$C$4:$ALN$59,C$4,0)))</f>
        <v/>
      </c>
      <c r="D534" s="283" t="str">
        <f>IF(IF(ISERROR(HLOOKUP($B534,'Base facturation'!$C$4:$ALN$59,D$4,0)),"",HLOOKUP($B534,'Base facturation'!$C$4:$ALN$59,D$4,0))=0,"",IF(ISERROR(HLOOKUP($B534,'Base facturation'!$C$4:$ALN$59,D$4,0)),"",HLOOKUP($B534,'Base facturation'!$C$4:$ALN$59,D$4,0)))</f>
        <v/>
      </c>
      <c r="E534" s="283" t="str">
        <f>IF(IF(ISERROR(HLOOKUP($B534,'Base facturation'!$C$4:$ALN$59,E$4,0)),"",HLOOKUP($B534,'Base facturation'!$C$4:$ALN$59,E$4,0))=0,"",IF(ISERROR(HLOOKUP($B534,'Base facturation'!$C$4:$ALN$59,E$4,0)),"",HLOOKUP($B534,'Base facturation'!$C$4:$ALN$59,E$4,0)))</f>
        <v/>
      </c>
      <c r="F534" s="287" t="str">
        <f>IF(IF(ISERROR(HLOOKUP($B534,'Base facturation'!$C$4:$ALN$59,F$4,0)),"",HLOOKUP($B534,'Base facturation'!$C$4:$ALN$59,F$4,0))=0,"",IF(ISERROR(HLOOKUP($B534,'Base facturation'!$C$4:$ALN$59,F$4,0)),"",HLOOKUP($B534,'Base facturation'!$C$4:$ALN$59,F$4,0)))</f>
        <v/>
      </c>
      <c r="G534" s="309" t="str">
        <f>IF(IF(ISERROR(HLOOKUP($B534,'Base facturation'!$C$4:$ALN$59,G$4,0)),"",HLOOKUP($B534,'Base facturation'!$C$4:$ALN$59,G$4,0))=0,"",IF(ISERROR(HLOOKUP($B534,'Base facturation'!$C$4:$ALN$59,G$4,0)),"",HLOOKUP($B534,'Base facturation'!$C$4:$ALN$59,G$4,0)))</f>
        <v/>
      </c>
      <c r="H534" s="309" t="str">
        <f>IF(IF(ISERROR(HLOOKUP($B534,'Base facturation'!$C$4:$ALN$59,H$4,0)),"",HLOOKUP($B534,'Base facturation'!$C$4:$ALN$59,H$4,0))=0,"",IF(ISERROR(HLOOKUP($B534,'Base facturation'!$C$4:$ALN$59,H$4,0)),"",HLOOKUP($B534,'Base facturation'!$C$4:$ALN$59,H$4,0)))</f>
        <v/>
      </c>
      <c r="I534" s="287" t="str">
        <f t="shared" si="8"/>
        <v/>
      </c>
      <c r="J534" s="299"/>
      <c r="K534" s="294"/>
      <c r="L534" s="294"/>
      <c r="M534" s="295"/>
    </row>
    <row r="535" spans="2:13" ht="19.600000000000001" customHeight="1" x14ac:dyDescent="0.25">
      <c r="B535" s="282" t="s">
        <v>3342</v>
      </c>
      <c r="C535" s="283" t="str">
        <f>IF(IF(ISERROR(HLOOKUP($B535,'Base facturation'!$C$4:$ALN$59,C$4,0)),"",HLOOKUP($B535,'Base facturation'!$C$4:$ALN$59,C$4,0))=0,"",IF(ISERROR(HLOOKUP($B535,'Base facturation'!$C$4:$ALN$59,C$4,0)),"",HLOOKUP($B535,'Base facturation'!$C$4:$ALN$59,C$4,0)))</f>
        <v/>
      </c>
      <c r="D535" s="283" t="str">
        <f>IF(IF(ISERROR(HLOOKUP($B535,'Base facturation'!$C$4:$ALN$59,D$4,0)),"",HLOOKUP($B535,'Base facturation'!$C$4:$ALN$59,D$4,0))=0,"",IF(ISERROR(HLOOKUP($B535,'Base facturation'!$C$4:$ALN$59,D$4,0)),"",HLOOKUP($B535,'Base facturation'!$C$4:$ALN$59,D$4,0)))</f>
        <v/>
      </c>
      <c r="E535" s="283" t="str">
        <f>IF(IF(ISERROR(HLOOKUP($B535,'Base facturation'!$C$4:$ALN$59,E$4,0)),"",HLOOKUP($B535,'Base facturation'!$C$4:$ALN$59,E$4,0))=0,"",IF(ISERROR(HLOOKUP($B535,'Base facturation'!$C$4:$ALN$59,E$4,0)),"",HLOOKUP($B535,'Base facturation'!$C$4:$ALN$59,E$4,0)))</f>
        <v/>
      </c>
      <c r="F535" s="287" t="str">
        <f>IF(IF(ISERROR(HLOOKUP($B535,'Base facturation'!$C$4:$ALN$59,F$4,0)),"",HLOOKUP($B535,'Base facturation'!$C$4:$ALN$59,F$4,0))=0,"",IF(ISERROR(HLOOKUP($B535,'Base facturation'!$C$4:$ALN$59,F$4,0)),"",HLOOKUP($B535,'Base facturation'!$C$4:$ALN$59,F$4,0)))</f>
        <v/>
      </c>
      <c r="G535" s="309" t="str">
        <f>IF(IF(ISERROR(HLOOKUP($B535,'Base facturation'!$C$4:$ALN$59,G$4,0)),"",HLOOKUP($B535,'Base facturation'!$C$4:$ALN$59,G$4,0))=0,"",IF(ISERROR(HLOOKUP($B535,'Base facturation'!$C$4:$ALN$59,G$4,0)),"",HLOOKUP($B535,'Base facturation'!$C$4:$ALN$59,G$4,0)))</f>
        <v/>
      </c>
      <c r="H535" s="309" t="str">
        <f>IF(IF(ISERROR(HLOOKUP($B535,'Base facturation'!$C$4:$ALN$59,H$4,0)),"",HLOOKUP($B535,'Base facturation'!$C$4:$ALN$59,H$4,0))=0,"",IF(ISERROR(HLOOKUP($B535,'Base facturation'!$C$4:$ALN$59,H$4,0)),"",HLOOKUP($B535,'Base facturation'!$C$4:$ALN$59,H$4,0)))</f>
        <v/>
      </c>
      <c r="I535" s="287" t="str">
        <f t="shared" si="8"/>
        <v/>
      </c>
      <c r="J535" s="299"/>
      <c r="K535" s="294"/>
      <c r="L535" s="294"/>
      <c r="M535" s="295"/>
    </row>
    <row r="536" spans="2:13" ht="19.600000000000001" customHeight="1" x14ac:dyDescent="0.25">
      <c r="B536" s="282" t="s">
        <v>3343</v>
      </c>
      <c r="C536" s="283" t="str">
        <f>IF(IF(ISERROR(HLOOKUP($B536,'Base facturation'!$C$4:$ALN$59,C$4,0)),"",HLOOKUP($B536,'Base facturation'!$C$4:$ALN$59,C$4,0))=0,"",IF(ISERROR(HLOOKUP($B536,'Base facturation'!$C$4:$ALN$59,C$4,0)),"",HLOOKUP($B536,'Base facturation'!$C$4:$ALN$59,C$4,0)))</f>
        <v/>
      </c>
      <c r="D536" s="283" t="str">
        <f>IF(IF(ISERROR(HLOOKUP($B536,'Base facturation'!$C$4:$ALN$59,D$4,0)),"",HLOOKUP($B536,'Base facturation'!$C$4:$ALN$59,D$4,0))=0,"",IF(ISERROR(HLOOKUP($B536,'Base facturation'!$C$4:$ALN$59,D$4,0)),"",HLOOKUP($B536,'Base facturation'!$C$4:$ALN$59,D$4,0)))</f>
        <v/>
      </c>
      <c r="E536" s="283" t="str">
        <f>IF(IF(ISERROR(HLOOKUP($B536,'Base facturation'!$C$4:$ALN$59,E$4,0)),"",HLOOKUP($B536,'Base facturation'!$C$4:$ALN$59,E$4,0))=0,"",IF(ISERROR(HLOOKUP($B536,'Base facturation'!$C$4:$ALN$59,E$4,0)),"",HLOOKUP($B536,'Base facturation'!$C$4:$ALN$59,E$4,0)))</f>
        <v/>
      </c>
      <c r="F536" s="287" t="str">
        <f>IF(IF(ISERROR(HLOOKUP($B536,'Base facturation'!$C$4:$ALN$59,F$4,0)),"",HLOOKUP($B536,'Base facturation'!$C$4:$ALN$59,F$4,0))=0,"",IF(ISERROR(HLOOKUP($B536,'Base facturation'!$C$4:$ALN$59,F$4,0)),"",HLOOKUP($B536,'Base facturation'!$C$4:$ALN$59,F$4,0)))</f>
        <v/>
      </c>
      <c r="G536" s="309" t="str">
        <f>IF(IF(ISERROR(HLOOKUP($B536,'Base facturation'!$C$4:$ALN$59,G$4,0)),"",HLOOKUP($B536,'Base facturation'!$C$4:$ALN$59,G$4,0))=0,"",IF(ISERROR(HLOOKUP($B536,'Base facturation'!$C$4:$ALN$59,G$4,0)),"",HLOOKUP($B536,'Base facturation'!$C$4:$ALN$59,G$4,0)))</f>
        <v/>
      </c>
      <c r="H536" s="309" t="str">
        <f>IF(IF(ISERROR(HLOOKUP($B536,'Base facturation'!$C$4:$ALN$59,H$4,0)),"",HLOOKUP($B536,'Base facturation'!$C$4:$ALN$59,H$4,0))=0,"",IF(ISERROR(HLOOKUP($B536,'Base facturation'!$C$4:$ALN$59,H$4,0)),"",HLOOKUP($B536,'Base facturation'!$C$4:$ALN$59,H$4,0)))</f>
        <v/>
      </c>
      <c r="I536" s="287" t="str">
        <f t="shared" si="8"/>
        <v/>
      </c>
      <c r="J536" s="299"/>
      <c r="K536" s="294"/>
      <c r="L536" s="294"/>
      <c r="M536" s="295"/>
    </row>
    <row r="537" spans="2:13" ht="19.600000000000001" customHeight="1" x14ac:dyDescent="0.25">
      <c r="B537" s="282" t="s">
        <v>3344</v>
      </c>
      <c r="C537" s="283" t="str">
        <f>IF(IF(ISERROR(HLOOKUP($B537,'Base facturation'!$C$4:$ALN$59,C$4,0)),"",HLOOKUP($B537,'Base facturation'!$C$4:$ALN$59,C$4,0))=0,"",IF(ISERROR(HLOOKUP($B537,'Base facturation'!$C$4:$ALN$59,C$4,0)),"",HLOOKUP($B537,'Base facturation'!$C$4:$ALN$59,C$4,0)))</f>
        <v/>
      </c>
      <c r="D537" s="283" t="str">
        <f>IF(IF(ISERROR(HLOOKUP($B537,'Base facturation'!$C$4:$ALN$59,D$4,0)),"",HLOOKUP($B537,'Base facturation'!$C$4:$ALN$59,D$4,0))=0,"",IF(ISERROR(HLOOKUP($B537,'Base facturation'!$C$4:$ALN$59,D$4,0)),"",HLOOKUP($B537,'Base facturation'!$C$4:$ALN$59,D$4,0)))</f>
        <v/>
      </c>
      <c r="E537" s="283" t="str">
        <f>IF(IF(ISERROR(HLOOKUP($B537,'Base facturation'!$C$4:$ALN$59,E$4,0)),"",HLOOKUP($B537,'Base facturation'!$C$4:$ALN$59,E$4,0))=0,"",IF(ISERROR(HLOOKUP($B537,'Base facturation'!$C$4:$ALN$59,E$4,0)),"",HLOOKUP($B537,'Base facturation'!$C$4:$ALN$59,E$4,0)))</f>
        <v/>
      </c>
      <c r="F537" s="287" t="str">
        <f>IF(IF(ISERROR(HLOOKUP($B537,'Base facturation'!$C$4:$ALN$59,F$4,0)),"",HLOOKUP($B537,'Base facturation'!$C$4:$ALN$59,F$4,0))=0,"",IF(ISERROR(HLOOKUP($B537,'Base facturation'!$C$4:$ALN$59,F$4,0)),"",HLOOKUP($B537,'Base facturation'!$C$4:$ALN$59,F$4,0)))</f>
        <v/>
      </c>
      <c r="G537" s="309" t="str">
        <f>IF(IF(ISERROR(HLOOKUP($B537,'Base facturation'!$C$4:$ALN$59,G$4,0)),"",HLOOKUP($B537,'Base facturation'!$C$4:$ALN$59,G$4,0))=0,"",IF(ISERROR(HLOOKUP($B537,'Base facturation'!$C$4:$ALN$59,G$4,0)),"",HLOOKUP($B537,'Base facturation'!$C$4:$ALN$59,G$4,0)))</f>
        <v/>
      </c>
      <c r="H537" s="309" t="str">
        <f>IF(IF(ISERROR(HLOOKUP($B537,'Base facturation'!$C$4:$ALN$59,H$4,0)),"",HLOOKUP($B537,'Base facturation'!$C$4:$ALN$59,H$4,0))=0,"",IF(ISERROR(HLOOKUP($B537,'Base facturation'!$C$4:$ALN$59,H$4,0)),"",HLOOKUP($B537,'Base facturation'!$C$4:$ALN$59,H$4,0)))</f>
        <v/>
      </c>
      <c r="I537" s="287" t="str">
        <f t="shared" si="8"/>
        <v/>
      </c>
      <c r="J537" s="299"/>
      <c r="K537" s="294"/>
      <c r="L537" s="294"/>
      <c r="M537" s="295"/>
    </row>
    <row r="538" spans="2:13" ht="19.600000000000001" customHeight="1" x14ac:dyDescent="0.25">
      <c r="B538" s="282" t="s">
        <v>3345</v>
      </c>
      <c r="C538" s="283" t="str">
        <f>IF(IF(ISERROR(HLOOKUP($B538,'Base facturation'!$C$4:$ALN$59,C$4,0)),"",HLOOKUP($B538,'Base facturation'!$C$4:$ALN$59,C$4,0))=0,"",IF(ISERROR(HLOOKUP($B538,'Base facturation'!$C$4:$ALN$59,C$4,0)),"",HLOOKUP($B538,'Base facturation'!$C$4:$ALN$59,C$4,0)))</f>
        <v/>
      </c>
      <c r="D538" s="283" t="str">
        <f>IF(IF(ISERROR(HLOOKUP($B538,'Base facturation'!$C$4:$ALN$59,D$4,0)),"",HLOOKUP($B538,'Base facturation'!$C$4:$ALN$59,D$4,0))=0,"",IF(ISERROR(HLOOKUP($B538,'Base facturation'!$C$4:$ALN$59,D$4,0)),"",HLOOKUP($B538,'Base facturation'!$C$4:$ALN$59,D$4,0)))</f>
        <v/>
      </c>
      <c r="E538" s="283" t="str">
        <f>IF(IF(ISERROR(HLOOKUP($B538,'Base facturation'!$C$4:$ALN$59,E$4,0)),"",HLOOKUP($B538,'Base facturation'!$C$4:$ALN$59,E$4,0))=0,"",IF(ISERROR(HLOOKUP($B538,'Base facturation'!$C$4:$ALN$59,E$4,0)),"",HLOOKUP($B538,'Base facturation'!$C$4:$ALN$59,E$4,0)))</f>
        <v/>
      </c>
      <c r="F538" s="287" t="str">
        <f>IF(IF(ISERROR(HLOOKUP($B538,'Base facturation'!$C$4:$ALN$59,F$4,0)),"",HLOOKUP($B538,'Base facturation'!$C$4:$ALN$59,F$4,0))=0,"",IF(ISERROR(HLOOKUP($B538,'Base facturation'!$C$4:$ALN$59,F$4,0)),"",HLOOKUP($B538,'Base facturation'!$C$4:$ALN$59,F$4,0)))</f>
        <v/>
      </c>
      <c r="G538" s="309" t="str">
        <f>IF(IF(ISERROR(HLOOKUP($B538,'Base facturation'!$C$4:$ALN$59,G$4,0)),"",HLOOKUP($B538,'Base facturation'!$C$4:$ALN$59,G$4,0))=0,"",IF(ISERROR(HLOOKUP($B538,'Base facturation'!$C$4:$ALN$59,G$4,0)),"",HLOOKUP($B538,'Base facturation'!$C$4:$ALN$59,G$4,0)))</f>
        <v/>
      </c>
      <c r="H538" s="309" t="str">
        <f>IF(IF(ISERROR(HLOOKUP($B538,'Base facturation'!$C$4:$ALN$59,H$4,0)),"",HLOOKUP($B538,'Base facturation'!$C$4:$ALN$59,H$4,0))=0,"",IF(ISERROR(HLOOKUP($B538,'Base facturation'!$C$4:$ALN$59,H$4,0)),"",HLOOKUP($B538,'Base facturation'!$C$4:$ALN$59,H$4,0)))</f>
        <v/>
      </c>
      <c r="I538" s="287" t="str">
        <f t="shared" si="8"/>
        <v/>
      </c>
      <c r="J538" s="299"/>
      <c r="K538" s="294"/>
      <c r="L538" s="294"/>
      <c r="M538" s="295"/>
    </row>
    <row r="539" spans="2:13" ht="19.600000000000001" customHeight="1" x14ac:dyDescent="0.25">
      <c r="B539" s="282" t="s">
        <v>3346</v>
      </c>
      <c r="C539" s="283" t="str">
        <f>IF(IF(ISERROR(HLOOKUP($B539,'Base facturation'!$C$4:$ALN$59,C$4,0)),"",HLOOKUP($B539,'Base facturation'!$C$4:$ALN$59,C$4,0))=0,"",IF(ISERROR(HLOOKUP($B539,'Base facturation'!$C$4:$ALN$59,C$4,0)),"",HLOOKUP($B539,'Base facturation'!$C$4:$ALN$59,C$4,0)))</f>
        <v/>
      </c>
      <c r="D539" s="283" t="str">
        <f>IF(IF(ISERROR(HLOOKUP($B539,'Base facturation'!$C$4:$ALN$59,D$4,0)),"",HLOOKUP($B539,'Base facturation'!$C$4:$ALN$59,D$4,0))=0,"",IF(ISERROR(HLOOKUP($B539,'Base facturation'!$C$4:$ALN$59,D$4,0)),"",HLOOKUP($B539,'Base facturation'!$C$4:$ALN$59,D$4,0)))</f>
        <v/>
      </c>
      <c r="E539" s="283" t="str">
        <f>IF(IF(ISERROR(HLOOKUP($B539,'Base facturation'!$C$4:$ALN$59,E$4,0)),"",HLOOKUP($B539,'Base facturation'!$C$4:$ALN$59,E$4,0))=0,"",IF(ISERROR(HLOOKUP($B539,'Base facturation'!$C$4:$ALN$59,E$4,0)),"",HLOOKUP($B539,'Base facturation'!$C$4:$ALN$59,E$4,0)))</f>
        <v/>
      </c>
      <c r="F539" s="287" t="str">
        <f>IF(IF(ISERROR(HLOOKUP($B539,'Base facturation'!$C$4:$ALN$59,F$4,0)),"",HLOOKUP($B539,'Base facturation'!$C$4:$ALN$59,F$4,0))=0,"",IF(ISERROR(HLOOKUP($B539,'Base facturation'!$C$4:$ALN$59,F$4,0)),"",HLOOKUP($B539,'Base facturation'!$C$4:$ALN$59,F$4,0)))</f>
        <v/>
      </c>
      <c r="G539" s="309" t="str">
        <f>IF(IF(ISERROR(HLOOKUP($B539,'Base facturation'!$C$4:$ALN$59,G$4,0)),"",HLOOKUP($B539,'Base facturation'!$C$4:$ALN$59,G$4,0))=0,"",IF(ISERROR(HLOOKUP($B539,'Base facturation'!$C$4:$ALN$59,G$4,0)),"",HLOOKUP($B539,'Base facturation'!$C$4:$ALN$59,G$4,0)))</f>
        <v/>
      </c>
      <c r="H539" s="309" t="str">
        <f>IF(IF(ISERROR(HLOOKUP($B539,'Base facturation'!$C$4:$ALN$59,H$4,0)),"",HLOOKUP($B539,'Base facturation'!$C$4:$ALN$59,H$4,0))=0,"",IF(ISERROR(HLOOKUP($B539,'Base facturation'!$C$4:$ALN$59,H$4,0)),"",HLOOKUP($B539,'Base facturation'!$C$4:$ALN$59,H$4,0)))</f>
        <v/>
      </c>
      <c r="I539" s="287" t="str">
        <f t="shared" si="8"/>
        <v/>
      </c>
      <c r="J539" s="299"/>
      <c r="K539" s="294"/>
      <c r="L539" s="294"/>
      <c r="M539" s="295"/>
    </row>
    <row r="540" spans="2:13" ht="19.600000000000001" customHeight="1" x14ac:dyDescent="0.25">
      <c r="B540" s="282" t="s">
        <v>3347</v>
      </c>
      <c r="C540" s="283" t="str">
        <f>IF(IF(ISERROR(HLOOKUP($B540,'Base facturation'!$C$4:$ALN$59,C$4,0)),"",HLOOKUP($B540,'Base facturation'!$C$4:$ALN$59,C$4,0))=0,"",IF(ISERROR(HLOOKUP($B540,'Base facturation'!$C$4:$ALN$59,C$4,0)),"",HLOOKUP($B540,'Base facturation'!$C$4:$ALN$59,C$4,0)))</f>
        <v/>
      </c>
      <c r="D540" s="283" t="str">
        <f>IF(IF(ISERROR(HLOOKUP($B540,'Base facturation'!$C$4:$ALN$59,D$4,0)),"",HLOOKUP($B540,'Base facturation'!$C$4:$ALN$59,D$4,0))=0,"",IF(ISERROR(HLOOKUP($B540,'Base facturation'!$C$4:$ALN$59,D$4,0)),"",HLOOKUP($B540,'Base facturation'!$C$4:$ALN$59,D$4,0)))</f>
        <v/>
      </c>
      <c r="E540" s="283" t="str">
        <f>IF(IF(ISERROR(HLOOKUP($B540,'Base facturation'!$C$4:$ALN$59,E$4,0)),"",HLOOKUP($B540,'Base facturation'!$C$4:$ALN$59,E$4,0))=0,"",IF(ISERROR(HLOOKUP($B540,'Base facturation'!$C$4:$ALN$59,E$4,0)),"",HLOOKUP($B540,'Base facturation'!$C$4:$ALN$59,E$4,0)))</f>
        <v/>
      </c>
      <c r="F540" s="287" t="str">
        <f>IF(IF(ISERROR(HLOOKUP($B540,'Base facturation'!$C$4:$ALN$59,F$4,0)),"",HLOOKUP($B540,'Base facturation'!$C$4:$ALN$59,F$4,0))=0,"",IF(ISERROR(HLOOKUP($B540,'Base facturation'!$C$4:$ALN$59,F$4,0)),"",HLOOKUP($B540,'Base facturation'!$C$4:$ALN$59,F$4,0)))</f>
        <v/>
      </c>
      <c r="G540" s="309" t="str">
        <f>IF(IF(ISERROR(HLOOKUP($B540,'Base facturation'!$C$4:$ALN$59,G$4,0)),"",HLOOKUP($B540,'Base facturation'!$C$4:$ALN$59,G$4,0))=0,"",IF(ISERROR(HLOOKUP($B540,'Base facturation'!$C$4:$ALN$59,G$4,0)),"",HLOOKUP($B540,'Base facturation'!$C$4:$ALN$59,G$4,0)))</f>
        <v/>
      </c>
      <c r="H540" s="309" t="str">
        <f>IF(IF(ISERROR(HLOOKUP($B540,'Base facturation'!$C$4:$ALN$59,H$4,0)),"",HLOOKUP($B540,'Base facturation'!$C$4:$ALN$59,H$4,0))=0,"",IF(ISERROR(HLOOKUP($B540,'Base facturation'!$C$4:$ALN$59,H$4,0)),"",HLOOKUP($B540,'Base facturation'!$C$4:$ALN$59,H$4,0)))</f>
        <v/>
      </c>
      <c r="I540" s="287" t="str">
        <f t="shared" si="8"/>
        <v/>
      </c>
      <c r="J540" s="299"/>
      <c r="K540" s="294"/>
      <c r="L540" s="294"/>
      <c r="M540" s="295"/>
    </row>
    <row r="541" spans="2:13" ht="19.600000000000001" customHeight="1" x14ac:dyDescent="0.25">
      <c r="B541" s="282" t="s">
        <v>3348</v>
      </c>
      <c r="C541" s="283" t="str">
        <f>IF(IF(ISERROR(HLOOKUP($B541,'Base facturation'!$C$4:$ALN$59,C$4,0)),"",HLOOKUP($B541,'Base facturation'!$C$4:$ALN$59,C$4,0))=0,"",IF(ISERROR(HLOOKUP($B541,'Base facturation'!$C$4:$ALN$59,C$4,0)),"",HLOOKUP($B541,'Base facturation'!$C$4:$ALN$59,C$4,0)))</f>
        <v/>
      </c>
      <c r="D541" s="283" t="str">
        <f>IF(IF(ISERROR(HLOOKUP($B541,'Base facturation'!$C$4:$ALN$59,D$4,0)),"",HLOOKUP($B541,'Base facturation'!$C$4:$ALN$59,D$4,0))=0,"",IF(ISERROR(HLOOKUP($B541,'Base facturation'!$C$4:$ALN$59,D$4,0)),"",HLOOKUP($B541,'Base facturation'!$C$4:$ALN$59,D$4,0)))</f>
        <v/>
      </c>
      <c r="E541" s="283" t="str">
        <f>IF(IF(ISERROR(HLOOKUP($B541,'Base facturation'!$C$4:$ALN$59,E$4,0)),"",HLOOKUP($B541,'Base facturation'!$C$4:$ALN$59,E$4,0))=0,"",IF(ISERROR(HLOOKUP($B541,'Base facturation'!$C$4:$ALN$59,E$4,0)),"",HLOOKUP($B541,'Base facturation'!$C$4:$ALN$59,E$4,0)))</f>
        <v/>
      </c>
      <c r="F541" s="287" t="str">
        <f>IF(IF(ISERROR(HLOOKUP($B541,'Base facturation'!$C$4:$ALN$59,F$4,0)),"",HLOOKUP($B541,'Base facturation'!$C$4:$ALN$59,F$4,0))=0,"",IF(ISERROR(HLOOKUP($B541,'Base facturation'!$C$4:$ALN$59,F$4,0)),"",HLOOKUP($B541,'Base facturation'!$C$4:$ALN$59,F$4,0)))</f>
        <v/>
      </c>
      <c r="G541" s="309" t="str">
        <f>IF(IF(ISERROR(HLOOKUP($B541,'Base facturation'!$C$4:$ALN$59,G$4,0)),"",HLOOKUP($B541,'Base facturation'!$C$4:$ALN$59,G$4,0))=0,"",IF(ISERROR(HLOOKUP($B541,'Base facturation'!$C$4:$ALN$59,G$4,0)),"",HLOOKUP($B541,'Base facturation'!$C$4:$ALN$59,G$4,0)))</f>
        <v/>
      </c>
      <c r="H541" s="309" t="str">
        <f>IF(IF(ISERROR(HLOOKUP($B541,'Base facturation'!$C$4:$ALN$59,H$4,0)),"",HLOOKUP($B541,'Base facturation'!$C$4:$ALN$59,H$4,0))=0,"",IF(ISERROR(HLOOKUP($B541,'Base facturation'!$C$4:$ALN$59,H$4,0)),"",HLOOKUP($B541,'Base facturation'!$C$4:$ALN$59,H$4,0)))</f>
        <v/>
      </c>
      <c r="I541" s="287" t="str">
        <f t="shared" si="8"/>
        <v/>
      </c>
      <c r="J541" s="299"/>
      <c r="K541" s="294"/>
      <c r="L541" s="294"/>
      <c r="M541" s="295"/>
    </row>
    <row r="542" spans="2:13" ht="19.600000000000001" customHeight="1" x14ac:dyDescent="0.25">
      <c r="B542" s="282" t="s">
        <v>3349</v>
      </c>
      <c r="C542" s="283" t="str">
        <f>IF(IF(ISERROR(HLOOKUP($B542,'Base facturation'!$C$4:$ALN$59,C$4,0)),"",HLOOKUP($B542,'Base facturation'!$C$4:$ALN$59,C$4,0))=0,"",IF(ISERROR(HLOOKUP($B542,'Base facturation'!$C$4:$ALN$59,C$4,0)),"",HLOOKUP($B542,'Base facturation'!$C$4:$ALN$59,C$4,0)))</f>
        <v/>
      </c>
      <c r="D542" s="283" t="str">
        <f>IF(IF(ISERROR(HLOOKUP($B542,'Base facturation'!$C$4:$ALN$59,D$4,0)),"",HLOOKUP($B542,'Base facturation'!$C$4:$ALN$59,D$4,0))=0,"",IF(ISERROR(HLOOKUP($B542,'Base facturation'!$C$4:$ALN$59,D$4,0)),"",HLOOKUP($B542,'Base facturation'!$C$4:$ALN$59,D$4,0)))</f>
        <v/>
      </c>
      <c r="E542" s="283" t="str">
        <f>IF(IF(ISERROR(HLOOKUP($B542,'Base facturation'!$C$4:$ALN$59,E$4,0)),"",HLOOKUP($B542,'Base facturation'!$C$4:$ALN$59,E$4,0))=0,"",IF(ISERROR(HLOOKUP($B542,'Base facturation'!$C$4:$ALN$59,E$4,0)),"",HLOOKUP($B542,'Base facturation'!$C$4:$ALN$59,E$4,0)))</f>
        <v/>
      </c>
      <c r="F542" s="287" t="str">
        <f>IF(IF(ISERROR(HLOOKUP($B542,'Base facturation'!$C$4:$ALN$59,F$4,0)),"",HLOOKUP($B542,'Base facturation'!$C$4:$ALN$59,F$4,0))=0,"",IF(ISERROR(HLOOKUP($B542,'Base facturation'!$C$4:$ALN$59,F$4,0)),"",HLOOKUP($B542,'Base facturation'!$C$4:$ALN$59,F$4,0)))</f>
        <v/>
      </c>
      <c r="G542" s="309" t="str">
        <f>IF(IF(ISERROR(HLOOKUP($B542,'Base facturation'!$C$4:$ALN$59,G$4,0)),"",HLOOKUP($B542,'Base facturation'!$C$4:$ALN$59,G$4,0))=0,"",IF(ISERROR(HLOOKUP($B542,'Base facturation'!$C$4:$ALN$59,G$4,0)),"",HLOOKUP($B542,'Base facturation'!$C$4:$ALN$59,G$4,0)))</f>
        <v/>
      </c>
      <c r="H542" s="309" t="str">
        <f>IF(IF(ISERROR(HLOOKUP($B542,'Base facturation'!$C$4:$ALN$59,H$4,0)),"",HLOOKUP($B542,'Base facturation'!$C$4:$ALN$59,H$4,0))=0,"",IF(ISERROR(HLOOKUP($B542,'Base facturation'!$C$4:$ALN$59,H$4,0)),"",HLOOKUP($B542,'Base facturation'!$C$4:$ALN$59,H$4,0)))</f>
        <v/>
      </c>
      <c r="I542" s="287" t="str">
        <f t="shared" si="8"/>
        <v/>
      </c>
      <c r="J542" s="299"/>
      <c r="K542" s="294"/>
      <c r="L542" s="294"/>
      <c r="M542" s="295"/>
    </row>
    <row r="543" spans="2:13" ht="19.600000000000001" customHeight="1" x14ac:dyDescent="0.25">
      <c r="B543" s="282" t="s">
        <v>3350</v>
      </c>
      <c r="C543" s="283" t="str">
        <f>IF(IF(ISERROR(HLOOKUP($B543,'Base facturation'!$C$4:$ALN$59,C$4,0)),"",HLOOKUP($B543,'Base facturation'!$C$4:$ALN$59,C$4,0))=0,"",IF(ISERROR(HLOOKUP($B543,'Base facturation'!$C$4:$ALN$59,C$4,0)),"",HLOOKUP($B543,'Base facturation'!$C$4:$ALN$59,C$4,0)))</f>
        <v/>
      </c>
      <c r="D543" s="283" t="str">
        <f>IF(IF(ISERROR(HLOOKUP($B543,'Base facturation'!$C$4:$ALN$59,D$4,0)),"",HLOOKUP($B543,'Base facturation'!$C$4:$ALN$59,D$4,0))=0,"",IF(ISERROR(HLOOKUP($B543,'Base facturation'!$C$4:$ALN$59,D$4,0)),"",HLOOKUP($B543,'Base facturation'!$C$4:$ALN$59,D$4,0)))</f>
        <v/>
      </c>
      <c r="E543" s="283" t="str">
        <f>IF(IF(ISERROR(HLOOKUP($B543,'Base facturation'!$C$4:$ALN$59,E$4,0)),"",HLOOKUP($B543,'Base facturation'!$C$4:$ALN$59,E$4,0))=0,"",IF(ISERROR(HLOOKUP($B543,'Base facturation'!$C$4:$ALN$59,E$4,0)),"",HLOOKUP($B543,'Base facturation'!$C$4:$ALN$59,E$4,0)))</f>
        <v/>
      </c>
      <c r="F543" s="287" t="str">
        <f>IF(IF(ISERROR(HLOOKUP($B543,'Base facturation'!$C$4:$ALN$59,F$4,0)),"",HLOOKUP($B543,'Base facturation'!$C$4:$ALN$59,F$4,0))=0,"",IF(ISERROR(HLOOKUP($B543,'Base facturation'!$C$4:$ALN$59,F$4,0)),"",HLOOKUP($B543,'Base facturation'!$C$4:$ALN$59,F$4,0)))</f>
        <v/>
      </c>
      <c r="G543" s="309" t="str">
        <f>IF(IF(ISERROR(HLOOKUP($B543,'Base facturation'!$C$4:$ALN$59,G$4,0)),"",HLOOKUP($B543,'Base facturation'!$C$4:$ALN$59,G$4,0))=0,"",IF(ISERROR(HLOOKUP($B543,'Base facturation'!$C$4:$ALN$59,G$4,0)),"",HLOOKUP($B543,'Base facturation'!$C$4:$ALN$59,G$4,0)))</f>
        <v/>
      </c>
      <c r="H543" s="309" t="str">
        <f>IF(IF(ISERROR(HLOOKUP($B543,'Base facturation'!$C$4:$ALN$59,H$4,0)),"",HLOOKUP($B543,'Base facturation'!$C$4:$ALN$59,H$4,0))=0,"",IF(ISERROR(HLOOKUP($B543,'Base facturation'!$C$4:$ALN$59,H$4,0)),"",HLOOKUP($B543,'Base facturation'!$C$4:$ALN$59,H$4,0)))</f>
        <v/>
      </c>
      <c r="I543" s="287" t="str">
        <f t="shared" si="8"/>
        <v/>
      </c>
      <c r="J543" s="299"/>
      <c r="K543" s="294"/>
      <c r="L543" s="294"/>
      <c r="M543" s="295"/>
    </row>
    <row r="544" spans="2:13" ht="19.600000000000001" customHeight="1" x14ac:dyDescent="0.25">
      <c r="B544" s="282" t="s">
        <v>3351</v>
      </c>
      <c r="C544" s="283" t="str">
        <f>IF(IF(ISERROR(HLOOKUP($B544,'Base facturation'!$C$4:$ALN$59,C$4,0)),"",HLOOKUP($B544,'Base facturation'!$C$4:$ALN$59,C$4,0))=0,"",IF(ISERROR(HLOOKUP($B544,'Base facturation'!$C$4:$ALN$59,C$4,0)),"",HLOOKUP($B544,'Base facturation'!$C$4:$ALN$59,C$4,0)))</f>
        <v/>
      </c>
      <c r="D544" s="283" t="str">
        <f>IF(IF(ISERROR(HLOOKUP($B544,'Base facturation'!$C$4:$ALN$59,D$4,0)),"",HLOOKUP($B544,'Base facturation'!$C$4:$ALN$59,D$4,0))=0,"",IF(ISERROR(HLOOKUP($B544,'Base facturation'!$C$4:$ALN$59,D$4,0)),"",HLOOKUP($B544,'Base facturation'!$C$4:$ALN$59,D$4,0)))</f>
        <v/>
      </c>
      <c r="E544" s="283" t="str">
        <f>IF(IF(ISERROR(HLOOKUP($B544,'Base facturation'!$C$4:$ALN$59,E$4,0)),"",HLOOKUP($B544,'Base facturation'!$C$4:$ALN$59,E$4,0))=0,"",IF(ISERROR(HLOOKUP($B544,'Base facturation'!$C$4:$ALN$59,E$4,0)),"",HLOOKUP($B544,'Base facturation'!$C$4:$ALN$59,E$4,0)))</f>
        <v/>
      </c>
      <c r="F544" s="287" t="str">
        <f>IF(IF(ISERROR(HLOOKUP($B544,'Base facturation'!$C$4:$ALN$59,F$4,0)),"",HLOOKUP($B544,'Base facturation'!$C$4:$ALN$59,F$4,0))=0,"",IF(ISERROR(HLOOKUP($B544,'Base facturation'!$C$4:$ALN$59,F$4,0)),"",HLOOKUP($B544,'Base facturation'!$C$4:$ALN$59,F$4,0)))</f>
        <v/>
      </c>
      <c r="G544" s="309" t="str">
        <f>IF(IF(ISERROR(HLOOKUP($B544,'Base facturation'!$C$4:$ALN$59,G$4,0)),"",HLOOKUP($B544,'Base facturation'!$C$4:$ALN$59,G$4,0))=0,"",IF(ISERROR(HLOOKUP($B544,'Base facturation'!$C$4:$ALN$59,G$4,0)),"",HLOOKUP($B544,'Base facturation'!$C$4:$ALN$59,G$4,0)))</f>
        <v/>
      </c>
      <c r="H544" s="309" t="str">
        <f>IF(IF(ISERROR(HLOOKUP($B544,'Base facturation'!$C$4:$ALN$59,H$4,0)),"",HLOOKUP($B544,'Base facturation'!$C$4:$ALN$59,H$4,0))=0,"",IF(ISERROR(HLOOKUP($B544,'Base facturation'!$C$4:$ALN$59,H$4,0)),"",HLOOKUP($B544,'Base facturation'!$C$4:$ALN$59,H$4,0)))</f>
        <v/>
      </c>
      <c r="I544" s="287" t="str">
        <f t="shared" si="8"/>
        <v/>
      </c>
      <c r="J544" s="299"/>
      <c r="K544" s="294"/>
      <c r="L544" s="294"/>
      <c r="M544" s="295"/>
    </row>
    <row r="545" spans="2:13" ht="19.600000000000001" customHeight="1" x14ac:dyDescent="0.25">
      <c r="B545" s="282" t="s">
        <v>3352</v>
      </c>
      <c r="C545" s="283" t="str">
        <f>IF(IF(ISERROR(HLOOKUP($B545,'Base facturation'!$C$4:$ALN$59,C$4,0)),"",HLOOKUP($B545,'Base facturation'!$C$4:$ALN$59,C$4,0))=0,"",IF(ISERROR(HLOOKUP($B545,'Base facturation'!$C$4:$ALN$59,C$4,0)),"",HLOOKUP($B545,'Base facturation'!$C$4:$ALN$59,C$4,0)))</f>
        <v/>
      </c>
      <c r="D545" s="283" t="str">
        <f>IF(IF(ISERROR(HLOOKUP($B545,'Base facturation'!$C$4:$ALN$59,D$4,0)),"",HLOOKUP($B545,'Base facturation'!$C$4:$ALN$59,D$4,0))=0,"",IF(ISERROR(HLOOKUP($B545,'Base facturation'!$C$4:$ALN$59,D$4,0)),"",HLOOKUP($B545,'Base facturation'!$C$4:$ALN$59,D$4,0)))</f>
        <v/>
      </c>
      <c r="E545" s="283" t="str">
        <f>IF(IF(ISERROR(HLOOKUP($B545,'Base facturation'!$C$4:$ALN$59,E$4,0)),"",HLOOKUP($B545,'Base facturation'!$C$4:$ALN$59,E$4,0))=0,"",IF(ISERROR(HLOOKUP($B545,'Base facturation'!$C$4:$ALN$59,E$4,0)),"",HLOOKUP($B545,'Base facturation'!$C$4:$ALN$59,E$4,0)))</f>
        <v/>
      </c>
      <c r="F545" s="287" t="str">
        <f>IF(IF(ISERROR(HLOOKUP($B545,'Base facturation'!$C$4:$ALN$59,F$4,0)),"",HLOOKUP($B545,'Base facturation'!$C$4:$ALN$59,F$4,0))=0,"",IF(ISERROR(HLOOKUP($B545,'Base facturation'!$C$4:$ALN$59,F$4,0)),"",HLOOKUP($B545,'Base facturation'!$C$4:$ALN$59,F$4,0)))</f>
        <v/>
      </c>
      <c r="G545" s="309" t="str">
        <f>IF(IF(ISERROR(HLOOKUP($B545,'Base facturation'!$C$4:$ALN$59,G$4,0)),"",HLOOKUP($B545,'Base facturation'!$C$4:$ALN$59,G$4,0))=0,"",IF(ISERROR(HLOOKUP($B545,'Base facturation'!$C$4:$ALN$59,G$4,0)),"",HLOOKUP($B545,'Base facturation'!$C$4:$ALN$59,G$4,0)))</f>
        <v/>
      </c>
      <c r="H545" s="309" t="str">
        <f>IF(IF(ISERROR(HLOOKUP($B545,'Base facturation'!$C$4:$ALN$59,H$4,0)),"",HLOOKUP($B545,'Base facturation'!$C$4:$ALN$59,H$4,0))=0,"",IF(ISERROR(HLOOKUP($B545,'Base facturation'!$C$4:$ALN$59,H$4,0)),"",HLOOKUP($B545,'Base facturation'!$C$4:$ALN$59,H$4,0)))</f>
        <v/>
      </c>
      <c r="I545" s="287" t="str">
        <f t="shared" si="8"/>
        <v/>
      </c>
      <c r="J545" s="299"/>
      <c r="K545" s="294"/>
      <c r="L545" s="294"/>
      <c r="M545" s="295"/>
    </row>
    <row r="546" spans="2:13" ht="19.600000000000001" customHeight="1" x14ac:dyDescent="0.25">
      <c r="B546" s="282" t="s">
        <v>3353</v>
      </c>
      <c r="C546" s="283" t="str">
        <f>IF(IF(ISERROR(HLOOKUP($B546,'Base facturation'!$C$4:$ALN$59,C$4,0)),"",HLOOKUP($B546,'Base facturation'!$C$4:$ALN$59,C$4,0))=0,"",IF(ISERROR(HLOOKUP($B546,'Base facturation'!$C$4:$ALN$59,C$4,0)),"",HLOOKUP($B546,'Base facturation'!$C$4:$ALN$59,C$4,0)))</f>
        <v/>
      </c>
      <c r="D546" s="283" t="str">
        <f>IF(IF(ISERROR(HLOOKUP($B546,'Base facturation'!$C$4:$ALN$59,D$4,0)),"",HLOOKUP($B546,'Base facturation'!$C$4:$ALN$59,D$4,0))=0,"",IF(ISERROR(HLOOKUP($B546,'Base facturation'!$C$4:$ALN$59,D$4,0)),"",HLOOKUP($B546,'Base facturation'!$C$4:$ALN$59,D$4,0)))</f>
        <v/>
      </c>
      <c r="E546" s="283" t="str">
        <f>IF(IF(ISERROR(HLOOKUP($B546,'Base facturation'!$C$4:$ALN$59,E$4,0)),"",HLOOKUP($B546,'Base facturation'!$C$4:$ALN$59,E$4,0))=0,"",IF(ISERROR(HLOOKUP($B546,'Base facturation'!$C$4:$ALN$59,E$4,0)),"",HLOOKUP($B546,'Base facturation'!$C$4:$ALN$59,E$4,0)))</f>
        <v/>
      </c>
      <c r="F546" s="287" t="str">
        <f>IF(IF(ISERROR(HLOOKUP($B546,'Base facturation'!$C$4:$ALN$59,F$4,0)),"",HLOOKUP($B546,'Base facturation'!$C$4:$ALN$59,F$4,0))=0,"",IF(ISERROR(HLOOKUP($B546,'Base facturation'!$C$4:$ALN$59,F$4,0)),"",HLOOKUP($B546,'Base facturation'!$C$4:$ALN$59,F$4,0)))</f>
        <v/>
      </c>
      <c r="G546" s="309" t="str">
        <f>IF(IF(ISERROR(HLOOKUP($B546,'Base facturation'!$C$4:$ALN$59,G$4,0)),"",HLOOKUP($B546,'Base facturation'!$C$4:$ALN$59,G$4,0))=0,"",IF(ISERROR(HLOOKUP($B546,'Base facturation'!$C$4:$ALN$59,G$4,0)),"",HLOOKUP($B546,'Base facturation'!$C$4:$ALN$59,G$4,0)))</f>
        <v/>
      </c>
      <c r="H546" s="309" t="str">
        <f>IF(IF(ISERROR(HLOOKUP($B546,'Base facturation'!$C$4:$ALN$59,H$4,0)),"",HLOOKUP($B546,'Base facturation'!$C$4:$ALN$59,H$4,0))=0,"",IF(ISERROR(HLOOKUP($B546,'Base facturation'!$C$4:$ALN$59,H$4,0)),"",HLOOKUP($B546,'Base facturation'!$C$4:$ALN$59,H$4,0)))</f>
        <v/>
      </c>
      <c r="I546" s="287" t="str">
        <f t="shared" si="8"/>
        <v/>
      </c>
      <c r="J546" s="299"/>
      <c r="K546" s="294"/>
      <c r="L546" s="294"/>
      <c r="M546" s="295"/>
    </row>
    <row r="547" spans="2:13" ht="19.600000000000001" customHeight="1" x14ac:dyDescent="0.25">
      <c r="B547" s="282" t="s">
        <v>3354</v>
      </c>
      <c r="C547" s="283" t="str">
        <f>IF(IF(ISERROR(HLOOKUP($B547,'Base facturation'!$C$4:$ALN$59,C$4,0)),"",HLOOKUP($B547,'Base facturation'!$C$4:$ALN$59,C$4,0))=0,"",IF(ISERROR(HLOOKUP($B547,'Base facturation'!$C$4:$ALN$59,C$4,0)),"",HLOOKUP($B547,'Base facturation'!$C$4:$ALN$59,C$4,0)))</f>
        <v/>
      </c>
      <c r="D547" s="283" t="str">
        <f>IF(IF(ISERROR(HLOOKUP($B547,'Base facturation'!$C$4:$ALN$59,D$4,0)),"",HLOOKUP($B547,'Base facturation'!$C$4:$ALN$59,D$4,0))=0,"",IF(ISERROR(HLOOKUP($B547,'Base facturation'!$C$4:$ALN$59,D$4,0)),"",HLOOKUP($B547,'Base facturation'!$C$4:$ALN$59,D$4,0)))</f>
        <v/>
      </c>
      <c r="E547" s="283" t="str">
        <f>IF(IF(ISERROR(HLOOKUP($B547,'Base facturation'!$C$4:$ALN$59,E$4,0)),"",HLOOKUP($B547,'Base facturation'!$C$4:$ALN$59,E$4,0))=0,"",IF(ISERROR(HLOOKUP($B547,'Base facturation'!$C$4:$ALN$59,E$4,0)),"",HLOOKUP($B547,'Base facturation'!$C$4:$ALN$59,E$4,0)))</f>
        <v/>
      </c>
      <c r="F547" s="287" t="str">
        <f>IF(IF(ISERROR(HLOOKUP($B547,'Base facturation'!$C$4:$ALN$59,F$4,0)),"",HLOOKUP($B547,'Base facturation'!$C$4:$ALN$59,F$4,0))=0,"",IF(ISERROR(HLOOKUP($B547,'Base facturation'!$C$4:$ALN$59,F$4,0)),"",HLOOKUP($B547,'Base facturation'!$C$4:$ALN$59,F$4,0)))</f>
        <v/>
      </c>
      <c r="G547" s="309" t="str">
        <f>IF(IF(ISERROR(HLOOKUP($B547,'Base facturation'!$C$4:$ALN$59,G$4,0)),"",HLOOKUP($B547,'Base facturation'!$C$4:$ALN$59,G$4,0))=0,"",IF(ISERROR(HLOOKUP($B547,'Base facturation'!$C$4:$ALN$59,G$4,0)),"",HLOOKUP($B547,'Base facturation'!$C$4:$ALN$59,G$4,0)))</f>
        <v/>
      </c>
      <c r="H547" s="309" t="str">
        <f>IF(IF(ISERROR(HLOOKUP($B547,'Base facturation'!$C$4:$ALN$59,H$4,0)),"",HLOOKUP($B547,'Base facturation'!$C$4:$ALN$59,H$4,0))=0,"",IF(ISERROR(HLOOKUP($B547,'Base facturation'!$C$4:$ALN$59,H$4,0)),"",HLOOKUP($B547,'Base facturation'!$C$4:$ALN$59,H$4,0)))</f>
        <v/>
      </c>
      <c r="I547" s="287" t="str">
        <f t="shared" si="8"/>
        <v/>
      </c>
      <c r="J547" s="299"/>
      <c r="K547" s="294"/>
      <c r="L547" s="294"/>
      <c r="M547" s="295"/>
    </row>
    <row r="548" spans="2:13" ht="19.600000000000001" customHeight="1" x14ac:dyDescent="0.25">
      <c r="B548" s="282" t="s">
        <v>3355</v>
      </c>
      <c r="C548" s="283" t="str">
        <f>IF(IF(ISERROR(HLOOKUP($B548,'Base facturation'!$C$4:$ALN$59,C$4,0)),"",HLOOKUP($B548,'Base facturation'!$C$4:$ALN$59,C$4,0))=0,"",IF(ISERROR(HLOOKUP($B548,'Base facturation'!$C$4:$ALN$59,C$4,0)),"",HLOOKUP($B548,'Base facturation'!$C$4:$ALN$59,C$4,0)))</f>
        <v/>
      </c>
      <c r="D548" s="283" t="str">
        <f>IF(IF(ISERROR(HLOOKUP($B548,'Base facturation'!$C$4:$ALN$59,D$4,0)),"",HLOOKUP($B548,'Base facturation'!$C$4:$ALN$59,D$4,0))=0,"",IF(ISERROR(HLOOKUP($B548,'Base facturation'!$C$4:$ALN$59,D$4,0)),"",HLOOKUP($B548,'Base facturation'!$C$4:$ALN$59,D$4,0)))</f>
        <v/>
      </c>
      <c r="E548" s="283" t="str">
        <f>IF(IF(ISERROR(HLOOKUP($B548,'Base facturation'!$C$4:$ALN$59,E$4,0)),"",HLOOKUP($B548,'Base facturation'!$C$4:$ALN$59,E$4,0))=0,"",IF(ISERROR(HLOOKUP($B548,'Base facturation'!$C$4:$ALN$59,E$4,0)),"",HLOOKUP($B548,'Base facturation'!$C$4:$ALN$59,E$4,0)))</f>
        <v/>
      </c>
      <c r="F548" s="287" t="str">
        <f>IF(IF(ISERROR(HLOOKUP($B548,'Base facturation'!$C$4:$ALN$59,F$4,0)),"",HLOOKUP($B548,'Base facturation'!$C$4:$ALN$59,F$4,0))=0,"",IF(ISERROR(HLOOKUP($B548,'Base facturation'!$C$4:$ALN$59,F$4,0)),"",HLOOKUP($B548,'Base facturation'!$C$4:$ALN$59,F$4,0)))</f>
        <v/>
      </c>
      <c r="G548" s="309" t="str">
        <f>IF(IF(ISERROR(HLOOKUP($B548,'Base facturation'!$C$4:$ALN$59,G$4,0)),"",HLOOKUP($B548,'Base facturation'!$C$4:$ALN$59,G$4,0))=0,"",IF(ISERROR(HLOOKUP($B548,'Base facturation'!$C$4:$ALN$59,G$4,0)),"",HLOOKUP($B548,'Base facturation'!$C$4:$ALN$59,G$4,0)))</f>
        <v/>
      </c>
      <c r="H548" s="309" t="str">
        <f>IF(IF(ISERROR(HLOOKUP($B548,'Base facturation'!$C$4:$ALN$59,H$4,0)),"",HLOOKUP($B548,'Base facturation'!$C$4:$ALN$59,H$4,0))=0,"",IF(ISERROR(HLOOKUP($B548,'Base facturation'!$C$4:$ALN$59,H$4,0)),"",HLOOKUP($B548,'Base facturation'!$C$4:$ALN$59,H$4,0)))</f>
        <v/>
      </c>
      <c r="I548" s="287" t="str">
        <f t="shared" si="8"/>
        <v/>
      </c>
      <c r="J548" s="299"/>
      <c r="K548" s="294"/>
      <c r="L548" s="294"/>
      <c r="M548" s="295"/>
    </row>
    <row r="549" spans="2:13" ht="19.600000000000001" customHeight="1" x14ac:dyDescent="0.25">
      <c r="B549" s="282" t="s">
        <v>3356</v>
      </c>
      <c r="C549" s="283" t="str">
        <f>IF(IF(ISERROR(HLOOKUP($B549,'Base facturation'!$C$4:$ALN$59,C$4,0)),"",HLOOKUP($B549,'Base facturation'!$C$4:$ALN$59,C$4,0))=0,"",IF(ISERROR(HLOOKUP($B549,'Base facturation'!$C$4:$ALN$59,C$4,0)),"",HLOOKUP($B549,'Base facturation'!$C$4:$ALN$59,C$4,0)))</f>
        <v/>
      </c>
      <c r="D549" s="283" t="str">
        <f>IF(IF(ISERROR(HLOOKUP($B549,'Base facturation'!$C$4:$ALN$59,D$4,0)),"",HLOOKUP($B549,'Base facturation'!$C$4:$ALN$59,D$4,0))=0,"",IF(ISERROR(HLOOKUP($B549,'Base facturation'!$C$4:$ALN$59,D$4,0)),"",HLOOKUP($B549,'Base facturation'!$C$4:$ALN$59,D$4,0)))</f>
        <v/>
      </c>
      <c r="E549" s="283" t="str">
        <f>IF(IF(ISERROR(HLOOKUP($B549,'Base facturation'!$C$4:$ALN$59,E$4,0)),"",HLOOKUP($B549,'Base facturation'!$C$4:$ALN$59,E$4,0))=0,"",IF(ISERROR(HLOOKUP($B549,'Base facturation'!$C$4:$ALN$59,E$4,0)),"",HLOOKUP($B549,'Base facturation'!$C$4:$ALN$59,E$4,0)))</f>
        <v/>
      </c>
      <c r="F549" s="287" t="str">
        <f>IF(IF(ISERROR(HLOOKUP($B549,'Base facturation'!$C$4:$ALN$59,F$4,0)),"",HLOOKUP($B549,'Base facturation'!$C$4:$ALN$59,F$4,0))=0,"",IF(ISERROR(HLOOKUP($B549,'Base facturation'!$C$4:$ALN$59,F$4,0)),"",HLOOKUP($B549,'Base facturation'!$C$4:$ALN$59,F$4,0)))</f>
        <v/>
      </c>
      <c r="G549" s="309" t="str">
        <f>IF(IF(ISERROR(HLOOKUP($B549,'Base facturation'!$C$4:$ALN$59,G$4,0)),"",HLOOKUP($B549,'Base facturation'!$C$4:$ALN$59,G$4,0))=0,"",IF(ISERROR(HLOOKUP($B549,'Base facturation'!$C$4:$ALN$59,G$4,0)),"",HLOOKUP($B549,'Base facturation'!$C$4:$ALN$59,G$4,0)))</f>
        <v/>
      </c>
      <c r="H549" s="309" t="str">
        <f>IF(IF(ISERROR(HLOOKUP($B549,'Base facturation'!$C$4:$ALN$59,H$4,0)),"",HLOOKUP($B549,'Base facturation'!$C$4:$ALN$59,H$4,0))=0,"",IF(ISERROR(HLOOKUP($B549,'Base facturation'!$C$4:$ALN$59,H$4,0)),"",HLOOKUP($B549,'Base facturation'!$C$4:$ALN$59,H$4,0)))</f>
        <v/>
      </c>
      <c r="I549" s="287" t="str">
        <f t="shared" si="8"/>
        <v/>
      </c>
      <c r="J549" s="299"/>
      <c r="K549" s="294"/>
      <c r="L549" s="294"/>
      <c r="M549" s="295"/>
    </row>
    <row r="550" spans="2:13" ht="19.600000000000001" customHeight="1" x14ac:dyDescent="0.25">
      <c r="B550" s="282" t="s">
        <v>3357</v>
      </c>
      <c r="C550" s="283" t="str">
        <f>IF(IF(ISERROR(HLOOKUP($B550,'Base facturation'!$C$4:$ALN$59,C$4,0)),"",HLOOKUP($B550,'Base facturation'!$C$4:$ALN$59,C$4,0))=0,"",IF(ISERROR(HLOOKUP($B550,'Base facturation'!$C$4:$ALN$59,C$4,0)),"",HLOOKUP($B550,'Base facturation'!$C$4:$ALN$59,C$4,0)))</f>
        <v/>
      </c>
      <c r="D550" s="283" t="str">
        <f>IF(IF(ISERROR(HLOOKUP($B550,'Base facturation'!$C$4:$ALN$59,D$4,0)),"",HLOOKUP($B550,'Base facturation'!$C$4:$ALN$59,D$4,0))=0,"",IF(ISERROR(HLOOKUP($B550,'Base facturation'!$C$4:$ALN$59,D$4,0)),"",HLOOKUP($B550,'Base facturation'!$C$4:$ALN$59,D$4,0)))</f>
        <v/>
      </c>
      <c r="E550" s="283" t="str">
        <f>IF(IF(ISERROR(HLOOKUP($B550,'Base facturation'!$C$4:$ALN$59,E$4,0)),"",HLOOKUP($B550,'Base facturation'!$C$4:$ALN$59,E$4,0))=0,"",IF(ISERROR(HLOOKUP($B550,'Base facturation'!$C$4:$ALN$59,E$4,0)),"",HLOOKUP($B550,'Base facturation'!$C$4:$ALN$59,E$4,0)))</f>
        <v/>
      </c>
      <c r="F550" s="287" t="str">
        <f>IF(IF(ISERROR(HLOOKUP($B550,'Base facturation'!$C$4:$ALN$59,F$4,0)),"",HLOOKUP($B550,'Base facturation'!$C$4:$ALN$59,F$4,0))=0,"",IF(ISERROR(HLOOKUP($B550,'Base facturation'!$C$4:$ALN$59,F$4,0)),"",HLOOKUP($B550,'Base facturation'!$C$4:$ALN$59,F$4,0)))</f>
        <v/>
      </c>
      <c r="G550" s="309" t="str">
        <f>IF(IF(ISERROR(HLOOKUP($B550,'Base facturation'!$C$4:$ALN$59,G$4,0)),"",HLOOKUP($B550,'Base facturation'!$C$4:$ALN$59,G$4,0))=0,"",IF(ISERROR(HLOOKUP($B550,'Base facturation'!$C$4:$ALN$59,G$4,0)),"",HLOOKUP($B550,'Base facturation'!$C$4:$ALN$59,G$4,0)))</f>
        <v/>
      </c>
      <c r="H550" s="309" t="str">
        <f>IF(IF(ISERROR(HLOOKUP($B550,'Base facturation'!$C$4:$ALN$59,H$4,0)),"",HLOOKUP($B550,'Base facturation'!$C$4:$ALN$59,H$4,0))=0,"",IF(ISERROR(HLOOKUP($B550,'Base facturation'!$C$4:$ALN$59,H$4,0)),"",HLOOKUP($B550,'Base facturation'!$C$4:$ALN$59,H$4,0)))</f>
        <v/>
      </c>
      <c r="I550" s="287" t="str">
        <f t="shared" si="8"/>
        <v/>
      </c>
      <c r="J550" s="299"/>
      <c r="K550" s="294"/>
      <c r="L550" s="294"/>
      <c r="M550" s="295"/>
    </row>
    <row r="551" spans="2:13" ht="19.600000000000001" customHeight="1" x14ac:dyDescent="0.25">
      <c r="B551" s="282" t="s">
        <v>3358</v>
      </c>
      <c r="C551" s="283" t="str">
        <f>IF(IF(ISERROR(HLOOKUP($B551,'Base facturation'!$C$4:$ALN$59,C$4,0)),"",HLOOKUP($B551,'Base facturation'!$C$4:$ALN$59,C$4,0))=0,"",IF(ISERROR(HLOOKUP($B551,'Base facturation'!$C$4:$ALN$59,C$4,0)),"",HLOOKUP($B551,'Base facturation'!$C$4:$ALN$59,C$4,0)))</f>
        <v/>
      </c>
      <c r="D551" s="283" t="str">
        <f>IF(IF(ISERROR(HLOOKUP($B551,'Base facturation'!$C$4:$ALN$59,D$4,0)),"",HLOOKUP($B551,'Base facturation'!$C$4:$ALN$59,D$4,0))=0,"",IF(ISERROR(HLOOKUP($B551,'Base facturation'!$C$4:$ALN$59,D$4,0)),"",HLOOKUP($B551,'Base facturation'!$C$4:$ALN$59,D$4,0)))</f>
        <v/>
      </c>
      <c r="E551" s="283" t="str">
        <f>IF(IF(ISERROR(HLOOKUP($B551,'Base facturation'!$C$4:$ALN$59,E$4,0)),"",HLOOKUP($B551,'Base facturation'!$C$4:$ALN$59,E$4,0))=0,"",IF(ISERROR(HLOOKUP($B551,'Base facturation'!$C$4:$ALN$59,E$4,0)),"",HLOOKUP($B551,'Base facturation'!$C$4:$ALN$59,E$4,0)))</f>
        <v/>
      </c>
      <c r="F551" s="287" t="str">
        <f>IF(IF(ISERROR(HLOOKUP($B551,'Base facturation'!$C$4:$ALN$59,F$4,0)),"",HLOOKUP($B551,'Base facturation'!$C$4:$ALN$59,F$4,0))=0,"",IF(ISERROR(HLOOKUP($B551,'Base facturation'!$C$4:$ALN$59,F$4,0)),"",HLOOKUP($B551,'Base facturation'!$C$4:$ALN$59,F$4,0)))</f>
        <v/>
      </c>
      <c r="G551" s="309" t="str">
        <f>IF(IF(ISERROR(HLOOKUP($B551,'Base facturation'!$C$4:$ALN$59,G$4,0)),"",HLOOKUP($B551,'Base facturation'!$C$4:$ALN$59,G$4,0))=0,"",IF(ISERROR(HLOOKUP($B551,'Base facturation'!$C$4:$ALN$59,G$4,0)),"",HLOOKUP($B551,'Base facturation'!$C$4:$ALN$59,G$4,0)))</f>
        <v/>
      </c>
      <c r="H551" s="309" t="str">
        <f>IF(IF(ISERROR(HLOOKUP($B551,'Base facturation'!$C$4:$ALN$59,H$4,0)),"",HLOOKUP($B551,'Base facturation'!$C$4:$ALN$59,H$4,0))=0,"",IF(ISERROR(HLOOKUP($B551,'Base facturation'!$C$4:$ALN$59,H$4,0)),"",HLOOKUP($B551,'Base facturation'!$C$4:$ALN$59,H$4,0)))</f>
        <v/>
      </c>
      <c r="I551" s="287" t="str">
        <f t="shared" si="8"/>
        <v/>
      </c>
      <c r="J551" s="299"/>
      <c r="K551" s="294"/>
      <c r="L551" s="294"/>
      <c r="M551" s="295"/>
    </row>
    <row r="552" spans="2:13" ht="19.600000000000001" customHeight="1" x14ac:dyDescent="0.25">
      <c r="B552" s="282" t="s">
        <v>3359</v>
      </c>
      <c r="C552" s="283" t="str">
        <f>IF(IF(ISERROR(HLOOKUP($B552,'Base facturation'!$C$4:$ALN$59,C$4,0)),"",HLOOKUP($B552,'Base facturation'!$C$4:$ALN$59,C$4,0))=0,"",IF(ISERROR(HLOOKUP($B552,'Base facturation'!$C$4:$ALN$59,C$4,0)),"",HLOOKUP($B552,'Base facturation'!$C$4:$ALN$59,C$4,0)))</f>
        <v/>
      </c>
      <c r="D552" s="283" t="str">
        <f>IF(IF(ISERROR(HLOOKUP($B552,'Base facturation'!$C$4:$ALN$59,D$4,0)),"",HLOOKUP($B552,'Base facturation'!$C$4:$ALN$59,D$4,0))=0,"",IF(ISERROR(HLOOKUP($B552,'Base facturation'!$C$4:$ALN$59,D$4,0)),"",HLOOKUP($B552,'Base facturation'!$C$4:$ALN$59,D$4,0)))</f>
        <v/>
      </c>
      <c r="E552" s="283" t="str">
        <f>IF(IF(ISERROR(HLOOKUP($B552,'Base facturation'!$C$4:$ALN$59,E$4,0)),"",HLOOKUP($B552,'Base facturation'!$C$4:$ALN$59,E$4,0))=0,"",IF(ISERROR(HLOOKUP($B552,'Base facturation'!$C$4:$ALN$59,E$4,0)),"",HLOOKUP($B552,'Base facturation'!$C$4:$ALN$59,E$4,0)))</f>
        <v/>
      </c>
      <c r="F552" s="287" t="str">
        <f>IF(IF(ISERROR(HLOOKUP($B552,'Base facturation'!$C$4:$ALN$59,F$4,0)),"",HLOOKUP($B552,'Base facturation'!$C$4:$ALN$59,F$4,0))=0,"",IF(ISERROR(HLOOKUP($B552,'Base facturation'!$C$4:$ALN$59,F$4,0)),"",HLOOKUP($B552,'Base facturation'!$C$4:$ALN$59,F$4,0)))</f>
        <v/>
      </c>
      <c r="G552" s="309" t="str">
        <f>IF(IF(ISERROR(HLOOKUP($B552,'Base facturation'!$C$4:$ALN$59,G$4,0)),"",HLOOKUP($B552,'Base facturation'!$C$4:$ALN$59,G$4,0))=0,"",IF(ISERROR(HLOOKUP($B552,'Base facturation'!$C$4:$ALN$59,G$4,0)),"",HLOOKUP($B552,'Base facturation'!$C$4:$ALN$59,G$4,0)))</f>
        <v/>
      </c>
      <c r="H552" s="309" t="str">
        <f>IF(IF(ISERROR(HLOOKUP($B552,'Base facturation'!$C$4:$ALN$59,H$4,0)),"",HLOOKUP($B552,'Base facturation'!$C$4:$ALN$59,H$4,0))=0,"",IF(ISERROR(HLOOKUP($B552,'Base facturation'!$C$4:$ALN$59,H$4,0)),"",HLOOKUP($B552,'Base facturation'!$C$4:$ALN$59,H$4,0)))</f>
        <v/>
      </c>
      <c r="I552" s="287" t="str">
        <f t="shared" si="8"/>
        <v/>
      </c>
      <c r="J552" s="299"/>
      <c r="K552" s="294"/>
      <c r="L552" s="294"/>
      <c r="M552" s="295"/>
    </row>
    <row r="553" spans="2:13" ht="19.600000000000001" customHeight="1" x14ac:dyDescent="0.25">
      <c r="B553" s="282" t="s">
        <v>3360</v>
      </c>
      <c r="C553" s="283" t="str">
        <f>IF(IF(ISERROR(HLOOKUP($B553,'Base facturation'!$C$4:$ALN$59,C$4,0)),"",HLOOKUP($B553,'Base facturation'!$C$4:$ALN$59,C$4,0))=0,"",IF(ISERROR(HLOOKUP($B553,'Base facturation'!$C$4:$ALN$59,C$4,0)),"",HLOOKUP($B553,'Base facturation'!$C$4:$ALN$59,C$4,0)))</f>
        <v/>
      </c>
      <c r="D553" s="283" t="str">
        <f>IF(IF(ISERROR(HLOOKUP($B553,'Base facturation'!$C$4:$ALN$59,D$4,0)),"",HLOOKUP($B553,'Base facturation'!$C$4:$ALN$59,D$4,0))=0,"",IF(ISERROR(HLOOKUP($B553,'Base facturation'!$C$4:$ALN$59,D$4,0)),"",HLOOKUP($B553,'Base facturation'!$C$4:$ALN$59,D$4,0)))</f>
        <v/>
      </c>
      <c r="E553" s="283" t="str">
        <f>IF(IF(ISERROR(HLOOKUP($B553,'Base facturation'!$C$4:$ALN$59,E$4,0)),"",HLOOKUP($B553,'Base facturation'!$C$4:$ALN$59,E$4,0))=0,"",IF(ISERROR(HLOOKUP($B553,'Base facturation'!$C$4:$ALN$59,E$4,0)),"",HLOOKUP($B553,'Base facturation'!$C$4:$ALN$59,E$4,0)))</f>
        <v/>
      </c>
      <c r="F553" s="287" t="str">
        <f>IF(IF(ISERROR(HLOOKUP($B553,'Base facturation'!$C$4:$ALN$59,F$4,0)),"",HLOOKUP($B553,'Base facturation'!$C$4:$ALN$59,F$4,0))=0,"",IF(ISERROR(HLOOKUP($B553,'Base facturation'!$C$4:$ALN$59,F$4,0)),"",HLOOKUP($B553,'Base facturation'!$C$4:$ALN$59,F$4,0)))</f>
        <v/>
      </c>
      <c r="G553" s="309" t="str">
        <f>IF(IF(ISERROR(HLOOKUP($B553,'Base facturation'!$C$4:$ALN$59,G$4,0)),"",HLOOKUP($B553,'Base facturation'!$C$4:$ALN$59,G$4,0))=0,"",IF(ISERROR(HLOOKUP($B553,'Base facturation'!$C$4:$ALN$59,G$4,0)),"",HLOOKUP($B553,'Base facturation'!$C$4:$ALN$59,G$4,0)))</f>
        <v/>
      </c>
      <c r="H553" s="309" t="str">
        <f>IF(IF(ISERROR(HLOOKUP($B553,'Base facturation'!$C$4:$ALN$59,H$4,0)),"",HLOOKUP($B553,'Base facturation'!$C$4:$ALN$59,H$4,0))=0,"",IF(ISERROR(HLOOKUP($B553,'Base facturation'!$C$4:$ALN$59,H$4,0)),"",HLOOKUP($B553,'Base facturation'!$C$4:$ALN$59,H$4,0)))</f>
        <v/>
      </c>
      <c r="I553" s="287" t="str">
        <f t="shared" si="8"/>
        <v/>
      </c>
      <c r="J553" s="299"/>
      <c r="K553" s="294"/>
      <c r="L553" s="294"/>
      <c r="M553" s="295"/>
    </row>
    <row r="554" spans="2:13" ht="19.600000000000001" customHeight="1" x14ac:dyDescent="0.25">
      <c r="B554" s="282" t="s">
        <v>3361</v>
      </c>
      <c r="C554" s="283" t="str">
        <f>IF(IF(ISERROR(HLOOKUP($B554,'Base facturation'!$C$4:$ALN$59,C$4,0)),"",HLOOKUP($B554,'Base facturation'!$C$4:$ALN$59,C$4,0))=0,"",IF(ISERROR(HLOOKUP($B554,'Base facturation'!$C$4:$ALN$59,C$4,0)),"",HLOOKUP($B554,'Base facturation'!$C$4:$ALN$59,C$4,0)))</f>
        <v/>
      </c>
      <c r="D554" s="283" t="str">
        <f>IF(IF(ISERROR(HLOOKUP($B554,'Base facturation'!$C$4:$ALN$59,D$4,0)),"",HLOOKUP($B554,'Base facturation'!$C$4:$ALN$59,D$4,0))=0,"",IF(ISERROR(HLOOKUP($B554,'Base facturation'!$C$4:$ALN$59,D$4,0)),"",HLOOKUP($B554,'Base facturation'!$C$4:$ALN$59,D$4,0)))</f>
        <v/>
      </c>
      <c r="E554" s="283" t="str">
        <f>IF(IF(ISERROR(HLOOKUP($B554,'Base facturation'!$C$4:$ALN$59,E$4,0)),"",HLOOKUP($B554,'Base facturation'!$C$4:$ALN$59,E$4,0))=0,"",IF(ISERROR(HLOOKUP($B554,'Base facturation'!$C$4:$ALN$59,E$4,0)),"",HLOOKUP($B554,'Base facturation'!$C$4:$ALN$59,E$4,0)))</f>
        <v/>
      </c>
      <c r="F554" s="287" t="str">
        <f>IF(IF(ISERROR(HLOOKUP($B554,'Base facturation'!$C$4:$ALN$59,F$4,0)),"",HLOOKUP($B554,'Base facturation'!$C$4:$ALN$59,F$4,0))=0,"",IF(ISERROR(HLOOKUP($B554,'Base facturation'!$C$4:$ALN$59,F$4,0)),"",HLOOKUP($B554,'Base facturation'!$C$4:$ALN$59,F$4,0)))</f>
        <v/>
      </c>
      <c r="G554" s="309" t="str">
        <f>IF(IF(ISERROR(HLOOKUP($B554,'Base facturation'!$C$4:$ALN$59,G$4,0)),"",HLOOKUP($B554,'Base facturation'!$C$4:$ALN$59,G$4,0))=0,"",IF(ISERROR(HLOOKUP($B554,'Base facturation'!$C$4:$ALN$59,G$4,0)),"",HLOOKUP($B554,'Base facturation'!$C$4:$ALN$59,G$4,0)))</f>
        <v/>
      </c>
      <c r="H554" s="309" t="str">
        <f>IF(IF(ISERROR(HLOOKUP($B554,'Base facturation'!$C$4:$ALN$59,H$4,0)),"",HLOOKUP($B554,'Base facturation'!$C$4:$ALN$59,H$4,0))=0,"",IF(ISERROR(HLOOKUP($B554,'Base facturation'!$C$4:$ALN$59,H$4,0)),"",HLOOKUP($B554,'Base facturation'!$C$4:$ALN$59,H$4,0)))</f>
        <v/>
      </c>
      <c r="I554" s="287" t="str">
        <f t="shared" si="8"/>
        <v/>
      </c>
      <c r="J554" s="299"/>
      <c r="K554" s="294"/>
      <c r="L554" s="294"/>
      <c r="M554" s="295"/>
    </row>
    <row r="555" spans="2:13" ht="19.600000000000001" customHeight="1" x14ac:dyDescent="0.25">
      <c r="B555" s="282" t="s">
        <v>3362</v>
      </c>
      <c r="C555" s="283" t="str">
        <f>IF(IF(ISERROR(HLOOKUP($B555,'Base facturation'!$C$4:$ALN$59,C$4,0)),"",HLOOKUP($B555,'Base facturation'!$C$4:$ALN$59,C$4,0))=0,"",IF(ISERROR(HLOOKUP($B555,'Base facturation'!$C$4:$ALN$59,C$4,0)),"",HLOOKUP($B555,'Base facturation'!$C$4:$ALN$59,C$4,0)))</f>
        <v/>
      </c>
      <c r="D555" s="283" t="str">
        <f>IF(IF(ISERROR(HLOOKUP($B555,'Base facturation'!$C$4:$ALN$59,D$4,0)),"",HLOOKUP($B555,'Base facturation'!$C$4:$ALN$59,D$4,0))=0,"",IF(ISERROR(HLOOKUP($B555,'Base facturation'!$C$4:$ALN$59,D$4,0)),"",HLOOKUP($B555,'Base facturation'!$C$4:$ALN$59,D$4,0)))</f>
        <v/>
      </c>
      <c r="E555" s="283" t="str">
        <f>IF(IF(ISERROR(HLOOKUP($B555,'Base facturation'!$C$4:$ALN$59,E$4,0)),"",HLOOKUP($B555,'Base facturation'!$C$4:$ALN$59,E$4,0))=0,"",IF(ISERROR(HLOOKUP($B555,'Base facturation'!$C$4:$ALN$59,E$4,0)),"",HLOOKUP($B555,'Base facturation'!$C$4:$ALN$59,E$4,0)))</f>
        <v/>
      </c>
      <c r="F555" s="287" t="str">
        <f>IF(IF(ISERROR(HLOOKUP($B555,'Base facturation'!$C$4:$ALN$59,F$4,0)),"",HLOOKUP($B555,'Base facturation'!$C$4:$ALN$59,F$4,0))=0,"",IF(ISERROR(HLOOKUP($B555,'Base facturation'!$C$4:$ALN$59,F$4,0)),"",HLOOKUP($B555,'Base facturation'!$C$4:$ALN$59,F$4,0)))</f>
        <v/>
      </c>
      <c r="G555" s="309" t="str">
        <f>IF(IF(ISERROR(HLOOKUP($B555,'Base facturation'!$C$4:$ALN$59,G$4,0)),"",HLOOKUP($B555,'Base facturation'!$C$4:$ALN$59,G$4,0))=0,"",IF(ISERROR(HLOOKUP($B555,'Base facturation'!$C$4:$ALN$59,G$4,0)),"",HLOOKUP($B555,'Base facturation'!$C$4:$ALN$59,G$4,0)))</f>
        <v/>
      </c>
      <c r="H555" s="309" t="str">
        <f>IF(IF(ISERROR(HLOOKUP($B555,'Base facturation'!$C$4:$ALN$59,H$4,0)),"",HLOOKUP($B555,'Base facturation'!$C$4:$ALN$59,H$4,0))=0,"",IF(ISERROR(HLOOKUP($B555,'Base facturation'!$C$4:$ALN$59,H$4,0)),"",HLOOKUP($B555,'Base facturation'!$C$4:$ALN$59,H$4,0)))</f>
        <v/>
      </c>
      <c r="I555" s="287" t="str">
        <f t="shared" si="8"/>
        <v/>
      </c>
      <c r="J555" s="299"/>
      <c r="K555" s="294"/>
      <c r="L555" s="294"/>
      <c r="M555" s="295"/>
    </row>
    <row r="556" spans="2:13" ht="19.600000000000001" customHeight="1" x14ac:dyDescent="0.25">
      <c r="B556" s="282" t="s">
        <v>3363</v>
      </c>
      <c r="C556" s="283" t="str">
        <f>IF(IF(ISERROR(HLOOKUP($B556,'Base facturation'!$C$4:$ALN$59,C$4,0)),"",HLOOKUP($B556,'Base facturation'!$C$4:$ALN$59,C$4,0))=0,"",IF(ISERROR(HLOOKUP($B556,'Base facturation'!$C$4:$ALN$59,C$4,0)),"",HLOOKUP($B556,'Base facturation'!$C$4:$ALN$59,C$4,0)))</f>
        <v/>
      </c>
      <c r="D556" s="283" t="str">
        <f>IF(IF(ISERROR(HLOOKUP($B556,'Base facturation'!$C$4:$ALN$59,D$4,0)),"",HLOOKUP($B556,'Base facturation'!$C$4:$ALN$59,D$4,0))=0,"",IF(ISERROR(HLOOKUP($B556,'Base facturation'!$C$4:$ALN$59,D$4,0)),"",HLOOKUP($B556,'Base facturation'!$C$4:$ALN$59,D$4,0)))</f>
        <v/>
      </c>
      <c r="E556" s="283" t="str">
        <f>IF(IF(ISERROR(HLOOKUP($B556,'Base facturation'!$C$4:$ALN$59,E$4,0)),"",HLOOKUP($B556,'Base facturation'!$C$4:$ALN$59,E$4,0))=0,"",IF(ISERROR(HLOOKUP($B556,'Base facturation'!$C$4:$ALN$59,E$4,0)),"",HLOOKUP($B556,'Base facturation'!$C$4:$ALN$59,E$4,0)))</f>
        <v/>
      </c>
      <c r="F556" s="287" t="str">
        <f>IF(IF(ISERROR(HLOOKUP($B556,'Base facturation'!$C$4:$ALN$59,F$4,0)),"",HLOOKUP($B556,'Base facturation'!$C$4:$ALN$59,F$4,0))=0,"",IF(ISERROR(HLOOKUP($B556,'Base facturation'!$C$4:$ALN$59,F$4,0)),"",HLOOKUP($B556,'Base facturation'!$C$4:$ALN$59,F$4,0)))</f>
        <v/>
      </c>
      <c r="G556" s="309" t="str">
        <f>IF(IF(ISERROR(HLOOKUP($B556,'Base facturation'!$C$4:$ALN$59,G$4,0)),"",HLOOKUP($B556,'Base facturation'!$C$4:$ALN$59,G$4,0))=0,"",IF(ISERROR(HLOOKUP($B556,'Base facturation'!$C$4:$ALN$59,G$4,0)),"",HLOOKUP($B556,'Base facturation'!$C$4:$ALN$59,G$4,0)))</f>
        <v/>
      </c>
      <c r="H556" s="309" t="str">
        <f>IF(IF(ISERROR(HLOOKUP($B556,'Base facturation'!$C$4:$ALN$59,H$4,0)),"",HLOOKUP($B556,'Base facturation'!$C$4:$ALN$59,H$4,0))=0,"",IF(ISERROR(HLOOKUP($B556,'Base facturation'!$C$4:$ALN$59,H$4,0)),"",HLOOKUP($B556,'Base facturation'!$C$4:$ALN$59,H$4,0)))</f>
        <v/>
      </c>
      <c r="I556" s="287" t="str">
        <f t="shared" si="8"/>
        <v/>
      </c>
      <c r="J556" s="299"/>
      <c r="K556" s="294"/>
      <c r="L556" s="294"/>
      <c r="M556" s="295"/>
    </row>
    <row r="557" spans="2:13" ht="19.600000000000001" customHeight="1" x14ac:dyDescent="0.25">
      <c r="B557" s="282" t="s">
        <v>3364</v>
      </c>
      <c r="C557" s="283" t="str">
        <f>IF(IF(ISERROR(HLOOKUP($B557,'Base facturation'!$C$4:$ALN$59,C$4,0)),"",HLOOKUP($B557,'Base facturation'!$C$4:$ALN$59,C$4,0))=0,"",IF(ISERROR(HLOOKUP($B557,'Base facturation'!$C$4:$ALN$59,C$4,0)),"",HLOOKUP($B557,'Base facturation'!$C$4:$ALN$59,C$4,0)))</f>
        <v/>
      </c>
      <c r="D557" s="283" t="str">
        <f>IF(IF(ISERROR(HLOOKUP($B557,'Base facturation'!$C$4:$ALN$59,D$4,0)),"",HLOOKUP($B557,'Base facturation'!$C$4:$ALN$59,D$4,0))=0,"",IF(ISERROR(HLOOKUP($B557,'Base facturation'!$C$4:$ALN$59,D$4,0)),"",HLOOKUP($B557,'Base facturation'!$C$4:$ALN$59,D$4,0)))</f>
        <v/>
      </c>
      <c r="E557" s="283" t="str">
        <f>IF(IF(ISERROR(HLOOKUP($B557,'Base facturation'!$C$4:$ALN$59,E$4,0)),"",HLOOKUP($B557,'Base facturation'!$C$4:$ALN$59,E$4,0))=0,"",IF(ISERROR(HLOOKUP($B557,'Base facturation'!$C$4:$ALN$59,E$4,0)),"",HLOOKUP($B557,'Base facturation'!$C$4:$ALN$59,E$4,0)))</f>
        <v/>
      </c>
      <c r="F557" s="287" t="str">
        <f>IF(IF(ISERROR(HLOOKUP($B557,'Base facturation'!$C$4:$ALN$59,F$4,0)),"",HLOOKUP($B557,'Base facturation'!$C$4:$ALN$59,F$4,0))=0,"",IF(ISERROR(HLOOKUP($B557,'Base facturation'!$C$4:$ALN$59,F$4,0)),"",HLOOKUP($B557,'Base facturation'!$C$4:$ALN$59,F$4,0)))</f>
        <v/>
      </c>
      <c r="G557" s="309" t="str">
        <f>IF(IF(ISERROR(HLOOKUP($B557,'Base facturation'!$C$4:$ALN$59,G$4,0)),"",HLOOKUP($B557,'Base facturation'!$C$4:$ALN$59,G$4,0))=0,"",IF(ISERROR(HLOOKUP($B557,'Base facturation'!$C$4:$ALN$59,G$4,0)),"",HLOOKUP($B557,'Base facturation'!$C$4:$ALN$59,G$4,0)))</f>
        <v/>
      </c>
      <c r="H557" s="309" t="str">
        <f>IF(IF(ISERROR(HLOOKUP($B557,'Base facturation'!$C$4:$ALN$59,H$4,0)),"",HLOOKUP($B557,'Base facturation'!$C$4:$ALN$59,H$4,0))=0,"",IF(ISERROR(HLOOKUP($B557,'Base facturation'!$C$4:$ALN$59,H$4,0)),"",HLOOKUP($B557,'Base facturation'!$C$4:$ALN$59,H$4,0)))</f>
        <v/>
      </c>
      <c r="I557" s="287" t="str">
        <f t="shared" si="8"/>
        <v/>
      </c>
      <c r="J557" s="299"/>
      <c r="K557" s="294"/>
      <c r="L557" s="294"/>
      <c r="M557" s="295"/>
    </row>
    <row r="558" spans="2:13" ht="19.600000000000001" customHeight="1" x14ac:dyDescent="0.25">
      <c r="B558" s="282" t="s">
        <v>3365</v>
      </c>
      <c r="C558" s="283" t="str">
        <f>IF(IF(ISERROR(HLOOKUP($B558,'Base facturation'!$C$4:$ALN$59,C$4,0)),"",HLOOKUP($B558,'Base facturation'!$C$4:$ALN$59,C$4,0))=0,"",IF(ISERROR(HLOOKUP($B558,'Base facturation'!$C$4:$ALN$59,C$4,0)),"",HLOOKUP($B558,'Base facturation'!$C$4:$ALN$59,C$4,0)))</f>
        <v/>
      </c>
      <c r="D558" s="283" t="str">
        <f>IF(IF(ISERROR(HLOOKUP($B558,'Base facturation'!$C$4:$ALN$59,D$4,0)),"",HLOOKUP($B558,'Base facturation'!$C$4:$ALN$59,D$4,0))=0,"",IF(ISERROR(HLOOKUP($B558,'Base facturation'!$C$4:$ALN$59,D$4,0)),"",HLOOKUP($B558,'Base facturation'!$C$4:$ALN$59,D$4,0)))</f>
        <v/>
      </c>
      <c r="E558" s="283" t="str">
        <f>IF(IF(ISERROR(HLOOKUP($B558,'Base facturation'!$C$4:$ALN$59,E$4,0)),"",HLOOKUP($B558,'Base facturation'!$C$4:$ALN$59,E$4,0))=0,"",IF(ISERROR(HLOOKUP($B558,'Base facturation'!$C$4:$ALN$59,E$4,0)),"",HLOOKUP($B558,'Base facturation'!$C$4:$ALN$59,E$4,0)))</f>
        <v/>
      </c>
      <c r="F558" s="287" t="str">
        <f>IF(IF(ISERROR(HLOOKUP($B558,'Base facturation'!$C$4:$ALN$59,F$4,0)),"",HLOOKUP($B558,'Base facturation'!$C$4:$ALN$59,F$4,0))=0,"",IF(ISERROR(HLOOKUP($B558,'Base facturation'!$C$4:$ALN$59,F$4,0)),"",HLOOKUP($B558,'Base facturation'!$C$4:$ALN$59,F$4,0)))</f>
        <v/>
      </c>
      <c r="G558" s="309" t="str">
        <f>IF(IF(ISERROR(HLOOKUP($B558,'Base facturation'!$C$4:$ALN$59,G$4,0)),"",HLOOKUP($B558,'Base facturation'!$C$4:$ALN$59,G$4,0))=0,"",IF(ISERROR(HLOOKUP($B558,'Base facturation'!$C$4:$ALN$59,G$4,0)),"",HLOOKUP($B558,'Base facturation'!$C$4:$ALN$59,G$4,0)))</f>
        <v/>
      </c>
      <c r="H558" s="309" t="str">
        <f>IF(IF(ISERROR(HLOOKUP($B558,'Base facturation'!$C$4:$ALN$59,H$4,0)),"",HLOOKUP($B558,'Base facturation'!$C$4:$ALN$59,H$4,0))=0,"",IF(ISERROR(HLOOKUP($B558,'Base facturation'!$C$4:$ALN$59,H$4,0)),"",HLOOKUP($B558,'Base facturation'!$C$4:$ALN$59,H$4,0)))</f>
        <v/>
      </c>
      <c r="I558" s="287" t="str">
        <f t="shared" si="8"/>
        <v/>
      </c>
      <c r="J558" s="299"/>
      <c r="K558" s="294"/>
      <c r="L558" s="294"/>
      <c r="M558" s="295"/>
    </row>
    <row r="559" spans="2:13" ht="19.600000000000001" customHeight="1" x14ac:dyDescent="0.25">
      <c r="B559" s="282" t="s">
        <v>3366</v>
      </c>
      <c r="C559" s="283" t="str">
        <f>IF(IF(ISERROR(HLOOKUP($B559,'Base facturation'!$C$4:$ALN$59,C$4,0)),"",HLOOKUP($B559,'Base facturation'!$C$4:$ALN$59,C$4,0))=0,"",IF(ISERROR(HLOOKUP($B559,'Base facturation'!$C$4:$ALN$59,C$4,0)),"",HLOOKUP($B559,'Base facturation'!$C$4:$ALN$59,C$4,0)))</f>
        <v/>
      </c>
      <c r="D559" s="283" t="str">
        <f>IF(IF(ISERROR(HLOOKUP($B559,'Base facturation'!$C$4:$ALN$59,D$4,0)),"",HLOOKUP($B559,'Base facturation'!$C$4:$ALN$59,D$4,0))=0,"",IF(ISERROR(HLOOKUP($B559,'Base facturation'!$C$4:$ALN$59,D$4,0)),"",HLOOKUP($B559,'Base facturation'!$C$4:$ALN$59,D$4,0)))</f>
        <v/>
      </c>
      <c r="E559" s="283" t="str">
        <f>IF(IF(ISERROR(HLOOKUP($B559,'Base facturation'!$C$4:$ALN$59,E$4,0)),"",HLOOKUP($B559,'Base facturation'!$C$4:$ALN$59,E$4,0))=0,"",IF(ISERROR(HLOOKUP($B559,'Base facturation'!$C$4:$ALN$59,E$4,0)),"",HLOOKUP($B559,'Base facturation'!$C$4:$ALN$59,E$4,0)))</f>
        <v/>
      </c>
      <c r="F559" s="287" t="str">
        <f>IF(IF(ISERROR(HLOOKUP($B559,'Base facturation'!$C$4:$ALN$59,F$4,0)),"",HLOOKUP($B559,'Base facturation'!$C$4:$ALN$59,F$4,0))=0,"",IF(ISERROR(HLOOKUP($B559,'Base facturation'!$C$4:$ALN$59,F$4,0)),"",HLOOKUP($B559,'Base facturation'!$C$4:$ALN$59,F$4,0)))</f>
        <v/>
      </c>
      <c r="G559" s="309" t="str">
        <f>IF(IF(ISERROR(HLOOKUP($B559,'Base facturation'!$C$4:$ALN$59,G$4,0)),"",HLOOKUP($B559,'Base facturation'!$C$4:$ALN$59,G$4,0))=0,"",IF(ISERROR(HLOOKUP($B559,'Base facturation'!$C$4:$ALN$59,G$4,0)),"",HLOOKUP($B559,'Base facturation'!$C$4:$ALN$59,G$4,0)))</f>
        <v/>
      </c>
      <c r="H559" s="309" t="str">
        <f>IF(IF(ISERROR(HLOOKUP($B559,'Base facturation'!$C$4:$ALN$59,H$4,0)),"",HLOOKUP($B559,'Base facturation'!$C$4:$ALN$59,H$4,0))=0,"",IF(ISERROR(HLOOKUP($B559,'Base facturation'!$C$4:$ALN$59,H$4,0)),"",HLOOKUP($B559,'Base facturation'!$C$4:$ALN$59,H$4,0)))</f>
        <v/>
      </c>
      <c r="I559" s="287" t="str">
        <f t="shared" si="8"/>
        <v/>
      </c>
      <c r="J559" s="299"/>
      <c r="K559" s="294"/>
      <c r="L559" s="294"/>
      <c r="M559" s="295"/>
    </row>
    <row r="560" spans="2:13" ht="19.600000000000001" customHeight="1" x14ac:dyDescent="0.25">
      <c r="B560" s="282" t="s">
        <v>3367</v>
      </c>
      <c r="C560" s="283" t="str">
        <f>IF(IF(ISERROR(HLOOKUP($B560,'Base facturation'!$C$4:$ALN$59,C$4,0)),"",HLOOKUP($B560,'Base facturation'!$C$4:$ALN$59,C$4,0))=0,"",IF(ISERROR(HLOOKUP($B560,'Base facturation'!$C$4:$ALN$59,C$4,0)),"",HLOOKUP($B560,'Base facturation'!$C$4:$ALN$59,C$4,0)))</f>
        <v/>
      </c>
      <c r="D560" s="283" t="str">
        <f>IF(IF(ISERROR(HLOOKUP($B560,'Base facturation'!$C$4:$ALN$59,D$4,0)),"",HLOOKUP($B560,'Base facturation'!$C$4:$ALN$59,D$4,0))=0,"",IF(ISERROR(HLOOKUP($B560,'Base facturation'!$C$4:$ALN$59,D$4,0)),"",HLOOKUP($B560,'Base facturation'!$C$4:$ALN$59,D$4,0)))</f>
        <v/>
      </c>
      <c r="E560" s="283" t="str">
        <f>IF(IF(ISERROR(HLOOKUP($B560,'Base facturation'!$C$4:$ALN$59,E$4,0)),"",HLOOKUP($B560,'Base facturation'!$C$4:$ALN$59,E$4,0))=0,"",IF(ISERROR(HLOOKUP($B560,'Base facturation'!$C$4:$ALN$59,E$4,0)),"",HLOOKUP($B560,'Base facturation'!$C$4:$ALN$59,E$4,0)))</f>
        <v/>
      </c>
      <c r="F560" s="287" t="str">
        <f>IF(IF(ISERROR(HLOOKUP($B560,'Base facturation'!$C$4:$ALN$59,F$4,0)),"",HLOOKUP($B560,'Base facturation'!$C$4:$ALN$59,F$4,0))=0,"",IF(ISERROR(HLOOKUP($B560,'Base facturation'!$C$4:$ALN$59,F$4,0)),"",HLOOKUP($B560,'Base facturation'!$C$4:$ALN$59,F$4,0)))</f>
        <v/>
      </c>
      <c r="G560" s="309" t="str">
        <f>IF(IF(ISERROR(HLOOKUP($B560,'Base facturation'!$C$4:$ALN$59,G$4,0)),"",HLOOKUP($B560,'Base facturation'!$C$4:$ALN$59,G$4,0))=0,"",IF(ISERROR(HLOOKUP($B560,'Base facturation'!$C$4:$ALN$59,G$4,0)),"",HLOOKUP($B560,'Base facturation'!$C$4:$ALN$59,G$4,0)))</f>
        <v/>
      </c>
      <c r="H560" s="309" t="str">
        <f>IF(IF(ISERROR(HLOOKUP($B560,'Base facturation'!$C$4:$ALN$59,H$4,0)),"",HLOOKUP($B560,'Base facturation'!$C$4:$ALN$59,H$4,0))=0,"",IF(ISERROR(HLOOKUP($B560,'Base facturation'!$C$4:$ALN$59,H$4,0)),"",HLOOKUP($B560,'Base facturation'!$C$4:$ALN$59,H$4,0)))</f>
        <v/>
      </c>
      <c r="I560" s="287" t="str">
        <f t="shared" si="8"/>
        <v/>
      </c>
      <c r="J560" s="299"/>
      <c r="K560" s="294"/>
      <c r="L560" s="294"/>
      <c r="M560" s="295"/>
    </row>
    <row r="561" spans="2:13" ht="19.600000000000001" customHeight="1" x14ac:dyDescent="0.25">
      <c r="B561" s="282" t="s">
        <v>3368</v>
      </c>
      <c r="C561" s="283" t="str">
        <f>IF(IF(ISERROR(HLOOKUP($B561,'Base facturation'!$C$4:$ALN$59,C$4,0)),"",HLOOKUP($B561,'Base facturation'!$C$4:$ALN$59,C$4,0))=0,"",IF(ISERROR(HLOOKUP($B561,'Base facturation'!$C$4:$ALN$59,C$4,0)),"",HLOOKUP($B561,'Base facturation'!$C$4:$ALN$59,C$4,0)))</f>
        <v/>
      </c>
      <c r="D561" s="283" t="str">
        <f>IF(IF(ISERROR(HLOOKUP($B561,'Base facturation'!$C$4:$ALN$59,D$4,0)),"",HLOOKUP($B561,'Base facturation'!$C$4:$ALN$59,D$4,0))=0,"",IF(ISERROR(HLOOKUP($B561,'Base facturation'!$C$4:$ALN$59,D$4,0)),"",HLOOKUP($B561,'Base facturation'!$C$4:$ALN$59,D$4,0)))</f>
        <v/>
      </c>
      <c r="E561" s="283" t="str">
        <f>IF(IF(ISERROR(HLOOKUP($B561,'Base facturation'!$C$4:$ALN$59,E$4,0)),"",HLOOKUP($B561,'Base facturation'!$C$4:$ALN$59,E$4,0))=0,"",IF(ISERROR(HLOOKUP($B561,'Base facturation'!$C$4:$ALN$59,E$4,0)),"",HLOOKUP($B561,'Base facturation'!$C$4:$ALN$59,E$4,0)))</f>
        <v/>
      </c>
      <c r="F561" s="287" t="str">
        <f>IF(IF(ISERROR(HLOOKUP($B561,'Base facturation'!$C$4:$ALN$59,F$4,0)),"",HLOOKUP($B561,'Base facturation'!$C$4:$ALN$59,F$4,0))=0,"",IF(ISERROR(HLOOKUP($B561,'Base facturation'!$C$4:$ALN$59,F$4,0)),"",HLOOKUP($B561,'Base facturation'!$C$4:$ALN$59,F$4,0)))</f>
        <v/>
      </c>
      <c r="G561" s="309" t="str">
        <f>IF(IF(ISERROR(HLOOKUP($B561,'Base facturation'!$C$4:$ALN$59,G$4,0)),"",HLOOKUP($B561,'Base facturation'!$C$4:$ALN$59,G$4,0))=0,"",IF(ISERROR(HLOOKUP($B561,'Base facturation'!$C$4:$ALN$59,G$4,0)),"",HLOOKUP($B561,'Base facturation'!$C$4:$ALN$59,G$4,0)))</f>
        <v/>
      </c>
      <c r="H561" s="309" t="str">
        <f>IF(IF(ISERROR(HLOOKUP($B561,'Base facturation'!$C$4:$ALN$59,H$4,0)),"",HLOOKUP($B561,'Base facturation'!$C$4:$ALN$59,H$4,0))=0,"",IF(ISERROR(HLOOKUP($B561,'Base facturation'!$C$4:$ALN$59,H$4,0)),"",HLOOKUP($B561,'Base facturation'!$C$4:$ALN$59,H$4,0)))</f>
        <v/>
      </c>
      <c r="I561" s="287" t="str">
        <f t="shared" si="8"/>
        <v/>
      </c>
      <c r="J561" s="299"/>
      <c r="K561" s="294"/>
      <c r="L561" s="294"/>
      <c r="M561" s="295"/>
    </row>
    <row r="562" spans="2:13" ht="19.600000000000001" customHeight="1" x14ac:dyDescent="0.25">
      <c r="B562" s="282" t="s">
        <v>3369</v>
      </c>
      <c r="C562" s="283" t="str">
        <f>IF(IF(ISERROR(HLOOKUP($B562,'Base facturation'!$C$4:$ALN$59,C$4,0)),"",HLOOKUP($B562,'Base facturation'!$C$4:$ALN$59,C$4,0))=0,"",IF(ISERROR(HLOOKUP($B562,'Base facturation'!$C$4:$ALN$59,C$4,0)),"",HLOOKUP($B562,'Base facturation'!$C$4:$ALN$59,C$4,0)))</f>
        <v/>
      </c>
      <c r="D562" s="283" t="str">
        <f>IF(IF(ISERROR(HLOOKUP($B562,'Base facturation'!$C$4:$ALN$59,D$4,0)),"",HLOOKUP($B562,'Base facturation'!$C$4:$ALN$59,D$4,0))=0,"",IF(ISERROR(HLOOKUP($B562,'Base facturation'!$C$4:$ALN$59,D$4,0)),"",HLOOKUP($B562,'Base facturation'!$C$4:$ALN$59,D$4,0)))</f>
        <v/>
      </c>
      <c r="E562" s="283" t="str">
        <f>IF(IF(ISERROR(HLOOKUP($B562,'Base facturation'!$C$4:$ALN$59,E$4,0)),"",HLOOKUP($B562,'Base facturation'!$C$4:$ALN$59,E$4,0))=0,"",IF(ISERROR(HLOOKUP($B562,'Base facturation'!$C$4:$ALN$59,E$4,0)),"",HLOOKUP($B562,'Base facturation'!$C$4:$ALN$59,E$4,0)))</f>
        <v/>
      </c>
      <c r="F562" s="287" t="str">
        <f>IF(IF(ISERROR(HLOOKUP($B562,'Base facturation'!$C$4:$ALN$59,F$4,0)),"",HLOOKUP($B562,'Base facturation'!$C$4:$ALN$59,F$4,0))=0,"",IF(ISERROR(HLOOKUP($B562,'Base facturation'!$C$4:$ALN$59,F$4,0)),"",HLOOKUP($B562,'Base facturation'!$C$4:$ALN$59,F$4,0)))</f>
        <v/>
      </c>
      <c r="G562" s="309" t="str">
        <f>IF(IF(ISERROR(HLOOKUP($B562,'Base facturation'!$C$4:$ALN$59,G$4,0)),"",HLOOKUP($B562,'Base facturation'!$C$4:$ALN$59,G$4,0))=0,"",IF(ISERROR(HLOOKUP($B562,'Base facturation'!$C$4:$ALN$59,G$4,0)),"",HLOOKUP($B562,'Base facturation'!$C$4:$ALN$59,G$4,0)))</f>
        <v/>
      </c>
      <c r="H562" s="309" t="str">
        <f>IF(IF(ISERROR(HLOOKUP($B562,'Base facturation'!$C$4:$ALN$59,H$4,0)),"",HLOOKUP($B562,'Base facturation'!$C$4:$ALN$59,H$4,0))=0,"",IF(ISERROR(HLOOKUP($B562,'Base facturation'!$C$4:$ALN$59,H$4,0)),"",HLOOKUP($B562,'Base facturation'!$C$4:$ALN$59,H$4,0)))</f>
        <v/>
      </c>
      <c r="I562" s="287" t="str">
        <f t="shared" si="8"/>
        <v/>
      </c>
      <c r="J562" s="299"/>
      <c r="K562" s="294"/>
      <c r="L562" s="294"/>
      <c r="M562" s="295"/>
    </row>
    <row r="563" spans="2:13" ht="19.600000000000001" customHeight="1" x14ac:dyDescent="0.25">
      <c r="B563" s="282" t="s">
        <v>3370</v>
      </c>
      <c r="C563" s="283" t="str">
        <f>IF(IF(ISERROR(HLOOKUP($B563,'Base facturation'!$C$4:$ALN$59,C$4,0)),"",HLOOKUP($B563,'Base facturation'!$C$4:$ALN$59,C$4,0))=0,"",IF(ISERROR(HLOOKUP($B563,'Base facturation'!$C$4:$ALN$59,C$4,0)),"",HLOOKUP($B563,'Base facturation'!$C$4:$ALN$59,C$4,0)))</f>
        <v/>
      </c>
      <c r="D563" s="283" t="str">
        <f>IF(IF(ISERROR(HLOOKUP($B563,'Base facturation'!$C$4:$ALN$59,D$4,0)),"",HLOOKUP($B563,'Base facturation'!$C$4:$ALN$59,D$4,0))=0,"",IF(ISERROR(HLOOKUP($B563,'Base facturation'!$C$4:$ALN$59,D$4,0)),"",HLOOKUP($B563,'Base facturation'!$C$4:$ALN$59,D$4,0)))</f>
        <v/>
      </c>
      <c r="E563" s="283" t="str">
        <f>IF(IF(ISERROR(HLOOKUP($B563,'Base facturation'!$C$4:$ALN$59,E$4,0)),"",HLOOKUP($B563,'Base facturation'!$C$4:$ALN$59,E$4,0))=0,"",IF(ISERROR(HLOOKUP($B563,'Base facturation'!$C$4:$ALN$59,E$4,0)),"",HLOOKUP($B563,'Base facturation'!$C$4:$ALN$59,E$4,0)))</f>
        <v/>
      </c>
      <c r="F563" s="287" t="str">
        <f>IF(IF(ISERROR(HLOOKUP($B563,'Base facturation'!$C$4:$ALN$59,F$4,0)),"",HLOOKUP($B563,'Base facturation'!$C$4:$ALN$59,F$4,0))=0,"",IF(ISERROR(HLOOKUP($B563,'Base facturation'!$C$4:$ALN$59,F$4,0)),"",HLOOKUP($B563,'Base facturation'!$C$4:$ALN$59,F$4,0)))</f>
        <v/>
      </c>
      <c r="G563" s="309" t="str">
        <f>IF(IF(ISERROR(HLOOKUP($B563,'Base facturation'!$C$4:$ALN$59,G$4,0)),"",HLOOKUP($B563,'Base facturation'!$C$4:$ALN$59,G$4,0))=0,"",IF(ISERROR(HLOOKUP($B563,'Base facturation'!$C$4:$ALN$59,G$4,0)),"",HLOOKUP($B563,'Base facturation'!$C$4:$ALN$59,G$4,0)))</f>
        <v/>
      </c>
      <c r="H563" s="309" t="str">
        <f>IF(IF(ISERROR(HLOOKUP($B563,'Base facturation'!$C$4:$ALN$59,H$4,0)),"",HLOOKUP($B563,'Base facturation'!$C$4:$ALN$59,H$4,0))=0,"",IF(ISERROR(HLOOKUP($B563,'Base facturation'!$C$4:$ALN$59,H$4,0)),"",HLOOKUP($B563,'Base facturation'!$C$4:$ALN$59,H$4,0)))</f>
        <v/>
      </c>
      <c r="I563" s="287" t="str">
        <f t="shared" si="8"/>
        <v/>
      </c>
      <c r="J563" s="299"/>
      <c r="K563" s="294"/>
      <c r="L563" s="294"/>
      <c r="M563" s="295"/>
    </row>
    <row r="564" spans="2:13" ht="19.600000000000001" customHeight="1" x14ac:dyDescent="0.25">
      <c r="B564" s="282" t="s">
        <v>3371</v>
      </c>
      <c r="C564" s="283" t="str">
        <f>IF(IF(ISERROR(HLOOKUP($B564,'Base facturation'!$C$4:$ALN$59,C$4,0)),"",HLOOKUP($B564,'Base facturation'!$C$4:$ALN$59,C$4,0))=0,"",IF(ISERROR(HLOOKUP($B564,'Base facturation'!$C$4:$ALN$59,C$4,0)),"",HLOOKUP($B564,'Base facturation'!$C$4:$ALN$59,C$4,0)))</f>
        <v/>
      </c>
      <c r="D564" s="283" t="str">
        <f>IF(IF(ISERROR(HLOOKUP($B564,'Base facturation'!$C$4:$ALN$59,D$4,0)),"",HLOOKUP($B564,'Base facturation'!$C$4:$ALN$59,D$4,0))=0,"",IF(ISERROR(HLOOKUP($B564,'Base facturation'!$C$4:$ALN$59,D$4,0)),"",HLOOKUP($B564,'Base facturation'!$C$4:$ALN$59,D$4,0)))</f>
        <v/>
      </c>
      <c r="E564" s="283" t="str">
        <f>IF(IF(ISERROR(HLOOKUP($B564,'Base facturation'!$C$4:$ALN$59,E$4,0)),"",HLOOKUP($B564,'Base facturation'!$C$4:$ALN$59,E$4,0))=0,"",IF(ISERROR(HLOOKUP($B564,'Base facturation'!$C$4:$ALN$59,E$4,0)),"",HLOOKUP($B564,'Base facturation'!$C$4:$ALN$59,E$4,0)))</f>
        <v/>
      </c>
      <c r="F564" s="287" t="str">
        <f>IF(IF(ISERROR(HLOOKUP($B564,'Base facturation'!$C$4:$ALN$59,F$4,0)),"",HLOOKUP($B564,'Base facturation'!$C$4:$ALN$59,F$4,0))=0,"",IF(ISERROR(HLOOKUP($B564,'Base facturation'!$C$4:$ALN$59,F$4,0)),"",HLOOKUP($B564,'Base facturation'!$C$4:$ALN$59,F$4,0)))</f>
        <v/>
      </c>
      <c r="G564" s="309" t="str">
        <f>IF(IF(ISERROR(HLOOKUP($B564,'Base facturation'!$C$4:$ALN$59,G$4,0)),"",HLOOKUP($B564,'Base facturation'!$C$4:$ALN$59,G$4,0))=0,"",IF(ISERROR(HLOOKUP($B564,'Base facturation'!$C$4:$ALN$59,G$4,0)),"",HLOOKUP($B564,'Base facturation'!$C$4:$ALN$59,G$4,0)))</f>
        <v/>
      </c>
      <c r="H564" s="309" t="str">
        <f>IF(IF(ISERROR(HLOOKUP($B564,'Base facturation'!$C$4:$ALN$59,H$4,0)),"",HLOOKUP($B564,'Base facturation'!$C$4:$ALN$59,H$4,0))=0,"",IF(ISERROR(HLOOKUP($B564,'Base facturation'!$C$4:$ALN$59,H$4,0)),"",HLOOKUP($B564,'Base facturation'!$C$4:$ALN$59,H$4,0)))</f>
        <v/>
      </c>
      <c r="I564" s="287" t="str">
        <f t="shared" si="8"/>
        <v/>
      </c>
      <c r="J564" s="299"/>
      <c r="K564" s="294"/>
      <c r="L564" s="294"/>
      <c r="M564" s="295"/>
    </row>
    <row r="565" spans="2:13" ht="19.600000000000001" customHeight="1" x14ac:dyDescent="0.25">
      <c r="B565" s="282" t="s">
        <v>3372</v>
      </c>
      <c r="C565" s="283" t="str">
        <f>IF(IF(ISERROR(HLOOKUP($B565,'Base facturation'!$C$4:$ALN$59,C$4,0)),"",HLOOKUP($B565,'Base facturation'!$C$4:$ALN$59,C$4,0))=0,"",IF(ISERROR(HLOOKUP($B565,'Base facturation'!$C$4:$ALN$59,C$4,0)),"",HLOOKUP($B565,'Base facturation'!$C$4:$ALN$59,C$4,0)))</f>
        <v/>
      </c>
      <c r="D565" s="283" t="str">
        <f>IF(IF(ISERROR(HLOOKUP($B565,'Base facturation'!$C$4:$ALN$59,D$4,0)),"",HLOOKUP($B565,'Base facturation'!$C$4:$ALN$59,D$4,0))=0,"",IF(ISERROR(HLOOKUP($B565,'Base facturation'!$C$4:$ALN$59,D$4,0)),"",HLOOKUP($B565,'Base facturation'!$C$4:$ALN$59,D$4,0)))</f>
        <v/>
      </c>
      <c r="E565" s="283" t="str">
        <f>IF(IF(ISERROR(HLOOKUP($B565,'Base facturation'!$C$4:$ALN$59,E$4,0)),"",HLOOKUP($B565,'Base facturation'!$C$4:$ALN$59,E$4,0))=0,"",IF(ISERROR(HLOOKUP($B565,'Base facturation'!$C$4:$ALN$59,E$4,0)),"",HLOOKUP($B565,'Base facturation'!$C$4:$ALN$59,E$4,0)))</f>
        <v/>
      </c>
      <c r="F565" s="287" t="str">
        <f>IF(IF(ISERROR(HLOOKUP($B565,'Base facturation'!$C$4:$ALN$59,F$4,0)),"",HLOOKUP($B565,'Base facturation'!$C$4:$ALN$59,F$4,0))=0,"",IF(ISERROR(HLOOKUP($B565,'Base facturation'!$C$4:$ALN$59,F$4,0)),"",HLOOKUP($B565,'Base facturation'!$C$4:$ALN$59,F$4,0)))</f>
        <v/>
      </c>
      <c r="G565" s="309" t="str">
        <f>IF(IF(ISERROR(HLOOKUP($B565,'Base facturation'!$C$4:$ALN$59,G$4,0)),"",HLOOKUP($B565,'Base facturation'!$C$4:$ALN$59,G$4,0))=0,"",IF(ISERROR(HLOOKUP($B565,'Base facturation'!$C$4:$ALN$59,G$4,0)),"",HLOOKUP($B565,'Base facturation'!$C$4:$ALN$59,G$4,0)))</f>
        <v/>
      </c>
      <c r="H565" s="309" t="str">
        <f>IF(IF(ISERROR(HLOOKUP($B565,'Base facturation'!$C$4:$ALN$59,H$4,0)),"",HLOOKUP($B565,'Base facturation'!$C$4:$ALN$59,H$4,0))=0,"",IF(ISERROR(HLOOKUP($B565,'Base facturation'!$C$4:$ALN$59,H$4,0)),"",HLOOKUP($B565,'Base facturation'!$C$4:$ALN$59,H$4,0)))</f>
        <v/>
      </c>
      <c r="I565" s="287" t="str">
        <f t="shared" si="8"/>
        <v/>
      </c>
      <c r="J565" s="299"/>
      <c r="K565" s="294"/>
      <c r="L565" s="294"/>
      <c r="M565" s="295"/>
    </row>
    <row r="566" spans="2:13" ht="19.600000000000001" customHeight="1" x14ac:dyDescent="0.25">
      <c r="B566" s="282" t="s">
        <v>3373</v>
      </c>
      <c r="C566" s="283" t="str">
        <f>IF(IF(ISERROR(HLOOKUP($B566,'Base facturation'!$C$4:$ALN$59,C$4,0)),"",HLOOKUP($B566,'Base facturation'!$C$4:$ALN$59,C$4,0))=0,"",IF(ISERROR(HLOOKUP($B566,'Base facturation'!$C$4:$ALN$59,C$4,0)),"",HLOOKUP($B566,'Base facturation'!$C$4:$ALN$59,C$4,0)))</f>
        <v/>
      </c>
      <c r="D566" s="283" t="str">
        <f>IF(IF(ISERROR(HLOOKUP($B566,'Base facturation'!$C$4:$ALN$59,D$4,0)),"",HLOOKUP($B566,'Base facturation'!$C$4:$ALN$59,D$4,0))=0,"",IF(ISERROR(HLOOKUP($B566,'Base facturation'!$C$4:$ALN$59,D$4,0)),"",HLOOKUP($B566,'Base facturation'!$C$4:$ALN$59,D$4,0)))</f>
        <v/>
      </c>
      <c r="E566" s="283" t="str">
        <f>IF(IF(ISERROR(HLOOKUP($B566,'Base facturation'!$C$4:$ALN$59,E$4,0)),"",HLOOKUP($B566,'Base facturation'!$C$4:$ALN$59,E$4,0))=0,"",IF(ISERROR(HLOOKUP($B566,'Base facturation'!$C$4:$ALN$59,E$4,0)),"",HLOOKUP($B566,'Base facturation'!$C$4:$ALN$59,E$4,0)))</f>
        <v/>
      </c>
      <c r="F566" s="287" t="str">
        <f>IF(IF(ISERROR(HLOOKUP($B566,'Base facturation'!$C$4:$ALN$59,F$4,0)),"",HLOOKUP($B566,'Base facturation'!$C$4:$ALN$59,F$4,0))=0,"",IF(ISERROR(HLOOKUP($B566,'Base facturation'!$C$4:$ALN$59,F$4,0)),"",HLOOKUP($B566,'Base facturation'!$C$4:$ALN$59,F$4,0)))</f>
        <v/>
      </c>
      <c r="G566" s="309" t="str">
        <f>IF(IF(ISERROR(HLOOKUP($B566,'Base facturation'!$C$4:$ALN$59,G$4,0)),"",HLOOKUP($B566,'Base facturation'!$C$4:$ALN$59,G$4,0))=0,"",IF(ISERROR(HLOOKUP($B566,'Base facturation'!$C$4:$ALN$59,G$4,0)),"",HLOOKUP($B566,'Base facturation'!$C$4:$ALN$59,G$4,0)))</f>
        <v/>
      </c>
      <c r="H566" s="309" t="str">
        <f>IF(IF(ISERROR(HLOOKUP($B566,'Base facturation'!$C$4:$ALN$59,H$4,0)),"",HLOOKUP($B566,'Base facturation'!$C$4:$ALN$59,H$4,0))=0,"",IF(ISERROR(HLOOKUP($B566,'Base facturation'!$C$4:$ALN$59,H$4,0)),"",HLOOKUP($B566,'Base facturation'!$C$4:$ALN$59,H$4,0)))</f>
        <v/>
      </c>
      <c r="I566" s="287" t="str">
        <f t="shared" si="8"/>
        <v/>
      </c>
      <c r="J566" s="299"/>
      <c r="K566" s="294"/>
      <c r="L566" s="294"/>
      <c r="M566" s="295"/>
    </row>
    <row r="567" spans="2:13" ht="19.600000000000001" customHeight="1" x14ac:dyDescent="0.25">
      <c r="B567" s="282" t="s">
        <v>3374</v>
      </c>
      <c r="C567" s="283" t="str">
        <f>IF(IF(ISERROR(HLOOKUP($B567,'Base facturation'!$C$4:$ALN$59,C$4,0)),"",HLOOKUP($B567,'Base facturation'!$C$4:$ALN$59,C$4,0))=0,"",IF(ISERROR(HLOOKUP($B567,'Base facturation'!$C$4:$ALN$59,C$4,0)),"",HLOOKUP($B567,'Base facturation'!$C$4:$ALN$59,C$4,0)))</f>
        <v/>
      </c>
      <c r="D567" s="283" t="str">
        <f>IF(IF(ISERROR(HLOOKUP($B567,'Base facturation'!$C$4:$ALN$59,D$4,0)),"",HLOOKUP($B567,'Base facturation'!$C$4:$ALN$59,D$4,0))=0,"",IF(ISERROR(HLOOKUP($B567,'Base facturation'!$C$4:$ALN$59,D$4,0)),"",HLOOKUP($B567,'Base facturation'!$C$4:$ALN$59,D$4,0)))</f>
        <v/>
      </c>
      <c r="E567" s="283" t="str">
        <f>IF(IF(ISERROR(HLOOKUP($B567,'Base facturation'!$C$4:$ALN$59,E$4,0)),"",HLOOKUP($B567,'Base facturation'!$C$4:$ALN$59,E$4,0))=0,"",IF(ISERROR(HLOOKUP($B567,'Base facturation'!$C$4:$ALN$59,E$4,0)),"",HLOOKUP($B567,'Base facturation'!$C$4:$ALN$59,E$4,0)))</f>
        <v/>
      </c>
      <c r="F567" s="287" t="str">
        <f>IF(IF(ISERROR(HLOOKUP($B567,'Base facturation'!$C$4:$ALN$59,F$4,0)),"",HLOOKUP($B567,'Base facturation'!$C$4:$ALN$59,F$4,0))=0,"",IF(ISERROR(HLOOKUP($B567,'Base facturation'!$C$4:$ALN$59,F$4,0)),"",HLOOKUP($B567,'Base facturation'!$C$4:$ALN$59,F$4,0)))</f>
        <v/>
      </c>
      <c r="G567" s="309" t="str">
        <f>IF(IF(ISERROR(HLOOKUP($B567,'Base facturation'!$C$4:$ALN$59,G$4,0)),"",HLOOKUP($B567,'Base facturation'!$C$4:$ALN$59,G$4,0))=0,"",IF(ISERROR(HLOOKUP($B567,'Base facturation'!$C$4:$ALN$59,G$4,0)),"",HLOOKUP($B567,'Base facturation'!$C$4:$ALN$59,G$4,0)))</f>
        <v/>
      </c>
      <c r="H567" s="309" t="str">
        <f>IF(IF(ISERROR(HLOOKUP($B567,'Base facturation'!$C$4:$ALN$59,H$4,0)),"",HLOOKUP($B567,'Base facturation'!$C$4:$ALN$59,H$4,0))=0,"",IF(ISERROR(HLOOKUP($B567,'Base facturation'!$C$4:$ALN$59,H$4,0)),"",HLOOKUP($B567,'Base facturation'!$C$4:$ALN$59,H$4,0)))</f>
        <v/>
      </c>
      <c r="I567" s="287" t="str">
        <f t="shared" si="8"/>
        <v/>
      </c>
      <c r="J567" s="299"/>
      <c r="K567" s="294"/>
      <c r="L567" s="294"/>
      <c r="M567" s="295"/>
    </row>
    <row r="568" spans="2:13" ht="19.600000000000001" customHeight="1" x14ac:dyDescent="0.25">
      <c r="B568" s="282" t="s">
        <v>3375</v>
      </c>
      <c r="C568" s="283" t="str">
        <f>IF(IF(ISERROR(HLOOKUP($B568,'Base facturation'!$C$4:$ALN$59,C$4,0)),"",HLOOKUP($B568,'Base facturation'!$C$4:$ALN$59,C$4,0))=0,"",IF(ISERROR(HLOOKUP($B568,'Base facturation'!$C$4:$ALN$59,C$4,0)),"",HLOOKUP($B568,'Base facturation'!$C$4:$ALN$59,C$4,0)))</f>
        <v/>
      </c>
      <c r="D568" s="283" t="str">
        <f>IF(IF(ISERROR(HLOOKUP($B568,'Base facturation'!$C$4:$ALN$59,D$4,0)),"",HLOOKUP($B568,'Base facturation'!$C$4:$ALN$59,D$4,0))=0,"",IF(ISERROR(HLOOKUP($B568,'Base facturation'!$C$4:$ALN$59,D$4,0)),"",HLOOKUP($B568,'Base facturation'!$C$4:$ALN$59,D$4,0)))</f>
        <v/>
      </c>
      <c r="E568" s="283" t="str">
        <f>IF(IF(ISERROR(HLOOKUP($B568,'Base facturation'!$C$4:$ALN$59,E$4,0)),"",HLOOKUP($B568,'Base facturation'!$C$4:$ALN$59,E$4,0))=0,"",IF(ISERROR(HLOOKUP($B568,'Base facturation'!$C$4:$ALN$59,E$4,0)),"",HLOOKUP($B568,'Base facturation'!$C$4:$ALN$59,E$4,0)))</f>
        <v/>
      </c>
      <c r="F568" s="287" t="str">
        <f>IF(IF(ISERROR(HLOOKUP($B568,'Base facturation'!$C$4:$ALN$59,F$4,0)),"",HLOOKUP($B568,'Base facturation'!$C$4:$ALN$59,F$4,0))=0,"",IF(ISERROR(HLOOKUP($B568,'Base facturation'!$C$4:$ALN$59,F$4,0)),"",HLOOKUP($B568,'Base facturation'!$C$4:$ALN$59,F$4,0)))</f>
        <v/>
      </c>
      <c r="G568" s="309" t="str">
        <f>IF(IF(ISERROR(HLOOKUP($B568,'Base facturation'!$C$4:$ALN$59,G$4,0)),"",HLOOKUP($B568,'Base facturation'!$C$4:$ALN$59,G$4,0))=0,"",IF(ISERROR(HLOOKUP($B568,'Base facturation'!$C$4:$ALN$59,G$4,0)),"",HLOOKUP($B568,'Base facturation'!$C$4:$ALN$59,G$4,0)))</f>
        <v/>
      </c>
      <c r="H568" s="309" t="str">
        <f>IF(IF(ISERROR(HLOOKUP($B568,'Base facturation'!$C$4:$ALN$59,H$4,0)),"",HLOOKUP($B568,'Base facturation'!$C$4:$ALN$59,H$4,0))=0,"",IF(ISERROR(HLOOKUP($B568,'Base facturation'!$C$4:$ALN$59,H$4,0)),"",HLOOKUP($B568,'Base facturation'!$C$4:$ALN$59,H$4,0)))</f>
        <v/>
      </c>
      <c r="I568" s="287" t="str">
        <f t="shared" si="8"/>
        <v/>
      </c>
      <c r="J568" s="299"/>
      <c r="K568" s="294"/>
      <c r="L568" s="294"/>
      <c r="M568" s="295"/>
    </row>
    <row r="569" spans="2:13" ht="19.600000000000001" customHeight="1" x14ac:dyDescent="0.25">
      <c r="B569" s="282" t="s">
        <v>3376</v>
      </c>
      <c r="C569" s="283" t="str">
        <f>IF(IF(ISERROR(HLOOKUP($B569,'Base facturation'!$C$4:$ALN$59,C$4,0)),"",HLOOKUP($B569,'Base facturation'!$C$4:$ALN$59,C$4,0))=0,"",IF(ISERROR(HLOOKUP($B569,'Base facturation'!$C$4:$ALN$59,C$4,0)),"",HLOOKUP($B569,'Base facturation'!$C$4:$ALN$59,C$4,0)))</f>
        <v/>
      </c>
      <c r="D569" s="283" t="str">
        <f>IF(IF(ISERROR(HLOOKUP($B569,'Base facturation'!$C$4:$ALN$59,D$4,0)),"",HLOOKUP($B569,'Base facturation'!$C$4:$ALN$59,D$4,0))=0,"",IF(ISERROR(HLOOKUP($B569,'Base facturation'!$C$4:$ALN$59,D$4,0)),"",HLOOKUP($B569,'Base facturation'!$C$4:$ALN$59,D$4,0)))</f>
        <v/>
      </c>
      <c r="E569" s="283" t="str">
        <f>IF(IF(ISERROR(HLOOKUP($B569,'Base facturation'!$C$4:$ALN$59,E$4,0)),"",HLOOKUP($B569,'Base facturation'!$C$4:$ALN$59,E$4,0))=0,"",IF(ISERROR(HLOOKUP($B569,'Base facturation'!$C$4:$ALN$59,E$4,0)),"",HLOOKUP($B569,'Base facturation'!$C$4:$ALN$59,E$4,0)))</f>
        <v/>
      </c>
      <c r="F569" s="287" t="str">
        <f>IF(IF(ISERROR(HLOOKUP($B569,'Base facturation'!$C$4:$ALN$59,F$4,0)),"",HLOOKUP($B569,'Base facturation'!$C$4:$ALN$59,F$4,0))=0,"",IF(ISERROR(HLOOKUP($B569,'Base facturation'!$C$4:$ALN$59,F$4,0)),"",HLOOKUP($B569,'Base facturation'!$C$4:$ALN$59,F$4,0)))</f>
        <v/>
      </c>
      <c r="G569" s="309" t="str">
        <f>IF(IF(ISERROR(HLOOKUP($B569,'Base facturation'!$C$4:$ALN$59,G$4,0)),"",HLOOKUP($B569,'Base facturation'!$C$4:$ALN$59,G$4,0))=0,"",IF(ISERROR(HLOOKUP($B569,'Base facturation'!$C$4:$ALN$59,G$4,0)),"",HLOOKUP($B569,'Base facturation'!$C$4:$ALN$59,G$4,0)))</f>
        <v/>
      </c>
      <c r="H569" s="309" t="str">
        <f>IF(IF(ISERROR(HLOOKUP($B569,'Base facturation'!$C$4:$ALN$59,H$4,0)),"",HLOOKUP($B569,'Base facturation'!$C$4:$ALN$59,H$4,0))=0,"",IF(ISERROR(HLOOKUP($B569,'Base facturation'!$C$4:$ALN$59,H$4,0)),"",HLOOKUP($B569,'Base facturation'!$C$4:$ALN$59,H$4,0)))</f>
        <v/>
      </c>
      <c r="I569" s="287" t="str">
        <f t="shared" si="8"/>
        <v/>
      </c>
      <c r="J569" s="299"/>
      <c r="K569" s="294"/>
      <c r="L569" s="294"/>
      <c r="M569" s="295"/>
    </row>
    <row r="570" spans="2:13" ht="19.600000000000001" customHeight="1" x14ac:dyDescent="0.25">
      <c r="B570" s="282" t="s">
        <v>3377</v>
      </c>
      <c r="C570" s="283" t="str">
        <f>IF(IF(ISERROR(HLOOKUP($B570,'Base facturation'!$C$4:$ALN$59,C$4,0)),"",HLOOKUP($B570,'Base facturation'!$C$4:$ALN$59,C$4,0))=0,"",IF(ISERROR(HLOOKUP($B570,'Base facturation'!$C$4:$ALN$59,C$4,0)),"",HLOOKUP($B570,'Base facturation'!$C$4:$ALN$59,C$4,0)))</f>
        <v/>
      </c>
      <c r="D570" s="283" t="str">
        <f>IF(IF(ISERROR(HLOOKUP($B570,'Base facturation'!$C$4:$ALN$59,D$4,0)),"",HLOOKUP($B570,'Base facturation'!$C$4:$ALN$59,D$4,0))=0,"",IF(ISERROR(HLOOKUP($B570,'Base facturation'!$C$4:$ALN$59,D$4,0)),"",HLOOKUP($B570,'Base facturation'!$C$4:$ALN$59,D$4,0)))</f>
        <v/>
      </c>
      <c r="E570" s="283" t="str">
        <f>IF(IF(ISERROR(HLOOKUP($B570,'Base facturation'!$C$4:$ALN$59,E$4,0)),"",HLOOKUP($B570,'Base facturation'!$C$4:$ALN$59,E$4,0))=0,"",IF(ISERROR(HLOOKUP($B570,'Base facturation'!$C$4:$ALN$59,E$4,0)),"",HLOOKUP($B570,'Base facturation'!$C$4:$ALN$59,E$4,0)))</f>
        <v/>
      </c>
      <c r="F570" s="287" t="str">
        <f>IF(IF(ISERROR(HLOOKUP($B570,'Base facturation'!$C$4:$ALN$59,F$4,0)),"",HLOOKUP($B570,'Base facturation'!$C$4:$ALN$59,F$4,0))=0,"",IF(ISERROR(HLOOKUP($B570,'Base facturation'!$C$4:$ALN$59,F$4,0)),"",HLOOKUP($B570,'Base facturation'!$C$4:$ALN$59,F$4,0)))</f>
        <v/>
      </c>
      <c r="G570" s="309" t="str">
        <f>IF(IF(ISERROR(HLOOKUP($B570,'Base facturation'!$C$4:$ALN$59,G$4,0)),"",HLOOKUP($B570,'Base facturation'!$C$4:$ALN$59,G$4,0))=0,"",IF(ISERROR(HLOOKUP($B570,'Base facturation'!$C$4:$ALN$59,G$4,0)),"",HLOOKUP($B570,'Base facturation'!$C$4:$ALN$59,G$4,0)))</f>
        <v/>
      </c>
      <c r="H570" s="309" t="str">
        <f>IF(IF(ISERROR(HLOOKUP($B570,'Base facturation'!$C$4:$ALN$59,H$4,0)),"",HLOOKUP($B570,'Base facturation'!$C$4:$ALN$59,H$4,0))=0,"",IF(ISERROR(HLOOKUP($B570,'Base facturation'!$C$4:$ALN$59,H$4,0)),"",HLOOKUP($B570,'Base facturation'!$C$4:$ALN$59,H$4,0)))</f>
        <v/>
      </c>
      <c r="I570" s="287" t="str">
        <f t="shared" si="8"/>
        <v/>
      </c>
      <c r="J570" s="299"/>
      <c r="K570" s="294"/>
      <c r="L570" s="294"/>
      <c r="M570" s="295"/>
    </row>
    <row r="571" spans="2:13" ht="19.600000000000001" customHeight="1" x14ac:dyDescent="0.25">
      <c r="B571" s="282" t="s">
        <v>3378</v>
      </c>
      <c r="C571" s="283" t="str">
        <f>IF(IF(ISERROR(HLOOKUP($B571,'Base facturation'!$C$4:$ALN$59,C$4,0)),"",HLOOKUP($B571,'Base facturation'!$C$4:$ALN$59,C$4,0))=0,"",IF(ISERROR(HLOOKUP($B571,'Base facturation'!$C$4:$ALN$59,C$4,0)),"",HLOOKUP($B571,'Base facturation'!$C$4:$ALN$59,C$4,0)))</f>
        <v/>
      </c>
      <c r="D571" s="283" t="str">
        <f>IF(IF(ISERROR(HLOOKUP($B571,'Base facturation'!$C$4:$ALN$59,D$4,0)),"",HLOOKUP($B571,'Base facturation'!$C$4:$ALN$59,D$4,0))=0,"",IF(ISERROR(HLOOKUP($B571,'Base facturation'!$C$4:$ALN$59,D$4,0)),"",HLOOKUP($B571,'Base facturation'!$C$4:$ALN$59,D$4,0)))</f>
        <v/>
      </c>
      <c r="E571" s="283" t="str">
        <f>IF(IF(ISERROR(HLOOKUP($B571,'Base facturation'!$C$4:$ALN$59,E$4,0)),"",HLOOKUP($B571,'Base facturation'!$C$4:$ALN$59,E$4,0))=0,"",IF(ISERROR(HLOOKUP($B571,'Base facturation'!$C$4:$ALN$59,E$4,0)),"",HLOOKUP($B571,'Base facturation'!$C$4:$ALN$59,E$4,0)))</f>
        <v/>
      </c>
      <c r="F571" s="287" t="str">
        <f>IF(IF(ISERROR(HLOOKUP($B571,'Base facturation'!$C$4:$ALN$59,F$4,0)),"",HLOOKUP($B571,'Base facturation'!$C$4:$ALN$59,F$4,0))=0,"",IF(ISERROR(HLOOKUP($B571,'Base facturation'!$C$4:$ALN$59,F$4,0)),"",HLOOKUP($B571,'Base facturation'!$C$4:$ALN$59,F$4,0)))</f>
        <v/>
      </c>
      <c r="G571" s="309" t="str">
        <f>IF(IF(ISERROR(HLOOKUP($B571,'Base facturation'!$C$4:$ALN$59,G$4,0)),"",HLOOKUP($B571,'Base facturation'!$C$4:$ALN$59,G$4,0))=0,"",IF(ISERROR(HLOOKUP($B571,'Base facturation'!$C$4:$ALN$59,G$4,0)),"",HLOOKUP($B571,'Base facturation'!$C$4:$ALN$59,G$4,0)))</f>
        <v/>
      </c>
      <c r="H571" s="309" t="str">
        <f>IF(IF(ISERROR(HLOOKUP($B571,'Base facturation'!$C$4:$ALN$59,H$4,0)),"",HLOOKUP($B571,'Base facturation'!$C$4:$ALN$59,H$4,0))=0,"",IF(ISERROR(HLOOKUP($B571,'Base facturation'!$C$4:$ALN$59,H$4,0)),"",HLOOKUP($B571,'Base facturation'!$C$4:$ALN$59,H$4,0)))</f>
        <v/>
      </c>
      <c r="I571" s="287" t="str">
        <f t="shared" si="8"/>
        <v/>
      </c>
      <c r="J571" s="299"/>
      <c r="K571" s="294"/>
      <c r="L571" s="294"/>
      <c r="M571" s="295"/>
    </row>
    <row r="572" spans="2:13" ht="19.600000000000001" customHeight="1" x14ac:dyDescent="0.25">
      <c r="B572" s="282" t="s">
        <v>3379</v>
      </c>
      <c r="C572" s="283" t="str">
        <f>IF(IF(ISERROR(HLOOKUP($B572,'Base facturation'!$C$4:$ALN$59,C$4,0)),"",HLOOKUP($B572,'Base facturation'!$C$4:$ALN$59,C$4,0))=0,"",IF(ISERROR(HLOOKUP($B572,'Base facturation'!$C$4:$ALN$59,C$4,0)),"",HLOOKUP($B572,'Base facturation'!$C$4:$ALN$59,C$4,0)))</f>
        <v/>
      </c>
      <c r="D572" s="283" t="str">
        <f>IF(IF(ISERROR(HLOOKUP($B572,'Base facturation'!$C$4:$ALN$59,D$4,0)),"",HLOOKUP($B572,'Base facturation'!$C$4:$ALN$59,D$4,0))=0,"",IF(ISERROR(HLOOKUP($B572,'Base facturation'!$C$4:$ALN$59,D$4,0)),"",HLOOKUP($B572,'Base facturation'!$C$4:$ALN$59,D$4,0)))</f>
        <v/>
      </c>
      <c r="E572" s="283" t="str">
        <f>IF(IF(ISERROR(HLOOKUP($B572,'Base facturation'!$C$4:$ALN$59,E$4,0)),"",HLOOKUP($B572,'Base facturation'!$C$4:$ALN$59,E$4,0))=0,"",IF(ISERROR(HLOOKUP($B572,'Base facturation'!$C$4:$ALN$59,E$4,0)),"",HLOOKUP($B572,'Base facturation'!$C$4:$ALN$59,E$4,0)))</f>
        <v/>
      </c>
      <c r="F572" s="287" t="str">
        <f>IF(IF(ISERROR(HLOOKUP($B572,'Base facturation'!$C$4:$ALN$59,F$4,0)),"",HLOOKUP($B572,'Base facturation'!$C$4:$ALN$59,F$4,0))=0,"",IF(ISERROR(HLOOKUP($B572,'Base facturation'!$C$4:$ALN$59,F$4,0)),"",HLOOKUP($B572,'Base facturation'!$C$4:$ALN$59,F$4,0)))</f>
        <v/>
      </c>
      <c r="G572" s="309" t="str">
        <f>IF(IF(ISERROR(HLOOKUP($B572,'Base facturation'!$C$4:$ALN$59,G$4,0)),"",HLOOKUP($B572,'Base facturation'!$C$4:$ALN$59,G$4,0))=0,"",IF(ISERROR(HLOOKUP($B572,'Base facturation'!$C$4:$ALN$59,G$4,0)),"",HLOOKUP($B572,'Base facturation'!$C$4:$ALN$59,G$4,0)))</f>
        <v/>
      </c>
      <c r="H572" s="309" t="str">
        <f>IF(IF(ISERROR(HLOOKUP($B572,'Base facturation'!$C$4:$ALN$59,H$4,0)),"",HLOOKUP($B572,'Base facturation'!$C$4:$ALN$59,H$4,0))=0,"",IF(ISERROR(HLOOKUP($B572,'Base facturation'!$C$4:$ALN$59,H$4,0)),"",HLOOKUP($B572,'Base facturation'!$C$4:$ALN$59,H$4,0)))</f>
        <v/>
      </c>
      <c r="I572" s="287" t="str">
        <f t="shared" si="8"/>
        <v/>
      </c>
      <c r="J572" s="299"/>
      <c r="K572" s="294"/>
      <c r="L572" s="294"/>
      <c r="M572" s="295"/>
    </row>
    <row r="573" spans="2:13" ht="19.600000000000001" customHeight="1" x14ac:dyDescent="0.25">
      <c r="B573" s="282" t="s">
        <v>3380</v>
      </c>
      <c r="C573" s="283" t="str">
        <f>IF(IF(ISERROR(HLOOKUP($B573,'Base facturation'!$C$4:$ALN$59,C$4,0)),"",HLOOKUP($B573,'Base facturation'!$C$4:$ALN$59,C$4,0))=0,"",IF(ISERROR(HLOOKUP($B573,'Base facturation'!$C$4:$ALN$59,C$4,0)),"",HLOOKUP($B573,'Base facturation'!$C$4:$ALN$59,C$4,0)))</f>
        <v/>
      </c>
      <c r="D573" s="283" t="str">
        <f>IF(IF(ISERROR(HLOOKUP($B573,'Base facturation'!$C$4:$ALN$59,D$4,0)),"",HLOOKUP($B573,'Base facturation'!$C$4:$ALN$59,D$4,0))=0,"",IF(ISERROR(HLOOKUP($B573,'Base facturation'!$C$4:$ALN$59,D$4,0)),"",HLOOKUP($B573,'Base facturation'!$C$4:$ALN$59,D$4,0)))</f>
        <v/>
      </c>
      <c r="E573" s="283" t="str">
        <f>IF(IF(ISERROR(HLOOKUP($B573,'Base facturation'!$C$4:$ALN$59,E$4,0)),"",HLOOKUP($B573,'Base facturation'!$C$4:$ALN$59,E$4,0))=0,"",IF(ISERROR(HLOOKUP($B573,'Base facturation'!$C$4:$ALN$59,E$4,0)),"",HLOOKUP($B573,'Base facturation'!$C$4:$ALN$59,E$4,0)))</f>
        <v/>
      </c>
      <c r="F573" s="287" t="str">
        <f>IF(IF(ISERROR(HLOOKUP($B573,'Base facturation'!$C$4:$ALN$59,F$4,0)),"",HLOOKUP($B573,'Base facturation'!$C$4:$ALN$59,F$4,0))=0,"",IF(ISERROR(HLOOKUP($B573,'Base facturation'!$C$4:$ALN$59,F$4,0)),"",HLOOKUP($B573,'Base facturation'!$C$4:$ALN$59,F$4,0)))</f>
        <v/>
      </c>
      <c r="G573" s="309" t="str">
        <f>IF(IF(ISERROR(HLOOKUP($B573,'Base facturation'!$C$4:$ALN$59,G$4,0)),"",HLOOKUP($B573,'Base facturation'!$C$4:$ALN$59,G$4,0))=0,"",IF(ISERROR(HLOOKUP($B573,'Base facturation'!$C$4:$ALN$59,G$4,0)),"",HLOOKUP($B573,'Base facturation'!$C$4:$ALN$59,G$4,0)))</f>
        <v/>
      </c>
      <c r="H573" s="309" t="str">
        <f>IF(IF(ISERROR(HLOOKUP($B573,'Base facturation'!$C$4:$ALN$59,H$4,0)),"",HLOOKUP($B573,'Base facturation'!$C$4:$ALN$59,H$4,0))=0,"",IF(ISERROR(HLOOKUP($B573,'Base facturation'!$C$4:$ALN$59,H$4,0)),"",HLOOKUP($B573,'Base facturation'!$C$4:$ALN$59,H$4,0)))</f>
        <v/>
      </c>
      <c r="I573" s="287" t="str">
        <f t="shared" si="8"/>
        <v/>
      </c>
      <c r="J573" s="299"/>
      <c r="K573" s="294"/>
      <c r="L573" s="294"/>
      <c r="M573" s="295"/>
    </row>
    <row r="574" spans="2:13" ht="19.600000000000001" customHeight="1" x14ac:dyDescent="0.25">
      <c r="B574" s="282" t="s">
        <v>3381</v>
      </c>
      <c r="C574" s="283" t="str">
        <f>IF(IF(ISERROR(HLOOKUP($B574,'Base facturation'!$C$4:$ALN$59,C$4,0)),"",HLOOKUP($B574,'Base facturation'!$C$4:$ALN$59,C$4,0))=0,"",IF(ISERROR(HLOOKUP($B574,'Base facturation'!$C$4:$ALN$59,C$4,0)),"",HLOOKUP($B574,'Base facturation'!$C$4:$ALN$59,C$4,0)))</f>
        <v/>
      </c>
      <c r="D574" s="283" t="str">
        <f>IF(IF(ISERROR(HLOOKUP($B574,'Base facturation'!$C$4:$ALN$59,D$4,0)),"",HLOOKUP($B574,'Base facturation'!$C$4:$ALN$59,D$4,0))=0,"",IF(ISERROR(HLOOKUP($B574,'Base facturation'!$C$4:$ALN$59,D$4,0)),"",HLOOKUP($B574,'Base facturation'!$C$4:$ALN$59,D$4,0)))</f>
        <v/>
      </c>
      <c r="E574" s="283" t="str">
        <f>IF(IF(ISERROR(HLOOKUP($B574,'Base facturation'!$C$4:$ALN$59,E$4,0)),"",HLOOKUP($B574,'Base facturation'!$C$4:$ALN$59,E$4,0))=0,"",IF(ISERROR(HLOOKUP($B574,'Base facturation'!$C$4:$ALN$59,E$4,0)),"",HLOOKUP($B574,'Base facturation'!$C$4:$ALN$59,E$4,0)))</f>
        <v/>
      </c>
      <c r="F574" s="287" t="str">
        <f>IF(IF(ISERROR(HLOOKUP($B574,'Base facturation'!$C$4:$ALN$59,F$4,0)),"",HLOOKUP($B574,'Base facturation'!$C$4:$ALN$59,F$4,0))=0,"",IF(ISERROR(HLOOKUP($B574,'Base facturation'!$C$4:$ALN$59,F$4,0)),"",HLOOKUP($B574,'Base facturation'!$C$4:$ALN$59,F$4,0)))</f>
        <v/>
      </c>
      <c r="G574" s="309" t="str">
        <f>IF(IF(ISERROR(HLOOKUP($B574,'Base facturation'!$C$4:$ALN$59,G$4,0)),"",HLOOKUP($B574,'Base facturation'!$C$4:$ALN$59,G$4,0))=0,"",IF(ISERROR(HLOOKUP($B574,'Base facturation'!$C$4:$ALN$59,G$4,0)),"",HLOOKUP($B574,'Base facturation'!$C$4:$ALN$59,G$4,0)))</f>
        <v/>
      </c>
      <c r="H574" s="309" t="str">
        <f>IF(IF(ISERROR(HLOOKUP($B574,'Base facturation'!$C$4:$ALN$59,H$4,0)),"",HLOOKUP($B574,'Base facturation'!$C$4:$ALN$59,H$4,0))=0,"",IF(ISERROR(HLOOKUP($B574,'Base facturation'!$C$4:$ALN$59,H$4,0)),"",HLOOKUP($B574,'Base facturation'!$C$4:$ALN$59,H$4,0)))</f>
        <v/>
      </c>
      <c r="I574" s="287" t="str">
        <f t="shared" si="8"/>
        <v/>
      </c>
      <c r="J574" s="299"/>
      <c r="K574" s="294"/>
      <c r="L574" s="294"/>
      <c r="M574" s="295"/>
    </row>
    <row r="575" spans="2:13" ht="19.600000000000001" customHeight="1" x14ac:dyDescent="0.25">
      <c r="B575" s="282" t="s">
        <v>3382</v>
      </c>
      <c r="C575" s="283" t="str">
        <f>IF(IF(ISERROR(HLOOKUP($B575,'Base facturation'!$C$4:$ALN$59,C$4,0)),"",HLOOKUP($B575,'Base facturation'!$C$4:$ALN$59,C$4,0))=0,"",IF(ISERROR(HLOOKUP($B575,'Base facturation'!$C$4:$ALN$59,C$4,0)),"",HLOOKUP($B575,'Base facturation'!$C$4:$ALN$59,C$4,0)))</f>
        <v/>
      </c>
      <c r="D575" s="283" t="str">
        <f>IF(IF(ISERROR(HLOOKUP($B575,'Base facturation'!$C$4:$ALN$59,D$4,0)),"",HLOOKUP($B575,'Base facturation'!$C$4:$ALN$59,D$4,0))=0,"",IF(ISERROR(HLOOKUP($B575,'Base facturation'!$C$4:$ALN$59,D$4,0)),"",HLOOKUP($B575,'Base facturation'!$C$4:$ALN$59,D$4,0)))</f>
        <v/>
      </c>
      <c r="E575" s="283" t="str">
        <f>IF(IF(ISERROR(HLOOKUP($B575,'Base facturation'!$C$4:$ALN$59,E$4,0)),"",HLOOKUP($B575,'Base facturation'!$C$4:$ALN$59,E$4,0))=0,"",IF(ISERROR(HLOOKUP($B575,'Base facturation'!$C$4:$ALN$59,E$4,0)),"",HLOOKUP($B575,'Base facturation'!$C$4:$ALN$59,E$4,0)))</f>
        <v/>
      </c>
      <c r="F575" s="287" t="str">
        <f>IF(IF(ISERROR(HLOOKUP($B575,'Base facturation'!$C$4:$ALN$59,F$4,0)),"",HLOOKUP($B575,'Base facturation'!$C$4:$ALN$59,F$4,0))=0,"",IF(ISERROR(HLOOKUP($B575,'Base facturation'!$C$4:$ALN$59,F$4,0)),"",HLOOKUP($B575,'Base facturation'!$C$4:$ALN$59,F$4,0)))</f>
        <v/>
      </c>
      <c r="G575" s="309" t="str">
        <f>IF(IF(ISERROR(HLOOKUP($B575,'Base facturation'!$C$4:$ALN$59,G$4,0)),"",HLOOKUP($B575,'Base facturation'!$C$4:$ALN$59,G$4,0))=0,"",IF(ISERROR(HLOOKUP($B575,'Base facturation'!$C$4:$ALN$59,G$4,0)),"",HLOOKUP($B575,'Base facturation'!$C$4:$ALN$59,G$4,0)))</f>
        <v/>
      </c>
      <c r="H575" s="309" t="str">
        <f>IF(IF(ISERROR(HLOOKUP($B575,'Base facturation'!$C$4:$ALN$59,H$4,0)),"",HLOOKUP($B575,'Base facturation'!$C$4:$ALN$59,H$4,0))=0,"",IF(ISERROR(HLOOKUP($B575,'Base facturation'!$C$4:$ALN$59,H$4,0)),"",HLOOKUP($B575,'Base facturation'!$C$4:$ALN$59,H$4,0)))</f>
        <v/>
      </c>
      <c r="I575" s="287" t="str">
        <f t="shared" si="8"/>
        <v/>
      </c>
      <c r="J575" s="299"/>
      <c r="K575" s="294"/>
      <c r="L575" s="294"/>
      <c r="M575" s="295"/>
    </row>
    <row r="576" spans="2:13" ht="19.600000000000001" customHeight="1" x14ac:dyDescent="0.25">
      <c r="B576" s="282" t="s">
        <v>3383</v>
      </c>
      <c r="C576" s="283" t="str">
        <f>IF(IF(ISERROR(HLOOKUP($B576,'Base facturation'!$C$4:$ALN$59,C$4,0)),"",HLOOKUP($B576,'Base facturation'!$C$4:$ALN$59,C$4,0))=0,"",IF(ISERROR(HLOOKUP($B576,'Base facturation'!$C$4:$ALN$59,C$4,0)),"",HLOOKUP($B576,'Base facturation'!$C$4:$ALN$59,C$4,0)))</f>
        <v/>
      </c>
      <c r="D576" s="283" t="str">
        <f>IF(IF(ISERROR(HLOOKUP($B576,'Base facturation'!$C$4:$ALN$59,D$4,0)),"",HLOOKUP($B576,'Base facturation'!$C$4:$ALN$59,D$4,0))=0,"",IF(ISERROR(HLOOKUP($B576,'Base facturation'!$C$4:$ALN$59,D$4,0)),"",HLOOKUP($B576,'Base facturation'!$C$4:$ALN$59,D$4,0)))</f>
        <v/>
      </c>
      <c r="E576" s="283" t="str">
        <f>IF(IF(ISERROR(HLOOKUP($B576,'Base facturation'!$C$4:$ALN$59,E$4,0)),"",HLOOKUP($B576,'Base facturation'!$C$4:$ALN$59,E$4,0))=0,"",IF(ISERROR(HLOOKUP($B576,'Base facturation'!$C$4:$ALN$59,E$4,0)),"",HLOOKUP($B576,'Base facturation'!$C$4:$ALN$59,E$4,0)))</f>
        <v/>
      </c>
      <c r="F576" s="287" t="str">
        <f>IF(IF(ISERROR(HLOOKUP($B576,'Base facturation'!$C$4:$ALN$59,F$4,0)),"",HLOOKUP($B576,'Base facturation'!$C$4:$ALN$59,F$4,0))=0,"",IF(ISERROR(HLOOKUP($B576,'Base facturation'!$C$4:$ALN$59,F$4,0)),"",HLOOKUP($B576,'Base facturation'!$C$4:$ALN$59,F$4,0)))</f>
        <v/>
      </c>
      <c r="G576" s="309" t="str">
        <f>IF(IF(ISERROR(HLOOKUP($B576,'Base facturation'!$C$4:$ALN$59,G$4,0)),"",HLOOKUP($B576,'Base facturation'!$C$4:$ALN$59,G$4,0))=0,"",IF(ISERROR(HLOOKUP($B576,'Base facturation'!$C$4:$ALN$59,G$4,0)),"",HLOOKUP($B576,'Base facturation'!$C$4:$ALN$59,G$4,0)))</f>
        <v/>
      </c>
      <c r="H576" s="309" t="str">
        <f>IF(IF(ISERROR(HLOOKUP($B576,'Base facturation'!$C$4:$ALN$59,H$4,0)),"",HLOOKUP($B576,'Base facturation'!$C$4:$ALN$59,H$4,0))=0,"",IF(ISERROR(HLOOKUP($B576,'Base facturation'!$C$4:$ALN$59,H$4,0)),"",HLOOKUP($B576,'Base facturation'!$C$4:$ALN$59,H$4,0)))</f>
        <v/>
      </c>
      <c r="I576" s="287" t="str">
        <f t="shared" si="8"/>
        <v/>
      </c>
      <c r="J576" s="299"/>
      <c r="K576" s="294"/>
      <c r="L576" s="294"/>
      <c r="M576" s="295"/>
    </row>
    <row r="577" spans="2:13" ht="19.600000000000001" customHeight="1" x14ac:dyDescent="0.25">
      <c r="B577" s="282" t="s">
        <v>3384</v>
      </c>
      <c r="C577" s="283" t="str">
        <f>IF(IF(ISERROR(HLOOKUP($B577,'Base facturation'!$C$4:$ALN$59,C$4,0)),"",HLOOKUP($B577,'Base facturation'!$C$4:$ALN$59,C$4,0))=0,"",IF(ISERROR(HLOOKUP($B577,'Base facturation'!$C$4:$ALN$59,C$4,0)),"",HLOOKUP($B577,'Base facturation'!$C$4:$ALN$59,C$4,0)))</f>
        <v/>
      </c>
      <c r="D577" s="283" t="str">
        <f>IF(IF(ISERROR(HLOOKUP($B577,'Base facturation'!$C$4:$ALN$59,D$4,0)),"",HLOOKUP($B577,'Base facturation'!$C$4:$ALN$59,D$4,0))=0,"",IF(ISERROR(HLOOKUP($B577,'Base facturation'!$C$4:$ALN$59,D$4,0)),"",HLOOKUP($B577,'Base facturation'!$C$4:$ALN$59,D$4,0)))</f>
        <v/>
      </c>
      <c r="E577" s="283" t="str">
        <f>IF(IF(ISERROR(HLOOKUP($B577,'Base facturation'!$C$4:$ALN$59,E$4,0)),"",HLOOKUP($B577,'Base facturation'!$C$4:$ALN$59,E$4,0))=0,"",IF(ISERROR(HLOOKUP($B577,'Base facturation'!$C$4:$ALN$59,E$4,0)),"",HLOOKUP($B577,'Base facturation'!$C$4:$ALN$59,E$4,0)))</f>
        <v/>
      </c>
      <c r="F577" s="287" t="str">
        <f>IF(IF(ISERROR(HLOOKUP($B577,'Base facturation'!$C$4:$ALN$59,F$4,0)),"",HLOOKUP($B577,'Base facturation'!$C$4:$ALN$59,F$4,0))=0,"",IF(ISERROR(HLOOKUP($B577,'Base facturation'!$C$4:$ALN$59,F$4,0)),"",HLOOKUP($B577,'Base facturation'!$C$4:$ALN$59,F$4,0)))</f>
        <v/>
      </c>
      <c r="G577" s="309" t="str">
        <f>IF(IF(ISERROR(HLOOKUP($B577,'Base facturation'!$C$4:$ALN$59,G$4,0)),"",HLOOKUP($B577,'Base facturation'!$C$4:$ALN$59,G$4,0))=0,"",IF(ISERROR(HLOOKUP($B577,'Base facturation'!$C$4:$ALN$59,G$4,0)),"",HLOOKUP($B577,'Base facturation'!$C$4:$ALN$59,G$4,0)))</f>
        <v/>
      </c>
      <c r="H577" s="309" t="str">
        <f>IF(IF(ISERROR(HLOOKUP($B577,'Base facturation'!$C$4:$ALN$59,H$4,0)),"",HLOOKUP($B577,'Base facturation'!$C$4:$ALN$59,H$4,0))=0,"",IF(ISERROR(HLOOKUP($B577,'Base facturation'!$C$4:$ALN$59,H$4,0)),"",HLOOKUP($B577,'Base facturation'!$C$4:$ALN$59,H$4,0)))</f>
        <v/>
      </c>
      <c r="I577" s="287" t="str">
        <f t="shared" si="8"/>
        <v/>
      </c>
      <c r="J577" s="299"/>
      <c r="K577" s="294"/>
      <c r="L577" s="294"/>
      <c r="M577" s="295"/>
    </row>
    <row r="578" spans="2:13" ht="19.600000000000001" customHeight="1" x14ac:dyDescent="0.25">
      <c r="B578" s="282" t="s">
        <v>3385</v>
      </c>
      <c r="C578" s="283" t="str">
        <f>IF(IF(ISERROR(HLOOKUP($B578,'Base facturation'!$C$4:$ALN$59,C$4,0)),"",HLOOKUP($B578,'Base facturation'!$C$4:$ALN$59,C$4,0))=0,"",IF(ISERROR(HLOOKUP($B578,'Base facturation'!$C$4:$ALN$59,C$4,0)),"",HLOOKUP($B578,'Base facturation'!$C$4:$ALN$59,C$4,0)))</f>
        <v/>
      </c>
      <c r="D578" s="283" t="str">
        <f>IF(IF(ISERROR(HLOOKUP($B578,'Base facturation'!$C$4:$ALN$59,D$4,0)),"",HLOOKUP($B578,'Base facturation'!$C$4:$ALN$59,D$4,0))=0,"",IF(ISERROR(HLOOKUP($B578,'Base facturation'!$C$4:$ALN$59,D$4,0)),"",HLOOKUP($B578,'Base facturation'!$C$4:$ALN$59,D$4,0)))</f>
        <v/>
      </c>
      <c r="E578" s="283" t="str">
        <f>IF(IF(ISERROR(HLOOKUP($B578,'Base facturation'!$C$4:$ALN$59,E$4,0)),"",HLOOKUP($B578,'Base facturation'!$C$4:$ALN$59,E$4,0))=0,"",IF(ISERROR(HLOOKUP($B578,'Base facturation'!$C$4:$ALN$59,E$4,0)),"",HLOOKUP($B578,'Base facturation'!$C$4:$ALN$59,E$4,0)))</f>
        <v/>
      </c>
      <c r="F578" s="287" t="str">
        <f>IF(IF(ISERROR(HLOOKUP($B578,'Base facturation'!$C$4:$ALN$59,F$4,0)),"",HLOOKUP($B578,'Base facturation'!$C$4:$ALN$59,F$4,0))=0,"",IF(ISERROR(HLOOKUP($B578,'Base facturation'!$C$4:$ALN$59,F$4,0)),"",HLOOKUP($B578,'Base facturation'!$C$4:$ALN$59,F$4,0)))</f>
        <v/>
      </c>
      <c r="G578" s="309" t="str">
        <f>IF(IF(ISERROR(HLOOKUP($B578,'Base facturation'!$C$4:$ALN$59,G$4,0)),"",HLOOKUP($B578,'Base facturation'!$C$4:$ALN$59,G$4,0))=0,"",IF(ISERROR(HLOOKUP($B578,'Base facturation'!$C$4:$ALN$59,G$4,0)),"",HLOOKUP($B578,'Base facturation'!$C$4:$ALN$59,G$4,0)))</f>
        <v/>
      </c>
      <c r="H578" s="309" t="str">
        <f>IF(IF(ISERROR(HLOOKUP($B578,'Base facturation'!$C$4:$ALN$59,H$4,0)),"",HLOOKUP($B578,'Base facturation'!$C$4:$ALN$59,H$4,0))=0,"",IF(ISERROR(HLOOKUP($B578,'Base facturation'!$C$4:$ALN$59,H$4,0)),"",HLOOKUP($B578,'Base facturation'!$C$4:$ALN$59,H$4,0)))</f>
        <v/>
      </c>
      <c r="I578" s="287" t="str">
        <f t="shared" si="8"/>
        <v/>
      </c>
      <c r="J578" s="299"/>
      <c r="K578" s="294"/>
      <c r="L578" s="294"/>
      <c r="M578" s="295"/>
    </row>
    <row r="579" spans="2:13" ht="19.600000000000001" customHeight="1" x14ac:dyDescent="0.25">
      <c r="B579" s="282" t="s">
        <v>3386</v>
      </c>
      <c r="C579" s="283" t="str">
        <f>IF(IF(ISERROR(HLOOKUP($B579,'Base facturation'!$C$4:$ALN$59,C$4,0)),"",HLOOKUP($B579,'Base facturation'!$C$4:$ALN$59,C$4,0))=0,"",IF(ISERROR(HLOOKUP($B579,'Base facturation'!$C$4:$ALN$59,C$4,0)),"",HLOOKUP($B579,'Base facturation'!$C$4:$ALN$59,C$4,0)))</f>
        <v/>
      </c>
      <c r="D579" s="283" t="str">
        <f>IF(IF(ISERROR(HLOOKUP($B579,'Base facturation'!$C$4:$ALN$59,D$4,0)),"",HLOOKUP($B579,'Base facturation'!$C$4:$ALN$59,D$4,0))=0,"",IF(ISERROR(HLOOKUP($B579,'Base facturation'!$C$4:$ALN$59,D$4,0)),"",HLOOKUP($B579,'Base facturation'!$C$4:$ALN$59,D$4,0)))</f>
        <v/>
      </c>
      <c r="E579" s="283" t="str">
        <f>IF(IF(ISERROR(HLOOKUP($B579,'Base facturation'!$C$4:$ALN$59,E$4,0)),"",HLOOKUP($B579,'Base facturation'!$C$4:$ALN$59,E$4,0))=0,"",IF(ISERROR(HLOOKUP($B579,'Base facturation'!$C$4:$ALN$59,E$4,0)),"",HLOOKUP($B579,'Base facturation'!$C$4:$ALN$59,E$4,0)))</f>
        <v/>
      </c>
      <c r="F579" s="287" t="str">
        <f>IF(IF(ISERROR(HLOOKUP($B579,'Base facturation'!$C$4:$ALN$59,F$4,0)),"",HLOOKUP($B579,'Base facturation'!$C$4:$ALN$59,F$4,0))=0,"",IF(ISERROR(HLOOKUP($B579,'Base facturation'!$C$4:$ALN$59,F$4,0)),"",HLOOKUP($B579,'Base facturation'!$C$4:$ALN$59,F$4,0)))</f>
        <v/>
      </c>
      <c r="G579" s="309" t="str">
        <f>IF(IF(ISERROR(HLOOKUP($B579,'Base facturation'!$C$4:$ALN$59,G$4,0)),"",HLOOKUP($B579,'Base facturation'!$C$4:$ALN$59,G$4,0))=0,"",IF(ISERROR(HLOOKUP($B579,'Base facturation'!$C$4:$ALN$59,G$4,0)),"",HLOOKUP($B579,'Base facturation'!$C$4:$ALN$59,G$4,0)))</f>
        <v/>
      </c>
      <c r="H579" s="309" t="str">
        <f>IF(IF(ISERROR(HLOOKUP($B579,'Base facturation'!$C$4:$ALN$59,H$4,0)),"",HLOOKUP($B579,'Base facturation'!$C$4:$ALN$59,H$4,0))=0,"",IF(ISERROR(HLOOKUP($B579,'Base facturation'!$C$4:$ALN$59,H$4,0)),"",HLOOKUP($B579,'Base facturation'!$C$4:$ALN$59,H$4,0)))</f>
        <v/>
      </c>
      <c r="I579" s="287" t="str">
        <f t="shared" si="8"/>
        <v/>
      </c>
      <c r="J579" s="299"/>
      <c r="K579" s="294"/>
      <c r="L579" s="294"/>
      <c r="M579" s="295"/>
    </row>
    <row r="580" spans="2:13" ht="19.600000000000001" customHeight="1" x14ac:dyDescent="0.25">
      <c r="B580" s="282" t="s">
        <v>3387</v>
      </c>
      <c r="C580" s="283" t="str">
        <f>IF(IF(ISERROR(HLOOKUP($B580,'Base facturation'!$C$4:$ALN$59,C$4,0)),"",HLOOKUP($B580,'Base facturation'!$C$4:$ALN$59,C$4,0))=0,"",IF(ISERROR(HLOOKUP($B580,'Base facturation'!$C$4:$ALN$59,C$4,0)),"",HLOOKUP($B580,'Base facturation'!$C$4:$ALN$59,C$4,0)))</f>
        <v/>
      </c>
      <c r="D580" s="283" t="str">
        <f>IF(IF(ISERROR(HLOOKUP($B580,'Base facturation'!$C$4:$ALN$59,D$4,0)),"",HLOOKUP($B580,'Base facturation'!$C$4:$ALN$59,D$4,0))=0,"",IF(ISERROR(HLOOKUP($B580,'Base facturation'!$C$4:$ALN$59,D$4,0)),"",HLOOKUP($B580,'Base facturation'!$C$4:$ALN$59,D$4,0)))</f>
        <v/>
      </c>
      <c r="E580" s="283" t="str">
        <f>IF(IF(ISERROR(HLOOKUP($B580,'Base facturation'!$C$4:$ALN$59,E$4,0)),"",HLOOKUP($B580,'Base facturation'!$C$4:$ALN$59,E$4,0))=0,"",IF(ISERROR(HLOOKUP($B580,'Base facturation'!$C$4:$ALN$59,E$4,0)),"",HLOOKUP($B580,'Base facturation'!$C$4:$ALN$59,E$4,0)))</f>
        <v/>
      </c>
      <c r="F580" s="287" t="str">
        <f>IF(IF(ISERROR(HLOOKUP($B580,'Base facturation'!$C$4:$ALN$59,F$4,0)),"",HLOOKUP($B580,'Base facturation'!$C$4:$ALN$59,F$4,0))=0,"",IF(ISERROR(HLOOKUP($B580,'Base facturation'!$C$4:$ALN$59,F$4,0)),"",HLOOKUP($B580,'Base facturation'!$C$4:$ALN$59,F$4,0)))</f>
        <v/>
      </c>
      <c r="G580" s="309" t="str">
        <f>IF(IF(ISERROR(HLOOKUP($B580,'Base facturation'!$C$4:$ALN$59,G$4,0)),"",HLOOKUP($B580,'Base facturation'!$C$4:$ALN$59,G$4,0))=0,"",IF(ISERROR(HLOOKUP($B580,'Base facturation'!$C$4:$ALN$59,G$4,0)),"",HLOOKUP($B580,'Base facturation'!$C$4:$ALN$59,G$4,0)))</f>
        <v/>
      </c>
      <c r="H580" s="309" t="str">
        <f>IF(IF(ISERROR(HLOOKUP($B580,'Base facturation'!$C$4:$ALN$59,H$4,0)),"",HLOOKUP($B580,'Base facturation'!$C$4:$ALN$59,H$4,0))=0,"",IF(ISERROR(HLOOKUP($B580,'Base facturation'!$C$4:$ALN$59,H$4,0)),"",HLOOKUP($B580,'Base facturation'!$C$4:$ALN$59,H$4,0)))</f>
        <v/>
      </c>
      <c r="I580" s="287" t="str">
        <f t="shared" si="8"/>
        <v/>
      </c>
      <c r="J580" s="299"/>
      <c r="K580" s="294"/>
      <c r="L580" s="294"/>
      <c r="M580" s="295"/>
    </row>
    <row r="581" spans="2:13" ht="19.600000000000001" customHeight="1" x14ac:dyDescent="0.25">
      <c r="B581" s="282" t="s">
        <v>3388</v>
      </c>
      <c r="C581" s="283" t="str">
        <f>IF(IF(ISERROR(HLOOKUP($B581,'Base facturation'!$C$4:$ALN$59,C$4,0)),"",HLOOKUP($B581,'Base facturation'!$C$4:$ALN$59,C$4,0))=0,"",IF(ISERROR(HLOOKUP($B581,'Base facturation'!$C$4:$ALN$59,C$4,0)),"",HLOOKUP($B581,'Base facturation'!$C$4:$ALN$59,C$4,0)))</f>
        <v/>
      </c>
      <c r="D581" s="283" t="str">
        <f>IF(IF(ISERROR(HLOOKUP($B581,'Base facturation'!$C$4:$ALN$59,D$4,0)),"",HLOOKUP($B581,'Base facturation'!$C$4:$ALN$59,D$4,0))=0,"",IF(ISERROR(HLOOKUP($B581,'Base facturation'!$C$4:$ALN$59,D$4,0)),"",HLOOKUP($B581,'Base facturation'!$C$4:$ALN$59,D$4,0)))</f>
        <v/>
      </c>
      <c r="E581" s="283" t="str">
        <f>IF(IF(ISERROR(HLOOKUP($B581,'Base facturation'!$C$4:$ALN$59,E$4,0)),"",HLOOKUP($B581,'Base facturation'!$C$4:$ALN$59,E$4,0))=0,"",IF(ISERROR(HLOOKUP($B581,'Base facturation'!$C$4:$ALN$59,E$4,0)),"",HLOOKUP($B581,'Base facturation'!$C$4:$ALN$59,E$4,0)))</f>
        <v/>
      </c>
      <c r="F581" s="287" t="str">
        <f>IF(IF(ISERROR(HLOOKUP($B581,'Base facturation'!$C$4:$ALN$59,F$4,0)),"",HLOOKUP($B581,'Base facturation'!$C$4:$ALN$59,F$4,0))=0,"",IF(ISERROR(HLOOKUP($B581,'Base facturation'!$C$4:$ALN$59,F$4,0)),"",HLOOKUP($B581,'Base facturation'!$C$4:$ALN$59,F$4,0)))</f>
        <v/>
      </c>
      <c r="G581" s="309" t="str">
        <f>IF(IF(ISERROR(HLOOKUP($B581,'Base facturation'!$C$4:$ALN$59,G$4,0)),"",HLOOKUP($B581,'Base facturation'!$C$4:$ALN$59,G$4,0))=0,"",IF(ISERROR(HLOOKUP($B581,'Base facturation'!$C$4:$ALN$59,G$4,0)),"",HLOOKUP($B581,'Base facturation'!$C$4:$ALN$59,G$4,0)))</f>
        <v/>
      </c>
      <c r="H581" s="309" t="str">
        <f>IF(IF(ISERROR(HLOOKUP($B581,'Base facturation'!$C$4:$ALN$59,H$4,0)),"",HLOOKUP($B581,'Base facturation'!$C$4:$ALN$59,H$4,0))=0,"",IF(ISERROR(HLOOKUP($B581,'Base facturation'!$C$4:$ALN$59,H$4,0)),"",HLOOKUP($B581,'Base facturation'!$C$4:$ALN$59,H$4,0)))</f>
        <v/>
      </c>
      <c r="I581" s="287" t="str">
        <f t="shared" si="8"/>
        <v/>
      </c>
      <c r="J581" s="299"/>
      <c r="K581" s="294"/>
      <c r="L581" s="294"/>
      <c r="M581" s="295"/>
    </row>
    <row r="582" spans="2:13" ht="19.600000000000001" customHeight="1" x14ac:dyDescent="0.25">
      <c r="B582" s="282" t="s">
        <v>3389</v>
      </c>
      <c r="C582" s="283" t="str">
        <f>IF(IF(ISERROR(HLOOKUP($B582,'Base facturation'!$C$4:$ALN$59,C$4,0)),"",HLOOKUP($B582,'Base facturation'!$C$4:$ALN$59,C$4,0))=0,"",IF(ISERROR(HLOOKUP($B582,'Base facturation'!$C$4:$ALN$59,C$4,0)),"",HLOOKUP($B582,'Base facturation'!$C$4:$ALN$59,C$4,0)))</f>
        <v/>
      </c>
      <c r="D582" s="283" t="str">
        <f>IF(IF(ISERROR(HLOOKUP($B582,'Base facturation'!$C$4:$ALN$59,D$4,0)),"",HLOOKUP($B582,'Base facturation'!$C$4:$ALN$59,D$4,0))=0,"",IF(ISERROR(HLOOKUP($B582,'Base facturation'!$C$4:$ALN$59,D$4,0)),"",HLOOKUP($B582,'Base facturation'!$C$4:$ALN$59,D$4,0)))</f>
        <v/>
      </c>
      <c r="E582" s="283" t="str">
        <f>IF(IF(ISERROR(HLOOKUP($B582,'Base facturation'!$C$4:$ALN$59,E$4,0)),"",HLOOKUP($B582,'Base facturation'!$C$4:$ALN$59,E$4,0))=0,"",IF(ISERROR(HLOOKUP($B582,'Base facturation'!$C$4:$ALN$59,E$4,0)),"",HLOOKUP($B582,'Base facturation'!$C$4:$ALN$59,E$4,0)))</f>
        <v/>
      </c>
      <c r="F582" s="287" t="str">
        <f>IF(IF(ISERROR(HLOOKUP($B582,'Base facturation'!$C$4:$ALN$59,F$4,0)),"",HLOOKUP($B582,'Base facturation'!$C$4:$ALN$59,F$4,0))=0,"",IF(ISERROR(HLOOKUP($B582,'Base facturation'!$C$4:$ALN$59,F$4,0)),"",HLOOKUP($B582,'Base facturation'!$C$4:$ALN$59,F$4,0)))</f>
        <v/>
      </c>
      <c r="G582" s="309" t="str">
        <f>IF(IF(ISERROR(HLOOKUP($B582,'Base facturation'!$C$4:$ALN$59,G$4,0)),"",HLOOKUP($B582,'Base facturation'!$C$4:$ALN$59,G$4,0))=0,"",IF(ISERROR(HLOOKUP($B582,'Base facturation'!$C$4:$ALN$59,G$4,0)),"",HLOOKUP($B582,'Base facturation'!$C$4:$ALN$59,G$4,0)))</f>
        <v/>
      </c>
      <c r="H582" s="309" t="str">
        <f>IF(IF(ISERROR(HLOOKUP($B582,'Base facturation'!$C$4:$ALN$59,H$4,0)),"",HLOOKUP($B582,'Base facturation'!$C$4:$ALN$59,H$4,0))=0,"",IF(ISERROR(HLOOKUP($B582,'Base facturation'!$C$4:$ALN$59,H$4,0)),"",HLOOKUP($B582,'Base facturation'!$C$4:$ALN$59,H$4,0)))</f>
        <v/>
      </c>
      <c r="I582" s="287" t="str">
        <f t="shared" si="8"/>
        <v/>
      </c>
      <c r="J582" s="299"/>
      <c r="K582" s="294"/>
      <c r="L582" s="294"/>
      <c r="M582" s="295"/>
    </row>
    <row r="583" spans="2:13" ht="19.600000000000001" customHeight="1" x14ac:dyDescent="0.25">
      <c r="B583" s="282" t="s">
        <v>3390</v>
      </c>
      <c r="C583" s="283" t="str">
        <f>IF(IF(ISERROR(HLOOKUP($B583,'Base facturation'!$C$4:$ALN$59,C$4,0)),"",HLOOKUP($B583,'Base facturation'!$C$4:$ALN$59,C$4,0))=0,"",IF(ISERROR(HLOOKUP($B583,'Base facturation'!$C$4:$ALN$59,C$4,0)),"",HLOOKUP($B583,'Base facturation'!$C$4:$ALN$59,C$4,0)))</f>
        <v/>
      </c>
      <c r="D583" s="283" t="str">
        <f>IF(IF(ISERROR(HLOOKUP($B583,'Base facturation'!$C$4:$ALN$59,D$4,0)),"",HLOOKUP($B583,'Base facturation'!$C$4:$ALN$59,D$4,0))=0,"",IF(ISERROR(HLOOKUP($B583,'Base facturation'!$C$4:$ALN$59,D$4,0)),"",HLOOKUP($B583,'Base facturation'!$C$4:$ALN$59,D$4,0)))</f>
        <v/>
      </c>
      <c r="E583" s="283" t="str">
        <f>IF(IF(ISERROR(HLOOKUP($B583,'Base facturation'!$C$4:$ALN$59,E$4,0)),"",HLOOKUP($B583,'Base facturation'!$C$4:$ALN$59,E$4,0))=0,"",IF(ISERROR(HLOOKUP($B583,'Base facturation'!$C$4:$ALN$59,E$4,0)),"",HLOOKUP($B583,'Base facturation'!$C$4:$ALN$59,E$4,0)))</f>
        <v/>
      </c>
      <c r="F583" s="287" t="str">
        <f>IF(IF(ISERROR(HLOOKUP($B583,'Base facturation'!$C$4:$ALN$59,F$4,0)),"",HLOOKUP($B583,'Base facturation'!$C$4:$ALN$59,F$4,0))=0,"",IF(ISERROR(HLOOKUP($B583,'Base facturation'!$C$4:$ALN$59,F$4,0)),"",HLOOKUP($B583,'Base facturation'!$C$4:$ALN$59,F$4,0)))</f>
        <v/>
      </c>
      <c r="G583" s="309" t="str">
        <f>IF(IF(ISERROR(HLOOKUP($B583,'Base facturation'!$C$4:$ALN$59,G$4,0)),"",HLOOKUP($B583,'Base facturation'!$C$4:$ALN$59,G$4,0))=0,"",IF(ISERROR(HLOOKUP($B583,'Base facturation'!$C$4:$ALN$59,G$4,0)),"",HLOOKUP($B583,'Base facturation'!$C$4:$ALN$59,G$4,0)))</f>
        <v/>
      </c>
      <c r="H583" s="309" t="str">
        <f>IF(IF(ISERROR(HLOOKUP($B583,'Base facturation'!$C$4:$ALN$59,H$4,0)),"",HLOOKUP($B583,'Base facturation'!$C$4:$ALN$59,H$4,0))=0,"",IF(ISERROR(HLOOKUP($B583,'Base facturation'!$C$4:$ALN$59,H$4,0)),"",HLOOKUP($B583,'Base facturation'!$C$4:$ALN$59,H$4,0)))</f>
        <v/>
      </c>
      <c r="I583" s="287" t="str">
        <f t="shared" ref="I583:I646" si="9">IF(H583="","",IF($B$4&gt;H583,"OUI","non"))</f>
        <v/>
      </c>
      <c r="J583" s="299"/>
      <c r="K583" s="294"/>
      <c r="L583" s="294"/>
      <c r="M583" s="295"/>
    </row>
    <row r="584" spans="2:13" ht="19.600000000000001" customHeight="1" x14ac:dyDescent="0.25">
      <c r="B584" s="282" t="s">
        <v>3391</v>
      </c>
      <c r="C584" s="283" t="str">
        <f>IF(IF(ISERROR(HLOOKUP($B584,'Base facturation'!$C$4:$ALN$59,C$4,0)),"",HLOOKUP($B584,'Base facturation'!$C$4:$ALN$59,C$4,0))=0,"",IF(ISERROR(HLOOKUP($B584,'Base facturation'!$C$4:$ALN$59,C$4,0)),"",HLOOKUP($B584,'Base facturation'!$C$4:$ALN$59,C$4,0)))</f>
        <v/>
      </c>
      <c r="D584" s="283" t="str">
        <f>IF(IF(ISERROR(HLOOKUP($B584,'Base facturation'!$C$4:$ALN$59,D$4,0)),"",HLOOKUP($B584,'Base facturation'!$C$4:$ALN$59,D$4,0))=0,"",IF(ISERROR(HLOOKUP($B584,'Base facturation'!$C$4:$ALN$59,D$4,0)),"",HLOOKUP($B584,'Base facturation'!$C$4:$ALN$59,D$4,0)))</f>
        <v/>
      </c>
      <c r="E584" s="283" t="str">
        <f>IF(IF(ISERROR(HLOOKUP($B584,'Base facturation'!$C$4:$ALN$59,E$4,0)),"",HLOOKUP($B584,'Base facturation'!$C$4:$ALN$59,E$4,0))=0,"",IF(ISERROR(HLOOKUP($B584,'Base facturation'!$C$4:$ALN$59,E$4,0)),"",HLOOKUP($B584,'Base facturation'!$C$4:$ALN$59,E$4,0)))</f>
        <v/>
      </c>
      <c r="F584" s="287" t="str">
        <f>IF(IF(ISERROR(HLOOKUP($B584,'Base facturation'!$C$4:$ALN$59,F$4,0)),"",HLOOKUP($B584,'Base facturation'!$C$4:$ALN$59,F$4,0))=0,"",IF(ISERROR(HLOOKUP($B584,'Base facturation'!$C$4:$ALN$59,F$4,0)),"",HLOOKUP($B584,'Base facturation'!$C$4:$ALN$59,F$4,0)))</f>
        <v/>
      </c>
      <c r="G584" s="309" t="str">
        <f>IF(IF(ISERROR(HLOOKUP($B584,'Base facturation'!$C$4:$ALN$59,G$4,0)),"",HLOOKUP($B584,'Base facturation'!$C$4:$ALN$59,G$4,0))=0,"",IF(ISERROR(HLOOKUP($B584,'Base facturation'!$C$4:$ALN$59,G$4,0)),"",HLOOKUP($B584,'Base facturation'!$C$4:$ALN$59,G$4,0)))</f>
        <v/>
      </c>
      <c r="H584" s="309" t="str">
        <f>IF(IF(ISERROR(HLOOKUP($B584,'Base facturation'!$C$4:$ALN$59,H$4,0)),"",HLOOKUP($B584,'Base facturation'!$C$4:$ALN$59,H$4,0))=0,"",IF(ISERROR(HLOOKUP($B584,'Base facturation'!$C$4:$ALN$59,H$4,0)),"",HLOOKUP($B584,'Base facturation'!$C$4:$ALN$59,H$4,0)))</f>
        <v/>
      </c>
      <c r="I584" s="287" t="str">
        <f t="shared" si="9"/>
        <v/>
      </c>
      <c r="J584" s="299"/>
      <c r="K584" s="294"/>
      <c r="L584" s="294"/>
      <c r="M584" s="295"/>
    </row>
    <row r="585" spans="2:13" ht="19.600000000000001" customHeight="1" x14ac:dyDescent="0.25">
      <c r="B585" s="282" t="s">
        <v>3392</v>
      </c>
      <c r="C585" s="283" t="str">
        <f>IF(IF(ISERROR(HLOOKUP($B585,'Base facturation'!$C$4:$ALN$59,C$4,0)),"",HLOOKUP($B585,'Base facturation'!$C$4:$ALN$59,C$4,0))=0,"",IF(ISERROR(HLOOKUP($B585,'Base facturation'!$C$4:$ALN$59,C$4,0)),"",HLOOKUP($B585,'Base facturation'!$C$4:$ALN$59,C$4,0)))</f>
        <v/>
      </c>
      <c r="D585" s="283" t="str">
        <f>IF(IF(ISERROR(HLOOKUP($B585,'Base facturation'!$C$4:$ALN$59,D$4,0)),"",HLOOKUP($B585,'Base facturation'!$C$4:$ALN$59,D$4,0))=0,"",IF(ISERROR(HLOOKUP($B585,'Base facturation'!$C$4:$ALN$59,D$4,0)),"",HLOOKUP($B585,'Base facturation'!$C$4:$ALN$59,D$4,0)))</f>
        <v/>
      </c>
      <c r="E585" s="283" t="str">
        <f>IF(IF(ISERROR(HLOOKUP($B585,'Base facturation'!$C$4:$ALN$59,E$4,0)),"",HLOOKUP($B585,'Base facturation'!$C$4:$ALN$59,E$4,0))=0,"",IF(ISERROR(HLOOKUP($B585,'Base facturation'!$C$4:$ALN$59,E$4,0)),"",HLOOKUP($B585,'Base facturation'!$C$4:$ALN$59,E$4,0)))</f>
        <v/>
      </c>
      <c r="F585" s="287" t="str">
        <f>IF(IF(ISERROR(HLOOKUP($B585,'Base facturation'!$C$4:$ALN$59,F$4,0)),"",HLOOKUP($B585,'Base facturation'!$C$4:$ALN$59,F$4,0))=0,"",IF(ISERROR(HLOOKUP($B585,'Base facturation'!$C$4:$ALN$59,F$4,0)),"",HLOOKUP($B585,'Base facturation'!$C$4:$ALN$59,F$4,0)))</f>
        <v/>
      </c>
      <c r="G585" s="309" t="str">
        <f>IF(IF(ISERROR(HLOOKUP($B585,'Base facturation'!$C$4:$ALN$59,G$4,0)),"",HLOOKUP($B585,'Base facturation'!$C$4:$ALN$59,G$4,0))=0,"",IF(ISERROR(HLOOKUP($B585,'Base facturation'!$C$4:$ALN$59,G$4,0)),"",HLOOKUP($B585,'Base facturation'!$C$4:$ALN$59,G$4,0)))</f>
        <v/>
      </c>
      <c r="H585" s="309" t="str">
        <f>IF(IF(ISERROR(HLOOKUP($B585,'Base facturation'!$C$4:$ALN$59,H$4,0)),"",HLOOKUP($B585,'Base facturation'!$C$4:$ALN$59,H$4,0))=0,"",IF(ISERROR(HLOOKUP($B585,'Base facturation'!$C$4:$ALN$59,H$4,0)),"",HLOOKUP($B585,'Base facturation'!$C$4:$ALN$59,H$4,0)))</f>
        <v/>
      </c>
      <c r="I585" s="287" t="str">
        <f t="shared" si="9"/>
        <v/>
      </c>
      <c r="J585" s="299"/>
      <c r="K585" s="294"/>
      <c r="L585" s="294"/>
      <c r="M585" s="295"/>
    </row>
    <row r="586" spans="2:13" ht="19.600000000000001" customHeight="1" x14ac:dyDescent="0.25">
      <c r="B586" s="282" t="s">
        <v>3393</v>
      </c>
      <c r="C586" s="283" t="str">
        <f>IF(IF(ISERROR(HLOOKUP($B586,'Base facturation'!$C$4:$ALN$59,C$4,0)),"",HLOOKUP($B586,'Base facturation'!$C$4:$ALN$59,C$4,0))=0,"",IF(ISERROR(HLOOKUP($B586,'Base facturation'!$C$4:$ALN$59,C$4,0)),"",HLOOKUP($B586,'Base facturation'!$C$4:$ALN$59,C$4,0)))</f>
        <v/>
      </c>
      <c r="D586" s="283" t="str">
        <f>IF(IF(ISERROR(HLOOKUP($B586,'Base facturation'!$C$4:$ALN$59,D$4,0)),"",HLOOKUP($B586,'Base facturation'!$C$4:$ALN$59,D$4,0))=0,"",IF(ISERROR(HLOOKUP($B586,'Base facturation'!$C$4:$ALN$59,D$4,0)),"",HLOOKUP($B586,'Base facturation'!$C$4:$ALN$59,D$4,0)))</f>
        <v/>
      </c>
      <c r="E586" s="283" t="str">
        <f>IF(IF(ISERROR(HLOOKUP($B586,'Base facturation'!$C$4:$ALN$59,E$4,0)),"",HLOOKUP($B586,'Base facturation'!$C$4:$ALN$59,E$4,0))=0,"",IF(ISERROR(HLOOKUP($B586,'Base facturation'!$C$4:$ALN$59,E$4,0)),"",HLOOKUP($B586,'Base facturation'!$C$4:$ALN$59,E$4,0)))</f>
        <v/>
      </c>
      <c r="F586" s="287" t="str">
        <f>IF(IF(ISERROR(HLOOKUP($B586,'Base facturation'!$C$4:$ALN$59,F$4,0)),"",HLOOKUP($B586,'Base facturation'!$C$4:$ALN$59,F$4,0))=0,"",IF(ISERROR(HLOOKUP($B586,'Base facturation'!$C$4:$ALN$59,F$4,0)),"",HLOOKUP($B586,'Base facturation'!$C$4:$ALN$59,F$4,0)))</f>
        <v/>
      </c>
      <c r="G586" s="309" t="str">
        <f>IF(IF(ISERROR(HLOOKUP($B586,'Base facturation'!$C$4:$ALN$59,G$4,0)),"",HLOOKUP($B586,'Base facturation'!$C$4:$ALN$59,G$4,0))=0,"",IF(ISERROR(HLOOKUP($B586,'Base facturation'!$C$4:$ALN$59,G$4,0)),"",HLOOKUP($B586,'Base facturation'!$C$4:$ALN$59,G$4,0)))</f>
        <v/>
      </c>
      <c r="H586" s="309" t="str">
        <f>IF(IF(ISERROR(HLOOKUP($B586,'Base facturation'!$C$4:$ALN$59,H$4,0)),"",HLOOKUP($B586,'Base facturation'!$C$4:$ALN$59,H$4,0))=0,"",IF(ISERROR(HLOOKUP($B586,'Base facturation'!$C$4:$ALN$59,H$4,0)),"",HLOOKUP($B586,'Base facturation'!$C$4:$ALN$59,H$4,0)))</f>
        <v/>
      </c>
      <c r="I586" s="287" t="str">
        <f t="shared" si="9"/>
        <v/>
      </c>
      <c r="J586" s="299"/>
      <c r="K586" s="294"/>
      <c r="L586" s="294"/>
      <c r="M586" s="295"/>
    </row>
    <row r="587" spans="2:13" ht="19.600000000000001" customHeight="1" x14ac:dyDescent="0.25">
      <c r="B587" s="282" t="s">
        <v>3394</v>
      </c>
      <c r="C587" s="283" t="str">
        <f>IF(IF(ISERROR(HLOOKUP($B587,'Base facturation'!$C$4:$ALN$59,C$4,0)),"",HLOOKUP($B587,'Base facturation'!$C$4:$ALN$59,C$4,0))=0,"",IF(ISERROR(HLOOKUP($B587,'Base facturation'!$C$4:$ALN$59,C$4,0)),"",HLOOKUP($B587,'Base facturation'!$C$4:$ALN$59,C$4,0)))</f>
        <v/>
      </c>
      <c r="D587" s="283" t="str">
        <f>IF(IF(ISERROR(HLOOKUP($B587,'Base facturation'!$C$4:$ALN$59,D$4,0)),"",HLOOKUP($B587,'Base facturation'!$C$4:$ALN$59,D$4,0))=0,"",IF(ISERROR(HLOOKUP($B587,'Base facturation'!$C$4:$ALN$59,D$4,0)),"",HLOOKUP($B587,'Base facturation'!$C$4:$ALN$59,D$4,0)))</f>
        <v/>
      </c>
      <c r="E587" s="283" t="str">
        <f>IF(IF(ISERROR(HLOOKUP($B587,'Base facturation'!$C$4:$ALN$59,E$4,0)),"",HLOOKUP($B587,'Base facturation'!$C$4:$ALN$59,E$4,0))=0,"",IF(ISERROR(HLOOKUP($B587,'Base facturation'!$C$4:$ALN$59,E$4,0)),"",HLOOKUP($B587,'Base facturation'!$C$4:$ALN$59,E$4,0)))</f>
        <v/>
      </c>
      <c r="F587" s="287" t="str">
        <f>IF(IF(ISERROR(HLOOKUP($B587,'Base facturation'!$C$4:$ALN$59,F$4,0)),"",HLOOKUP($B587,'Base facturation'!$C$4:$ALN$59,F$4,0))=0,"",IF(ISERROR(HLOOKUP($B587,'Base facturation'!$C$4:$ALN$59,F$4,0)),"",HLOOKUP($B587,'Base facturation'!$C$4:$ALN$59,F$4,0)))</f>
        <v/>
      </c>
      <c r="G587" s="309" t="str">
        <f>IF(IF(ISERROR(HLOOKUP($B587,'Base facturation'!$C$4:$ALN$59,G$4,0)),"",HLOOKUP($B587,'Base facturation'!$C$4:$ALN$59,G$4,0))=0,"",IF(ISERROR(HLOOKUP($B587,'Base facturation'!$C$4:$ALN$59,G$4,0)),"",HLOOKUP($B587,'Base facturation'!$C$4:$ALN$59,G$4,0)))</f>
        <v/>
      </c>
      <c r="H587" s="309" t="str">
        <f>IF(IF(ISERROR(HLOOKUP($B587,'Base facturation'!$C$4:$ALN$59,H$4,0)),"",HLOOKUP($B587,'Base facturation'!$C$4:$ALN$59,H$4,0))=0,"",IF(ISERROR(HLOOKUP($B587,'Base facturation'!$C$4:$ALN$59,H$4,0)),"",HLOOKUP($B587,'Base facturation'!$C$4:$ALN$59,H$4,0)))</f>
        <v/>
      </c>
      <c r="I587" s="287" t="str">
        <f t="shared" si="9"/>
        <v/>
      </c>
      <c r="J587" s="299"/>
      <c r="K587" s="294"/>
      <c r="L587" s="294"/>
      <c r="M587" s="295"/>
    </row>
    <row r="588" spans="2:13" ht="19.600000000000001" customHeight="1" x14ac:dyDescent="0.25">
      <c r="B588" s="282" t="s">
        <v>3395</v>
      </c>
      <c r="C588" s="283" t="str">
        <f>IF(IF(ISERROR(HLOOKUP($B588,'Base facturation'!$C$4:$ALN$59,C$4,0)),"",HLOOKUP($B588,'Base facturation'!$C$4:$ALN$59,C$4,0))=0,"",IF(ISERROR(HLOOKUP($B588,'Base facturation'!$C$4:$ALN$59,C$4,0)),"",HLOOKUP($B588,'Base facturation'!$C$4:$ALN$59,C$4,0)))</f>
        <v/>
      </c>
      <c r="D588" s="283" t="str">
        <f>IF(IF(ISERROR(HLOOKUP($B588,'Base facturation'!$C$4:$ALN$59,D$4,0)),"",HLOOKUP($B588,'Base facturation'!$C$4:$ALN$59,D$4,0))=0,"",IF(ISERROR(HLOOKUP($B588,'Base facturation'!$C$4:$ALN$59,D$4,0)),"",HLOOKUP($B588,'Base facturation'!$C$4:$ALN$59,D$4,0)))</f>
        <v/>
      </c>
      <c r="E588" s="283" t="str">
        <f>IF(IF(ISERROR(HLOOKUP($B588,'Base facturation'!$C$4:$ALN$59,E$4,0)),"",HLOOKUP($B588,'Base facturation'!$C$4:$ALN$59,E$4,0))=0,"",IF(ISERROR(HLOOKUP($B588,'Base facturation'!$C$4:$ALN$59,E$4,0)),"",HLOOKUP($B588,'Base facturation'!$C$4:$ALN$59,E$4,0)))</f>
        <v/>
      </c>
      <c r="F588" s="287" t="str">
        <f>IF(IF(ISERROR(HLOOKUP($B588,'Base facturation'!$C$4:$ALN$59,F$4,0)),"",HLOOKUP($B588,'Base facturation'!$C$4:$ALN$59,F$4,0))=0,"",IF(ISERROR(HLOOKUP($B588,'Base facturation'!$C$4:$ALN$59,F$4,0)),"",HLOOKUP($B588,'Base facturation'!$C$4:$ALN$59,F$4,0)))</f>
        <v/>
      </c>
      <c r="G588" s="309" t="str">
        <f>IF(IF(ISERROR(HLOOKUP($B588,'Base facturation'!$C$4:$ALN$59,G$4,0)),"",HLOOKUP($B588,'Base facturation'!$C$4:$ALN$59,G$4,0))=0,"",IF(ISERROR(HLOOKUP($B588,'Base facturation'!$C$4:$ALN$59,G$4,0)),"",HLOOKUP($B588,'Base facturation'!$C$4:$ALN$59,G$4,0)))</f>
        <v/>
      </c>
      <c r="H588" s="309" t="str">
        <f>IF(IF(ISERROR(HLOOKUP($B588,'Base facturation'!$C$4:$ALN$59,H$4,0)),"",HLOOKUP($B588,'Base facturation'!$C$4:$ALN$59,H$4,0))=0,"",IF(ISERROR(HLOOKUP($B588,'Base facturation'!$C$4:$ALN$59,H$4,0)),"",HLOOKUP($B588,'Base facturation'!$C$4:$ALN$59,H$4,0)))</f>
        <v/>
      </c>
      <c r="I588" s="287" t="str">
        <f t="shared" si="9"/>
        <v/>
      </c>
      <c r="J588" s="299"/>
      <c r="K588" s="294"/>
      <c r="L588" s="294"/>
      <c r="M588" s="295"/>
    </row>
    <row r="589" spans="2:13" ht="19.600000000000001" customHeight="1" x14ac:dyDescent="0.25">
      <c r="B589" s="282" t="s">
        <v>3396</v>
      </c>
      <c r="C589" s="283" t="str">
        <f>IF(IF(ISERROR(HLOOKUP($B589,'Base facturation'!$C$4:$ALN$59,C$4,0)),"",HLOOKUP($B589,'Base facturation'!$C$4:$ALN$59,C$4,0))=0,"",IF(ISERROR(HLOOKUP($B589,'Base facturation'!$C$4:$ALN$59,C$4,0)),"",HLOOKUP($B589,'Base facturation'!$C$4:$ALN$59,C$4,0)))</f>
        <v/>
      </c>
      <c r="D589" s="283" t="str">
        <f>IF(IF(ISERROR(HLOOKUP($B589,'Base facturation'!$C$4:$ALN$59,D$4,0)),"",HLOOKUP($B589,'Base facturation'!$C$4:$ALN$59,D$4,0))=0,"",IF(ISERROR(HLOOKUP($B589,'Base facturation'!$C$4:$ALN$59,D$4,0)),"",HLOOKUP($B589,'Base facturation'!$C$4:$ALN$59,D$4,0)))</f>
        <v/>
      </c>
      <c r="E589" s="283" t="str">
        <f>IF(IF(ISERROR(HLOOKUP($B589,'Base facturation'!$C$4:$ALN$59,E$4,0)),"",HLOOKUP($B589,'Base facturation'!$C$4:$ALN$59,E$4,0))=0,"",IF(ISERROR(HLOOKUP($B589,'Base facturation'!$C$4:$ALN$59,E$4,0)),"",HLOOKUP($B589,'Base facturation'!$C$4:$ALN$59,E$4,0)))</f>
        <v/>
      </c>
      <c r="F589" s="287" t="str">
        <f>IF(IF(ISERROR(HLOOKUP($B589,'Base facturation'!$C$4:$ALN$59,F$4,0)),"",HLOOKUP($B589,'Base facturation'!$C$4:$ALN$59,F$4,0))=0,"",IF(ISERROR(HLOOKUP($B589,'Base facturation'!$C$4:$ALN$59,F$4,0)),"",HLOOKUP($B589,'Base facturation'!$C$4:$ALN$59,F$4,0)))</f>
        <v/>
      </c>
      <c r="G589" s="309" t="str">
        <f>IF(IF(ISERROR(HLOOKUP($B589,'Base facturation'!$C$4:$ALN$59,G$4,0)),"",HLOOKUP($B589,'Base facturation'!$C$4:$ALN$59,G$4,0))=0,"",IF(ISERROR(HLOOKUP($B589,'Base facturation'!$C$4:$ALN$59,G$4,0)),"",HLOOKUP($B589,'Base facturation'!$C$4:$ALN$59,G$4,0)))</f>
        <v/>
      </c>
      <c r="H589" s="309" t="str">
        <f>IF(IF(ISERROR(HLOOKUP($B589,'Base facturation'!$C$4:$ALN$59,H$4,0)),"",HLOOKUP($B589,'Base facturation'!$C$4:$ALN$59,H$4,0))=0,"",IF(ISERROR(HLOOKUP($B589,'Base facturation'!$C$4:$ALN$59,H$4,0)),"",HLOOKUP($B589,'Base facturation'!$C$4:$ALN$59,H$4,0)))</f>
        <v/>
      </c>
      <c r="I589" s="287" t="str">
        <f t="shared" si="9"/>
        <v/>
      </c>
      <c r="J589" s="299"/>
      <c r="K589" s="294"/>
      <c r="L589" s="294"/>
      <c r="M589" s="295"/>
    </row>
    <row r="590" spans="2:13" ht="19.600000000000001" customHeight="1" x14ac:dyDescent="0.25">
      <c r="B590" s="282" t="s">
        <v>3397</v>
      </c>
      <c r="C590" s="283" t="str">
        <f>IF(IF(ISERROR(HLOOKUP($B590,'Base facturation'!$C$4:$ALN$59,C$4,0)),"",HLOOKUP($B590,'Base facturation'!$C$4:$ALN$59,C$4,0))=0,"",IF(ISERROR(HLOOKUP($B590,'Base facturation'!$C$4:$ALN$59,C$4,0)),"",HLOOKUP($B590,'Base facturation'!$C$4:$ALN$59,C$4,0)))</f>
        <v/>
      </c>
      <c r="D590" s="283" t="str">
        <f>IF(IF(ISERROR(HLOOKUP($B590,'Base facturation'!$C$4:$ALN$59,D$4,0)),"",HLOOKUP($B590,'Base facturation'!$C$4:$ALN$59,D$4,0))=0,"",IF(ISERROR(HLOOKUP($B590,'Base facturation'!$C$4:$ALN$59,D$4,0)),"",HLOOKUP($B590,'Base facturation'!$C$4:$ALN$59,D$4,0)))</f>
        <v/>
      </c>
      <c r="E590" s="283" t="str">
        <f>IF(IF(ISERROR(HLOOKUP($B590,'Base facturation'!$C$4:$ALN$59,E$4,0)),"",HLOOKUP($B590,'Base facturation'!$C$4:$ALN$59,E$4,0))=0,"",IF(ISERROR(HLOOKUP($B590,'Base facturation'!$C$4:$ALN$59,E$4,0)),"",HLOOKUP($B590,'Base facturation'!$C$4:$ALN$59,E$4,0)))</f>
        <v/>
      </c>
      <c r="F590" s="287" t="str">
        <f>IF(IF(ISERROR(HLOOKUP($B590,'Base facturation'!$C$4:$ALN$59,F$4,0)),"",HLOOKUP($B590,'Base facturation'!$C$4:$ALN$59,F$4,0))=0,"",IF(ISERROR(HLOOKUP($B590,'Base facturation'!$C$4:$ALN$59,F$4,0)),"",HLOOKUP($B590,'Base facturation'!$C$4:$ALN$59,F$4,0)))</f>
        <v/>
      </c>
      <c r="G590" s="309" t="str">
        <f>IF(IF(ISERROR(HLOOKUP($B590,'Base facturation'!$C$4:$ALN$59,G$4,0)),"",HLOOKUP($B590,'Base facturation'!$C$4:$ALN$59,G$4,0))=0,"",IF(ISERROR(HLOOKUP($B590,'Base facturation'!$C$4:$ALN$59,G$4,0)),"",HLOOKUP($B590,'Base facturation'!$C$4:$ALN$59,G$4,0)))</f>
        <v/>
      </c>
      <c r="H590" s="309" t="str">
        <f>IF(IF(ISERROR(HLOOKUP($B590,'Base facturation'!$C$4:$ALN$59,H$4,0)),"",HLOOKUP($B590,'Base facturation'!$C$4:$ALN$59,H$4,0))=0,"",IF(ISERROR(HLOOKUP($B590,'Base facturation'!$C$4:$ALN$59,H$4,0)),"",HLOOKUP($B590,'Base facturation'!$C$4:$ALN$59,H$4,0)))</f>
        <v/>
      </c>
      <c r="I590" s="287" t="str">
        <f t="shared" si="9"/>
        <v/>
      </c>
      <c r="J590" s="299"/>
      <c r="K590" s="294"/>
      <c r="L590" s="294"/>
      <c r="M590" s="295"/>
    </row>
    <row r="591" spans="2:13" ht="19.600000000000001" customHeight="1" x14ac:dyDescent="0.25">
      <c r="B591" s="282" t="s">
        <v>3398</v>
      </c>
      <c r="C591" s="283" t="str">
        <f>IF(IF(ISERROR(HLOOKUP($B591,'Base facturation'!$C$4:$ALN$59,C$4,0)),"",HLOOKUP($B591,'Base facturation'!$C$4:$ALN$59,C$4,0))=0,"",IF(ISERROR(HLOOKUP($B591,'Base facturation'!$C$4:$ALN$59,C$4,0)),"",HLOOKUP($B591,'Base facturation'!$C$4:$ALN$59,C$4,0)))</f>
        <v/>
      </c>
      <c r="D591" s="283" t="str">
        <f>IF(IF(ISERROR(HLOOKUP($B591,'Base facturation'!$C$4:$ALN$59,D$4,0)),"",HLOOKUP($B591,'Base facturation'!$C$4:$ALN$59,D$4,0))=0,"",IF(ISERROR(HLOOKUP($B591,'Base facturation'!$C$4:$ALN$59,D$4,0)),"",HLOOKUP($B591,'Base facturation'!$C$4:$ALN$59,D$4,0)))</f>
        <v/>
      </c>
      <c r="E591" s="283" t="str">
        <f>IF(IF(ISERROR(HLOOKUP($B591,'Base facturation'!$C$4:$ALN$59,E$4,0)),"",HLOOKUP($B591,'Base facturation'!$C$4:$ALN$59,E$4,0))=0,"",IF(ISERROR(HLOOKUP($B591,'Base facturation'!$C$4:$ALN$59,E$4,0)),"",HLOOKUP($B591,'Base facturation'!$C$4:$ALN$59,E$4,0)))</f>
        <v/>
      </c>
      <c r="F591" s="287" t="str">
        <f>IF(IF(ISERROR(HLOOKUP($B591,'Base facturation'!$C$4:$ALN$59,F$4,0)),"",HLOOKUP($B591,'Base facturation'!$C$4:$ALN$59,F$4,0))=0,"",IF(ISERROR(HLOOKUP($B591,'Base facturation'!$C$4:$ALN$59,F$4,0)),"",HLOOKUP($B591,'Base facturation'!$C$4:$ALN$59,F$4,0)))</f>
        <v/>
      </c>
      <c r="G591" s="309" t="str">
        <f>IF(IF(ISERROR(HLOOKUP($B591,'Base facturation'!$C$4:$ALN$59,G$4,0)),"",HLOOKUP($B591,'Base facturation'!$C$4:$ALN$59,G$4,0))=0,"",IF(ISERROR(HLOOKUP($B591,'Base facturation'!$C$4:$ALN$59,G$4,0)),"",HLOOKUP($B591,'Base facturation'!$C$4:$ALN$59,G$4,0)))</f>
        <v/>
      </c>
      <c r="H591" s="309" t="str">
        <f>IF(IF(ISERROR(HLOOKUP($B591,'Base facturation'!$C$4:$ALN$59,H$4,0)),"",HLOOKUP($B591,'Base facturation'!$C$4:$ALN$59,H$4,0))=0,"",IF(ISERROR(HLOOKUP($B591,'Base facturation'!$C$4:$ALN$59,H$4,0)),"",HLOOKUP($B591,'Base facturation'!$C$4:$ALN$59,H$4,0)))</f>
        <v/>
      </c>
      <c r="I591" s="287" t="str">
        <f t="shared" si="9"/>
        <v/>
      </c>
      <c r="J591" s="299"/>
      <c r="K591" s="294"/>
      <c r="L591" s="294"/>
      <c r="M591" s="295"/>
    </row>
    <row r="592" spans="2:13" ht="19.600000000000001" customHeight="1" x14ac:dyDescent="0.25">
      <c r="B592" s="282" t="s">
        <v>3399</v>
      </c>
      <c r="C592" s="283" t="str">
        <f>IF(IF(ISERROR(HLOOKUP($B592,'Base facturation'!$C$4:$ALN$59,C$4,0)),"",HLOOKUP($B592,'Base facturation'!$C$4:$ALN$59,C$4,0))=0,"",IF(ISERROR(HLOOKUP($B592,'Base facturation'!$C$4:$ALN$59,C$4,0)),"",HLOOKUP($B592,'Base facturation'!$C$4:$ALN$59,C$4,0)))</f>
        <v/>
      </c>
      <c r="D592" s="283" t="str">
        <f>IF(IF(ISERROR(HLOOKUP($B592,'Base facturation'!$C$4:$ALN$59,D$4,0)),"",HLOOKUP($B592,'Base facturation'!$C$4:$ALN$59,D$4,0))=0,"",IF(ISERROR(HLOOKUP($B592,'Base facturation'!$C$4:$ALN$59,D$4,0)),"",HLOOKUP($B592,'Base facturation'!$C$4:$ALN$59,D$4,0)))</f>
        <v/>
      </c>
      <c r="E592" s="283" t="str">
        <f>IF(IF(ISERROR(HLOOKUP($B592,'Base facturation'!$C$4:$ALN$59,E$4,0)),"",HLOOKUP($B592,'Base facturation'!$C$4:$ALN$59,E$4,0))=0,"",IF(ISERROR(HLOOKUP($B592,'Base facturation'!$C$4:$ALN$59,E$4,0)),"",HLOOKUP($B592,'Base facturation'!$C$4:$ALN$59,E$4,0)))</f>
        <v/>
      </c>
      <c r="F592" s="287" t="str">
        <f>IF(IF(ISERROR(HLOOKUP($B592,'Base facturation'!$C$4:$ALN$59,F$4,0)),"",HLOOKUP($B592,'Base facturation'!$C$4:$ALN$59,F$4,0))=0,"",IF(ISERROR(HLOOKUP($B592,'Base facturation'!$C$4:$ALN$59,F$4,0)),"",HLOOKUP($B592,'Base facturation'!$C$4:$ALN$59,F$4,0)))</f>
        <v/>
      </c>
      <c r="G592" s="309" t="str">
        <f>IF(IF(ISERROR(HLOOKUP($B592,'Base facturation'!$C$4:$ALN$59,G$4,0)),"",HLOOKUP($B592,'Base facturation'!$C$4:$ALN$59,G$4,0))=0,"",IF(ISERROR(HLOOKUP($B592,'Base facturation'!$C$4:$ALN$59,G$4,0)),"",HLOOKUP($B592,'Base facturation'!$C$4:$ALN$59,G$4,0)))</f>
        <v/>
      </c>
      <c r="H592" s="309" t="str">
        <f>IF(IF(ISERROR(HLOOKUP($B592,'Base facturation'!$C$4:$ALN$59,H$4,0)),"",HLOOKUP($B592,'Base facturation'!$C$4:$ALN$59,H$4,0))=0,"",IF(ISERROR(HLOOKUP($B592,'Base facturation'!$C$4:$ALN$59,H$4,0)),"",HLOOKUP($B592,'Base facturation'!$C$4:$ALN$59,H$4,0)))</f>
        <v/>
      </c>
      <c r="I592" s="287" t="str">
        <f t="shared" si="9"/>
        <v/>
      </c>
      <c r="J592" s="299"/>
      <c r="K592" s="294"/>
      <c r="L592" s="294"/>
      <c r="M592" s="295"/>
    </row>
    <row r="593" spans="2:13" ht="19.600000000000001" customHeight="1" x14ac:dyDescent="0.25">
      <c r="B593" s="282" t="s">
        <v>3400</v>
      </c>
      <c r="C593" s="283" t="str">
        <f>IF(IF(ISERROR(HLOOKUP($B593,'Base facturation'!$C$4:$ALN$59,C$4,0)),"",HLOOKUP($B593,'Base facturation'!$C$4:$ALN$59,C$4,0))=0,"",IF(ISERROR(HLOOKUP($B593,'Base facturation'!$C$4:$ALN$59,C$4,0)),"",HLOOKUP($B593,'Base facturation'!$C$4:$ALN$59,C$4,0)))</f>
        <v/>
      </c>
      <c r="D593" s="283" t="str">
        <f>IF(IF(ISERROR(HLOOKUP($B593,'Base facturation'!$C$4:$ALN$59,D$4,0)),"",HLOOKUP($B593,'Base facturation'!$C$4:$ALN$59,D$4,0))=0,"",IF(ISERROR(HLOOKUP($B593,'Base facturation'!$C$4:$ALN$59,D$4,0)),"",HLOOKUP($B593,'Base facturation'!$C$4:$ALN$59,D$4,0)))</f>
        <v/>
      </c>
      <c r="E593" s="283" t="str">
        <f>IF(IF(ISERROR(HLOOKUP($B593,'Base facturation'!$C$4:$ALN$59,E$4,0)),"",HLOOKUP($B593,'Base facturation'!$C$4:$ALN$59,E$4,0))=0,"",IF(ISERROR(HLOOKUP($B593,'Base facturation'!$C$4:$ALN$59,E$4,0)),"",HLOOKUP($B593,'Base facturation'!$C$4:$ALN$59,E$4,0)))</f>
        <v/>
      </c>
      <c r="F593" s="287" t="str">
        <f>IF(IF(ISERROR(HLOOKUP($B593,'Base facturation'!$C$4:$ALN$59,F$4,0)),"",HLOOKUP($B593,'Base facturation'!$C$4:$ALN$59,F$4,0))=0,"",IF(ISERROR(HLOOKUP($B593,'Base facturation'!$C$4:$ALN$59,F$4,0)),"",HLOOKUP($B593,'Base facturation'!$C$4:$ALN$59,F$4,0)))</f>
        <v/>
      </c>
      <c r="G593" s="309" t="str">
        <f>IF(IF(ISERROR(HLOOKUP($B593,'Base facturation'!$C$4:$ALN$59,G$4,0)),"",HLOOKUP($B593,'Base facturation'!$C$4:$ALN$59,G$4,0))=0,"",IF(ISERROR(HLOOKUP($B593,'Base facturation'!$C$4:$ALN$59,G$4,0)),"",HLOOKUP($B593,'Base facturation'!$C$4:$ALN$59,G$4,0)))</f>
        <v/>
      </c>
      <c r="H593" s="309" t="str">
        <f>IF(IF(ISERROR(HLOOKUP($B593,'Base facturation'!$C$4:$ALN$59,H$4,0)),"",HLOOKUP($B593,'Base facturation'!$C$4:$ALN$59,H$4,0))=0,"",IF(ISERROR(HLOOKUP($B593,'Base facturation'!$C$4:$ALN$59,H$4,0)),"",HLOOKUP($B593,'Base facturation'!$C$4:$ALN$59,H$4,0)))</f>
        <v/>
      </c>
      <c r="I593" s="287" t="str">
        <f t="shared" si="9"/>
        <v/>
      </c>
      <c r="J593" s="299"/>
      <c r="K593" s="294"/>
      <c r="L593" s="294"/>
      <c r="M593" s="295"/>
    </row>
    <row r="594" spans="2:13" ht="19.600000000000001" customHeight="1" x14ac:dyDescent="0.25">
      <c r="B594" s="282" t="s">
        <v>3401</v>
      </c>
      <c r="C594" s="283" t="str">
        <f>IF(IF(ISERROR(HLOOKUP($B594,'Base facturation'!$C$4:$ALN$59,C$4,0)),"",HLOOKUP($B594,'Base facturation'!$C$4:$ALN$59,C$4,0))=0,"",IF(ISERROR(HLOOKUP($B594,'Base facturation'!$C$4:$ALN$59,C$4,0)),"",HLOOKUP($B594,'Base facturation'!$C$4:$ALN$59,C$4,0)))</f>
        <v/>
      </c>
      <c r="D594" s="283" t="str">
        <f>IF(IF(ISERROR(HLOOKUP($B594,'Base facturation'!$C$4:$ALN$59,D$4,0)),"",HLOOKUP($B594,'Base facturation'!$C$4:$ALN$59,D$4,0))=0,"",IF(ISERROR(HLOOKUP($B594,'Base facturation'!$C$4:$ALN$59,D$4,0)),"",HLOOKUP($B594,'Base facturation'!$C$4:$ALN$59,D$4,0)))</f>
        <v/>
      </c>
      <c r="E594" s="283" t="str">
        <f>IF(IF(ISERROR(HLOOKUP($B594,'Base facturation'!$C$4:$ALN$59,E$4,0)),"",HLOOKUP($B594,'Base facturation'!$C$4:$ALN$59,E$4,0))=0,"",IF(ISERROR(HLOOKUP($B594,'Base facturation'!$C$4:$ALN$59,E$4,0)),"",HLOOKUP($B594,'Base facturation'!$C$4:$ALN$59,E$4,0)))</f>
        <v/>
      </c>
      <c r="F594" s="287" t="str">
        <f>IF(IF(ISERROR(HLOOKUP($B594,'Base facturation'!$C$4:$ALN$59,F$4,0)),"",HLOOKUP($B594,'Base facturation'!$C$4:$ALN$59,F$4,0))=0,"",IF(ISERROR(HLOOKUP($B594,'Base facturation'!$C$4:$ALN$59,F$4,0)),"",HLOOKUP($B594,'Base facturation'!$C$4:$ALN$59,F$4,0)))</f>
        <v/>
      </c>
      <c r="G594" s="309" t="str">
        <f>IF(IF(ISERROR(HLOOKUP($B594,'Base facturation'!$C$4:$ALN$59,G$4,0)),"",HLOOKUP($B594,'Base facturation'!$C$4:$ALN$59,G$4,0))=0,"",IF(ISERROR(HLOOKUP($B594,'Base facturation'!$C$4:$ALN$59,G$4,0)),"",HLOOKUP($B594,'Base facturation'!$C$4:$ALN$59,G$4,0)))</f>
        <v/>
      </c>
      <c r="H594" s="309" t="str">
        <f>IF(IF(ISERROR(HLOOKUP($B594,'Base facturation'!$C$4:$ALN$59,H$4,0)),"",HLOOKUP($B594,'Base facturation'!$C$4:$ALN$59,H$4,0))=0,"",IF(ISERROR(HLOOKUP($B594,'Base facturation'!$C$4:$ALN$59,H$4,0)),"",HLOOKUP($B594,'Base facturation'!$C$4:$ALN$59,H$4,0)))</f>
        <v/>
      </c>
      <c r="I594" s="287" t="str">
        <f t="shared" si="9"/>
        <v/>
      </c>
      <c r="J594" s="299"/>
      <c r="K594" s="294"/>
      <c r="L594" s="294"/>
      <c r="M594" s="295"/>
    </row>
    <row r="595" spans="2:13" ht="19.600000000000001" customHeight="1" x14ac:dyDescent="0.25">
      <c r="B595" s="282" t="s">
        <v>3402</v>
      </c>
      <c r="C595" s="283" t="str">
        <f>IF(IF(ISERROR(HLOOKUP($B595,'Base facturation'!$C$4:$ALN$59,C$4,0)),"",HLOOKUP($B595,'Base facturation'!$C$4:$ALN$59,C$4,0))=0,"",IF(ISERROR(HLOOKUP($B595,'Base facturation'!$C$4:$ALN$59,C$4,0)),"",HLOOKUP($B595,'Base facturation'!$C$4:$ALN$59,C$4,0)))</f>
        <v/>
      </c>
      <c r="D595" s="283" t="str">
        <f>IF(IF(ISERROR(HLOOKUP($B595,'Base facturation'!$C$4:$ALN$59,D$4,0)),"",HLOOKUP($B595,'Base facturation'!$C$4:$ALN$59,D$4,0))=0,"",IF(ISERROR(HLOOKUP($B595,'Base facturation'!$C$4:$ALN$59,D$4,0)),"",HLOOKUP($B595,'Base facturation'!$C$4:$ALN$59,D$4,0)))</f>
        <v/>
      </c>
      <c r="E595" s="283" t="str">
        <f>IF(IF(ISERROR(HLOOKUP($B595,'Base facturation'!$C$4:$ALN$59,E$4,0)),"",HLOOKUP($B595,'Base facturation'!$C$4:$ALN$59,E$4,0))=0,"",IF(ISERROR(HLOOKUP($B595,'Base facturation'!$C$4:$ALN$59,E$4,0)),"",HLOOKUP($B595,'Base facturation'!$C$4:$ALN$59,E$4,0)))</f>
        <v/>
      </c>
      <c r="F595" s="287" t="str">
        <f>IF(IF(ISERROR(HLOOKUP($B595,'Base facturation'!$C$4:$ALN$59,F$4,0)),"",HLOOKUP($B595,'Base facturation'!$C$4:$ALN$59,F$4,0))=0,"",IF(ISERROR(HLOOKUP($B595,'Base facturation'!$C$4:$ALN$59,F$4,0)),"",HLOOKUP($B595,'Base facturation'!$C$4:$ALN$59,F$4,0)))</f>
        <v/>
      </c>
      <c r="G595" s="309" t="str">
        <f>IF(IF(ISERROR(HLOOKUP($B595,'Base facturation'!$C$4:$ALN$59,G$4,0)),"",HLOOKUP($B595,'Base facturation'!$C$4:$ALN$59,G$4,0))=0,"",IF(ISERROR(HLOOKUP($B595,'Base facturation'!$C$4:$ALN$59,G$4,0)),"",HLOOKUP($B595,'Base facturation'!$C$4:$ALN$59,G$4,0)))</f>
        <v/>
      </c>
      <c r="H595" s="309" t="str">
        <f>IF(IF(ISERROR(HLOOKUP($B595,'Base facturation'!$C$4:$ALN$59,H$4,0)),"",HLOOKUP($B595,'Base facturation'!$C$4:$ALN$59,H$4,0))=0,"",IF(ISERROR(HLOOKUP($B595,'Base facturation'!$C$4:$ALN$59,H$4,0)),"",HLOOKUP($B595,'Base facturation'!$C$4:$ALN$59,H$4,0)))</f>
        <v/>
      </c>
      <c r="I595" s="287" t="str">
        <f t="shared" si="9"/>
        <v/>
      </c>
      <c r="J595" s="299"/>
      <c r="K595" s="294"/>
      <c r="L595" s="294"/>
      <c r="M595" s="295"/>
    </row>
    <row r="596" spans="2:13" ht="19.600000000000001" customHeight="1" x14ac:dyDescent="0.25">
      <c r="B596" s="282" t="s">
        <v>3403</v>
      </c>
      <c r="C596" s="283" t="str">
        <f>IF(IF(ISERROR(HLOOKUP($B596,'Base facturation'!$C$4:$ALN$59,C$4,0)),"",HLOOKUP($B596,'Base facturation'!$C$4:$ALN$59,C$4,0))=0,"",IF(ISERROR(HLOOKUP($B596,'Base facturation'!$C$4:$ALN$59,C$4,0)),"",HLOOKUP($B596,'Base facturation'!$C$4:$ALN$59,C$4,0)))</f>
        <v/>
      </c>
      <c r="D596" s="283" t="str">
        <f>IF(IF(ISERROR(HLOOKUP($B596,'Base facturation'!$C$4:$ALN$59,D$4,0)),"",HLOOKUP($B596,'Base facturation'!$C$4:$ALN$59,D$4,0))=0,"",IF(ISERROR(HLOOKUP($B596,'Base facturation'!$C$4:$ALN$59,D$4,0)),"",HLOOKUP($B596,'Base facturation'!$C$4:$ALN$59,D$4,0)))</f>
        <v/>
      </c>
      <c r="E596" s="283" t="str">
        <f>IF(IF(ISERROR(HLOOKUP($B596,'Base facturation'!$C$4:$ALN$59,E$4,0)),"",HLOOKUP($B596,'Base facturation'!$C$4:$ALN$59,E$4,0))=0,"",IF(ISERROR(HLOOKUP($B596,'Base facturation'!$C$4:$ALN$59,E$4,0)),"",HLOOKUP($B596,'Base facturation'!$C$4:$ALN$59,E$4,0)))</f>
        <v/>
      </c>
      <c r="F596" s="287" t="str">
        <f>IF(IF(ISERROR(HLOOKUP($B596,'Base facturation'!$C$4:$ALN$59,F$4,0)),"",HLOOKUP($B596,'Base facturation'!$C$4:$ALN$59,F$4,0))=0,"",IF(ISERROR(HLOOKUP($B596,'Base facturation'!$C$4:$ALN$59,F$4,0)),"",HLOOKUP($B596,'Base facturation'!$C$4:$ALN$59,F$4,0)))</f>
        <v/>
      </c>
      <c r="G596" s="309" t="str">
        <f>IF(IF(ISERROR(HLOOKUP($B596,'Base facturation'!$C$4:$ALN$59,G$4,0)),"",HLOOKUP($B596,'Base facturation'!$C$4:$ALN$59,G$4,0))=0,"",IF(ISERROR(HLOOKUP($B596,'Base facturation'!$C$4:$ALN$59,G$4,0)),"",HLOOKUP($B596,'Base facturation'!$C$4:$ALN$59,G$4,0)))</f>
        <v/>
      </c>
      <c r="H596" s="309" t="str">
        <f>IF(IF(ISERROR(HLOOKUP($B596,'Base facturation'!$C$4:$ALN$59,H$4,0)),"",HLOOKUP($B596,'Base facturation'!$C$4:$ALN$59,H$4,0))=0,"",IF(ISERROR(HLOOKUP($B596,'Base facturation'!$C$4:$ALN$59,H$4,0)),"",HLOOKUP($B596,'Base facturation'!$C$4:$ALN$59,H$4,0)))</f>
        <v/>
      </c>
      <c r="I596" s="287" t="str">
        <f t="shared" si="9"/>
        <v/>
      </c>
      <c r="J596" s="299"/>
      <c r="K596" s="294"/>
      <c r="L596" s="294"/>
      <c r="M596" s="295"/>
    </row>
    <row r="597" spans="2:13" ht="19.600000000000001" customHeight="1" x14ac:dyDescent="0.25">
      <c r="B597" s="282" t="s">
        <v>3404</v>
      </c>
      <c r="C597" s="283" t="str">
        <f>IF(IF(ISERROR(HLOOKUP($B597,'Base facturation'!$C$4:$ALN$59,C$4,0)),"",HLOOKUP($B597,'Base facturation'!$C$4:$ALN$59,C$4,0))=0,"",IF(ISERROR(HLOOKUP($B597,'Base facturation'!$C$4:$ALN$59,C$4,0)),"",HLOOKUP($B597,'Base facturation'!$C$4:$ALN$59,C$4,0)))</f>
        <v/>
      </c>
      <c r="D597" s="283" t="str">
        <f>IF(IF(ISERROR(HLOOKUP($B597,'Base facturation'!$C$4:$ALN$59,D$4,0)),"",HLOOKUP($B597,'Base facturation'!$C$4:$ALN$59,D$4,0))=0,"",IF(ISERROR(HLOOKUP($B597,'Base facturation'!$C$4:$ALN$59,D$4,0)),"",HLOOKUP($B597,'Base facturation'!$C$4:$ALN$59,D$4,0)))</f>
        <v/>
      </c>
      <c r="E597" s="283" t="str">
        <f>IF(IF(ISERROR(HLOOKUP($B597,'Base facturation'!$C$4:$ALN$59,E$4,0)),"",HLOOKUP($B597,'Base facturation'!$C$4:$ALN$59,E$4,0))=0,"",IF(ISERROR(HLOOKUP($B597,'Base facturation'!$C$4:$ALN$59,E$4,0)),"",HLOOKUP($B597,'Base facturation'!$C$4:$ALN$59,E$4,0)))</f>
        <v/>
      </c>
      <c r="F597" s="287" t="str">
        <f>IF(IF(ISERROR(HLOOKUP($B597,'Base facturation'!$C$4:$ALN$59,F$4,0)),"",HLOOKUP($B597,'Base facturation'!$C$4:$ALN$59,F$4,0))=0,"",IF(ISERROR(HLOOKUP($B597,'Base facturation'!$C$4:$ALN$59,F$4,0)),"",HLOOKUP($B597,'Base facturation'!$C$4:$ALN$59,F$4,0)))</f>
        <v/>
      </c>
      <c r="G597" s="309" t="str">
        <f>IF(IF(ISERROR(HLOOKUP($B597,'Base facturation'!$C$4:$ALN$59,G$4,0)),"",HLOOKUP($B597,'Base facturation'!$C$4:$ALN$59,G$4,0))=0,"",IF(ISERROR(HLOOKUP($B597,'Base facturation'!$C$4:$ALN$59,G$4,0)),"",HLOOKUP($B597,'Base facturation'!$C$4:$ALN$59,G$4,0)))</f>
        <v/>
      </c>
      <c r="H597" s="309" t="str">
        <f>IF(IF(ISERROR(HLOOKUP($B597,'Base facturation'!$C$4:$ALN$59,H$4,0)),"",HLOOKUP($B597,'Base facturation'!$C$4:$ALN$59,H$4,0))=0,"",IF(ISERROR(HLOOKUP($B597,'Base facturation'!$C$4:$ALN$59,H$4,0)),"",HLOOKUP($B597,'Base facturation'!$C$4:$ALN$59,H$4,0)))</f>
        <v/>
      </c>
      <c r="I597" s="287" t="str">
        <f t="shared" si="9"/>
        <v/>
      </c>
      <c r="J597" s="299"/>
      <c r="K597" s="294"/>
      <c r="L597" s="294"/>
      <c r="M597" s="295"/>
    </row>
    <row r="598" spans="2:13" ht="19.600000000000001" customHeight="1" x14ac:dyDescent="0.25">
      <c r="B598" s="282" t="s">
        <v>3405</v>
      </c>
      <c r="C598" s="283" t="str">
        <f>IF(IF(ISERROR(HLOOKUP($B598,'Base facturation'!$C$4:$ALN$59,C$4,0)),"",HLOOKUP($B598,'Base facturation'!$C$4:$ALN$59,C$4,0))=0,"",IF(ISERROR(HLOOKUP($B598,'Base facturation'!$C$4:$ALN$59,C$4,0)),"",HLOOKUP($B598,'Base facturation'!$C$4:$ALN$59,C$4,0)))</f>
        <v/>
      </c>
      <c r="D598" s="283" t="str">
        <f>IF(IF(ISERROR(HLOOKUP($B598,'Base facturation'!$C$4:$ALN$59,D$4,0)),"",HLOOKUP($B598,'Base facturation'!$C$4:$ALN$59,D$4,0))=0,"",IF(ISERROR(HLOOKUP($B598,'Base facturation'!$C$4:$ALN$59,D$4,0)),"",HLOOKUP($B598,'Base facturation'!$C$4:$ALN$59,D$4,0)))</f>
        <v/>
      </c>
      <c r="E598" s="283" t="str">
        <f>IF(IF(ISERROR(HLOOKUP($B598,'Base facturation'!$C$4:$ALN$59,E$4,0)),"",HLOOKUP($B598,'Base facturation'!$C$4:$ALN$59,E$4,0))=0,"",IF(ISERROR(HLOOKUP($B598,'Base facturation'!$C$4:$ALN$59,E$4,0)),"",HLOOKUP($B598,'Base facturation'!$C$4:$ALN$59,E$4,0)))</f>
        <v/>
      </c>
      <c r="F598" s="287" t="str">
        <f>IF(IF(ISERROR(HLOOKUP($B598,'Base facturation'!$C$4:$ALN$59,F$4,0)),"",HLOOKUP($B598,'Base facturation'!$C$4:$ALN$59,F$4,0))=0,"",IF(ISERROR(HLOOKUP($B598,'Base facturation'!$C$4:$ALN$59,F$4,0)),"",HLOOKUP($B598,'Base facturation'!$C$4:$ALN$59,F$4,0)))</f>
        <v/>
      </c>
      <c r="G598" s="309" t="str">
        <f>IF(IF(ISERROR(HLOOKUP($B598,'Base facturation'!$C$4:$ALN$59,G$4,0)),"",HLOOKUP($B598,'Base facturation'!$C$4:$ALN$59,G$4,0))=0,"",IF(ISERROR(HLOOKUP($B598,'Base facturation'!$C$4:$ALN$59,G$4,0)),"",HLOOKUP($B598,'Base facturation'!$C$4:$ALN$59,G$4,0)))</f>
        <v/>
      </c>
      <c r="H598" s="309" t="str">
        <f>IF(IF(ISERROR(HLOOKUP($B598,'Base facturation'!$C$4:$ALN$59,H$4,0)),"",HLOOKUP($B598,'Base facturation'!$C$4:$ALN$59,H$4,0))=0,"",IF(ISERROR(HLOOKUP($B598,'Base facturation'!$C$4:$ALN$59,H$4,0)),"",HLOOKUP($B598,'Base facturation'!$C$4:$ALN$59,H$4,0)))</f>
        <v/>
      </c>
      <c r="I598" s="287" t="str">
        <f t="shared" si="9"/>
        <v/>
      </c>
      <c r="J598" s="299"/>
      <c r="K598" s="294"/>
      <c r="L598" s="294"/>
      <c r="M598" s="295"/>
    </row>
    <row r="599" spans="2:13" ht="19.600000000000001" customHeight="1" x14ac:dyDescent="0.25">
      <c r="B599" s="282" t="s">
        <v>3406</v>
      </c>
      <c r="C599" s="283" t="str">
        <f>IF(IF(ISERROR(HLOOKUP($B599,'Base facturation'!$C$4:$ALN$59,C$4,0)),"",HLOOKUP($B599,'Base facturation'!$C$4:$ALN$59,C$4,0))=0,"",IF(ISERROR(HLOOKUP($B599,'Base facturation'!$C$4:$ALN$59,C$4,0)),"",HLOOKUP($B599,'Base facturation'!$C$4:$ALN$59,C$4,0)))</f>
        <v/>
      </c>
      <c r="D599" s="283" t="str">
        <f>IF(IF(ISERROR(HLOOKUP($B599,'Base facturation'!$C$4:$ALN$59,D$4,0)),"",HLOOKUP($B599,'Base facturation'!$C$4:$ALN$59,D$4,0))=0,"",IF(ISERROR(HLOOKUP($B599,'Base facturation'!$C$4:$ALN$59,D$4,0)),"",HLOOKUP($B599,'Base facturation'!$C$4:$ALN$59,D$4,0)))</f>
        <v/>
      </c>
      <c r="E599" s="283" t="str">
        <f>IF(IF(ISERROR(HLOOKUP($B599,'Base facturation'!$C$4:$ALN$59,E$4,0)),"",HLOOKUP($B599,'Base facturation'!$C$4:$ALN$59,E$4,0))=0,"",IF(ISERROR(HLOOKUP($B599,'Base facturation'!$C$4:$ALN$59,E$4,0)),"",HLOOKUP($B599,'Base facturation'!$C$4:$ALN$59,E$4,0)))</f>
        <v/>
      </c>
      <c r="F599" s="287" t="str">
        <f>IF(IF(ISERROR(HLOOKUP($B599,'Base facturation'!$C$4:$ALN$59,F$4,0)),"",HLOOKUP($B599,'Base facturation'!$C$4:$ALN$59,F$4,0))=0,"",IF(ISERROR(HLOOKUP($B599,'Base facturation'!$C$4:$ALN$59,F$4,0)),"",HLOOKUP($B599,'Base facturation'!$C$4:$ALN$59,F$4,0)))</f>
        <v/>
      </c>
      <c r="G599" s="309" t="str">
        <f>IF(IF(ISERROR(HLOOKUP($B599,'Base facturation'!$C$4:$ALN$59,G$4,0)),"",HLOOKUP($B599,'Base facturation'!$C$4:$ALN$59,G$4,0))=0,"",IF(ISERROR(HLOOKUP($B599,'Base facturation'!$C$4:$ALN$59,G$4,0)),"",HLOOKUP($B599,'Base facturation'!$C$4:$ALN$59,G$4,0)))</f>
        <v/>
      </c>
      <c r="H599" s="309" t="str">
        <f>IF(IF(ISERROR(HLOOKUP($B599,'Base facturation'!$C$4:$ALN$59,H$4,0)),"",HLOOKUP($B599,'Base facturation'!$C$4:$ALN$59,H$4,0))=0,"",IF(ISERROR(HLOOKUP($B599,'Base facturation'!$C$4:$ALN$59,H$4,0)),"",HLOOKUP($B599,'Base facturation'!$C$4:$ALN$59,H$4,0)))</f>
        <v/>
      </c>
      <c r="I599" s="287" t="str">
        <f t="shared" si="9"/>
        <v/>
      </c>
      <c r="J599" s="299"/>
      <c r="K599" s="294"/>
      <c r="L599" s="294"/>
      <c r="M599" s="295"/>
    </row>
    <row r="600" spans="2:13" ht="19.600000000000001" customHeight="1" x14ac:dyDescent="0.25">
      <c r="B600" s="282" t="s">
        <v>3407</v>
      </c>
      <c r="C600" s="283" t="str">
        <f>IF(IF(ISERROR(HLOOKUP($B600,'Base facturation'!$C$4:$ALN$59,C$4,0)),"",HLOOKUP($B600,'Base facturation'!$C$4:$ALN$59,C$4,0))=0,"",IF(ISERROR(HLOOKUP($B600,'Base facturation'!$C$4:$ALN$59,C$4,0)),"",HLOOKUP($B600,'Base facturation'!$C$4:$ALN$59,C$4,0)))</f>
        <v/>
      </c>
      <c r="D600" s="283" t="str">
        <f>IF(IF(ISERROR(HLOOKUP($B600,'Base facturation'!$C$4:$ALN$59,D$4,0)),"",HLOOKUP($B600,'Base facturation'!$C$4:$ALN$59,D$4,0))=0,"",IF(ISERROR(HLOOKUP($B600,'Base facturation'!$C$4:$ALN$59,D$4,0)),"",HLOOKUP($B600,'Base facturation'!$C$4:$ALN$59,D$4,0)))</f>
        <v/>
      </c>
      <c r="E600" s="283" t="str">
        <f>IF(IF(ISERROR(HLOOKUP($B600,'Base facturation'!$C$4:$ALN$59,E$4,0)),"",HLOOKUP($B600,'Base facturation'!$C$4:$ALN$59,E$4,0))=0,"",IF(ISERROR(HLOOKUP($B600,'Base facturation'!$C$4:$ALN$59,E$4,0)),"",HLOOKUP($B600,'Base facturation'!$C$4:$ALN$59,E$4,0)))</f>
        <v/>
      </c>
      <c r="F600" s="287" t="str">
        <f>IF(IF(ISERROR(HLOOKUP($B600,'Base facturation'!$C$4:$ALN$59,F$4,0)),"",HLOOKUP($B600,'Base facturation'!$C$4:$ALN$59,F$4,0))=0,"",IF(ISERROR(HLOOKUP($B600,'Base facturation'!$C$4:$ALN$59,F$4,0)),"",HLOOKUP($B600,'Base facturation'!$C$4:$ALN$59,F$4,0)))</f>
        <v/>
      </c>
      <c r="G600" s="309" t="str">
        <f>IF(IF(ISERROR(HLOOKUP($B600,'Base facturation'!$C$4:$ALN$59,G$4,0)),"",HLOOKUP($B600,'Base facturation'!$C$4:$ALN$59,G$4,0))=0,"",IF(ISERROR(HLOOKUP($B600,'Base facturation'!$C$4:$ALN$59,G$4,0)),"",HLOOKUP($B600,'Base facturation'!$C$4:$ALN$59,G$4,0)))</f>
        <v/>
      </c>
      <c r="H600" s="309" t="str">
        <f>IF(IF(ISERROR(HLOOKUP($B600,'Base facturation'!$C$4:$ALN$59,H$4,0)),"",HLOOKUP($B600,'Base facturation'!$C$4:$ALN$59,H$4,0))=0,"",IF(ISERROR(HLOOKUP($B600,'Base facturation'!$C$4:$ALN$59,H$4,0)),"",HLOOKUP($B600,'Base facturation'!$C$4:$ALN$59,H$4,0)))</f>
        <v/>
      </c>
      <c r="I600" s="287" t="str">
        <f t="shared" si="9"/>
        <v/>
      </c>
      <c r="J600" s="299"/>
      <c r="K600" s="294"/>
      <c r="L600" s="294"/>
      <c r="M600" s="295"/>
    </row>
    <row r="601" spans="2:13" ht="19.600000000000001" customHeight="1" x14ac:dyDescent="0.25">
      <c r="B601" s="282" t="s">
        <v>3408</v>
      </c>
      <c r="C601" s="283" t="str">
        <f>IF(IF(ISERROR(HLOOKUP($B601,'Base facturation'!$C$4:$ALN$59,C$4,0)),"",HLOOKUP($B601,'Base facturation'!$C$4:$ALN$59,C$4,0))=0,"",IF(ISERROR(HLOOKUP($B601,'Base facturation'!$C$4:$ALN$59,C$4,0)),"",HLOOKUP($B601,'Base facturation'!$C$4:$ALN$59,C$4,0)))</f>
        <v/>
      </c>
      <c r="D601" s="283" t="str">
        <f>IF(IF(ISERROR(HLOOKUP($B601,'Base facturation'!$C$4:$ALN$59,D$4,0)),"",HLOOKUP($B601,'Base facturation'!$C$4:$ALN$59,D$4,0))=0,"",IF(ISERROR(HLOOKUP($B601,'Base facturation'!$C$4:$ALN$59,D$4,0)),"",HLOOKUP($B601,'Base facturation'!$C$4:$ALN$59,D$4,0)))</f>
        <v/>
      </c>
      <c r="E601" s="283" t="str">
        <f>IF(IF(ISERROR(HLOOKUP($B601,'Base facturation'!$C$4:$ALN$59,E$4,0)),"",HLOOKUP($B601,'Base facturation'!$C$4:$ALN$59,E$4,0))=0,"",IF(ISERROR(HLOOKUP($B601,'Base facturation'!$C$4:$ALN$59,E$4,0)),"",HLOOKUP($B601,'Base facturation'!$C$4:$ALN$59,E$4,0)))</f>
        <v/>
      </c>
      <c r="F601" s="287" t="str">
        <f>IF(IF(ISERROR(HLOOKUP($B601,'Base facturation'!$C$4:$ALN$59,F$4,0)),"",HLOOKUP($B601,'Base facturation'!$C$4:$ALN$59,F$4,0))=0,"",IF(ISERROR(HLOOKUP($B601,'Base facturation'!$C$4:$ALN$59,F$4,0)),"",HLOOKUP($B601,'Base facturation'!$C$4:$ALN$59,F$4,0)))</f>
        <v/>
      </c>
      <c r="G601" s="309" t="str">
        <f>IF(IF(ISERROR(HLOOKUP($B601,'Base facturation'!$C$4:$ALN$59,G$4,0)),"",HLOOKUP($B601,'Base facturation'!$C$4:$ALN$59,G$4,0))=0,"",IF(ISERROR(HLOOKUP($B601,'Base facturation'!$C$4:$ALN$59,G$4,0)),"",HLOOKUP($B601,'Base facturation'!$C$4:$ALN$59,G$4,0)))</f>
        <v/>
      </c>
      <c r="H601" s="309" t="str">
        <f>IF(IF(ISERROR(HLOOKUP($B601,'Base facturation'!$C$4:$ALN$59,H$4,0)),"",HLOOKUP($B601,'Base facturation'!$C$4:$ALN$59,H$4,0))=0,"",IF(ISERROR(HLOOKUP($B601,'Base facturation'!$C$4:$ALN$59,H$4,0)),"",HLOOKUP($B601,'Base facturation'!$C$4:$ALN$59,H$4,0)))</f>
        <v/>
      </c>
      <c r="I601" s="287" t="str">
        <f t="shared" si="9"/>
        <v/>
      </c>
      <c r="J601" s="299"/>
      <c r="K601" s="294"/>
      <c r="L601" s="294"/>
      <c r="M601" s="295"/>
    </row>
    <row r="602" spans="2:13" ht="19.600000000000001" customHeight="1" x14ac:dyDescent="0.25">
      <c r="B602" s="282" t="s">
        <v>3409</v>
      </c>
      <c r="C602" s="283" t="str">
        <f>IF(IF(ISERROR(HLOOKUP($B602,'Base facturation'!$C$4:$ALN$59,C$4,0)),"",HLOOKUP($B602,'Base facturation'!$C$4:$ALN$59,C$4,0))=0,"",IF(ISERROR(HLOOKUP($B602,'Base facturation'!$C$4:$ALN$59,C$4,0)),"",HLOOKUP($B602,'Base facturation'!$C$4:$ALN$59,C$4,0)))</f>
        <v/>
      </c>
      <c r="D602" s="283" t="str">
        <f>IF(IF(ISERROR(HLOOKUP($B602,'Base facturation'!$C$4:$ALN$59,D$4,0)),"",HLOOKUP($B602,'Base facturation'!$C$4:$ALN$59,D$4,0))=0,"",IF(ISERROR(HLOOKUP($B602,'Base facturation'!$C$4:$ALN$59,D$4,0)),"",HLOOKUP($B602,'Base facturation'!$C$4:$ALN$59,D$4,0)))</f>
        <v/>
      </c>
      <c r="E602" s="283" t="str">
        <f>IF(IF(ISERROR(HLOOKUP($B602,'Base facturation'!$C$4:$ALN$59,E$4,0)),"",HLOOKUP($B602,'Base facturation'!$C$4:$ALN$59,E$4,0))=0,"",IF(ISERROR(HLOOKUP($B602,'Base facturation'!$C$4:$ALN$59,E$4,0)),"",HLOOKUP($B602,'Base facturation'!$C$4:$ALN$59,E$4,0)))</f>
        <v/>
      </c>
      <c r="F602" s="287" t="str">
        <f>IF(IF(ISERROR(HLOOKUP($B602,'Base facturation'!$C$4:$ALN$59,F$4,0)),"",HLOOKUP($B602,'Base facturation'!$C$4:$ALN$59,F$4,0))=0,"",IF(ISERROR(HLOOKUP($B602,'Base facturation'!$C$4:$ALN$59,F$4,0)),"",HLOOKUP($B602,'Base facturation'!$C$4:$ALN$59,F$4,0)))</f>
        <v/>
      </c>
      <c r="G602" s="309" t="str">
        <f>IF(IF(ISERROR(HLOOKUP($B602,'Base facturation'!$C$4:$ALN$59,G$4,0)),"",HLOOKUP($B602,'Base facturation'!$C$4:$ALN$59,G$4,0))=0,"",IF(ISERROR(HLOOKUP($B602,'Base facturation'!$C$4:$ALN$59,G$4,0)),"",HLOOKUP($B602,'Base facturation'!$C$4:$ALN$59,G$4,0)))</f>
        <v/>
      </c>
      <c r="H602" s="309" t="str">
        <f>IF(IF(ISERROR(HLOOKUP($B602,'Base facturation'!$C$4:$ALN$59,H$4,0)),"",HLOOKUP($B602,'Base facturation'!$C$4:$ALN$59,H$4,0))=0,"",IF(ISERROR(HLOOKUP($B602,'Base facturation'!$C$4:$ALN$59,H$4,0)),"",HLOOKUP($B602,'Base facturation'!$C$4:$ALN$59,H$4,0)))</f>
        <v/>
      </c>
      <c r="I602" s="287" t="str">
        <f t="shared" si="9"/>
        <v/>
      </c>
      <c r="J602" s="299"/>
      <c r="K602" s="294"/>
      <c r="L602" s="294"/>
      <c r="M602" s="295"/>
    </row>
    <row r="603" spans="2:13" ht="19.600000000000001" customHeight="1" x14ac:dyDescent="0.25">
      <c r="B603" s="282" t="s">
        <v>3410</v>
      </c>
      <c r="C603" s="283" t="str">
        <f>IF(IF(ISERROR(HLOOKUP($B603,'Base facturation'!$C$4:$ALN$59,C$4,0)),"",HLOOKUP($B603,'Base facturation'!$C$4:$ALN$59,C$4,0))=0,"",IF(ISERROR(HLOOKUP($B603,'Base facturation'!$C$4:$ALN$59,C$4,0)),"",HLOOKUP($B603,'Base facturation'!$C$4:$ALN$59,C$4,0)))</f>
        <v/>
      </c>
      <c r="D603" s="283" t="str">
        <f>IF(IF(ISERROR(HLOOKUP($B603,'Base facturation'!$C$4:$ALN$59,D$4,0)),"",HLOOKUP($B603,'Base facturation'!$C$4:$ALN$59,D$4,0))=0,"",IF(ISERROR(HLOOKUP($B603,'Base facturation'!$C$4:$ALN$59,D$4,0)),"",HLOOKUP($B603,'Base facturation'!$C$4:$ALN$59,D$4,0)))</f>
        <v/>
      </c>
      <c r="E603" s="283" t="str">
        <f>IF(IF(ISERROR(HLOOKUP($B603,'Base facturation'!$C$4:$ALN$59,E$4,0)),"",HLOOKUP($B603,'Base facturation'!$C$4:$ALN$59,E$4,0))=0,"",IF(ISERROR(HLOOKUP($B603,'Base facturation'!$C$4:$ALN$59,E$4,0)),"",HLOOKUP($B603,'Base facturation'!$C$4:$ALN$59,E$4,0)))</f>
        <v/>
      </c>
      <c r="F603" s="287" t="str">
        <f>IF(IF(ISERROR(HLOOKUP($B603,'Base facturation'!$C$4:$ALN$59,F$4,0)),"",HLOOKUP($B603,'Base facturation'!$C$4:$ALN$59,F$4,0))=0,"",IF(ISERROR(HLOOKUP($B603,'Base facturation'!$C$4:$ALN$59,F$4,0)),"",HLOOKUP($B603,'Base facturation'!$C$4:$ALN$59,F$4,0)))</f>
        <v/>
      </c>
      <c r="G603" s="309" t="str">
        <f>IF(IF(ISERROR(HLOOKUP($B603,'Base facturation'!$C$4:$ALN$59,G$4,0)),"",HLOOKUP($B603,'Base facturation'!$C$4:$ALN$59,G$4,0))=0,"",IF(ISERROR(HLOOKUP($B603,'Base facturation'!$C$4:$ALN$59,G$4,0)),"",HLOOKUP($B603,'Base facturation'!$C$4:$ALN$59,G$4,0)))</f>
        <v/>
      </c>
      <c r="H603" s="309" t="str">
        <f>IF(IF(ISERROR(HLOOKUP($B603,'Base facturation'!$C$4:$ALN$59,H$4,0)),"",HLOOKUP($B603,'Base facturation'!$C$4:$ALN$59,H$4,0))=0,"",IF(ISERROR(HLOOKUP($B603,'Base facturation'!$C$4:$ALN$59,H$4,0)),"",HLOOKUP($B603,'Base facturation'!$C$4:$ALN$59,H$4,0)))</f>
        <v/>
      </c>
      <c r="I603" s="287" t="str">
        <f t="shared" si="9"/>
        <v/>
      </c>
      <c r="J603" s="299"/>
      <c r="K603" s="294"/>
      <c r="L603" s="294"/>
      <c r="M603" s="295"/>
    </row>
    <row r="604" spans="2:13" ht="19.600000000000001" customHeight="1" x14ac:dyDescent="0.25">
      <c r="B604" s="282" t="s">
        <v>3411</v>
      </c>
      <c r="C604" s="283" t="str">
        <f>IF(IF(ISERROR(HLOOKUP($B604,'Base facturation'!$C$4:$ALN$59,C$4,0)),"",HLOOKUP($B604,'Base facturation'!$C$4:$ALN$59,C$4,0))=0,"",IF(ISERROR(HLOOKUP($B604,'Base facturation'!$C$4:$ALN$59,C$4,0)),"",HLOOKUP($B604,'Base facturation'!$C$4:$ALN$59,C$4,0)))</f>
        <v/>
      </c>
      <c r="D604" s="283" t="str">
        <f>IF(IF(ISERROR(HLOOKUP($B604,'Base facturation'!$C$4:$ALN$59,D$4,0)),"",HLOOKUP($B604,'Base facturation'!$C$4:$ALN$59,D$4,0))=0,"",IF(ISERROR(HLOOKUP($B604,'Base facturation'!$C$4:$ALN$59,D$4,0)),"",HLOOKUP($B604,'Base facturation'!$C$4:$ALN$59,D$4,0)))</f>
        <v/>
      </c>
      <c r="E604" s="283" t="str">
        <f>IF(IF(ISERROR(HLOOKUP($B604,'Base facturation'!$C$4:$ALN$59,E$4,0)),"",HLOOKUP($B604,'Base facturation'!$C$4:$ALN$59,E$4,0))=0,"",IF(ISERROR(HLOOKUP($B604,'Base facturation'!$C$4:$ALN$59,E$4,0)),"",HLOOKUP($B604,'Base facturation'!$C$4:$ALN$59,E$4,0)))</f>
        <v/>
      </c>
      <c r="F604" s="287" t="str">
        <f>IF(IF(ISERROR(HLOOKUP($B604,'Base facturation'!$C$4:$ALN$59,F$4,0)),"",HLOOKUP($B604,'Base facturation'!$C$4:$ALN$59,F$4,0))=0,"",IF(ISERROR(HLOOKUP($B604,'Base facturation'!$C$4:$ALN$59,F$4,0)),"",HLOOKUP($B604,'Base facturation'!$C$4:$ALN$59,F$4,0)))</f>
        <v/>
      </c>
      <c r="G604" s="309" t="str">
        <f>IF(IF(ISERROR(HLOOKUP($B604,'Base facturation'!$C$4:$ALN$59,G$4,0)),"",HLOOKUP($B604,'Base facturation'!$C$4:$ALN$59,G$4,0))=0,"",IF(ISERROR(HLOOKUP($B604,'Base facturation'!$C$4:$ALN$59,G$4,0)),"",HLOOKUP($B604,'Base facturation'!$C$4:$ALN$59,G$4,0)))</f>
        <v/>
      </c>
      <c r="H604" s="309" t="str">
        <f>IF(IF(ISERROR(HLOOKUP($B604,'Base facturation'!$C$4:$ALN$59,H$4,0)),"",HLOOKUP($B604,'Base facturation'!$C$4:$ALN$59,H$4,0))=0,"",IF(ISERROR(HLOOKUP($B604,'Base facturation'!$C$4:$ALN$59,H$4,0)),"",HLOOKUP($B604,'Base facturation'!$C$4:$ALN$59,H$4,0)))</f>
        <v/>
      </c>
      <c r="I604" s="287" t="str">
        <f t="shared" si="9"/>
        <v/>
      </c>
      <c r="J604" s="299"/>
      <c r="K604" s="294"/>
      <c r="L604" s="294"/>
      <c r="M604" s="295"/>
    </row>
    <row r="605" spans="2:13" ht="19.600000000000001" customHeight="1" x14ac:dyDescent="0.25">
      <c r="B605" s="282" t="s">
        <v>3412</v>
      </c>
      <c r="C605" s="283" t="str">
        <f>IF(IF(ISERROR(HLOOKUP($B605,'Base facturation'!$C$4:$ALN$59,C$4,0)),"",HLOOKUP($B605,'Base facturation'!$C$4:$ALN$59,C$4,0))=0,"",IF(ISERROR(HLOOKUP($B605,'Base facturation'!$C$4:$ALN$59,C$4,0)),"",HLOOKUP($B605,'Base facturation'!$C$4:$ALN$59,C$4,0)))</f>
        <v/>
      </c>
      <c r="D605" s="283" t="str">
        <f>IF(IF(ISERROR(HLOOKUP($B605,'Base facturation'!$C$4:$ALN$59,D$4,0)),"",HLOOKUP($B605,'Base facturation'!$C$4:$ALN$59,D$4,0))=0,"",IF(ISERROR(HLOOKUP($B605,'Base facturation'!$C$4:$ALN$59,D$4,0)),"",HLOOKUP($B605,'Base facturation'!$C$4:$ALN$59,D$4,0)))</f>
        <v/>
      </c>
      <c r="E605" s="283" t="str">
        <f>IF(IF(ISERROR(HLOOKUP($B605,'Base facturation'!$C$4:$ALN$59,E$4,0)),"",HLOOKUP($B605,'Base facturation'!$C$4:$ALN$59,E$4,0))=0,"",IF(ISERROR(HLOOKUP($B605,'Base facturation'!$C$4:$ALN$59,E$4,0)),"",HLOOKUP($B605,'Base facturation'!$C$4:$ALN$59,E$4,0)))</f>
        <v/>
      </c>
      <c r="F605" s="287" t="str">
        <f>IF(IF(ISERROR(HLOOKUP($B605,'Base facturation'!$C$4:$ALN$59,F$4,0)),"",HLOOKUP($B605,'Base facturation'!$C$4:$ALN$59,F$4,0))=0,"",IF(ISERROR(HLOOKUP($B605,'Base facturation'!$C$4:$ALN$59,F$4,0)),"",HLOOKUP($B605,'Base facturation'!$C$4:$ALN$59,F$4,0)))</f>
        <v/>
      </c>
      <c r="G605" s="309" t="str">
        <f>IF(IF(ISERROR(HLOOKUP($B605,'Base facturation'!$C$4:$ALN$59,G$4,0)),"",HLOOKUP($B605,'Base facturation'!$C$4:$ALN$59,G$4,0))=0,"",IF(ISERROR(HLOOKUP($B605,'Base facturation'!$C$4:$ALN$59,G$4,0)),"",HLOOKUP($B605,'Base facturation'!$C$4:$ALN$59,G$4,0)))</f>
        <v/>
      </c>
      <c r="H605" s="309" t="str">
        <f>IF(IF(ISERROR(HLOOKUP($B605,'Base facturation'!$C$4:$ALN$59,H$4,0)),"",HLOOKUP($B605,'Base facturation'!$C$4:$ALN$59,H$4,0))=0,"",IF(ISERROR(HLOOKUP($B605,'Base facturation'!$C$4:$ALN$59,H$4,0)),"",HLOOKUP($B605,'Base facturation'!$C$4:$ALN$59,H$4,0)))</f>
        <v/>
      </c>
      <c r="I605" s="287" t="str">
        <f t="shared" si="9"/>
        <v/>
      </c>
      <c r="J605" s="299"/>
      <c r="K605" s="294"/>
      <c r="L605" s="294"/>
      <c r="M605" s="295"/>
    </row>
    <row r="606" spans="2:13" ht="19.600000000000001" customHeight="1" x14ac:dyDescent="0.25">
      <c r="B606" s="282" t="s">
        <v>3413</v>
      </c>
      <c r="C606" s="283" t="str">
        <f>IF(IF(ISERROR(HLOOKUP($B606,'Base facturation'!$C$4:$ALN$59,C$4,0)),"",HLOOKUP($B606,'Base facturation'!$C$4:$ALN$59,C$4,0))=0,"",IF(ISERROR(HLOOKUP($B606,'Base facturation'!$C$4:$ALN$59,C$4,0)),"",HLOOKUP($B606,'Base facturation'!$C$4:$ALN$59,C$4,0)))</f>
        <v/>
      </c>
      <c r="D606" s="283" t="str">
        <f>IF(IF(ISERROR(HLOOKUP($B606,'Base facturation'!$C$4:$ALN$59,D$4,0)),"",HLOOKUP($B606,'Base facturation'!$C$4:$ALN$59,D$4,0))=0,"",IF(ISERROR(HLOOKUP($B606,'Base facturation'!$C$4:$ALN$59,D$4,0)),"",HLOOKUP($B606,'Base facturation'!$C$4:$ALN$59,D$4,0)))</f>
        <v/>
      </c>
      <c r="E606" s="283" t="str">
        <f>IF(IF(ISERROR(HLOOKUP($B606,'Base facturation'!$C$4:$ALN$59,E$4,0)),"",HLOOKUP($B606,'Base facturation'!$C$4:$ALN$59,E$4,0))=0,"",IF(ISERROR(HLOOKUP($B606,'Base facturation'!$C$4:$ALN$59,E$4,0)),"",HLOOKUP($B606,'Base facturation'!$C$4:$ALN$59,E$4,0)))</f>
        <v/>
      </c>
      <c r="F606" s="287" t="str">
        <f>IF(IF(ISERROR(HLOOKUP($B606,'Base facturation'!$C$4:$ALN$59,F$4,0)),"",HLOOKUP($B606,'Base facturation'!$C$4:$ALN$59,F$4,0))=0,"",IF(ISERROR(HLOOKUP($B606,'Base facturation'!$C$4:$ALN$59,F$4,0)),"",HLOOKUP($B606,'Base facturation'!$C$4:$ALN$59,F$4,0)))</f>
        <v/>
      </c>
      <c r="G606" s="309" t="str">
        <f>IF(IF(ISERROR(HLOOKUP($B606,'Base facturation'!$C$4:$ALN$59,G$4,0)),"",HLOOKUP($B606,'Base facturation'!$C$4:$ALN$59,G$4,0))=0,"",IF(ISERROR(HLOOKUP($B606,'Base facturation'!$C$4:$ALN$59,G$4,0)),"",HLOOKUP($B606,'Base facturation'!$C$4:$ALN$59,G$4,0)))</f>
        <v/>
      </c>
      <c r="H606" s="309" t="str">
        <f>IF(IF(ISERROR(HLOOKUP($B606,'Base facturation'!$C$4:$ALN$59,H$4,0)),"",HLOOKUP($B606,'Base facturation'!$C$4:$ALN$59,H$4,0))=0,"",IF(ISERROR(HLOOKUP($B606,'Base facturation'!$C$4:$ALN$59,H$4,0)),"",HLOOKUP($B606,'Base facturation'!$C$4:$ALN$59,H$4,0)))</f>
        <v/>
      </c>
      <c r="I606" s="287" t="str">
        <f t="shared" si="9"/>
        <v/>
      </c>
      <c r="J606" s="299"/>
      <c r="K606" s="294"/>
      <c r="L606" s="294"/>
      <c r="M606" s="295"/>
    </row>
    <row r="607" spans="2:13" ht="19.600000000000001" customHeight="1" x14ac:dyDescent="0.25">
      <c r="B607" s="282" t="s">
        <v>3414</v>
      </c>
      <c r="C607" s="283" t="str">
        <f>IF(IF(ISERROR(HLOOKUP($B607,'Base facturation'!$C$4:$ALN$59,C$4,0)),"",HLOOKUP($B607,'Base facturation'!$C$4:$ALN$59,C$4,0))=0,"",IF(ISERROR(HLOOKUP($B607,'Base facturation'!$C$4:$ALN$59,C$4,0)),"",HLOOKUP($B607,'Base facturation'!$C$4:$ALN$59,C$4,0)))</f>
        <v/>
      </c>
      <c r="D607" s="283" t="str">
        <f>IF(IF(ISERROR(HLOOKUP($B607,'Base facturation'!$C$4:$ALN$59,D$4,0)),"",HLOOKUP($B607,'Base facturation'!$C$4:$ALN$59,D$4,0))=0,"",IF(ISERROR(HLOOKUP($B607,'Base facturation'!$C$4:$ALN$59,D$4,0)),"",HLOOKUP($B607,'Base facturation'!$C$4:$ALN$59,D$4,0)))</f>
        <v/>
      </c>
      <c r="E607" s="283" t="str">
        <f>IF(IF(ISERROR(HLOOKUP($B607,'Base facturation'!$C$4:$ALN$59,E$4,0)),"",HLOOKUP($B607,'Base facturation'!$C$4:$ALN$59,E$4,0))=0,"",IF(ISERROR(HLOOKUP($B607,'Base facturation'!$C$4:$ALN$59,E$4,0)),"",HLOOKUP($B607,'Base facturation'!$C$4:$ALN$59,E$4,0)))</f>
        <v/>
      </c>
      <c r="F607" s="287" t="str">
        <f>IF(IF(ISERROR(HLOOKUP($B607,'Base facturation'!$C$4:$ALN$59,F$4,0)),"",HLOOKUP($B607,'Base facturation'!$C$4:$ALN$59,F$4,0))=0,"",IF(ISERROR(HLOOKUP($B607,'Base facturation'!$C$4:$ALN$59,F$4,0)),"",HLOOKUP($B607,'Base facturation'!$C$4:$ALN$59,F$4,0)))</f>
        <v/>
      </c>
      <c r="G607" s="309" t="str">
        <f>IF(IF(ISERROR(HLOOKUP($B607,'Base facturation'!$C$4:$ALN$59,G$4,0)),"",HLOOKUP($B607,'Base facturation'!$C$4:$ALN$59,G$4,0))=0,"",IF(ISERROR(HLOOKUP($B607,'Base facturation'!$C$4:$ALN$59,G$4,0)),"",HLOOKUP($B607,'Base facturation'!$C$4:$ALN$59,G$4,0)))</f>
        <v/>
      </c>
      <c r="H607" s="309" t="str">
        <f>IF(IF(ISERROR(HLOOKUP($B607,'Base facturation'!$C$4:$ALN$59,H$4,0)),"",HLOOKUP($B607,'Base facturation'!$C$4:$ALN$59,H$4,0))=0,"",IF(ISERROR(HLOOKUP($B607,'Base facturation'!$C$4:$ALN$59,H$4,0)),"",HLOOKUP($B607,'Base facturation'!$C$4:$ALN$59,H$4,0)))</f>
        <v/>
      </c>
      <c r="I607" s="287" t="str">
        <f t="shared" si="9"/>
        <v/>
      </c>
      <c r="J607" s="299"/>
      <c r="K607" s="294"/>
      <c r="L607" s="294"/>
      <c r="M607" s="295"/>
    </row>
    <row r="608" spans="2:13" ht="19.600000000000001" customHeight="1" x14ac:dyDescent="0.25">
      <c r="B608" s="282" t="s">
        <v>3415</v>
      </c>
      <c r="C608" s="283" t="str">
        <f>IF(IF(ISERROR(HLOOKUP($B608,'Base facturation'!$C$4:$ALN$59,C$4,0)),"",HLOOKUP($B608,'Base facturation'!$C$4:$ALN$59,C$4,0))=0,"",IF(ISERROR(HLOOKUP($B608,'Base facturation'!$C$4:$ALN$59,C$4,0)),"",HLOOKUP($B608,'Base facturation'!$C$4:$ALN$59,C$4,0)))</f>
        <v/>
      </c>
      <c r="D608" s="283" t="str">
        <f>IF(IF(ISERROR(HLOOKUP($B608,'Base facturation'!$C$4:$ALN$59,D$4,0)),"",HLOOKUP($B608,'Base facturation'!$C$4:$ALN$59,D$4,0))=0,"",IF(ISERROR(HLOOKUP($B608,'Base facturation'!$C$4:$ALN$59,D$4,0)),"",HLOOKUP($B608,'Base facturation'!$C$4:$ALN$59,D$4,0)))</f>
        <v/>
      </c>
      <c r="E608" s="283" t="str">
        <f>IF(IF(ISERROR(HLOOKUP($B608,'Base facturation'!$C$4:$ALN$59,E$4,0)),"",HLOOKUP($B608,'Base facturation'!$C$4:$ALN$59,E$4,0))=0,"",IF(ISERROR(HLOOKUP($B608,'Base facturation'!$C$4:$ALN$59,E$4,0)),"",HLOOKUP($B608,'Base facturation'!$C$4:$ALN$59,E$4,0)))</f>
        <v/>
      </c>
      <c r="F608" s="287" t="str">
        <f>IF(IF(ISERROR(HLOOKUP($B608,'Base facturation'!$C$4:$ALN$59,F$4,0)),"",HLOOKUP($B608,'Base facturation'!$C$4:$ALN$59,F$4,0))=0,"",IF(ISERROR(HLOOKUP($B608,'Base facturation'!$C$4:$ALN$59,F$4,0)),"",HLOOKUP($B608,'Base facturation'!$C$4:$ALN$59,F$4,0)))</f>
        <v/>
      </c>
      <c r="G608" s="309" t="str">
        <f>IF(IF(ISERROR(HLOOKUP($B608,'Base facturation'!$C$4:$ALN$59,G$4,0)),"",HLOOKUP($B608,'Base facturation'!$C$4:$ALN$59,G$4,0))=0,"",IF(ISERROR(HLOOKUP($B608,'Base facturation'!$C$4:$ALN$59,G$4,0)),"",HLOOKUP($B608,'Base facturation'!$C$4:$ALN$59,G$4,0)))</f>
        <v/>
      </c>
      <c r="H608" s="309" t="str">
        <f>IF(IF(ISERROR(HLOOKUP($B608,'Base facturation'!$C$4:$ALN$59,H$4,0)),"",HLOOKUP($B608,'Base facturation'!$C$4:$ALN$59,H$4,0))=0,"",IF(ISERROR(HLOOKUP($B608,'Base facturation'!$C$4:$ALN$59,H$4,0)),"",HLOOKUP($B608,'Base facturation'!$C$4:$ALN$59,H$4,0)))</f>
        <v/>
      </c>
      <c r="I608" s="287" t="str">
        <f t="shared" si="9"/>
        <v/>
      </c>
      <c r="J608" s="299"/>
      <c r="K608" s="294"/>
      <c r="L608" s="294"/>
      <c r="M608" s="295"/>
    </row>
    <row r="609" spans="2:13" ht="19.600000000000001" customHeight="1" x14ac:dyDescent="0.25">
      <c r="B609" s="282" t="s">
        <v>3416</v>
      </c>
      <c r="C609" s="283" t="str">
        <f>IF(IF(ISERROR(HLOOKUP($B609,'Base facturation'!$C$4:$ALN$59,C$4,0)),"",HLOOKUP($B609,'Base facturation'!$C$4:$ALN$59,C$4,0))=0,"",IF(ISERROR(HLOOKUP($B609,'Base facturation'!$C$4:$ALN$59,C$4,0)),"",HLOOKUP($B609,'Base facturation'!$C$4:$ALN$59,C$4,0)))</f>
        <v/>
      </c>
      <c r="D609" s="283" t="str">
        <f>IF(IF(ISERROR(HLOOKUP($B609,'Base facturation'!$C$4:$ALN$59,D$4,0)),"",HLOOKUP($B609,'Base facturation'!$C$4:$ALN$59,D$4,0))=0,"",IF(ISERROR(HLOOKUP($B609,'Base facturation'!$C$4:$ALN$59,D$4,0)),"",HLOOKUP($B609,'Base facturation'!$C$4:$ALN$59,D$4,0)))</f>
        <v/>
      </c>
      <c r="E609" s="283" t="str">
        <f>IF(IF(ISERROR(HLOOKUP($B609,'Base facturation'!$C$4:$ALN$59,E$4,0)),"",HLOOKUP($B609,'Base facturation'!$C$4:$ALN$59,E$4,0))=0,"",IF(ISERROR(HLOOKUP($B609,'Base facturation'!$C$4:$ALN$59,E$4,0)),"",HLOOKUP($B609,'Base facturation'!$C$4:$ALN$59,E$4,0)))</f>
        <v/>
      </c>
      <c r="F609" s="287" t="str">
        <f>IF(IF(ISERROR(HLOOKUP($B609,'Base facturation'!$C$4:$ALN$59,F$4,0)),"",HLOOKUP($B609,'Base facturation'!$C$4:$ALN$59,F$4,0))=0,"",IF(ISERROR(HLOOKUP($B609,'Base facturation'!$C$4:$ALN$59,F$4,0)),"",HLOOKUP($B609,'Base facturation'!$C$4:$ALN$59,F$4,0)))</f>
        <v/>
      </c>
      <c r="G609" s="309" t="str">
        <f>IF(IF(ISERROR(HLOOKUP($B609,'Base facturation'!$C$4:$ALN$59,G$4,0)),"",HLOOKUP($B609,'Base facturation'!$C$4:$ALN$59,G$4,0))=0,"",IF(ISERROR(HLOOKUP($B609,'Base facturation'!$C$4:$ALN$59,G$4,0)),"",HLOOKUP($B609,'Base facturation'!$C$4:$ALN$59,G$4,0)))</f>
        <v/>
      </c>
      <c r="H609" s="309" t="str">
        <f>IF(IF(ISERROR(HLOOKUP($B609,'Base facturation'!$C$4:$ALN$59,H$4,0)),"",HLOOKUP($B609,'Base facturation'!$C$4:$ALN$59,H$4,0))=0,"",IF(ISERROR(HLOOKUP($B609,'Base facturation'!$C$4:$ALN$59,H$4,0)),"",HLOOKUP($B609,'Base facturation'!$C$4:$ALN$59,H$4,0)))</f>
        <v/>
      </c>
      <c r="I609" s="287" t="str">
        <f t="shared" si="9"/>
        <v/>
      </c>
      <c r="J609" s="299"/>
      <c r="K609" s="294"/>
      <c r="L609" s="294"/>
      <c r="M609" s="295"/>
    </row>
    <row r="610" spans="2:13" ht="19.600000000000001" customHeight="1" x14ac:dyDescent="0.25">
      <c r="B610" s="282" t="s">
        <v>3417</v>
      </c>
      <c r="C610" s="283" t="str">
        <f>IF(IF(ISERROR(HLOOKUP($B610,'Base facturation'!$C$4:$ALN$59,C$4,0)),"",HLOOKUP($B610,'Base facturation'!$C$4:$ALN$59,C$4,0))=0,"",IF(ISERROR(HLOOKUP($B610,'Base facturation'!$C$4:$ALN$59,C$4,0)),"",HLOOKUP($B610,'Base facturation'!$C$4:$ALN$59,C$4,0)))</f>
        <v/>
      </c>
      <c r="D610" s="283" t="str">
        <f>IF(IF(ISERROR(HLOOKUP($B610,'Base facturation'!$C$4:$ALN$59,D$4,0)),"",HLOOKUP($B610,'Base facturation'!$C$4:$ALN$59,D$4,0))=0,"",IF(ISERROR(HLOOKUP($B610,'Base facturation'!$C$4:$ALN$59,D$4,0)),"",HLOOKUP($B610,'Base facturation'!$C$4:$ALN$59,D$4,0)))</f>
        <v/>
      </c>
      <c r="E610" s="283" t="str">
        <f>IF(IF(ISERROR(HLOOKUP($B610,'Base facturation'!$C$4:$ALN$59,E$4,0)),"",HLOOKUP($B610,'Base facturation'!$C$4:$ALN$59,E$4,0))=0,"",IF(ISERROR(HLOOKUP($B610,'Base facturation'!$C$4:$ALN$59,E$4,0)),"",HLOOKUP($B610,'Base facturation'!$C$4:$ALN$59,E$4,0)))</f>
        <v/>
      </c>
      <c r="F610" s="287" t="str">
        <f>IF(IF(ISERROR(HLOOKUP($B610,'Base facturation'!$C$4:$ALN$59,F$4,0)),"",HLOOKUP($B610,'Base facturation'!$C$4:$ALN$59,F$4,0))=0,"",IF(ISERROR(HLOOKUP($B610,'Base facturation'!$C$4:$ALN$59,F$4,0)),"",HLOOKUP($B610,'Base facturation'!$C$4:$ALN$59,F$4,0)))</f>
        <v/>
      </c>
      <c r="G610" s="309" t="str">
        <f>IF(IF(ISERROR(HLOOKUP($B610,'Base facturation'!$C$4:$ALN$59,G$4,0)),"",HLOOKUP($B610,'Base facturation'!$C$4:$ALN$59,G$4,0))=0,"",IF(ISERROR(HLOOKUP($B610,'Base facturation'!$C$4:$ALN$59,G$4,0)),"",HLOOKUP($B610,'Base facturation'!$C$4:$ALN$59,G$4,0)))</f>
        <v/>
      </c>
      <c r="H610" s="309" t="str">
        <f>IF(IF(ISERROR(HLOOKUP($B610,'Base facturation'!$C$4:$ALN$59,H$4,0)),"",HLOOKUP($B610,'Base facturation'!$C$4:$ALN$59,H$4,0))=0,"",IF(ISERROR(HLOOKUP($B610,'Base facturation'!$C$4:$ALN$59,H$4,0)),"",HLOOKUP($B610,'Base facturation'!$C$4:$ALN$59,H$4,0)))</f>
        <v/>
      </c>
      <c r="I610" s="287" t="str">
        <f t="shared" si="9"/>
        <v/>
      </c>
      <c r="J610" s="299"/>
      <c r="K610" s="294"/>
      <c r="L610" s="294"/>
      <c r="M610" s="295"/>
    </row>
    <row r="611" spans="2:13" ht="19.600000000000001" customHeight="1" x14ac:dyDescent="0.25">
      <c r="B611" s="282" t="s">
        <v>3418</v>
      </c>
      <c r="C611" s="283" t="str">
        <f>IF(IF(ISERROR(HLOOKUP($B611,'Base facturation'!$C$4:$ALN$59,C$4,0)),"",HLOOKUP($B611,'Base facturation'!$C$4:$ALN$59,C$4,0))=0,"",IF(ISERROR(HLOOKUP($B611,'Base facturation'!$C$4:$ALN$59,C$4,0)),"",HLOOKUP($B611,'Base facturation'!$C$4:$ALN$59,C$4,0)))</f>
        <v/>
      </c>
      <c r="D611" s="283" t="str">
        <f>IF(IF(ISERROR(HLOOKUP($B611,'Base facturation'!$C$4:$ALN$59,D$4,0)),"",HLOOKUP($B611,'Base facturation'!$C$4:$ALN$59,D$4,0))=0,"",IF(ISERROR(HLOOKUP($B611,'Base facturation'!$C$4:$ALN$59,D$4,0)),"",HLOOKUP($B611,'Base facturation'!$C$4:$ALN$59,D$4,0)))</f>
        <v/>
      </c>
      <c r="E611" s="283" t="str">
        <f>IF(IF(ISERROR(HLOOKUP($B611,'Base facturation'!$C$4:$ALN$59,E$4,0)),"",HLOOKUP($B611,'Base facturation'!$C$4:$ALN$59,E$4,0))=0,"",IF(ISERROR(HLOOKUP($B611,'Base facturation'!$C$4:$ALN$59,E$4,0)),"",HLOOKUP($B611,'Base facturation'!$C$4:$ALN$59,E$4,0)))</f>
        <v/>
      </c>
      <c r="F611" s="287" t="str">
        <f>IF(IF(ISERROR(HLOOKUP($B611,'Base facturation'!$C$4:$ALN$59,F$4,0)),"",HLOOKUP($B611,'Base facturation'!$C$4:$ALN$59,F$4,0))=0,"",IF(ISERROR(HLOOKUP($B611,'Base facturation'!$C$4:$ALN$59,F$4,0)),"",HLOOKUP($B611,'Base facturation'!$C$4:$ALN$59,F$4,0)))</f>
        <v/>
      </c>
      <c r="G611" s="309" t="str">
        <f>IF(IF(ISERROR(HLOOKUP($B611,'Base facturation'!$C$4:$ALN$59,G$4,0)),"",HLOOKUP($B611,'Base facturation'!$C$4:$ALN$59,G$4,0))=0,"",IF(ISERROR(HLOOKUP($B611,'Base facturation'!$C$4:$ALN$59,G$4,0)),"",HLOOKUP($B611,'Base facturation'!$C$4:$ALN$59,G$4,0)))</f>
        <v/>
      </c>
      <c r="H611" s="309" t="str">
        <f>IF(IF(ISERROR(HLOOKUP($B611,'Base facturation'!$C$4:$ALN$59,H$4,0)),"",HLOOKUP($B611,'Base facturation'!$C$4:$ALN$59,H$4,0))=0,"",IF(ISERROR(HLOOKUP($B611,'Base facturation'!$C$4:$ALN$59,H$4,0)),"",HLOOKUP($B611,'Base facturation'!$C$4:$ALN$59,H$4,0)))</f>
        <v/>
      </c>
      <c r="I611" s="287" t="str">
        <f t="shared" si="9"/>
        <v/>
      </c>
      <c r="J611" s="299"/>
      <c r="K611" s="294"/>
      <c r="L611" s="294"/>
      <c r="M611" s="295"/>
    </row>
    <row r="612" spans="2:13" ht="19.600000000000001" customHeight="1" x14ac:dyDescent="0.25">
      <c r="B612" s="282" t="s">
        <v>3419</v>
      </c>
      <c r="C612" s="283" t="str">
        <f>IF(IF(ISERROR(HLOOKUP($B612,'Base facturation'!$C$4:$ALN$59,C$4,0)),"",HLOOKUP($B612,'Base facturation'!$C$4:$ALN$59,C$4,0))=0,"",IF(ISERROR(HLOOKUP($B612,'Base facturation'!$C$4:$ALN$59,C$4,0)),"",HLOOKUP($B612,'Base facturation'!$C$4:$ALN$59,C$4,0)))</f>
        <v/>
      </c>
      <c r="D612" s="283" t="str">
        <f>IF(IF(ISERROR(HLOOKUP($B612,'Base facturation'!$C$4:$ALN$59,D$4,0)),"",HLOOKUP($B612,'Base facturation'!$C$4:$ALN$59,D$4,0))=0,"",IF(ISERROR(HLOOKUP($B612,'Base facturation'!$C$4:$ALN$59,D$4,0)),"",HLOOKUP($B612,'Base facturation'!$C$4:$ALN$59,D$4,0)))</f>
        <v/>
      </c>
      <c r="E612" s="283" t="str">
        <f>IF(IF(ISERROR(HLOOKUP($B612,'Base facturation'!$C$4:$ALN$59,E$4,0)),"",HLOOKUP($B612,'Base facturation'!$C$4:$ALN$59,E$4,0))=0,"",IF(ISERROR(HLOOKUP($B612,'Base facturation'!$C$4:$ALN$59,E$4,0)),"",HLOOKUP($B612,'Base facturation'!$C$4:$ALN$59,E$4,0)))</f>
        <v/>
      </c>
      <c r="F612" s="287" t="str">
        <f>IF(IF(ISERROR(HLOOKUP($B612,'Base facturation'!$C$4:$ALN$59,F$4,0)),"",HLOOKUP($B612,'Base facturation'!$C$4:$ALN$59,F$4,0))=0,"",IF(ISERROR(HLOOKUP($B612,'Base facturation'!$C$4:$ALN$59,F$4,0)),"",HLOOKUP($B612,'Base facturation'!$C$4:$ALN$59,F$4,0)))</f>
        <v/>
      </c>
      <c r="G612" s="309" t="str">
        <f>IF(IF(ISERROR(HLOOKUP($B612,'Base facturation'!$C$4:$ALN$59,G$4,0)),"",HLOOKUP($B612,'Base facturation'!$C$4:$ALN$59,G$4,0))=0,"",IF(ISERROR(HLOOKUP($B612,'Base facturation'!$C$4:$ALN$59,G$4,0)),"",HLOOKUP($B612,'Base facturation'!$C$4:$ALN$59,G$4,0)))</f>
        <v/>
      </c>
      <c r="H612" s="309" t="str">
        <f>IF(IF(ISERROR(HLOOKUP($B612,'Base facturation'!$C$4:$ALN$59,H$4,0)),"",HLOOKUP($B612,'Base facturation'!$C$4:$ALN$59,H$4,0))=0,"",IF(ISERROR(HLOOKUP($B612,'Base facturation'!$C$4:$ALN$59,H$4,0)),"",HLOOKUP($B612,'Base facturation'!$C$4:$ALN$59,H$4,0)))</f>
        <v/>
      </c>
      <c r="I612" s="287" t="str">
        <f t="shared" si="9"/>
        <v/>
      </c>
      <c r="J612" s="299"/>
      <c r="K612" s="294"/>
      <c r="L612" s="294"/>
      <c r="M612" s="295"/>
    </row>
    <row r="613" spans="2:13" ht="19.600000000000001" customHeight="1" x14ac:dyDescent="0.25">
      <c r="B613" s="282" t="s">
        <v>3420</v>
      </c>
      <c r="C613" s="283" t="str">
        <f>IF(IF(ISERROR(HLOOKUP($B613,'Base facturation'!$C$4:$ALN$59,C$4,0)),"",HLOOKUP($B613,'Base facturation'!$C$4:$ALN$59,C$4,0))=0,"",IF(ISERROR(HLOOKUP($B613,'Base facturation'!$C$4:$ALN$59,C$4,0)),"",HLOOKUP($B613,'Base facturation'!$C$4:$ALN$59,C$4,0)))</f>
        <v/>
      </c>
      <c r="D613" s="283" t="str">
        <f>IF(IF(ISERROR(HLOOKUP($B613,'Base facturation'!$C$4:$ALN$59,D$4,0)),"",HLOOKUP($B613,'Base facturation'!$C$4:$ALN$59,D$4,0))=0,"",IF(ISERROR(HLOOKUP($B613,'Base facturation'!$C$4:$ALN$59,D$4,0)),"",HLOOKUP($B613,'Base facturation'!$C$4:$ALN$59,D$4,0)))</f>
        <v/>
      </c>
      <c r="E613" s="283" t="str">
        <f>IF(IF(ISERROR(HLOOKUP($B613,'Base facturation'!$C$4:$ALN$59,E$4,0)),"",HLOOKUP($B613,'Base facturation'!$C$4:$ALN$59,E$4,0))=0,"",IF(ISERROR(HLOOKUP($B613,'Base facturation'!$C$4:$ALN$59,E$4,0)),"",HLOOKUP($B613,'Base facturation'!$C$4:$ALN$59,E$4,0)))</f>
        <v/>
      </c>
      <c r="F613" s="287" t="str">
        <f>IF(IF(ISERROR(HLOOKUP($B613,'Base facturation'!$C$4:$ALN$59,F$4,0)),"",HLOOKUP($B613,'Base facturation'!$C$4:$ALN$59,F$4,0))=0,"",IF(ISERROR(HLOOKUP($B613,'Base facturation'!$C$4:$ALN$59,F$4,0)),"",HLOOKUP($B613,'Base facturation'!$C$4:$ALN$59,F$4,0)))</f>
        <v/>
      </c>
      <c r="G613" s="309" t="str">
        <f>IF(IF(ISERROR(HLOOKUP($B613,'Base facturation'!$C$4:$ALN$59,G$4,0)),"",HLOOKUP($B613,'Base facturation'!$C$4:$ALN$59,G$4,0))=0,"",IF(ISERROR(HLOOKUP($B613,'Base facturation'!$C$4:$ALN$59,G$4,0)),"",HLOOKUP($B613,'Base facturation'!$C$4:$ALN$59,G$4,0)))</f>
        <v/>
      </c>
      <c r="H613" s="309" t="str">
        <f>IF(IF(ISERROR(HLOOKUP($B613,'Base facturation'!$C$4:$ALN$59,H$4,0)),"",HLOOKUP($B613,'Base facturation'!$C$4:$ALN$59,H$4,0))=0,"",IF(ISERROR(HLOOKUP($B613,'Base facturation'!$C$4:$ALN$59,H$4,0)),"",HLOOKUP($B613,'Base facturation'!$C$4:$ALN$59,H$4,0)))</f>
        <v/>
      </c>
      <c r="I613" s="287" t="str">
        <f t="shared" si="9"/>
        <v/>
      </c>
      <c r="J613" s="299"/>
      <c r="K613" s="294"/>
      <c r="L613" s="294"/>
      <c r="M613" s="295"/>
    </row>
    <row r="614" spans="2:13" ht="19.600000000000001" customHeight="1" x14ac:dyDescent="0.25">
      <c r="B614" s="282" t="s">
        <v>3421</v>
      </c>
      <c r="C614" s="283" t="str">
        <f>IF(IF(ISERROR(HLOOKUP($B614,'Base facturation'!$C$4:$ALN$59,C$4,0)),"",HLOOKUP($B614,'Base facturation'!$C$4:$ALN$59,C$4,0))=0,"",IF(ISERROR(HLOOKUP($B614,'Base facturation'!$C$4:$ALN$59,C$4,0)),"",HLOOKUP($B614,'Base facturation'!$C$4:$ALN$59,C$4,0)))</f>
        <v/>
      </c>
      <c r="D614" s="283" t="str">
        <f>IF(IF(ISERROR(HLOOKUP($B614,'Base facturation'!$C$4:$ALN$59,D$4,0)),"",HLOOKUP($B614,'Base facturation'!$C$4:$ALN$59,D$4,0))=0,"",IF(ISERROR(HLOOKUP($B614,'Base facturation'!$C$4:$ALN$59,D$4,0)),"",HLOOKUP($B614,'Base facturation'!$C$4:$ALN$59,D$4,0)))</f>
        <v/>
      </c>
      <c r="E614" s="283" t="str">
        <f>IF(IF(ISERROR(HLOOKUP($B614,'Base facturation'!$C$4:$ALN$59,E$4,0)),"",HLOOKUP($B614,'Base facturation'!$C$4:$ALN$59,E$4,0))=0,"",IF(ISERROR(HLOOKUP($B614,'Base facturation'!$C$4:$ALN$59,E$4,0)),"",HLOOKUP($B614,'Base facturation'!$C$4:$ALN$59,E$4,0)))</f>
        <v/>
      </c>
      <c r="F614" s="287" t="str">
        <f>IF(IF(ISERROR(HLOOKUP($B614,'Base facturation'!$C$4:$ALN$59,F$4,0)),"",HLOOKUP($B614,'Base facturation'!$C$4:$ALN$59,F$4,0))=0,"",IF(ISERROR(HLOOKUP($B614,'Base facturation'!$C$4:$ALN$59,F$4,0)),"",HLOOKUP($B614,'Base facturation'!$C$4:$ALN$59,F$4,0)))</f>
        <v/>
      </c>
      <c r="G614" s="309" t="str">
        <f>IF(IF(ISERROR(HLOOKUP($B614,'Base facturation'!$C$4:$ALN$59,G$4,0)),"",HLOOKUP($B614,'Base facturation'!$C$4:$ALN$59,G$4,0))=0,"",IF(ISERROR(HLOOKUP($B614,'Base facturation'!$C$4:$ALN$59,G$4,0)),"",HLOOKUP($B614,'Base facturation'!$C$4:$ALN$59,G$4,0)))</f>
        <v/>
      </c>
      <c r="H614" s="309" t="str">
        <f>IF(IF(ISERROR(HLOOKUP($B614,'Base facturation'!$C$4:$ALN$59,H$4,0)),"",HLOOKUP($B614,'Base facturation'!$C$4:$ALN$59,H$4,0))=0,"",IF(ISERROR(HLOOKUP($B614,'Base facturation'!$C$4:$ALN$59,H$4,0)),"",HLOOKUP($B614,'Base facturation'!$C$4:$ALN$59,H$4,0)))</f>
        <v/>
      </c>
      <c r="I614" s="287" t="str">
        <f t="shared" si="9"/>
        <v/>
      </c>
      <c r="J614" s="299"/>
      <c r="K614" s="294"/>
      <c r="L614" s="294"/>
      <c r="M614" s="295"/>
    </row>
    <row r="615" spans="2:13" ht="19.600000000000001" customHeight="1" x14ac:dyDescent="0.25">
      <c r="B615" s="282" t="s">
        <v>3422</v>
      </c>
      <c r="C615" s="283" t="str">
        <f>IF(IF(ISERROR(HLOOKUP($B615,'Base facturation'!$C$4:$ALN$59,C$4,0)),"",HLOOKUP($B615,'Base facturation'!$C$4:$ALN$59,C$4,0))=0,"",IF(ISERROR(HLOOKUP($B615,'Base facturation'!$C$4:$ALN$59,C$4,0)),"",HLOOKUP($B615,'Base facturation'!$C$4:$ALN$59,C$4,0)))</f>
        <v/>
      </c>
      <c r="D615" s="283" t="str">
        <f>IF(IF(ISERROR(HLOOKUP($B615,'Base facturation'!$C$4:$ALN$59,D$4,0)),"",HLOOKUP($B615,'Base facturation'!$C$4:$ALN$59,D$4,0))=0,"",IF(ISERROR(HLOOKUP($B615,'Base facturation'!$C$4:$ALN$59,D$4,0)),"",HLOOKUP($B615,'Base facturation'!$C$4:$ALN$59,D$4,0)))</f>
        <v/>
      </c>
      <c r="E615" s="283" t="str">
        <f>IF(IF(ISERROR(HLOOKUP($B615,'Base facturation'!$C$4:$ALN$59,E$4,0)),"",HLOOKUP($B615,'Base facturation'!$C$4:$ALN$59,E$4,0))=0,"",IF(ISERROR(HLOOKUP($B615,'Base facturation'!$C$4:$ALN$59,E$4,0)),"",HLOOKUP($B615,'Base facturation'!$C$4:$ALN$59,E$4,0)))</f>
        <v/>
      </c>
      <c r="F615" s="287" t="str">
        <f>IF(IF(ISERROR(HLOOKUP($B615,'Base facturation'!$C$4:$ALN$59,F$4,0)),"",HLOOKUP($B615,'Base facturation'!$C$4:$ALN$59,F$4,0))=0,"",IF(ISERROR(HLOOKUP($B615,'Base facturation'!$C$4:$ALN$59,F$4,0)),"",HLOOKUP($B615,'Base facturation'!$C$4:$ALN$59,F$4,0)))</f>
        <v/>
      </c>
      <c r="G615" s="309" t="str">
        <f>IF(IF(ISERROR(HLOOKUP($B615,'Base facturation'!$C$4:$ALN$59,G$4,0)),"",HLOOKUP($B615,'Base facturation'!$C$4:$ALN$59,G$4,0))=0,"",IF(ISERROR(HLOOKUP($B615,'Base facturation'!$C$4:$ALN$59,G$4,0)),"",HLOOKUP($B615,'Base facturation'!$C$4:$ALN$59,G$4,0)))</f>
        <v/>
      </c>
      <c r="H615" s="309" t="str">
        <f>IF(IF(ISERROR(HLOOKUP($B615,'Base facturation'!$C$4:$ALN$59,H$4,0)),"",HLOOKUP($B615,'Base facturation'!$C$4:$ALN$59,H$4,0))=0,"",IF(ISERROR(HLOOKUP($B615,'Base facturation'!$C$4:$ALN$59,H$4,0)),"",HLOOKUP($B615,'Base facturation'!$C$4:$ALN$59,H$4,0)))</f>
        <v/>
      </c>
      <c r="I615" s="287" t="str">
        <f t="shared" si="9"/>
        <v/>
      </c>
      <c r="J615" s="299"/>
      <c r="K615" s="294"/>
      <c r="L615" s="294"/>
      <c r="M615" s="295"/>
    </row>
    <row r="616" spans="2:13" ht="19.600000000000001" customHeight="1" x14ac:dyDescent="0.25">
      <c r="B616" s="282" t="s">
        <v>3423</v>
      </c>
      <c r="C616" s="283" t="str">
        <f>IF(IF(ISERROR(HLOOKUP($B616,'Base facturation'!$C$4:$ALN$59,C$4,0)),"",HLOOKUP($B616,'Base facturation'!$C$4:$ALN$59,C$4,0))=0,"",IF(ISERROR(HLOOKUP($B616,'Base facturation'!$C$4:$ALN$59,C$4,0)),"",HLOOKUP($B616,'Base facturation'!$C$4:$ALN$59,C$4,0)))</f>
        <v/>
      </c>
      <c r="D616" s="283" t="str">
        <f>IF(IF(ISERROR(HLOOKUP($B616,'Base facturation'!$C$4:$ALN$59,D$4,0)),"",HLOOKUP($B616,'Base facturation'!$C$4:$ALN$59,D$4,0))=0,"",IF(ISERROR(HLOOKUP($B616,'Base facturation'!$C$4:$ALN$59,D$4,0)),"",HLOOKUP($B616,'Base facturation'!$C$4:$ALN$59,D$4,0)))</f>
        <v/>
      </c>
      <c r="E616" s="283" t="str">
        <f>IF(IF(ISERROR(HLOOKUP($B616,'Base facturation'!$C$4:$ALN$59,E$4,0)),"",HLOOKUP($B616,'Base facturation'!$C$4:$ALN$59,E$4,0))=0,"",IF(ISERROR(HLOOKUP($B616,'Base facturation'!$C$4:$ALN$59,E$4,0)),"",HLOOKUP($B616,'Base facturation'!$C$4:$ALN$59,E$4,0)))</f>
        <v/>
      </c>
      <c r="F616" s="287" t="str">
        <f>IF(IF(ISERROR(HLOOKUP($B616,'Base facturation'!$C$4:$ALN$59,F$4,0)),"",HLOOKUP($B616,'Base facturation'!$C$4:$ALN$59,F$4,0))=0,"",IF(ISERROR(HLOOKUP($B616,'Base facturation'!$C$4:$ALN$59,F$4,0)),"",HLOOKUP($B616,'Base facturation'!$C$4:$ALN$59,F$4,0)))</f>
        <v/>
      </c>
      <c r="G616" s="309" t="str">
        <f>IF(IF(ISERROR(HLOOKUP($B616,'Base facturation'!$C$4:$ALN$59,G$4,0)),"",HLOOKUP($B616,'Base facturation'!$C$4:$ALN$59,G$4,0))=0,"",IF(ISERROR(HLOOKUP($B616,'Base facturation'!$C$4:$ALN$59,G$4,0)),"",HLOOKUP($B616,'Base facturation'!$C$4:$ALN$59,G$4,0)))</f>
        <v/>
      </c>
      <c r="H616" s="309" t="str">
        <f>IF(IF(ISERROR(HLOOKUP($B616,'Base facturation'!$C$4:$ALN$59,H$4,0)),"",HLOOKUP($B616,'Base facturation'!$C$4:$ALN$59,H$4,0))=0,"",IF(ISERROR(HLOOKUP($B616,'Base facturation'!$C$4:$ALN$59,H$4,0)),"",HLOOKUP($B616,'Base facturation'!$C$4:$ALN$59,H$4,0)))</f>
        <v/>
      </c>
      <c r="I616" s="287" t="str">
        <f t="shared" si="9"/>
        <v/>
      </c>
      <c r="J616" s="299"/>
      <c r="K616" s="294"/>
      <c r="L616" s="294"/>
      <c r="M616" s="295"/>
    </row>
    <row r="617" spans="2:13" ht="19.600000000000001" customHeight="1" x14ac:dyDescent="0.25">
      <c r="B617" s="282" t="s">
        <v>3424</v>
      </c>
      <c r="C617" s="283" t="str">
        <f>IF(IF(ISERROR(HLOOKUP($B617,'Base facturation'!$C$4:$ALN$59,C$4,0)),"",HLOOKUP($B617,'Base facturation'!$C$4:$ALN$59,C$4,0))=0,"",IF(ISERROR(HLOOKUP($B617,'Base facturation'!$C$4:$ALN$59,C$4,0)),"",HLOOKUP($B617,'Base facturation'!$C$4:$ALN$59,C$4,0)))</f>
        <v/>
      </c>
      <c r="D617" s="283" t="str">
        <f>IF(IF(ISERROR(HLOOKUP($B617,'Base facturation'!$C$4:$ALN$59,D$4,0)),"",HLOOKUP($B617,'Base facturation'!$C$4:$ALN$59,D$4,0))=0,"",IF(ISERROR(HLOOKUP($B617,'Base facturation'!$C$4:$ALN$59,D$4,0)),"",HLOOKUP($B617,'Base facturation'!$C$4:$ALN$59,D$4,0)))</f>
        <v/>
      </c>
      <c r="E617" s="283" t="str">
        <f>IF(IF(ISERROR(HLOOKUP($B617,'Base facturation'!$C$4:$ALN$59,E$4,0)),"",HLOOKUP($B617,'Base facturation'!$C$4:$ALN$59,E$4,0))=0,"",IF(ISERROR(HLOOKUP($B617,'Base facturation'!$C$4:$ALN$59,E$4,0)),"",HLOOKUP($B617,'Base facturation'!$C$4:$ALN$59,E$4,0)))</f>
        <v/>
      </c>
      <c r="F617" s="287" t="str">
        <f>IF(IF(ISERROR(HLOOKUP($B617,'Base facturation'!$C$4:$ALN$59,F$4,0)),"",HLOOKUP($B617,'Base facturation'!$C$4:$ALN$59,F$4,0))=0,"",IF(ISERROR(HLOOKUP($B617,'Base facturation'!$C$4:$ALN$59,F$4,0)),"",HLOOKUP($B617,'Base facturation'!$C$4:$ALN$59,F$4,0)))</f>
        <v/>
      </c>
      <c r="G617" s="309" t="str">
        <f>IF(IF(ISERROR(HLOOKUP($B617,'Base facturation'!$C$4:$ALN$59,G$4,0)),"",HLOOKUP($B617,'Base facturation'!$C$4:$ALN$59,G$4,0))=0,"",IF(ISERROR(HLOOKUP($B617,'Base facturation'!$C$4:$ALN$59,G$4,0)),"",HLOOKUP($B617,'Base facturation'!$C$4:$ALN$59,G$4,0)))</f>
        <v/>
      </c>
      <c r="H617" s="309" t="str">
        <f>IF(IF(ISERROR(HLOOKUP($B617,'Base facturation'!$C$4:$ALN$59,H$4,0)),"",HLOOKUP($B617,'Base facturation'!$C$4:$ALN$59,H$4,0))=0,"",IF(ISERROR(HLOOKUP($B617,'Base facturation'!$C$4:$ALN$59,H$4,0)),"",HLOOKUP($B617,'Base facturation'!$C$4:$ALN$59,H$4,0)))</f>
        <v/>
      </c>
      <c r="I617" s="287" t="str">
        <f t="shared" si="9"/>
        <v/>
      </c>
      <c r="J617" s="299"/>
      <c r="K617" s="294"/>
      <c r="L617" s="294"/>
      <c r="M617" s="295"/>
    </row>
    <row r="618" spans="2:13" ht="19.600000000000001" customHeight="1" x14ac:dyDescent="0.25">
      <c r="B618" s="282" t="s">
        <v>3425</v>
      </c>
      <c r="C618" s="283" t="str">
        <f>IF(IF(ISERROR(HLOOKUP($B618,'Base facturation'!$C$4:$ALN$59,C$4,0)),"",HLOOKUP($B618,'Base facturation'!$C$4:$ALN$59,C$4,0))=0,"",IF(ISERROR(HLOOKUP($B618,'Base facturation'!$C$4:$ALN$59,C$4,0)),"",HLOOKUP($B618,'Base facturation'!$C$4:$ALN$59,C$4,0)))</f>
        <v/>
      </c>
      <c r="D618" s="283" t="str">
        <f>IF(IF(ISERROR(HLOOKUP($B618,'Base facturation'!$C$4:$ALN$59,D$4,0)),"",HLOOKUP($B618,'Base facturation'!$C$4:$ALN$59,D$4,0))=0,"",IF(ISERROR(HLOOKUP($B618,'Base facturation'!$C$4:$ALN$59,D$4,0)),"",HLOOKUP($B618,'Base facturation'!$C$4:$ALN$59,D$4,0)))</f>
        <v/>
      </c>
      <c r="E618" s="283" t="str">
        <f>IF(IF(ISERROR(HLOOKUP($B618,'Base facturation'!$C$4:$ALN$59,E$4,0)),"",HLOOKUP($B618,'Base facturation'!$C$4:$ALN$59,E$4,0))=0,"",IF(ISERROR(HLOOKUP($B618,'Base facturation'!$C$4:$ALN$59,E$4,0)),"",HLOOKUP($B618,'Base facturation'!$C$4:$ALN$59,E$4,0)))</f>
        <v/>
      </c>
      <c r="F618" s="287" t="str">
        <f>IF(IF(ISERROR(HLOOKUP($B618,'Base facturation'!$C$4:$ALN$59,F$4,0)),"",HLOOKUP($B618,'Base facturation'!$C$4:$ALN$59,F$4,0))=0,"",IF(ISERROR(HLOOKUP($B618,'Base facturation'!$C$4:$ALN$59,F$4,0)),"",HLOOKUP($B618,'Base facturation'!$C$4:$ALN$59,F$4,0)))</f>
        <v/>
      </c>
      <c r="G618" s="309" t="str">
        <f>IF(IF(ISERROR(HLOOKUP($B618,'Base facturation'!$C$4:$ALN$59,G$4,0)),"",HLOOKUP($B618,'Base facturation'!$C$4:$ALN$59,G$4,0))=0,"",IF(ISERROR(HLOOKUP($B618,'Base facturation'!$C$4:$ALN$59,G$4,0)),"",HLOOKUP($B618,'Base facturation'!$C$4:$ALN$59,G$4,0)))</f>
        <v/>
      </c>
      <c r="H618" s="309" t="str">
        <f>IF(IF(ISERROR(HLOOKUP($B618,'Base facturation'!$C$4:$ALN$59,H$4,0)),"",HLOOKUP($B618,'Base facturation'!$C$4:$ALN$59,H$4,0))=0,"",IF(ISERROR(HLOOKUP($B618,'Base facturation'!$C$4:$ALN$59,H$4,0)),"",HLOOKUP($B618,'Base facturation'!$C$4:$ALN$59,H$4,0)))</f>
        <v/>
      </c>
      <c r="I618" s="287" t="str">
        <f t="shared" si="9"/>
        <v/>
      </c>
      <c r="J618" s="299"/>
      <c r="K618" s="294"/>
      <c r="L618" s="294"/>
      <c r="M618" s="295"/>
    </row>
    <row r="619" spans="2:13" ht="19.600000000000001" customHeight="1" x14ac:dyDescent="0.25">
      <c r="B619" s="282" t="s">
        <v>3426</v>
      </c>
      <c r="C619" s="283" t="str">
        <f>IF(IF(ISERROR(HLOOKUP($B619,'Base facturation'!$C$4:$ALN$59,C$4,0)),"",HLOOKUP($B619,'Base facturation'!$C$4:$ALN$59,C$4,0))=0,"",IF(ISERROR(HLOOKUP($B619,'Base facturation'!$C$4:$ALN$59,C$4,0)),"",HLOOKUP($B619,'Base facturation'!$C$4:$ALN$59,C$4,0)))</f>
        <v/>
      </c>
      <c r="D619" s="283" t="str">
        <f>IF(IF(ISERROR(HLOOKUP($B619,'Base facturation'!$C$4:$ALN$59,D$4,0)),"",HLOOKUP($B619,'Base facturation'!$C$4:$ALN$59,D$4,0))=0,"",IF(ISERROR(HLOOKUP($B619,'Base facturation'!$C$4:$ALN$59,D$4,0)),"",HLOOKUP($B619,'Base facturation'!$C$4:$ALN$59,D$4,0)))</f>
        <v/>
      </c>
      <c r="E619" s="283" t="str">
        <f>IF(IF(ISERROR(HLOOKUP($B619,'Base facturation'!$C$4:$ALN$59,E$4,0)),"",HLOOKUP($B619,'Base facturation'!$C$4:$ALN$59,E$4,0))=0,"",IF(ISERROR(HLOOKUP($B619,'Base facturation'!$C$4:$ALN$59,E$4,0)),"",HLOOKUP($B619,'Base facturation'!$C$4:$ALN$59,E$4,0)))</f>
        <v/>
      </c>
      <c r="F619" s="287" t="str">
        <f>IF(IF(ISERROR(HLOOKUP($B619,'Base facturation'!$C$4:$ALN$59,F$4,0)),"",HLOOKUP($B619,'Base facturation'!$C$4:$ALN$59,F$4,0))=0,"",IF(ISERROR(HLOOKUP($B619,'Base facturation'!$C$4:$ALN$59,F$4,0)),"",HLOOKUP($B619,'Base facturation'!$C$4:$ALN$59,F$4,0)))</f>
        <v/>
      </c>
      <c r="G619" s="309" t="str">
        <f>IF(IF(ISERROR(HLOOKUP($B619,'Base facturation'!$C$4:$ALN$59,G$4,0)),"",HLOOKUP($B619,'Base facturation'!$C$4:$ALN$59,G$4,0))=0,"",IF(ISERROR(HLOOKUP($B619,'Base facturation'!$C$4:$ALN$59,G$4,0)),"",HLOOKUP($B619,'Base facturation'!$C$4:$ALN$59,G$4,0)))</f>
        <v/>
      </c>
      <c r="H619" s="309" t="str">
        <f>IF(IF(ISERROR(HLOOKUP($B619,'Base facturation'!$C$4:$ALN$59,H$4,0)),"",HLOOKUP($B619,'Base facturation'!$C$4:$ALN$59,H$4,0))=0,"",IF(ISERROR(HLOOKUP($B619,'Base facturation'!$C$4:$ALN$59,H$4,0)),"",HLOOKUP($B619,'Base facturation'!$C$4:$ALN$59,H$4,0)))</f>
        <v/>
      </c>
      <c r="I619" s="287" t="str">
        <f t="shared" si="9"/>
        <v/>
      </c>
      <c r="J619" s="299"/>
      <c r="K619" s="294"/>
      <c r="L619" s="294"/>
      <c r="M619" s="295"/>
    </row>
    <row r="620" spans="2:13" ht="19.600000000000001" customHeight="1" x14ac:dyDescent="0.25">
      <c r="B620" s="282" t="s">
        <v>3427</v>
      </c>
      <c r="C620" s="283" t="str">
        <f>IF(IF(ISERROR(HLOOKUP($B620,'Base facturation'!$C$4:$ALN$59,C$4,0)),"",HLOOKUP($B620,'Base facturation'!$C$4:$ALN$59,C$4,0))=0,"",IF(ISERROR(HLOOKUP($B620,'Base facturation'!$C$4:$ALN$59,C$4,0)),"",HLOOKUP($B620,'Base facturation'!$C$4:$ALN$59,C$4,0)))</f>
        <v/>
      </c>
      <c r="D620" s="283" t="str">
        <f>IF(IF(ISERROR(HLOOKUP($B620,'Base facturation'!$C$4:$ALN$59,D$4,0)),"",HLOOKUP($B620,'Base facturation'!$C$4:$ALN$59,D$4,0))=0,"",IF(ISERROR(HLOOKUP($B620,'Base facturation'!$C$4:$ALN$59,D$4,0)),"",HLOOKUP($B620,'Base facturation'!$C$4:$ALN$59,D$4,0)))</f>
        <v/>
      </c>
      <c r="E620" s="283" t="str">
        <f>IF(IF(ISERROR(HLOOKUP($B620,'Base facturation'!$C$4:$ALN$59,E$4,0)),"",HLOOKUP($B620,'Base facturation'!$C$4:$ALN$59,E$4,0))=0,"",IF(ISERROR(HLOOKUP($B620,'Base facturation'!$C$4:$ALN$59,E$4,0)),"",HLOOKUP($B620,'Base facturation'!$C$4:$ALN$59,E$4,0)))</f>
        <v/>
      </c>
      <c r="F620" s="287" t="str">
        <f>IF(IF(ISERROR(HLOOKUP($B620,'Base facturation'!$C$4:$ALN$59,F$4,0)),"",HLOOKUP($B620,'Base facturation'!$C$4:$ALN$59,F$4,0))=0,"",IF(ISERROR(HLOOKUP($B620,'Base facturation'!$C$4:$ALN$59,F$4,0)),"",HLOOKUP($B620,'Base facturation'!$C$4:$ALN$59,F$4,0)))</f>
        <v/>
      </c>
      <c r="G620" s="309" t="str">
        <f>IF(IF(ISERROR(HLOOKUP($B620,'Base facturation'!$C$4:$ALN$59,G$4,0)),"",HLOOKUP($B620,'Base facturation'!$C$4:$ALN$59,G$4,0))=0,"",IF(ISERROR(HLOOKUP($B620,'Base facturation'!$C$4:$ALN$59,G$4,0)),"",HLOOKUP($B620,'Base facturation'!$C$4:$ALN$59,G$4,0)))</f>
        <v/>
      </c>
      <c r="H620" s="309" t="str">
        <f>IF(IF(ISERROR(HLOOKUP($B620,'Base facturation'!$C$4:$ALN$59,H$4,0)),"",HLOOKUP($B620,'Base facturation'!$C$4:$ALN$59,H$4,0))=0,"",IF(ISERROR(HLOOKUP($B620,'Base facturation'!$C$4:$ALN$59,H$4,0)),"",HLOOKUP($B620,'Base facturation'!$C$4:$ALN$59,H$4,0)))</f>
        <v/>
      </c>
      <c r="I620" s="287" t="str">
        <f t="shared" si="9"/>
        <v/>
      </c>
      <c r="J620" s="299"/>
      <c r="K620" s="294"/>
      <c r="L620" s="294"/>
      <c r="M620" s="295"/>
    </row>
    <row r="621" spans="2:13" ht="19.600000000000001" customHeight="1" x14ac:dyDescent="0.25">
      <c r="B621" s="282" t="s">
        <v>3428</v>
      </c>
      <c r="C621" s="283" t="str">
        <f>IF(IF(ISERROR(HLOOKUP($B621,'Base facturation'!$C$4:$ALN$59,C$4,0)),"",HLOOKUP($B621,'Base facturation'!$C$4:$ALN$59,C$4,0))=0,"",IF(ISERROR(HLOOKUP($B621,'Base facturation'!$C$4:$ALN$59,C$4,0)),"",HLOOKUP($B621,'Base facturation'!$C$4:$ALN$59,C$4,0)))</f>
        <v/>
      </c>
      <c r="D621" s="283" t="str">
        <f>IF(IF(ISERROR(HLOOKUP($B621,'Base facturation'!$C$4:$ALN$59,D$4,0)),"",HLOOKUP($B621,'Base facturation'!$C$4:$ALN$59,D$4,0))=0,"",IF(ISERROR(HLOOKUP($B621,'Base facturation'!$C$4:$ALN$59,D$4,0)),"",HLOOKUP($B621,'Base facturation'!$C$4:$ALN$59,D$4,0)))</f>
        <v/>
      </c>
      <c r="E621" s="283" t="str">
        <f>IF(IF(ISERROR(HLOOKUP($B621,'Base facturation'!$C$4:$ALN$59,E$4,0)),"",HLOOKUP($B621,'Base facturation'!$C$4:$ALN$59,E$4,0))=0,"",IF(ISERROR(HLOOKUP($B621,'Base facturation'!$C$4:$ALN$59,E$4,0)),"",HLOOKUP($B621,'Base facturation'!$C$4:$ALN$59,E$4,0)))</f>
        <v/>
      </c>
      <c r="F621" s="287" t="str">
        <f>IF(IF(ISERROR(HLOOKUP($B621,'Base facturation'!$C$4:$ALN$59,F$4,0)),"",HLOOKUP($B621,'Base facturation'!$C$4:$ALN$59,F$4,0))=0,"",IF(ISERROR(HLOOKUP($B621,'Base facturation'!$C$4:$ALN$59,F$4,0)),"",HLOOKUP($B621,'Base facturation'!$C$4:$ALN$59,F$4,0)))</f>
        <v/>
      </c>
      <c r="G621" s="309" t="str">
        <f>IF(IF(ISERROR(HLOOKUP($B621,'Base facturation'!$C$4:$ALN$59,G$4,0)),"",HLOOKUP($B621,'Base facturation'!$C$4:$ALN$59,G$4,0))=0,"",IF(ISERROR(HLOOKUP($B621,'Base facturation'!$C$4:$ALN$59,G$4,0)),"",HLOOKUP($B621,'Base facturation'!$C$4:$ALN$59,G$4,0)))</f>
        <v/>
      </c>
      <c r="H621" s="309" t="str">
        <f>IF(IF(ISERROR(HLOOKUP($B621,'Base facturation'!$C$4:$ALN$59,H$4,0)),"",HLOOKUP($B621,'Base facturation'!$C$4:$ALN$59,H$4,0))=0,"",IF(ISERROR(HLOOKUP($B621,'Base facturation'!$C$4:$ALN$59,H$4,0)),"",HLOOKUP($B621,'Base facturation'!$C$4:$ALN$59,H$4,0)))</f>
        <v/>
      </c>
      <c r="I621" s="287" t="str">
        <f t="shared" si="9"/>
        <v/>
      </c>
      <c r="J621" s="299"/>
      <c r="K621" s="294"/>
      <c r="L621" s="294"/>
      <c r="M621" s="295"/>
    </row>
    <row r="622" spans="2:13" ht="19.600000000000001" customHeight="1" x14ac:dyDescent="0.25">
      <c r="B622" s="282" t="s">
        <v>3429</v>
      </c>
      <c r="C622" s="283" t="str">
        <f>IF(IF(ISERROR(HLOOKUP($B622,'Base facturation'!$C$4:$ALN$59,C$4,0)),"",HLOOKUP($B622,'Base facturation'!$C$4:$ALN$59,C$4,0))=0,"",IF(ISERROR(HLOOKUP($B622,'Base facturation'!$C$4:$ALN$59,C$4,0)),"",HLOOKUP($B622,'Base facturation'!$C$4:$ALN$59,C$4,0)))</f>
        <v/>
      </c>
      <c r="D622" s="283" t="str">
        <f>IF(IF(ISERROR(HLOOKUP($B622,'Base facturation'!$C$4:$ALN$59,D$4,0)),"",HLOOKUP($B622,'Base facturation'!$C$4:$ALN$59,D$4,0))=0,"",IF(ISERROR(HLOOKUP($B622,'Base facturation'!$C$4:$ALN$59,D$4,0)),"",HLOOKUP($B622,'Base facturation'!$C$4:$ALN$59,D$4,0)))</f>
        <v/>
      </c>
      <c r="E622" s="283" t="str">
        <f>IF(IF(ISERROR(HLOOKUP($B622,'Base facturation'!$C$4:$ALN$59,E$4,0)),"",HLOOKUP($B622,'Base facturation'!$C$4:$ALN$59,E$4,0))=0,"",IF(ISERROR(HLOOKUP($B622,'Base facturation'!$C$4:$ALN$59,E$4,0)),"",HLOOKUP($B622,'Base facturation'!$C$4:$ALN$59,E$4,0)))</f>
        <v/>
      </c>
      <c r="F622" s="287" t="str">
        <f>IF(IF(ISERROR(HLOOKUP($B622,'Base facturation'!$C$4:$ALN$59,F$4,0)),"",HLOOKUP($B622,'Base facturation'!$C$4:$ALN$59,F$4,0))=0,"",IF(ISERROR(HLOOKUP($B622,'Base facturation'!$C$4:$ALN$59,F$4,0)),"",HLOOKUP($B622,'Base facturation'!$C$4:$ALN$59,F$4,0)))</f>
        <v/>
      </c>
      <c r="G622" s="309" t="str">
        <f>IF(IF(ISERROR(HLOOKUP($B622,'Base facturation'!$C$4:$ALN$59,G$4,0)),"",HLOOKUP($B622,'Base facturation'!$C$4:$ALN$59,G$4,0))=0,"",IF(ISERROR(HLOOKUP($B622,'Base facturation'!$C$4:$ALN$59,G$4,0)),"",HLOOKUP($B622,'Base facturation'!$C$4:$ALN$59,G$4,0)))</f>
        <v/>
      </c>
      <c r="H622" s="309" t="str">
        <f>IF(IF(ISERROR(HLOOKUP($B622,'Base facturation'!$C$4:$ALN$59,H$4,0)),"",HLOOKUP($B622,'Base facturation'!$C$4:$ALN$59,H$4,0))=0,"",IF(ISERROR(HLOOKUP($B622,'Base facturation'!$C$4:$ALN$59,H$4,0)),"",HLOOKUP($B622,'Base facturation'!$C$4:$ALN$59,H$4,0)))</f>
        <v/>
      </c>
      <c r="I622" s="287" t="str">
        <f t="shared" si="9"/>
        <v/>
      </c>
      <c r="J622" s="299"/>
      <c r="K622" s="294"/>
      <c r="L622" s="294"/>
      <c r="M622" s="295"/>
    </row>
    <row r="623" spans="2:13" ht="19.600000000000001" customHeight="1" x14ac:dyDescent="0.25">
      <c r="B623" s="282" t="s">
        <v>3430</v>
      </c>
      <c r="C623" s="283" t="str">
        <f>IF(IF(ISERROR(HLOOKUP($B623,'Base facturation'!$C$4:$ALN$59,C$4,0)),"",HLOOKUP($B623,'Base facturation'!$C$4:$ALN$59,C$4,0))=0,"",IF(ISERROR(HLOOKUP($B623,'Base facturation'!$C$4:$ALN$59,C$4,0)),"",HLOOKUP($B623,'Base facturation'!$C$4:$ALN$59,C$4,0)))</f>
        <v/>
      </c>
      <c r="D623" s="283" t="str">
        <f>IF(IF(ISERROR(HLOOKUP($B623,'Base facturation'!$C$4:$ALN$59,D$4,0)),"",HLOOKUP($B623,'Base facturation'!$C$4:$ALN$59,D$4,0))=0,"",IF(ISERROR(HLOOKUP($B623,'Base facturation'!$C$4:$ALN$59,D$4,0)),"",HLOOKUP($B623,'Base facturation'!$C$4:$ALN$59,D$4,0)))</f>
        <v/>
      </c>
      <c r="E623" s="283" t="str">
        <f>IF(IF(ISERROR(HLOOKUP($B623,'Base facturation'!$C$4:$ALN$59,E$4,0)),"",HLOOKUP($B623,'Base facturation'!$C$4:$ALN$59,E$4,0))=0,"",IF(ISERROR(HLOOKUP($B623,'Base facturation'!$C$4:$ALN$59,E$4,0)),"",HLOOKUP($B623,'Base facturation'!$C$4:$ALN$59,E$4,0)))</f>
        <v/>
      </c>
      <c r="F623" s="287" t="str">
        <f>IF(IF(ISERROR(HLOOKUP($B623,'Base facturation'!$C$4:$ALN$59,F$4,0)),"",HLOOKUP($B623,'Base facturation'!$C$4:$ALN$59,F$4,0))=0,"",IF(ISERROR(HLOOKUP($B623,'Base facturation'!$C$4:$ALN$59,F$4,0)),"",HLOOKUP($B623,'Base facturation'!$C$4:$ALN$59,F$4,0)))</f>
        <v/>
      </c>
      <c r="G623" s="309" t="str">
        <f>IF(IF(ISERROR(HLOOKUP($B623,'Base facturation'!$C$4:$ALN$59,G$4,0)),"",HLOOKUP($B623,'Base facturation'!$C$4:$ALN$59,G$4,0))=0,"",IF(ISERROR(HLOOKUP($B623,'Base facturation'!$C$4:$ALN$59,G$4,0)),"",HLOOKUP($B623,'Base facturation'!$C$4:$ALN$59,G$4,0)))</f>
        <v/>
      </c>
      <c r="H623" s="309" t="str">
        <f>IF(IF(ISERROR(HLOOKUP($B623,'Base facturation'!$C$4:$ALN$59,H$4,0)),"",HLOOKUP($B623,'Base facturation'!$C$4:$ALN$59,H$4,0))=0,"",IF(ISERROR(HLOOKUP($B623,'Base facturation'!$C$4:$ALN$59,H$4,0)),"",HLOOKUP($B623,'Base facturation'!$C$4:$ALN$59,H$4,0)))</f>
        <v/>
      </c>
      <c r="I623" s="287" t="str">
        <f t="shared" si="9"/>
        <v/>
      </c>
      <c r="J623" s="299"/>
      <c r="K623" s="294"/>
      <c r="L623" s="294"/>
      <c r="M623" s="295"/>
    </row>
    <row r="624" spans="2:13" ht="19.600000000000001" customHeight="1" x14ac:dyDescent="0.25">
      <c r="B624" s="282" t="s">
        <v>3431</v>
      </c>
      <c r="C624" s="283" t="str">
        <f>IF(IF(ISERROR(HLOOKUP($B624,'Base facturation'!$C$4:$ALN$59,C$4,0)),"",HLOOKUP($B624,'Base facturation'!$C$4:$ALN$59,C$4,0))=0,"",IF(ISERROR(HLOOKUP($B624,'Base facturation'!$C$4:$ALN$59,C$4,0)),"",HLOOKUP($B624,'Base facturation'!$C$4:$ALN$59,C$4,0)))</f>
        <v/>
      </c>
      <c r="D624" s="283" t="str">
        <f>IF(IF(ISERROR(HLOOKUP($B624,'Base facturation'!$C$4:$ALN$59,D$4,0)),"",HLOOKUP($B624,'Base facturation'!$C$4:$ALN$59,D$4,0))=0,"",IF(ISERROR(HLOOKUP($B624,'Base facturation'!$C$4:$ALN$59,D$4,0)),"",HLOOKUP($B624,'Base facturation'!$C$4:$ALN$59,D$4,0)))</f>
        <v/>
      </c>
      <c r="E624" s="283" t="str">
        <f>IF(IF(ISERROR(HLOOKUP($B624,'Base facturation'!$C$4:$ALN$59,E$4,0)),"",HLOOKUP($B624,'Base facturation'!$C$4:$ALN$59,E$4,0))=0,"",IF(ISERROR(HLOOKUP($B624,'Base facturation'!$C$4:$ALN$59,E$4,0)),"",HLOOKUP($B624,'Base facturation'!$C$4:$ALN$59,E$4,0)))</f>
        <v/>
      </c>
      <c r="F624" s="287" t="str">
        <f>IF(IF(ISERROR(HLOOKUP($B624,'Base facturation'!$C$4:$ALN$59,F$4,0)),"",HLOOKUP($B624,'Base facturation'!$C$4:$ALN$59,F$4,0))=0,"",IF(ISERROR(HLOOKUP($B624,'Base facturation'!$C$4:$ALN$59,F$4,0)),"",HLOOKUP($B624,'Base facturation'!$C$4:$ALN$59,F$4,0)))</f>
        <v/>
      </c>
      <c r="G624" s="309" t="str">
        <f>IF(IF(ISERROR(HLOOKUP($B624,'Base facturation'!$C$4:$ALN$59,G$4,0)),"",HLOOKUP($B624,'Base facturation'!$C$4:$ALN$59,G$4,0))=0,"",IF(ISERROR(HLOOKUP($B624,'Base facturation'!$C$4:$ALN$59,G$4,0)),"",HLOOKUP($B624,'Base facturation'!$C$4:$ALN$59,G$4,0)))</f>
        <v/>
      </c>
      <c r="H624" s="309" t="str">
        <f>IF(IF(ISERROR(HLOOKUP($B624,'Base facturation'!$C$4:$ALN$59,H$4,0)),"",HLOOKUP($B624,'Base facturation'!$C$4:$ALN$59,H$4,0))=0,"",IF(ISERROR(HLOOKUP($B624,'Base facturation'!$C$4:$ALN$59,H$4,0)),"",HLOOKUP($B624,'Base facturation'!$C$4:$ALN$59,H$4,0)))</f>
        <v/>
      </c>
      <c r="I624" s="287" t="str">
        <f t="shared" si="9"/>
        <v/>
      </c>
      <c r="J624" s="299"/>
      <c r="K624" s="294"/>
      <c r="L624" s="294"/>
      <c r="M624" s="295"/>
    </row>
    <row r="625" spans="2:13" ht="19.600000000000001" customHeight="1" x14ac:dyDescent="0.25">
      <c r="B625" s="282" t="s">
        <v>3432</v>
      </c>
      <c r="C625" s="283" t="str">
        <f>IF(IF(ISERROR(HLOOKUP($B625,'Base facturation'!$C$4:$ALN$59,C$4,0)),"",HLOOKUP($B625,'Base facturation'!$C$4:$ALN$59,C$4,0))=0,"",IF(ISERROR(HLOOKUP($B625,'Base facturation'!$C$4:$ALN$59,C$4,0)),"",HLOOKUP($B625,'Base facturation'!$C$4:$ALN$59,C$4,0)))</f>
        <v/>
      </c>
      <c r="D625" s="283" t="str">
        <f>IF(IF(ISERROR(HLOOKUP($B625,'Base facturation'!$C$4:$ALN$59,D$4,0)),"",HLOOKUP($B625,'Base facturation'!$C$4:$ALN$59,D$4,0))=0,"",IF(ISERROR(HLOOKUP($B625,'Base facturation'!$C$4:$ALN$59,D$4,0)),"",HLOOKUP($B625,'Base facturation'!$C$4:$ALN$59,D$4,0)))</f>
        <v/>
      </c>
      <c r="E625" s="283" t="str">
        <f>IF(IF(ISERROR(HLOOKUP($B625,'Base facturation'!$C$4:$ALN$59,E$4,0)),"",HLOOKUP($B625,'Base facturation'!$C$4:$ALN$59,E$4,0))=0,"",IF(ISERROR(HLOOKUP($B625,'Base facturation'!$C$4:$ALN$59,E$4,0)),"",HLOOKUP($B625,'Base facturation'!$C$4:$ALN$59,E$4,0)))</f>
        <v/>
      </c>
      <c r="F625" s="287" t="str">
        <f>IF(IF(ISERROR(HLOOKUP($B625,'Base facturation'!$C$4:$ALN$59,F$4,0)),"",HLOOKUP($B625,'Base facturation'!$C$4:$ALN$59,F$4,0))=0,"",IF(ISERROR(HLOOKUP($B625,'Base facturation'!$C$4:$ALN$59,F$4,0)),"",HLOOKUP($B625,'Base facturation'!$C$4:$ALN$59,F$4,0)))</f>
        <v/>
      </c>
      <c r="G625" s="309" t="str">
        <f>IF(IF(ISERROR(HLOOKUP($B625,'Base facturation'!$C$4:$ALN$59,G$4,0)),"",HLOOKUP($B625,'Base facturation'!$C$4:$ALN$59,G$4,0))=0,"",IF(ISERROR(HLOOKUP($B625,'Base facturation'!$C$4:$ALN$59,G$4,0)),"",HLOOKUP($B625,'Base facturation'!$C$4:$ALN$59,G$4,0)))</f>
        <v/>
      </c>
      <c r="H625" s="309" t="str">
        <f>IF(IF(ISERROR(HLOOKUP($B625,'Base facturation'!$C$4:$ALN$59,H$4,0)),"",HLOOKUP($B625,'Base facturation'!$C$4:$ALN$59,H$4,0))=0,"",IF(ISERROR(HLOOKUP($B625,'Base facturation'!$C$4:$ALN$59,H$4,0)),"",HLOOKUP($B625,'Base facturation'!$C$4:$ALN$59,H$4,0)))</f>
        <v/>
      </c>
      <c r="I625" s="287" t="str">
        <f t="shared" si="9"/>
        <v/>
      </c>
      <c r="J625" s="299"/>
      <c r="K625" s="294"/>
      <c r="L625" s="294"/>
      <c r="M625" s="295"/>
    </row>
    <row r="626" spans="2:13" ht="19.600000000000001" customHeight="1" x14ac:dyDescent="0.25">
      <c r="B626" s="282" t="s">
        <v>3433</v>
      </c>
      <c r="C626" s="283" t="str">
        <f>IF(IF(ISERROR(HLOOKUP($B626,'Base facturation'!$C$4:$ALN$59,C$4,0)),"",HLOOKUP($B626,'Base facturation'!$C$4:$ALN$59,C$4,0))=0,"",IF(ISERROR(HLOOKUP($B626,'Base facturation'!$C$4:$ALN$59,C$4,0)),"",HLOOKUP($B626,'Base facturation'!$C$4:$ALN$59,C$4,0)))</f>
        <v/>
      </c>
      <c r="D626" s="283" t="str">
        <f>IF(IF(ISERROR(HLOOKUP($B626,'Base facturation'!$C$4:$ALN$59,D$4,0)),"",HLOOKUP($B626,'Base facturation'!$C$4:$ALN$59,D$4,0))=0,"",IF(ISERROR(HLOOKUP($B626,'Base facturation'!$C$4:$ALN$59,D$4,0)),"",HLOOKUP($B626,'Base facturation'!$C$4:$ALN$59,D$4,0)))</f>
        <v/>
      </c>
      <c r="E626" s="283" t="str">
        <f>IF(IF(ISERROR(HLOOKUP($B626,'Base facturation'!$C$4:$ALN$59,E$4,0)),"",HLOOKUP($B626,'Base facturation'!$C$4:$ALN$59,E$4,0))=0,"",IF(ISERROR(HLOOKUP($B626,'Base facturation'!$C$4:$ALN$59,E$4,0)),"",HLOOKUP($B626,'Base facturation'!$C$4:$ALN$59,E$4,0)))</f>
        <v/>
      </c>
      <c r="F626" s="287" t="str">
        <f>IF(IF(ISERROR(HLOOKUP($B626,'Base facturation'!$C$4:$ALN$59,F$4,0)),"",HLOOKUP($B626,'Base facturation'!$C$4:$ALN$59,F$4,0))=0,"",IF(ISERROR(HLOOKUP($B626,'Base facturation'!$C$4:$ALN$59,F$4,0)),"",HLOOKUP($B626,'Base facturation'!$C$4:$ALN$59,F$4,0)))</f>
        <v/>
      </c>
      <c r="G626" s="309" t="str">
        <f>IF(IF(ISERROR(HLOOKUP($B626,'Base facturation'!$C$4:$ALN$59,G$4,0)),"",HLOOKUP($B626,'Base facturation'!$C$4:$ALN$59,G$4,0))=0,"",IF(ISERROR(HLOOKUP($B626,'Base facturation'!$C$4:$ALN$59,G$4,0)),"",HLOOKUP($B626,'Base facturation'!$C$4:$ALN$59,G$4,0)))</f>
        <v/>
      </c>
      <c r="H626" s="309" t="str">
        <f>IF(IF(ISERROR(HLOOKUP($B626,'Base facturation'!$C$4:$ALN$59,H$4,0)),"",HLOOKUP($B626,'Base facturation'!$C$4:$ALN$59,H$4,0))=0,"",IF(ISERROR(HLOOKUP($B626,'Base facturation'!$C$4:$ALN$59,H$4,0)),"",HLOOKUP($B626,'Base facturation'!$C$4:$ALN$59,H$4,0)))</f>
        <v/>
      </c>
      <c r="I626" s="287" t="str">
        <f t="shared" si="9"/>
        <v/>
      </c>
      <c r="J626" s="299"/>
      <c r="K626" s="294"/>
      <c r="L626" s="294"/>
      <c r="M626" s="295"/>
    </row>
    <row r="627" spans="2:13" ht="19.600000000000001" customHeight="1" x14ac:dyDescent="0.25">
      <c r="B627" s="282" t="s">
        <v>3434</v>
      </c>
      <c r="C627" s="283" t="str">
        <f>IF(IF(ISERROR(HLOOKUP($B627,'Base facturation'!$C$4:$ALN$59,C$4,0)),"",HLOOKUP($B627,'Base facturation'!$C$4:$ALN$59,C$4,0))=0,"",IF(ISERROR(HLOOKUP($B627,'Base facturation'!$C$4:$ALN$59,C$4,0)),"",HLOOKUP($B627,'Base facturation'!$C$4:$ALN$59,C$4,0)))</f>
        <v/>
      </c>
      <c r="D627" s="283" t="str">
        <f>IF(IF(ISERROR(HLOOKUP($B627,'Base facturation'!$C$4:$ALN$59,D$4,0)),"",HLOOKUP($B627,'Base facturation'!$C$4:$ALN$59,D$4,0))=0,"",IF(ISERROR(HLOOKUP($B627,'Base facturation'!$C$4:$ALN$59,D$4,0)),"",HLOOKUP($B627,'Base facturation'!$C$4:$ALN$59,D$4,0)))</f>
        <v/>
      </c>
      <c r="E627" s="283" t="str">
        <f>IF(IF(ISERROR(HLOOKUP($B627,'Base facturation'!$C$4:$ALN$59,E$4,0)),"",HLOOKUP($B627,'Base facturation'!$C$4:$ALN$59,E$4,0))=0,"",IF(ISERROR(HLOOKUP($B627,'Base facturation'!$C$4:$ALN$59,E$4,0)),"",HLOOKUP($B627,'Base facturation'!$C$4:$ALN$59,E$4,0)))</f>
        <v/>
      </c>
      <c r="F627" s="287" t="str">
        <f>IF(IF(ISERROR(HLOOKUP($B627,'Base facturation'!$C$4:$ALN$59,F$4,0)),"",HLOOKUP($B627,'Base facturation'!$C$4:$ALN$59,F$4,0))=0,"",IF(ISERROR(HLOOKUP($B627,'Base facturation'!$C$4:$ALN$59,F$4,0)),"",HLOOKUP($B627,'Base facturation'!$C$4:$ALN$59,F$4,0)))</f>
        <v/>
      </c>
      <c r="G627" s="309" t="str">
        <f>IF(IF(ISERROR(HLOOKUP($B627,'Base facturation'!$C$4:$ALN$59,G$4,0)),"",HLOOKUP($B627,'Base facturation'!$C$4:$ALN$59,G$4,0))=0,"",IF(ISERROR(HLOOKUP($B627,'Base facturation'!$C$4:$ALN$59,G$4,0)),"",HLOOKUP($B627,'Base facturation'!$C$4:$ALN$59,G$4,0)))</f>
        <v/>
      </c>
      <c r="H627" s="309" t="str">
        <f>IF(IF(ISERROR(HLOOKUP($B627,'Base facturation'!$C$4:$ALN$59,H$4,0)),"",HLOOKUP($B627,'Base facturation'!$C$4:$ALN$59,H$4,0))=0,"",IF(ISERROR(HLOOKUP($B627,'Base facturation'!$C$4:$ALN$59,H$4,0)),"",HLOOKUP($B627,'Base facturation'!$C$4:$ALN$59,H$4,0)))</f>
        <v/>
      </c>
      <c r="I627" s="287" t="str">
        <f t="shared" si="9"/>
        <v/>
      </c>
      <c r="J627" s="299"/>
      <c r="K627" s="294"/>
      <c r="L627" s="294"/>
      <c r="M627" s="295"/>
    </row>
    <row r="628" spans="2:13" ht="19.600000000000001" customHeight="1" x14ac:dyDescent="0.25">
      <c r="B628" s="282" t="s">
        <v>3435</v>
      </c>
      <c r="C628" s="283" t="str">
        <f>IF(IF(ISERROR(HLOOKUP($B628,'Base facturation'!$C$4:$ALN$59,C$4,0)),"",HLOOKUP($B628,'Base facturation'!$C$4:$ALN$59,C$4,0))=0,"",IF(ISERROR(HLOOKUP($B628,'Base facturation'!$C$4:$ALN$59,C$4,0)),"",HLOOKUP($B628,'Base facturation'!$C$4:$ALN$59,C$4,0)))</f>
        <v/>
      </c>
      <c r="D628" s="283" t="str">
        <f>IF(IF(ISERROR(HLOOKUP($B628,'Base facturation'!$C$4:$ALN$59,D$4,0)),"",HLOOKUP($B628,'Base facturation'!$C$4:$ALN$59,D$4,0))=0,"",IF(ISERROR(HLOOKUP($B628,'Base facturation'!$C$4:$ALN$59,D$4,0)),"",HLOOKUP($B628,'Base facturation'!$C$4:$ALN$59,D$4,0)))</f>
        <v/>
      </c>
      <c r="E628" s="283" t="str">
        <f>IF(IF(ISERROR(HLOOKUP($B628,'Base facturation'!$C$4:$ALN$59,E$4,0)),"",HLOOKUP($B628,'Base facturation'!$C$4:$ALN$59,E$4,0))=0,"",IF(ISERROR(HLOOKUP($B628,'Base facturation'!$C$4:$ALN$59,E$4,0)),"",HLOOKUP($B628,'Base facturation'!$C$4:$ALN$59,E$4,0)))</f>
        <v/>
      </c>
      <c r="F628" s="287" t="str">
        <f>IF(IF(ISERROR(HLOOKUP($B628,'Base facturation'!$C$4:$ALN$59,F$4,0)),"",HLOOKUP($B628,'Base facturation'!$C$4:$ALN$59,F$4,0))=0,"",IF(ISERROR(HLOOKUP($B628,'Base facturation'!$C$4:$ALN$59,F$4,0)),"",HLOOKUP($B628,'Base facturation'!$C$4:$ALN$59,F$4,0)))</f>
        <v/>
      </c>
      <c r="G628" s="309" t="str">
        <f>IF(IF(ISERROR(HLOOKUP($B628,'Base facturation'!$C$4:$ALN$59,G$4,0)),"",HLOOKUP($B628,'Base facturation'!$C$4:$ALN$59,G$4,0))=0,"",IF(ISERROR(HLOOKUP($B628,'Base facturation'!$C$4:$ALN$59,G$4,0)),"",HLOOKUP($B628,'Base facturation'!$C$4:$ALN$59,G$4,0)))</f>
        <v/>
      </c>
      <c r="H628" s="309" t="str">
        <f>IF(IF(ISERROR(HLOOKUP($B628,'Base facturation'!$C$4:$ALN$59,H$4,0)),"",HLOOKUP($B628,'Base facturation'!$C$4:$ALN$59,H$4,0))=0,"",IF(ISERROR(HLOOKUP($B628,'Base facturation'!$C$4:$ALN$59,H$4,0)),"",HLOOKUP($B628,'Base facturation'!$C$4:$ALN$59,H$4,0)))</f>
        <v/>
      </c>
      <c r="I628" s="287" t="str">
        <f t="shared" si="9"/>
        <v/>
      </c>
      <c r="J628" s="299"/>
      <c r="K628" s="294"/>
      <c r="L628" s="294"/>
      <c r="M628" s="295"/>
    </row>
    <row r="629" spans="2:13" ht="19.600000000000001" customHeight="1" x14ac:dyDescent="0.25">
      <c r="B629" s="282" t="s">
        <v>3436</v>
      </c>
      <c r="C629" s="283" t="str">
        <f>IF(IF(ISERROR(HLOOKUP($B629,'Base facturation'!$C$4:$ALN$59,C$4,0)),"",HLOOKUP($B629,'Base facturation'!$C$4:$ALN$59,C$4,0))=0,"",IF(ISERROR(HLOOKUP($B629,'Base facturation'!$C$4:$ALN$59,C$4,0)),"",HLOOKUP($B629,'Base facturation'!$C$4:$ALN$59,C$4,0)))</f>
        <v/>
      </c>
      <c r="D629" s="283" t="str">
        <f>IF(IF(ISERROR(HLOOKUP($B629,'Base facturation'!$C$4:$ALN$59,D$4,0)),"",HLOOKUP($B629,'Base facturation'!$C$4:$ALN$59,D$4,0))=0,"",IF(ISERROR(HLOOKUP($B629,'Base facturation'!$C$4:$ALN$59,D$4,0)),"",HLOOKUP($B629,'Base facturation'!$C$4:$ALN$59,D$4,0)))</f>
        <v/>
      </c>
      <c r="E629" s="283" t="str">
        <f>IF(IF(ISERROR(HLOOKUP($B629,'Base facturation'!$C$4:$ALN$59,E$4,0)),"",HLOOKUP($B629,'Base facturation'!$C$4:$ALN$59,E$4,0))=0,"",IF(ISERROR(HLOOKUP($B629,'Base facturation'!$C$4:$ALN$59,E$4,0)),"",HLOOKUP($B629,'Base facturation'!$C$4:$ALN$59,E$4,0)))</f>
        <v/>
      </c>
      <c r="F629" s="287" t="str">
        <f>IF(IF(ISERROR(HLOOKUP($B629,'Base facturation'!$C$4:$ALN$59,F$4,0)),"",HLOOKUP($B629,'Base facturation'!$C$4:$ALN$59,F$4,0))=0,"",IF(ISERROR(HLOOKUP($B629,'Base facturation'!$C$4:$ALN$59,F$4,0)),"",HLOOKUP($B629,'Base facturation'!$C$4:$ALN$59,F$4,0)))</f>
        <v/>
      </c>
      <c r="G629" s="309" t="str">
        <f>IF(IF(ISERROR(HLOOKUP($B629,'Base facturation'!$C$4:$ALN$59,G$4,0)),"",HLOOKUP($B629,'Base facturation'!$C$4:$ALN$59,G$4,0))=0,"",IF(ISERROR(HLOOKUP($B629,'Base facturation'!$C$4:$ALN$59,G$4,0)),"",HLOOKUP($B629,'Base facturation'!$C$4:$ALN$59,G$4,0)))</f>
        <v/>
      </c>
      <c r="H629" s="309" t="str">
        <f>IF(IF(ISERROR(HLOOKUP($B629,'Base facturation'!$C$4:$ALN$59,H$4,0)),"",HLOOKUP($B629,'Base facturation'!$C$4:$ALN$59,H$4,0))=0,"",IF(ISERROR(HLOOKUP($B629,'Base facturation'!$C$4:$ALN$59,H$4,0)),"",HLOOKUP($B629,'Base facturation'!$C$4:$ALN$59,H$4,0)))</f>
        <v/>
      </c>
      <c r="I629" s="287" t="str">
        <f t="shared" si="9"/>
        <v/>
      </c>
      <c r="J629" s="299"/>
      <c r="K629" s="294"/>
      <c r="L629" s="294"/>
      <c r="M629" s="295"/>
    </row>
    <row r="630" spans="2:13" ht="19.600000000000001" customHeight="1" x14ac:dyDescent="0.25">
      <c r="B630" s="282" t="s">
        <v>3437</v>
      </c>
      <c r="C630" s="283" t="str">
        <f>IF(IF(ISERROR(HLOOKUP($B630,'Base facturation'!$C$4:$ALN$59,C$4,0)),"",HLOOKUP($B630,'Base facturation'!$C$4:$ALN$59,C$4,0))=0,"",IF(ISERROR(HLOOKUP($B630,'Base facturation'!$C$4:$ALN$59,C$4,0)),"",HLOOKUP($B630,'Base facturation'!$C$4:$ALN$59,C$4,0)))</f>
        <v/>
      </c>
      <c r="D630" s="283" t="str">
        <f>IF(IF(ISERROR(HLOOKUP($B630,'Base facturation'!$C$4:$ALN$59,D$4,0)),"",HLOOKUP($B630,'Base facturation'!$C$4:$ALN$59,D$4,0))=0,"",IF(ISERROR(HLOOKUP($B630,'Base facturation'!$C$4:$ALN$59,D$4,0)),"",HLOOKUP($B630,'Base facturation'!$C$4:$ALN$59,D$4,0)))</f>
        <v/>
      </c>
      <c r="E630" s="283" t="str">
        <f>IF(IF(ISERROR(HLOOKUP($B630,'Base facturation'!$C$4:$ALN$59,E$4,0)),"",HLOOKUP($B630,'Base facturation'!$C$4:$ALN$59,E$4,0))=0,"",IF(ISERROR(HLOOKUP($B630,'Base facturation'!$C$4:$ALN$59,E$4,0)),"",HLOOKUP($B630,'Base facturation'!$C$4:$ALN$59,E$4,0)))</f>
        <v/>
      </c>
      <c r="F630" s="287" t="str">
        <f>IF(IF(ISERROR(HLOOKUP($B630,'Base facturation'!$C$4:$ALN$59,F$4,0)),"",HLOOKUP($B630,'Base facturation'!$C$4:$ALN$59,F$4,0))=0,"",IF(ISERROR(HLOOKUP($B630,'Base facturation'!$C$4:$ALN$59,F$4,0)),"",HLOOKUP($B630,'Base facturation'!$C$4:$ALN$59,F$4,0)))</f>
        <v/>
      </c>
      <c r="G630" s="309" t="str">
        <f>IF(IF(ISERROR(HLOOKUP($B630,'Base facturation'!$C$4:$ALN$59,G$4,0)),"",HLOOKUP($B630,'Base facturation'!$C$4:$ALN$59,G$4,0))=0,"",IF(ISERROR(HLOOKUP($B630,'Base facturation'!$C$4:$ALN$59,G$4,0)),"",HLOOKUP($B630,'Base facturation'!$C$4:$ALN$59,G$4,0)))</f>
        <v/>
      </c>
      <c r="H630" s="309" t="str">
        <f>IF(IF(ISERROR(HLOOKUP($B630,'Base facturation'!$C$4:$ALN$59,H$4,0)),"",HLOOKUP($B630,'Base facturation'!$C$4:$ALN$59,H$4,0))=0,"",IF(ISERROR(HLOOKUP($B630,'Base facturation'!$C$4:$ALN$59,H$4,0)),"",HLOOKUP($B630,'Base facturation'!$C$4:$ALN$59,H$4,0)))</f>
        <v/>
      </c>
      <c r="I630" s="287" t="str">
        <f t="shared" si="9"/>
        <v/>
      </c>
      <c r="J630" s="299"/>
      <c r="K630" s="294"/>
      <c r="L630" s="294"/>
      <c r="M630" s="295"/>
    </row>
    <row r="631" spans="2:13" ht="19.600000000000001" customHeight="1" x14ac:dyDescent="0.25">
      <c r="B631" s="282" t="s">
        <v>3438</v>
      </c>
      <c r="C631" s="283" t="str">
        <f>IF(IF(ISERROR(HLOOKUP($B631,'Base facturation'!$C$4:$ALN$59,C$4,0)),"",HLOOKUP($B631,'Base facturation'!$C$4:$ALN$59,C$4,0))=0,"",IF(ISERROR(HLOOKUP($B631,'Base facturation'!$C$4:$ALN$59,C$4,0)),"",HLOOKUP($B631,'Base facturation'!$C$4:$ALN$59,C$4,0)))</f>
        <v/>
      </c>
      <c r="D631" s="283" t="str">
        <f>IF(IF(ISERROR(HLOOKUP($B631,'Base facturation'!$C$4:$ALN$59,D$4,0)),"",HLOOKUP($B631,'Base facturation'!$C$4:$ALN$59,D$4,0))=0,"",IF(ISERROR(HLOOKUP($B631,'Base facturation'!$C$4:$ALN$59,D$4,0)),"",HLOOKUP($B631,'Base facturation'!$C$4:$ALN$59,D$4,0)))</f>
        <v/>
      </c>
      <c r="E631" s="283" t="str">
        <f>IF(IF(ISERROR(HLOOKUP($B631,'Base facturation'!$C$4:$ALN$59,E$4,0)),"",HLOOKUP($B631,'Base facturation'!$C$4:$ALN$59,E$4,0))=0,"",IF(ISERROR(HLOOKUP($B631,'Base facturation'!$C$4:$ALN$59,E$4,0)),"",HLOOKUP($B631,'Base facturation'!$C$4:$ALN$59,E$4,0)))</f>
        <v/>
      </c>
      <c r="F631" s="287" t="str">
        <f>IF(IF(ISERROR(HLOOKUP($B631,'Base facturation'!$C$4:$ALN$59,F$4,0)),"",HLOOKUP($B631,'Base facturation'!$C$4:$ALN$59,F$4,0))=0,"",IF(ISERROR(HLOOKUP($B631,'Base facturation'!$C$4:$ALN$59,F$4,0)),"",HLOOKUP($B631,'Base facturation'!$C$4:$ALN$59,F$4,0)))</f>
        <v/>
      </c>
      <c r="G631" s="309" t="str">
        <f>IF(IF(ISERROR(HLOOKUP($B631,'Base facturation'!$C$4:$ALN$59,G$4,0)),"",HLOOKUP($B631,'Base facturation'!$C$4:$ALN$59,G$4,0))=0,"",IF(ISERROR(HLOOKUP($B631,'Base facturation'!$C$4:$ALN$59,G$4,0)),"",HLOOKUP($B631,'Base facturation'!$C$4:$ALN$59,G$4,0)))</f>
        <v/>
      </c>
      <c r="H631" s="309" t="str">
        <f>IF(IF(ISERROR(HLOOKUP($B631,'Base facturation'!$C$4:$ALN$59,H$4,0)),"",HLOOKUP($B631,'Base facturation'!$C$4:$ALN$59,H$4,0))=0,"",IF(ISERROR(HLOOKUP($B631,'Base facturation'!$C$4:$ALN$59,H$4,0)),"",HLOOKUP($B631,'Base facturation'!$C$4:$ALN$59,H$4,0)))</f>
        <v/>
      </c>
      <c r="I631" s="287" t="str">
        <f t="shared" si="9"/>
        <v/>
      </c>
      <c r="J631" s="299"/>
      <c r="K631" s="294"/>
      <c r="L631" s="294"/>
      <c r="M631" s="295"/>
    </row>
    <row r="632" spans="2:13" ht="19.600000000000001" customHeight="1" x14ac:dyDescent="0.25">
      <c r="B632" s="282" t="s">
        <v>3439</v>
      </c>
      <c r="C632" s="283" t="str">
        <f>IF(IF(ISERROR(HLOOKUP($B632,'Base facturation'!$C$4:$ALN$59,C$4,0)),"",HLOOKUP($B632,'Base facturation'!$C$4:$ALN$59,C$4,0))=0,"",IF(ISERROR(HLOOKUP($B632,'Base facturation'!$C$4:$ALN$59,C$4,0)),"",HLOOKUP($B632,'Base facturation'!$C$4:$ALN$59,C$4,0)))</f>
        <v/>
      </c>
      <c r="D632" s="283" t="str">
        <f>IF(IF(ISERROR(HLOOKUP($B632,'Base facturation'!$C$4:$ALN$59,D$4,0)),"",HLOOKUP($B632,'Base facturation'!$C$4:$ALN$59,D$4,0))=0,"",IF(ISERROR(HLOOKUP($B632,'Base facturation'!$C$4:$ALN$59,D$4,0)),"",HLOOKUP($B632,'Base facturation'!$C$4:$ALN$59,D$4,0)))</f>
        <v/>
      </c>
      <c r="E632" s="283" t="str">
        <f>IF(IF(ISERROR(HLOOKUP($B632,'Base facturation'!$C$4:$ALN$59,E$4,0)),"",HLOOKUP($B632,'Base facturation'!$C$4:$ALN$59,E$4,0))=0,"",IF(ISERROR(HLOOKUP($B632,'Base facturation'!$C$4:$ALN$59,E$4,0)),"",HLOOKUP($B632,'Base facturation'!$C$4:$ALN$59,E$4,0)))</f>
        <v/>
      </c>
      <c r="F632" s="287" t="str">
        <f>IF(IF(ISERROR(HLOOKUP($B632,'Base facturation'!$C$4:$ALN$59,F$4,0)),"",HLOOKUP($B632,'Base facturation'!$C$4:$ALN$59,F$4,0))=0,"",IF(ISERROR(HLOOKUP($B632,'Base facturation'!$C$4:$ALN$59,F$4,0)),"",HLOOKUP($B632,'Base facturation'!$C$4:$ALN$59,F$4,0)))</f>
        <v/>
      </c>
      <c r="G632" s="309" t="str">
        <f>IF(IF(ISERROR(HLOOKUP($B632,'Base facturation'!$C$4:$ALN$59,G$4,0)),"",HLOOKUP($B632,'Base facturation'!$C$4:$ALN$59,G$4,0))=0,"",IF(ISERROR(HLOOKUP($B632,'Base facturation'!$C$4:$ALN$59,G$4,0)),"",HLOOKUP($B632,'Base facturation'!$C$4:$ALN$59,G$4,0)))</f>
        <v/>
      </c>
      <c r="H632" s="309" t="str">
        <f>IF(IF(ISERROR(HLOOKUP($B632,'Base facturation'!$C$4:$ALN$59,H$4,0)),"",HLOOKUP($B632,'Base facturation'!$C$4:$ALN$59,H$4,0))=0,"",IF(ISERROR(HLOOKUP($B632,'Base facturation'!$C$4:$ALN$59,H$4,0)),"",HLOOKUP($B632,'Base facturation'!$C$4:$ALN$59,H$4,0)))</f>
        <v/>
      </c>
      <c r="I632" s="287" t="str">
        <f t="shared" si="9"/>
        <v/>
      </c>
      <c r="J632" s="299"/>
      <c r="K632" s="294"/>
      <c r="L632" s="294"/>
      <c r="M632" s="295"/>
    </row>
    <row r="633" spans="2:13" ht="19.600000000000001" customHeight="1" x14ac:dyDescent="0.25">
      <c r="B633" s="282" t="s">
        <v>3440</v>
      </c>
      <c r="C633" s="283" t="str">
        <f>IF(IF(ISERROR(HLOOKUP($B633,'Base facturation'!$C$4:$ALN$59,C$4,0)),"",HLOOKUP($B633,'Base facturation'!$C$4:$ALN$59,C$4,0))=0,"",IF(ISERROR(HLOOKUP($B633,'Base facturation'!$C$4:$ALN$59,C$4,0)),"",HLOOKUP($B633,'Base facturation'!$C$4:$ALN$59,C$4,0)))</f>
        <v/>
      </c>
      <c r="D633" s="283" t="str">
        <f>IF(IF(ISERROR(HLOOKUP($B633,'Base facturation'!$C$4:$ALN$59,D$4,0)),"",HLOOKUP($B633,'Base facturation'!$C$4:$ALN$59,D$4,0))=0,"",IF(ISERROR(HLOOKUP($B633,'Base facturation'!$C$4:$ALN$59,D$4,0)),"",HLOOKUP($B633,'Base facturation'!$C$4:$ALN$59,D$4,0)))</f>
        <v/>
      </c>
      <c r="E633" s="283" t="str">
        <f>IF(IF(ISERROR(HLOOKUP($B633,'Base facturation'!$C$4:$ALN$59,E$4,0)),"",HLOOKUP($B633,'Base facturation'!$C$4:$ALN$59,E$4,0))=0,"",IF(ISERROR(HLOOKUP($B633,'Base facturation'!$C$4:$ALN$59,E$4,0)),"",HLOOKUP($B633,'Base facturation'!$C$4:$ALN$59,E$4,0)))</f>
        <v/>
      </c>
      <c r="F633" s="287" t="str">
        <f>IF(IF(ISERROR(HLOOKUP($B633,'Base facturation'!$C$4:$ALN$59,F$4,0)),"",HLOOKUP($B633,'Base facturation'!$C$4:$ALN$59,F$4,0))=0,"",IF(ISERROR(HLOOKUP($B633,'Base facturation'!$C$4:$ALN$59,F$4,0)),"",HLOOKUP($B633,'Base facturation'!$C$4:$ALN$59,F$4,0)))</f>
        <v/>
      </c>
      <c r="G633" s="309" t="str">
        <f>IF(IF(ISERROR(HLOOKUP($B633,'Base facturation'!$C$4:$ALN$59,G$4,0)),"",HLOOKUP($B633,'Base facturation'!$C$4:$ALN$59,G$4,0))=0,"",IF(ISERROR(HLOOKUP($B633,'Base facturation'!$C$4:$ALN$59,G$4,0)),"",HLOOKUP($B633,'Base facturation'!$C$4:$ALN$59,G$4,0)))</f>
        <v/>
      </c>
      <c r="H633" s="309" t="str">
        <f>IF(IF(ISERROR(HLOOKUP($B633,'Base facturation'!$C$4:$ALN$59,H$4,0)),"",HLOOKUP($B633,'Base facturation'!$C$4:$ALN$59,H$4,0))=0,"",IF(ISERROR(HLOOKUP($B633,'Base facturation'!$C$4:$ALN$59,H$4,0)),"",HLOOKUP($B633,'Base facturation'!$C$4:$ALN$59,H$4,0)))</f>
        <v/>
      </c>
      <c r="I633" s="287" t="str">
        <f t="shared" si="9"/>
        <v/>
      </c>
      <c r="J633" s="299"/>
      <c r="K633" s="294"/>
      <c r="L633" s="294"/>
      <c r="M633" s="295"/>
    </row>
    <row r="634" spans="2:13" ht="19.600000000000001" customHeight="1" x14ac:dyDescent="0.25">
      <c r="B634" s="282" t="s">
        <v>3441</v>
      </c>
      <c r="C634" s="283" t="str">
        <f>IF(IF(ISERROR(HLOOKUP($B634,'Base facturation'!$C$4:$ALN$59,C$4,0)),"",HLOOKUP($B634,'Base facturation'!$C$4:$ALN$59,C$4,0))=0,"",IF(ISERROR(HLOOKUP($B634,'Base facturation'!$C$4:$ALN$59,C$4,0)),"",HLOOKUP($B634,'Base facturation'!$C$4:$ALN$59,C$4,0)))</f>
        <v/>
      </c>
      <c r="D634" s="283" t="str">
        <f>IF(IF(ISERROR(HLOOKUP($B634,'Base facturation'!$C$4:$ALN$59,D$4,0)),"",HLOOKUP($B634,'Base facturation'!$C$4:$ALN$59,D$4,0))=0,"",IF(ISERROR(HLOOKUP($B634,'Base facturation'!$C$4:$ALN$59,D$4,0)),"",HLOOKUP($B634,'Base facturation'!$C$4:$ALN$59,D$4,0)))</f>
        <v/>
      </c>
      <c r="E634" s="283" t="str">
        <f>IF(IF(ISERROR(HLOOKUP($B634,'Base facturation'!$C$4:$ALN$59,E$4,0)),"",HLOOKUP($B634,'Base facturation'!$C$4:$ALN$59,E$4,0))=0,"",IF(ISERROR(HLOOKUP($B634,'Base facturation'!$C$4:$ALN$59,E$4,0)),"",HLOOKUP($B634,'Base facturation'!$C$4:$ALN$59,E$4,0)))</f>
        <v/>
      </c>
      <c r="F634" s="287" t="str">
        <f>IF(IF(ISERROR(HLOOKUP($B634,'Base facturation'!$C$4:$ALN$59,F$4,0)),"",HLOOKUP($B634,'Base facturation'!$C$4:$ALN$59,F$4,0))=0,"",IF(ISERROR(HLOOKUP($B634,'Base facturation'!$C$4:$ALN$59,F$4,0)),"",HLOOKUP($B634,'Base facturation'!$C$4:$ALN$59,F$4,0)))</f>
        <v/>
      </c>
      <c r="G634" s="309" t="str">
        <f>IF(IF(ISERROR(HLOOKUP($B634,'Base facturation'!$C$4:$ALN$59,G$4,0)),"",HLOOKUP($B634,'Base facturation'!$C$4:$ALN$59,G$4,0))=0,"",IF(ISERROR(HLOOKUP($B634,'Base facturation'!$C$4:$ALN$59,G$4,0)),"",HLOOKUP($B634,'Base facturation'!$C$4:$ALN$59,G$4,0)))</f>
        <v/>
      </c>
      <c r="H634" s="309" t="str">
        <f>IF(IF(ISERROR(HLOOKUP($B634,'Base facturation'!$C$4:$ALN$59,H$4,0)),"",HLOOKUP($B634,'Base facturation'!$C$4:$ALN$59,H$4,0))=0,"",IF(ISERROR(HLOOKUP($B634,'Base facturation'!$C$4:$ALN$59,H$4,0)),"",HLOOKUP($B634,'Base facturation'!$C$4:$ALN$59,H$4,0)))</f>
        <v/>
      </c>
      <c r="I634" s="287" t="str">
        <f t="shared" si="9"/>
        <v/>
      </c>
      <c r="J634" s="299"/>
      <c r="K634" s="294"/>
      <c r="L634" s="294"/>
      <c r="M634" s="295"/>
    </row>
    <row r="635" spans="2:13" ht="19.600000000000001" customHeight="1" x14ac:dyDescent="0.25">
      <c r="B635" s="282" t="s">
        <v>3442</v>
      </c>
      <c r="C635" s="283" t="str">
        <f>IF(IF(ISERROR(HLOOKUP($B635,'Base facturation'!$C$4:$ALN$59,C$4,0)),"",HLOOKUP($B635,'Base facturation'!$C$4:$ALN$59,C$4,0))=0,"",IF(ISERROR(HLOOKUP($B635,'Base facturation'!$C$4:$ALN$59,C$4,0)),"",HLOOKUP($B635,'Base facturation'!$C$4:$ALN$59,C$4,0)))</f>
        <v/>
      </c>
      <c r="D635" s="283" t="str">
        <f>IF(IF(ISERROR(HLOOKUP($B635,'Base facturation'!$C$4:$ALN$59,D$4,0)),"",HLOOKUP($B635,'Base facturation'!$C$4:$ALN$59,D$4,0))=0,"",IF(ISERROR(HLOOKUP($B635,'Base facturation'!$C$4:$ALN$59,D$4,0)),"",HLOOKUP($B635,'Base facturation'!$C$4:$ALN$59,D$4,0)))</f>
        <v/>
      </c>
      <c r="E635" s="283" t="str">
        <f>IF(IF(ISERROR(HLOOKUP($B635,'Base facturation'!$C$4:$ALN$59,E$4,0)),"",HLOOKUP($B635,'Base facturation'!$C$4:$ALN$59,E$4,0))=0,"",IF(ISERROR(HLOOKUP($B635,'Base facturation'!$C$4:$ALN$59,E$4,0)),"",HLOOKUP($B635,'Base facturation'!$C$4:$ALN$59,E$4,0)))</f>
        <v/>
      </c>
      <c r="F635" s="287" t="str">
        <f>IF(IF(ISERROR(HLOOKUP($B635,'Base facturation'!$C$4:$ALN$59,F$4,0)),"",HLOOKUP($B635,'Base facturation'!$C$4:$ALN$59,F$4,0))=0,"",IF(ISERROR(HLOOKUP($B635,'Base facturation'!$C$4:$ALN$59,F$4,0)),"",HLOOKUP($B635,'Base facturation'!$C$4:$ALN$59,F$4,0)))</f>
        <v/>
      </c>
      <c r="G635" s="309" t="str">
        <f>IF(IF(ISERROR(HLOOKUP($B635,'Base facturation'!$C$4:$ALN$59,G$4,0)),"",HLOOKUP($B635,'Base facturation'!$C$4:$ALN$59,G$4,0))=0,"",IF(ISERROR(HLOOKUP($B635,'Base facturation'!$C$4:$ALN$59,G$4,0)),"",HLOOKUP($B635,'Base facturation'!$C$4:$ALN$59,G$4,0)))</f>
        <v/>
      </c>
      <c r="H635" s="309" t="str">
        <f>IF(IF(ISERROR(HLOOKUP($B635,'Base facturation'!$C$4:$ALN$59,H$4,0)),"",HLOOKUP($B635,'Base facturation'!$C$4:$ALN$59,H$4,0))=0,"",IF(ISERROR(HLOOKUP($B635,'Base facturation'!$C$4:$ALN$59,H$4,0)),"",HLOOKUP($B635,'Base facturation'!$C$4:$ALN$59,H$4,0)))</f>
        <v/>
      </c>
      <c r="I635" s="287" t="str">
        <f t="shared" si="9"/>
        <v/>
      </c>
      <c r="J635" s="299"/>
      <c r="K635" s="294"/>
      <c r="L635" s="294"/>
      <c r="M635" s="295"/>
    </row>
    <row r="636" spans="2:13" ht="19.600000000000001" customHeight="1" x14ac:dyDescent="0.25">
      <c r="B636" s="282" t="s">
        <v>3443</v>
      </c>
      <c r="C636" s="283" t="str">
        <f>IF(IF(ISERROR(HLOOKUP($B636,'Base facturation'!$C$4:$ALN$59,C$4,0)),"",HLOOKUP($B636,'Base facturation'!$C$4:$ALN$59,C$4,0))=0,"",IF(ISERROR(HLOOKUP($B636,'Base facturation'!$C$4:$ALN$59,C$4,0)),"",HLOOKUP($B636,'Base facturation'!$C$4:$ALN$59,C$4,0)))</f>
        <v/>
      </c>
      <c r="D636" s="283" t="str">
        <f>IF(IF(ISERROR(HLOOKUP($B636,'Base facturation'!$C$4:$ALN$59,D$4,0)),"",HLOOKUP($B636,'Base facturation'!$C$4:$ALN$59,D$4,0))=0,"",IF(ISERROR(HLOOKUP($B636,'Base facturation'!$C$4:$ALN$59,D$4,0)),"",HLOOKUP($B636,'Base facturation'!$C$4:$ALN$59,D$4,0)))</f>
        <v/>
      </c>
      <c r="E636" s="283" t="str">
        <f>IF(IF(ISERROR(HLOOKUP($B636,'Base facturation'!$C$4:$ALN$59,E$4,0)),"",HLOOKUP($B636,'Base facturation'!$C$4:$ALN$59,E$4,0))=0,"",IF(ISERROR(HLOOKUP($B636,'Base facturation'!$C$4:$ALN$59,E$4,0)),"",HLOOKUP($B636,'Base facturation'!$C$4:$ALN$59,E$4,0)))</f>
        <v/>
      </c>
      <c r="F636" s="287" t="str">
        <f>IF(IF(ISERROR(HLOOKUP($B636,'Base facturation'!$C$4:$ALN$59,F$4,0)),"",HLOOKUP($B636,'Base facturation'!$C$4:$ALN$59,F$4,0))=0,"",IF(ISERROR(HLOOKUP($B636,'Base facturation'!$C$4:$ALN$59,F$4,0)),"",HLOOKUP($B636,'Base facturation'!$C$4:$ALN$59,F$4,0)))</f>
        <v/>
      </c>
      <c r="G636" s="309" t="str">
        <f>IF(IF(ISERROR(HLOOKUP($B636,'Base facturation'!$C$4:$ALN$59,G$4,0)),"",HLOOKUP($B636,'Base facturation'!$C$4:$ALN$59,G$4,0))=0,"",IF(ISERROR(HLOOKUP($B636,'Base facturation'!$C$4:$ALN$59,G$4,0)),"",HLOOKUP($B636,'Base facturation'!$C$4:$ALN$59,G$4,0)))</f>
        <v/>
      </c>
      <c r="H636" s="309" t="str">
        <f>IF(IF(ISERROR(HLOOKUP($B636,'Base facturation'!$C$4:$ALN$59,H$4,0)),"",HLOOKUP($B636,'Base facturation'!$C$4:$ALN$59,H$4,0))=0,"",IF(ISERROR(HLOOKUP($B636,'Base facturation'!$C$4:$ALN$59,H$4,0)),"",HLOOKUP($B636,'Base facturation'!$C$4:$ALN$59,H$4,0)))</f>
        <v/>
      </c>
      <c r="I636" s="287" t="str">
        <f t="shared" si="9"/>
        <v/>
      </c>
      <c r="J636" s="299"/>
      <c r="K636" s="294"/>
      <c r="L636" s="294"/>
      <c r="M636" s="295"/>
    </row>
    <row r="637" spans="2:13" ht="19.600000000000001" customHeight="1" x14ac:dyDescent="0.25">
      <c r="B637" s="282" t="s">
        <v>3444</v>
      </c>
      <c r="C637" s="283" t="str">
        <f>IF(IF(ISERROR(HLOOKUP($B637,'Base facturation'!$C$4:$ALN$59,C$4,0)),"",HLOOKUP($B637,'Base facturation'!$C$4:$ALN$59,C$4,0))=0,"",IF(ISERROR(HLOOKUP($B637,'Base facturation'!$C$4:$ALN$59,C$4,0)),"",HLOOKUP($B637,'Base facturation'!$C$4:$ALN$59,C$4,0)))</f>
        <v/>
      </c>
      <c r="D637" s="283" t="str">
        <f>IF(IF(ISERROR(HLOOKUP($B637,'Base facturation'!$C$4:$ALN$59,D$4,0)),"",HLOOKUP($B637,'Base facturation'!$C$4:$ALN$59,D$4,0))=0,"",IF(ISERROR(HLOOKUP($B637,'Base facturation'!$C$4:$ALN$59,D$4,0)),"",HLOOKUP($B637,'Base facturation'!$C$4:$ALN$59,D$4,0)))</f>
        <v/>
      </c>
      <c r="E637" s="283" t="str">
        <f>IF(IF(ISERROR(HLOOKUP($B637,'Base facturation'!$C$4:$ALN$59,E$4,0)),"",HLOOKUP($B637,'Base facturation'!$C$4:$ALN$59,E$4,0))=0,"",IF(ISERROR(HLOOKUP($B637,'Base facturation'!$C$4:$ALN$59,E$4,0)),"",HLOOKUP($B637,'Base facturation'!$C$4:$ALN$59,E$4,0)))</f>
        <v/>
      </c>
      <c r="F637" s="287" t="str">
        <f>IF(IF(ISERROR(HLOOKUP($B637,'Base facturation'!$C$4:$ALN$59,F$4,0)),"",HLOOKUP($B637,'Base facturation'!$C$4:$ALN$59,F$4,0))=0,"",IF(ISERROR(HLOOKUP($B637,'Base facturation'!$C$4:$ALN$59,F$4,0)),"",HLOOKUP($B637,'Base facturation'!$C$4:$ALN$59,F$4,0)))</f>
        <v/>
      </c>
      <c r="G637" s="309" t="str">
        <f>IF(IF(ISERROR(HLOOKUP($B637,'Base facturation'!$C$4:$ALN$59,G$4,0)),"",HLOOKUP($B637,'Base facturation'!$C$4:$ALN$59,G$4,0))=0,"",IF(ISERROR(HLOOKUP($B637,'Base facturation'!$C$4:$ALN$59,G$4,0)),"",HLOOKUP($B637,'Base facturation'!$C$4:$ALN$59,G$4,0)))</f>
        <v/>
      </c>
      <c r="H637" s="309" t="str">
        <f>IF(IF(ISERROR(HLOOKUP($B637,'Base facturation'!$C$4:$ALN$59,H$4,0)),"",HLOOKUP($B637,'Base facturation'!$C$4:$ALN$59,H$4,0))=0,"",IF(ISERROR(HLOOKUP($B637,'Base facturation'!$C$4:$ALN$59,H$4,0)),"",HLOOKUP($B637,'Base facturation'!$C$4:$ALN$59,H$4,0)))</f>
        <v/>
      </c>
      <c r="I637" s="287" t="str">
        <f t="shared" si="9"/>
        <v/>
      </c>
      <c r="J637" s="299"/>
      <c r="K637" s="294"/>
      <c r="L637" s="294"/>
      <c r="M637" s="295"/>
    </row>
    <row r="638" spans="2:13" ht="19.600000000000001" customHeight="1" x14ac:dyDescent="0.25">
      <c r="B638" s="282" t="s">
        <v>3445</v>
      </c>
      <c r="C638" s="283" t="str">
        <f>IF(IF(ISERROR(HLOOKUP($B638,'Base facturation'!$C$4:$ALN$59,C$4,0)),"",HLOOKUP($B638,'Base facturation'!$C$4:$ALN$59,C$4,0))=0,"",IF(ISERROR(HLOOKUP($B638,'Base facturation'!$C$4:$ALN$59,C$4,0)),"",HLOOKUP($B638,'Base facturation'!$C$4:$ALN$59,C$4,0)))</f>
        <v/>
      </c>
      <c r="D638" s="283" t="str">
        <f>IF(IF(ISERROR(HLOOKUP($B638,'Base facturation'!$C$4:$ALN$59,D$4,0)),"",HLOOKUP($B638,'Base facturation'!$C$4:$ALN$59,D$4,0))=0,"",IF(ISERROR(HLOOKUP($B638,'Base facturation'!$C$4:$ALN$59,D$4,0)),"",HLOOKUP($B638,'Base facturation'!$C$4:$ALN$59,D$4,0)))</f>
        <v/>
      </c>
      <c r="E638" s="283" t="str">
        <f>IF(IF(ISERROR(HLOOKUP($B638,'Base facturation'!$C$4:$ALN$59,E$4,0)),"",HLOOKUP($B638,'Base facturation'!$C$4:$ALN$59,E$4,0))=0,"",IF(ISERROR(HLOOKUP($B638,'Base facturation'!$C$4:$ALN$59,E$4,0)),"",HLOOKUP($B638,'Base facturation'!$C$4:$ALN$59,E$4,0)))</f>
        <v/>
      </c>
      <c r="F638" s="287" t="str">
        <f>IF(IF(ISERROR(HLOOKUP($B638,'Base facturation'!$C$4:$ALN$59,F$4,0)),"",HLOOKUP($B638,'Base facturation'!$C$4:$ALN$59,F$4,0))=0,"",IF(ISERROR(HLOOKUP($B638,'Base facturation'!$C$4:$ALN$59,F$4,0)),"",HLOOKUP($B638,'Base facturation'!$C$4:$ALN$59,F$4,0)))</f>
        <v/>
      </c>
      <c r="G638" s="309" t="str">
        <f>IF(IF(ISERROR(HLOOKUP($B638,'Base facturation'!$C$4:$ALN$59,G$4,0)),"",HLOOKUP($B638,'Base facturation'!$C$4:$ALN$59,G$4,0))=0,"",IF(ISERROR(HLOOKUP($B638,'Base facturation'!$C$4:$ALN$59,G$4,0)),"",HLOOKUP($B638,'Base facturation'!$C$4:$ALN$59,G$4,0)))</f>
        <v/>
      </c>
      <c r="H638" s="309" t="str">
        <f>IF(IF(ISERROR(HLOOKUP($B638,'Base facturation'!$C$4:$ALN$59,H$4,0)),"",HLOOKUP($B638,'Base facturation'!$C$4:$ALN$59,H$4,0))=0,"",IF(ISERROR(HLOOKUP($B638,'Base facturation'!$C$4:$ALN$59,H$4,0)),"",HLOOKUP($B638,'Base facturation'!$C$4:$ALN$59,H$4,0)))</f>
        <v/>
      </c>
      <c r="I638" s="287" t="str">
        <f t="shared" si="9"/>
        <v/>
      </c>
      <c r="J638" s="299"/>
      <c r="K638" s="294"/>
      <c r="L638" s="294"/>
      <c r="M638" s="295"/>
    </row>
    <row r="639" spans="2:13" ht="19.600000000000001" customHeight="1" x14ac:dyDescent="0.25">
      <c r="B639" s="282" t="s">
        <v>3446</v>
      </c>
      <c r="C639" s="283" t="str">
        <f>IF(IF(ISERROR(HLOOKUP($B639,'Base facturation'!$C$4:$ALN$59,C$4,0)),"",HLOOKUP($B639,'Base facturation'!$C$4:$ALN$59,C$4,0))=0,"",IF(ISERROR(HLOOKUP($B639,'Base facturation'!$C$4:$ALN$59,C$4,0)),"",HLOOKUP($B639,'Base facturation'!$C$4:$ALN$59,C$4,0)))</f>
        <v/>
      </c>
      <c r="D639" s="283" t="str">
        <f>IF(IF(ISERROR(HLOOKUP($B639,'Base facturation'!$C$4:$ALN$59,D$4,0)),"",HLOOKUP($B639,'Base facturation'!$C$4:$ALN$59,D$4,0))=0,"",IF(ISERROR(HLOOKUP($B639,'Base facturation'!$C$4:$ALN$59,D$4,0)),"",HLOOKUP($B639,'Base facturation'!$C$4:$ALN$59,D$4,0)))</f>
        <v/>
      </c>
      <c r="E639" s="283" t="str">
        <f>IF(IF(ISERROR(HLOOKUP($B639,'Base facturation'!$C$4:$ALN$59,E$4,0)),"",HLOOKUP($B639,'Base facturation'!$C$4:$ALN$59,E$4,0))=0,"",IF(ISERROR(HLOOKUP($B639,'Base facturation'!$C$4:$ALN$59,E$4,0)),"",HLOOKUP($B639,'Base facturation'!$C$4:$ALN$59,E$4,0)))</f>
        <v/>
      </c>
      <c r="F639" s="287" t="str">
        <f>IF(IF(ISERROR(HLOOKUP($B639,'Base facturation'!$C$4:$ALN$59,F$4,0)),"",HLOOKUP($B639,'Base facturation'!$C$4:$ALN$59,F$4,0))=0,"",IF(ISERROR(HLOOKUP($B639,'Base facturation'!$C$4:$ALN$59,F$4,0)),"",HLOOKUP($B639,'Base facturation'!$C$4:$ALN$59,F$4,0)))</f>
        <v/>
      </c>
      <c r="G639" s="309" t="str">
        <f>IF(IF(ISERROR(HLOOKUP($B639,'Base facturation'!$C$4:$ALN$59,G$4,0)),"",HLOOKUP($B639,'Base facturation'!$C$4:$ALN$59,G$4,0))=0,"",IF(ISERROR(HLOOKUP($B639,'Base facturation'!$C$4:$ALN$59,G$4,0)),"",HLOOKUP($B639,'Base facturation'!$C$4:$ALN$59,G$4,0)))</f>
        <v/>
      </c>
      <c r="H639" s="309" t="str">
        <f>IF(IF(ISERROR(HLOOKUP($B639,'Base facturation'!$C$4:$ALN$59,H$4,0)),"",HLOOKUP($B639,'Base facturation'!$C$4:$ALN$59,H$4,0))=0,"",IF(ISERROR(HLOOKUP($B639,'Base facturation'!$C$4:$ALN$59,H$4,0)),"",HLOOKUP($B639,'Base facturation'!$C$4:$ALN$59,H$4,0)))</f>
        <v/>
      </c>
      <c r="I639" s="287" t="str">
        <f t="shared" si="9"/>
        <v/>
      </c>
      <c r="J639" s="299"/>
      <c r="K639" s="294"/>
      <c r="L639" s="294"/>
      <c r="M639" s="295"/>
    </row>
    <row r="640" spans="2:13" ht="19.600000000000001" customHeight="1" x14ac:dyDescent="0.25">
      <c r="B640" s="282" t="s">
        <v>3447</v>
      </c>
      <c r="C640" s="283" t="str">
        <f>IF(IF(ISERROR(HLOOKUP($B640,'Base facturation'!$C$4:$ALN$59,C$4,0)),"",HLOOKUP($B640,'Base facturation'!$C$4:$ALN$59,C$4,0))=0,"",IF(ISERROR(HLOOKUP($B640,'Base facturation'!$C$4:$ALN$59,C$4,0)),"",HLOOKUP($B640,'Base facturation'!$C$4:$ALN$59,C$4,0)))</f>
        <v/>
      </c>
      <c r="D640" s="283" t="str">
        <f>IF(IF(ISERROR(HLOOKUP($B640,'Base facturation'!$C$4:$ALN$59,D$4,0)),"",HLOOKUP($B640,'Base facturation'!$C$4:$ALN$59,D$4,0))=0,"",IF(ISERROR(HLOOKUP($B640,'Base facturation'!$C$4:$ALN$59,D$4,0)),"",HLOOKUP($B640,'Base facturation'!$C$4:$ALN$59,D$4,0)))</f>
        <v/>
      </c>
      <c r="E640" s="283" t="str">
        <f>IF(IF(ISERROR(HLOOKUP($B640,'Base facturation'!$C$4:$ALN$59,E$4,0)),"",HLOOKUP($B640,'Base facturation'!$C$4:$ALN$59,E$4,0))=0,"",IF(ISERROR(HLOOKUP($B640,'Base facturation'!$C$4:$ALN$59,E$4,0)),"",HLOOKUP($B640,'Base facturation'!$C$4:$ALN$59,E$4,0)))</f>
        <v/>
      </c>
      <c r="F640" s="287" t="str">
        <f>IF(IF(ISERROR(HLOOKUP($B640,'Base facturation'!$C$4:$ALN$59,F$4,0)),"",HLOOKUP($B640,'Base facturation'!$C$4:$ALN$59,F$4,0))=0,"",IF(ISERROR(HLOOKUP($B640,'Base facturation'!$C$4:$ALN$59,F$4,0)),"",HLOOKUP($B640,'Base facturation'!$C$4:$ALN$59,F$4,0)))</f>
        <v/>
      </c>
      <c r="G640" s="309" t="str">
        <f>IF(IF(ISERROR(HLOOKUP($B640,'Base facturation'!$C$4:$ALN$59,G$4,0)),"",HLOOKUP($B640,'Base facturation'!$C$4:$ALN$59,G$4,0))=0,"",IF(ISERROR(HLOOKUP($B640,'Base facturation'!$C$4:$ALN$59,G$4,0)),"",HLOOKUP($B640,'Base facturation'!$C$4:$ALN$59,G$4,0)))</f>
        <v/>
      </c>
      <c r="H640" s="309" t="str">
        <f>IF(IF(ISERROR(HLOOKUP($B640,'Base facturation'!$C$4:$ALN$59,H$4,0)),"",HLOOKUP($B640,'Base facturation'!$C$4:$ALN$59,H$4,0))=0,"",IF(ISERROR(HLOOKUP($B640,'Base facturation'!$C$4:$ALN$59,H$4,0)),"",HLOOKUP($B640,'Base facturation'!$C$4:$ALN$59,H$4,0)))</f>
        <v/>
      </c>
      <c r="I640" s="287" t="str">
        <f t="shared" si="9"/>
        <v/>
      </c>
      <c r="J640" s="299"/>
      <c r="K640" s="294"/>
      <c r="L640" s="294"/>
      <c r="M640" s="295"/>
    </row>
    <row r="641" spans="2:13" ht="19.600000000000001" customHeight="1" x14ac:dyDescent="0.25">
      <c r="B641" s="282" t="s">
        <v>3448</v>
      </c>
      <c r="C641" s="283" t="str">
        <f>IF(IF(ISERROR(HLOOKUP($B641,'Base facturation'!$C$4:$ALN$59,C$4,0)),"",HLOOKUP($B641,'Base facturation'!$C$4:$ALN$59,C$4,0))=0,"",IF(ISERROR(HLOOKUP($B641,'Base facturation'!$C$4:$ALN$59,C$4,0)),"",HLOOKUP($B641,'Base facturation'!$C$4:$ALN$59,C$4,0)))</f>
        <v/>
      </c>
      <c r="D641" s="283" t="str">
        <f>IF(IF(ISERROR(HLOOKUP($B641,'Base facturation'!$C$4:$ALN$59,D$4,0)),"",HLOOKUP($B641,'Base facturation'!$C$4:$ALN$59,D$4,0))=0,"",IF(ISERROR(HLOOKUP($B641,'Base facturation'!$C$4:$ALN$59,D$4,0)),"",HLOOKUP($B641,'Base facturation'!$C$4:$ALN$59,D$4,0)))</f>
        <v/>
      </c>
      <c r="E641" s="283" t="str">
        <f>IF(IF(ISERROR(HLOOKUP($B641,'Base facturation'!$C$4:$ALN$59,E$4,0)),"",HLOOKUP($B641,'Base facturation'!$C$4:$ALN$59,E$4,0))=0,"",IF(ISERROR(HLOOKUP($B641,'Base facturation'!$C$4:$ALN$59,E$4,0)),"",HLOOKUP($B641,'Base facturation'!$C$4:$ALN$59,E$4,0)))</f>
        <v/>
      </c>
      <c r="F641" s="287" t="str">
        <f>IF(IF(ISERROR(HLOOKUP($B641,'Base facturation'!$C$4:$ALN$59,F$4,0)),"",HLOOKUP($B641,'Base facturation'!$C$4:$ALN$59,F$4,0))=0,"",IF(ISERROR(HLOOKUP($B641,'Base facturation'!$C$4:$ALN$59,F$4,0)),"",HLOOKUP($B641,'Base facturation'!$C$4:$ALN$59,F$4,0)))</f>
        <v/>
      </c>
      <c r="G641" s="309" t="str">
        <f>IF(IF(ISERROR(HLOOKUP($B641,'Base facturation'!$C$4:$ALN$59,G$4,0)),"",HLOOKUP($B641,'Base facturation'!$C$4:$ALN$59,G$4,0))=0,"",IF(ISERROR(HLOOKUP($B641,'Base facturation'!$C$4:$ALN$59,G$4,0)),"",HLOOKUP($B641,'Base facturation'!$C$4:$ALN$59,G$4,0)))</f>
        <v/>
      </c>
      <c r="H641" s="309" t="str">
        <f>IF(IF(ISERROR(HLOOKUP($B641,'Base facturation'!$C$4:$ALN$59,H$4,0)),"",HLOOKUP($B641,'Base facturation'!$C$4:$ALN$59,H$4,0))=0,"",IF(ISERROR(HLOOKUP($B641,'Base facturation'!$C$4:$ALN$59,H$4,0)),"",HLOOKUP($B641,'Base facturation'!$C$4:$ALN$59,H$4,0)))</f>
        <v/>
      </c>
      <c r="I641" s="287" t="str">
        <f t="shared" si="9"/>
        <v/>
      </c>
      <c r="J641" s="299"/>
      <c r="K641" s="294"/>
      <c r="L641" s="294"/>
      <c r="M641" s="295"/>
    </row>
    <row r="642" spans="2:13" ht="19.600000000000001" customHeight="1" x14ac:dyDescent="0.25">
      <c r="B642" s="282" t="s">
        <v>3449</v>
      </c>
      <c r="C642" s="283" t="str">
        <f>IF(IF(ISERROR(HLOOKUP($B642,'Base facturation'!$C$4:$ALN$59,C$4,0)),"",HLOOKUP($B642,'Base facturation'!$C$4:$ALN$59,C$4,0))=0,"",IF(ISERROR(HLOOKUP($B642,'Base facturation'!$C$4:$ALN$59,C$4,0)),"",HLOOKUP($B642,'Base facturation'!$C$4:$ALN$59,C$4,0)))</f>
        <v/>
      </c>
      <c r="D642" s="283" t="str">
        <f>IF(IF(ISERROR(HLOOKUP($B642,'Base facturation'!$C$4:$ALN$59,D$4,0)),"",HLOOKUP($B642,'Base facturation'!$C$4:$ALN$59,D$4,0))=0,"",IF(ISERROR(HLOOKUP($B642,'Base facturation'!$C$4:$ALN$59,D$4,0)),"",HLOOKUP($B642,'Base facturation'!$C$4:$ALN$59,D$4,0)))</f>
        <v/>
      </c>
      <c r="E642" s="283" t="str">
        <f>IF(IF(ISERROR(HLOOKUP($B642,'Base facturation'!$C$4:$ALN$59,E$4,0)),"",HLOOKUP($B642,'Base facturation'!$C$4:$ALN$59,E$4,0))=0,"",IF(ISERROR(HLOOKUP($B642,'Base facturation'!$C$4:$ALN$59,E$4,0)),"",HLOOKUP($B642,'Base facturation'!$C$4:$ALN$59,E$4,0)))</f>
        <v/>
      </c>
      <c r="F642" s="287" t="str">
        <f>IF(IF(ISERROR(HLOOKUP($B642,'Base facturation'!$C$4:$ALN$59,F$4,0)),"",HLOOKUP($B642,'Base facturation'!$C$4:$ALN$59,F$4,0))=0,"",IF(ISERROR(HLOOKUP($B642,'Base facturation'!$C$4:$ALN$59,F$4,0)),"",HLOOKUP($B642,'Base facturation'!$C$4:$ALN$59,F$4,0)))</f>
        <v/>
      </c>
      <c r="G642" s="309" t="str">
        <f>IF(IF(ISERROR(HLOOKUP($B642,'Base facturation'!$C$4:$ALN$59,G$4,0)),"",HLOOKUP($B642,'Base facturation'!$C$4:$ALN$59,G$4,0))=0,"",IF(ISERROR(HLOOKUP($B642,'Base facturation'!$C$4:$ALN$59,G$4,0)),"",HLOOKUP($B642,'Base facturation'!$C$4:$ALN$59,G$4,0)))</f>
        <v/>
      </c>
      <c r="H642" s="309" t="str">
        <f>IF(IF(ISERROR(HLOOKUP($B642,'Base facturation'!$C$4:$ALN$59,H$4,0)),"",HLOOKUP($B642,'Base facturation'!$C$4:$ALN$59,H$4,0))=0,"",IF(ISERROR(HLOOKUP($B642,'Base facturation'!$C$4:$ALN$59,H$4,0)),"",HLOOKUP($B642,'Base facturation'!$C$4:$ALN$59,H$4,0)))</f>
        <v/>
      </c>
      <c r="I642" s="287" t="str">
        <f t="shared" si="9"/>
        <v/>
      </c>
      <c r="J642" s="299"/>
      <c r="K642" s="294"/>
      <c r="L642" s="294"/>
      <c r="M642" s="295"/>
    </row>
    <row r="643" spans="2:13" ht="19.600000000000001" customHeight="1" x14ac:dyDescent="0.25">
      <c r="B643" s="282" t="s">
        <v>3450</v>
      </c>
      <c r="C643" s="283" t="str">
        <f>IF(IF(ISERROR(HLOOKUP($B643,'Base facturation'!$C$4:$ALN$59,C$4,0)),"",HLOOKUP($B643,'Base facturation'!$C$4:$ALN$59,C$4,0))=0,"",IF(ISERROR(HLOOKUP($B643,'Base facturation'!$C$4:$ALN$59,C$4,0)),"",HLOOKUP($B643,'Base facturation'!$C$4:$ALN$59,C$4,0)))</f>
        <v/>
      </c>
      <c r="D643" s="283" t="str">
        <f>IF(IF(ISERROR(HLOOKUP($B643,'Base facturation'!$C$4:$ALN$59,D$4,0)),"",HLOOKUP($B643,'Base facturation'!$C$4:$ALN$59,D$4,0))=0,"",IF(ISERROR(HLOOKUP($B643,'Base facturation'!$C$4:$ALN$59,D$4,0)),"",HLOOKUP($B643,'Base facturation'!$C$4:$ALN$59,D$4,0)))</f>
        <v/>
      </c>
      <c r="E643" s="283" t="str">
        <f>IF(IF(ISERROR(HLOOKUP($B643,'Base facturation'!$C$4:$ALN$59,E$4,0)),"",HLOOKUP($B643,'Base facturation'!$C$4:$ALN$59,E$4,0))=0,"",IF(ISERROR(HLOOKUP($B643,'Base facturation'!$C$4:$ALN$59,E$4,0)),"",HLOOKUP($B643,'Base facturation'!$C$4:$ALN$59,E$4,0)))</f>
        <v/>
      </c>
      <c r="F643" s="287" t="str">
        <f>IF(IF(ISERROR(HLOOKUP($B643,'Base facturation'!$C$4:$ALN$59,F$4,0)),"",HLOOKUP($B643,'Base facturation'!$C$4:$ALN$59,F$4,0))=0,"",IF(ISERROR(HLOOKUP($B643,'Base facturation'!$C$4:$ALN$59,F$4,0)),"",HLOOKUP($B643,'Base facturation'!$C$4:$ALN$59,F$4,0)))</f>
        <v/>
      </c>
      <c r="G643" s="309" t="str">
        <f>IF(IF(ISERROR(HLOOKUP($B643,'Base facturation'!$C$4:$ALN$59,G$4,0)),"",HLOOKUP($B643,'Base facturation'!$C$4:$ALN$59,G$4,0))=0,"",IF(ISERROR(HLOOKUP($B643,'Base facturation'!$C$4:$ALN$59,G$4,0)),"",HLOOKUP($B643,'Base facturation'!$C$4:$ALN$59,G$4,0)))</f>
        <v/>
      </c>
      <c r="H643" s="309" t="str">
        <f>IF(IF(ISERROR(HLOOKUP($B643,'Base facturation'!$C$4:$ALN$59,H$4,0)),"",HLOOKUP($B643,'Base facturation'!$C$4:$ALN$59,H$4,0))=0,"",IF(ISERROR(HLOOKUP($B643,'Base facturation'!$C$4:$ALN$59,H$4,0)),"",HLOOKUP($B643,'Base facturation'!$C$4:$ALN$59,H$4,0)))</f>
        <v/>
      </c>
      <c r="I643" s="287" t="str">
        <f t="shared" si="9"/>
        <v/>
      </c>
      <c r="J643" s="299"/>
      <c r="K643" s="294"/>
      <c r="L643" s="294"/>
      <c r="M643" s="295"/>
    </row>
    <row r="644" spans="2:13" ht="19.600000000000001" customHeight="1" x14ac:dyDescent="0.25">
      <c r="B644" s="282" t="s">
        <v>3451</v>
      </c>
      <c r="C644" s="283" t="str">
        <f>IF(IF(ISERROR(HLOOKUP($B644,'Base facturation'!$C$4:$ALN$59,C$4,0)),"",HLOOKUP($B644,'Base facturation'!$C$4:$ALN$59,C$4,0))=0,"",IF(ISERROR(HLOOKUP($B644,'Base facturation'!$C$4:$ALN$59,C$4,0)),"",HLOOKUP($B644,'Base facturation'!$C$4:$ALN$59,C$4,0)))</f>
        <v/>
      </c>
      <c r="D644" s="283" t="str">
        <f>IF(IF(ISERROR(HLOOKUP($B644,'Base facturation'!$C$4:$ALN$59,D$4,0)),"",HLOOKUP($B644,'Base facturation'!$C$4:$ALN$59,D$4,0))=0,"",IF(ISERROR(HLOOKUP($B644,'Base facturation'!$C$4:$ALN$59,D$4,0)),"",HLOOKUP($B644,'Base facturation'!$C$4:$ALN$59,D$4,0)))</f>
        <v/>
      </c>
      <c r="E644" s="283" t="str">
        <f>IF(IF(ISERROR(HLOOKUP($B644,'Base facturation'!$C$4:$ALN$59,E$4,0)),"",HLOOKUP($B644,'Base facturation'!$C$4:$ALN$59,E$4,0))=0,"",IF(ISERROR(HLOOKUP($B644,'Base facturation'!$C$4:$ALN$59,E$4,0)),"",HLOOKUP($B644,'Base facturation'!$C$4:$ALN$59,E$4,0)))</f>
        <v/>
      </c>
      <c r="F644" s="287" t="str">
        <f>IF(IF(ISERROR(HLOOKUP($B644,'Base facturation'!$C$4:$ALN$59,F$4,0)),"",HLOOKUP($B644,'Base facturation'!$C$4:$ALN$59,F$4,0))=0,"",IF(ISERROR(HLOOKUP($B644,'Base facturation'!$C$4:$ALN$59,F$4,0)),"",HLOOKUP($B644,'Base facturation'!$C$4:$ALN$59,F$4,0)))</f>
        <v/>
      </c>
      <c r="G644" s="309" t="str">
        <f>IF(IF(ISERROR(HLOOKUP($B644,'Base facturation'!$C$4:$ALN$59,G$4,0)),"",HLOOKUP($B644,'Base facturation'!$C$4:$ALN$59,G$4,0))=0,"",IF(ISERROR(HLOOKUP($B644,'Base facturation'!$C$4:$ALN$59,G$4,0)),"",HLOOKUP($B644,'Base facturation'!$C$4:$ALN$59,G$4,0)))</f>
        <v/>
      </c>
      <c r="H644" s="309" t="str">
        <f>IF(IF(ISERROR(HLOOKUP($B644,'Base facturation'!$C$4:$ALN$59,H$4,0)),"",HLOOKUP($B644,'Base facturation'!$C$4:$ALN$59,H$4,0))=0,"",IF(ISERROR(HLOOKUP($B644,'Base facturation'!$C$4:$ALN$59,H$4,0)),"",HLOOKUP($B644,'Base facturation'!$C$4:$ALN$59,H$4,0)))</f>
        <v/>
      </c>
      <c r="I644" s="287" t="str">
        <f t="shared" si="9"/>
        <v/>
      </c>
      <c r="J644" s="299"/>
      <c r="K644" s="294"/>
      <c r="L644" s="294"/>
      <c r="M644" s="295"/>
    </row>
    <row r="645" spans="2:13" ht="19.600000000000001" customHeight="1" x14ac:dyDescent="0.25">
      <c r="B645" s="282" t="s">
        <v>3452</v>
      </c>
      <c r="C645" s="283" t="str">
        <f>IF(IF(ISERROR(HLOOKUP($B645,'Base facturation'!$C$4:$ALN$59,C$4,0)),"",HLOOKUP($B645,'Base facturation'!$C$4:$ALN$59,C$4,0))=0,"",IF(ISERROR(HLOOKUP($B645,'Base facturation'!$C$4:$ALN$59,C$4,0)),"",HLOOKUP($B645,'Base facturation'!$C$4:$ALN$59,C$4,0)))</f>
        <v/>
      </c>
      <c r="D645" s="283" t="str">
        <f>IF(IF(ISERROR(HLOOKUP($B645,'Base facturation'!$C$4:$ALN$59,D$4,0)),"",HLOOKUP($B645,'Base facturation'!$C$4:$ALN$59,D$4,0))=0,"",IF(ISERROR(HLOOKUP($B645,'Base facturation'!$C$4:$ALN$59,D$4,0)),"",HLOOKUP($B645,'Base facturation'!$C$4:$ALN$59,D$4,0)))</f>
        <v/>
      </c>
      <c r="E645" s="283" t="str">
        <f>IF(IF(ISERROR(HLOOKUP($B645,'Base facturation'!$C$4:$ALN$59,E$4,0)),"",HLOOKUP($B645,'Base facturation'!$C$4:$ALN$59,E$4,0))=0,"",IF(ISERROR(HLOOKUP($B645,'Base facturation'!$C$4:$ALN$59,E$4,0)),"",HLOOKUP($B645,'Base facturation'!$C$4:$ALN$59,E$4,0)))</f>
        <v/>
      </c>
      <c r="F645" s="287" t="str">
        <f>IF(IF(ISERROR(HLOOKUP($B645,'Base facturation'!$C$4:$ALN$59,F$4,0)),"",HLOOKUP($B645,'Base facturation'!$C$4:$ALN$59,F$4,0))=0,"",IF(ISERROR(HLOOKUP($B645,'Base facturation'!$C$4:$ALN$59,F$4,0)),"",HLOOKUP($B645,'Base facturation'!$C$4:$ALN$59,F$4,0)))</f>
        <v/>
      </c>
      <c r="G645" s="309" t="str">
        <f>IF(IF(ISERROR(HLOOKUP($B645,'Base facturation'!$C$4:$ALN$59,G$4,0)),"",HLOOKUP($B645,'Base facturation'!$C$4:$ALN$59,G$4,0))=0,"",IF(ISERROR(HLOOKUP($B645,'Base facturation'!$C$4:$ALN$59,G$4,0)),"",HLOOKUP($B645,'Base facturation'!$C$4:$ALN$59,G$4,0)))</f>
        <v/>
      </c>
      <c r="H645" s="309" t="str">
        <f>IF(IF(ISERROR(HLOOKUP($B645,'Base facturation'!$C$4:$ALN$59,H$4,0)),"",HLOOKUP($B645,'Base facturation'!$C$4:$ALN$59,H$4,0))=0,"",IF(ISERROR(HLOOKUP($B645,'Base facturation'!$C$4:$ALN$59,H$4,0)),"",HLOOKUP($B645,'Base facturation'!$C$4:$ALN$59,H$4,0)))</f>
        <v/>
      </c>
      <c r="I645" s="287" t="str">
        <f t="shared" si="9"/>
        <v/>
      </c>
      <c r="J645" s="299"/>
      <c r="K645" s="294"/>
      <c r="L645" s="294"/>
      <c r="M645" s="295"/>
    </row>
    <row r="646" spans="2:13" ht="19.600000000000001" customHeight="1" x14ac:dyDescent="0.25">
      <c r="B646" s="282" t="s">
        <v>3453</v>
      </c>
      <c r="C646" s="283" t="str">
        <f>IF(IF(ISERROR(HLOOKUP($B646,'Base facturation'!$C$4:$ALN$59,C$4,0)),"",HLOOKUP($B646,'Base facturation'!$C$4:$ALN$59,C$4,0))=0,"",IF(ISERROR(HLOOKUP($B646,'Base facturation'!$C$4:$ALN$59,C$4,0)),"",HLOOKUP($B646,'Base facturation'!$C$4:$ALN$59,C$4,0)))</f>
        <v/>
      </c>
      <c r="D646" s="283" t="str">
        <f>IF(IF(ISERROR(HLOOKUP($B646,'Base facturation'!$C$4:$ALN$59,D$4,0)),"",HLOOKUP($B646,'Base facturation'!$C$4:$ALN$59,D$4,0))=0,"",IF(ISERROR(HLOOKUP($B646,'Base facturation'!$C$4:$ALN$59,D$4,0)),"",HLOOKUP($B646,'Base facturation'!$C$4:$ALN$59,D$4,0)))</f>
        <v/>
      </c>
      <c r="E646" s="283" t="str">
        <f>IF(IF(ISERROR(HLOOKUP($B646,'Base facturation'!$C$4:$ALN$59,E$4,0)),"",HLOOKUP($B646,'Base facturation'!$C$4:$ALN$59,E$4,0))=0,"",IF(ISERROR(HLOOKUP($B646,'Base facturation'!$C$4:$ALN$59,E$4,0)),"",HLOOKUP($B646,'Base facturation'!$C$4:$ALN$59,E$4,0)))</f>
        <v/>
      </c>
      <c r="F646" s="287" t="str">
        <f>IF(IF(ISERROR(HLOOKUP($B646,'Base facturation'!$C$4:$ALN$59,F$4,0)),"",HLOOKUP($B646,'Base facturation'!$C$4:$ALN$59,F$4,0))=0,"",IF(ISERROR(HLOOKUP($B646,'Base facturation'!$C$4:$ALN$59,F$4,0)),"",HLOOKUP($B646,'Base facturation'!$C$4:$ALN$59,F$4,0)))</f>
        <v/>
      </c>
      <c r="G646" s="309" t="str">
        <f>IF(IF(ISERROR(HLOOKUP($B646,'Base facturation'!$C$4:$ALN$59,G$4,0)),"",HLOOKUP($B646,'Base facturation'!$C$4:$ALN$59,G$4,0))=0,"",IF(ISERROR(HLOOKUP($B646,'Base facturation'!$C$4:$ALN$59,G$4,0)),"",HLOOKUP($B646,'Base facturation'!$C$4:$ALN$59,G$4,0)))</f>
        <v/>
      </c>
      <c r="H646" s="309" t="str">
        <f>IF(IF(ISERROR(HLOOKUP($B646,'Base facturation'!$C$4:$ALN$59,H$4,0)),"",HLOOKUP($B646,'Base facturation'!$C$4:$ALN$59,H$4,0))=0,"",IF(ISERROR(HLOOKUP($B646,'Base facturation'!$C$4:$ALN$59,H$4,0)),"",HLOOKUP($B646,'Base facturation'!$C$4:$ALN$59,H$4,0)))</f>
        <v/>
      </c>
      <c r="I646" s="287" t="str">
        <f t="shared" si="9"/>
        <v/>
      </c>
      <c r="J646" s="299"/>
      <c r="K646" s="294"/>
      <c r="L646" s="294"/>
      <c r="M646" s="295"/>
    </row>
    <row r="647" spans="2:13" ht="19.600000000000001" customHeight="1" x14ac:dyDescent="0.25">
      <c r="B647" s="282" t="s">
        <v>3454</v>
      </c>
      <c r="C647" s="283" t="str">
        <f>IF(IF(ISERROR(HLOOKUP($B647,'Base facturation'!$C$4:$ALN$59,C$4,0)),"",HLOOKUP($B647,'Base facturation'!$C$4:$ALN$59,C$4,0))=0,"",IF(ISERROR(HLOOKUP($B647,'Base facturation'!$C$4:$ALN$59,C$4,0)),"",HLOOKUP($B647,'Base facturation'!$C$4:$ALN$59,C$4,0)))</f>
        <v/>
      </c>
      <c r="D647" s="283" t="str">
        <f>IF(IF(ISERROR(HLOOKUP($B647,'Base facturation'!$C$4:$ALN$59,D$4,0)),"",HLOOKUP($B647,'Base facturation'!$C$4:$ALN$59,D$4,0))=0,"",IF(ISERROR(HLOOKUP($B647,'Base facturation'!$C$4:$ALN$59,D$4,0)),"",HLOOKUP($B647,'Base facturation'!$C$4:$ALN$59,D$4,0)))</f>
        <v/>
      </c>
      <c r="E647" s="283" t="str">
        <f>IF(IF(ISERROR(HLOOKUP($B647,'Base facturation'!$C$4:$ALN$59,E$4,0)),"",HLOOKUP($B647,'Base facturation'!$C$4:$ALN$59,E$4,0))=0,"",IF(ISERROR(HLOOKUP($B647,'Base facturation'!$C$4:$ALN$59,E$4,0)),"",HLOOKUP($B647,'Base facturation'!$C$4:$ALN$59,E$4,0)))</f>
        <v/>
      </c>
      <c r="F647" s="287" t="str">
        <f>IF(IF(ISERROR(HLOOKUP($B647,'Base facturation'!$C$4:$ALN$59,F$4,0)),"",HLOOKUP($B647,'Base facturation'!$C$4:$ALN$59,F$4,0))=0,"",IF(ISERROR(HLOOKUP($B647,'Base facturation'!$C$4:$ALN$59,F$4,0)),"",HLOOKUP($B647,'Base facturation'!$C$4:$ALN$59,F$4,0)))</f>
        <v/>
      </c>
      <c r="G647" s="309" t="str">
        <f>IF(IF(ISERROR(HLOOKUP($B647,'Base facturation'!$C$4:$ALN$59,G$4,0)),"",HLOOKUP($B647,'Base facturation'!$C$4:$ALN$59,G$4,0))=0,"",IF(ISERROR(HLOOKUP($B647,'Base facturation'!$C$4:$ALN$59,G$4,0)),"",HLOOKUP($B647,'Base facturation'!$C$4:$ALN$59,G$4,0)))</f>
        <v/>
      </c>
      <c r="H647" s="309" t="str">
        <f>IF(IF(ISERROR(HLOOKUP($B647,'Base facturation'!$C$4:$ALN$59,H$4,0)),"",HLOOKUP($B647,'Base facturation'!$C$4:$ALN$59,H$4,0))=0,"",IF(ISERROR(HLOOKUP($B647,'Base facturation'!$C$4:$ALN$59,H$4,0)),"",HLOOKUP($B647,'Base facturation'!$C$4:$ALN$59,H$4,0)))</f>
        <v/>
      </c>
      <c r="I647" s="287" t="str">
        <f t="shared" ref="I647:I710" si="10">IF(H647="","",IF($B$4&gt;H647,"OUI","non"))</f>
        <v/>
      </c>
      <c r="J647" s="299"/>
      <c r="K647" s="294"/>
      <c r="L647" s="294"/>
      <c r="M647" s="295"/>
    </row>
    <row r="648" spans="2:13" ht="19.600000000000001" customHeight="1" x14ac:dyDescent="0.25">
      <c r="B648" s="282" t="s">
        <v>3455</v>
      </c>
      <c r="C648" s="283" t="str">
        <f>IF(IF(ISERROR(HLOOKUP($B648,'Base facturation'!$C$4:$ALN$59,C$4,0)),"",HLOOKUP($B648,'Base facturation'!$C$4:$ALN$59,C$4,0))=0,"",IF(ISERROR(HLOOKUP($B648,'Base facturation'!$C$4:$ALN$59,C$4,0)),"",HLOOKUP($B648,'Base facturation'!$C$4:$ALN$59,C$4,0)))</f>
        <v/>
      </c>
      <c r="D648" s="283" t="str">
        <f>IF(IF(ISERROR(HLOOKUP($B648,'Base facturation'!$C$4:$ALN$59,D$4,0)),"",HLOOKUP($B648,'Base facturation'!$C$4:$ALN$59,D$4,0))=0,"",IF(ISERROR(HLOOKUP($B648,'Base facturation'!$C$4:$ALN$59,D$4,0)),"",HLOOKUP($B648,'Base facturation'!$C$4:$ALN$59,D$4,0)))</f>
        <v/>
      </c>
      <c r="E648" s="283" t="str">
        <f>IF(IF(ISERROR(HLOOKUP($B648,'Base facturation'!$C$4:$ALN$59,E$4,0)),"",HLOOKUP($B648,'Base facturation'!$C$4:$ALN$59,E$4,0))=0,"",IF(ISERROR(HLOOKUP($B648,'Base facturation'!$C$4:$ALN$59,E$4,0)),"",HLOOKUP($B648,'Base facturation'!$C$4:$ALN$59,E$4,0)))</f>
        <v/>
      </c>
      <c r="F648" s="287" t="str">
        <f>IF(IF(ISERROR(HLOOKUP($B648,'Base facturation'!$C$4:$ALN$59,F$4,0)),"",HLOOKUP($B648,'Base facturation'!$C$4:$ALN$59,F$4,0))=0,"",IF(ISERROR(HLOOKUP($B648,'Base facturation'!$C$4:$ALN$59,F$4,0)),"",HLOOKUP($B648,'Base facturation'!$C$4:$ALN$59,F$4,0)))</f>
        <v/>
      </c>
      <c r="G648" s="309" t="str">
        <f>IF(IF(ISERROR(HLOOKUP($B648,'Base facturation'!$C$4:$ALN$59,G$4,0)),"",HLOOKUP($B648,'Base facturation'!$C$4:$ALN$59,G$4,0))=0,"",IF(ISERROR(HLOOKUP($B648,'Base facturation'!$C$4:$ALN$59,G$4,0)),"",HLOOKUP($B648,'Base facturation'!$C$4:$ALN$59,G$4,0)))</f>
        <v/>
      </c>
      <c r="H648" s="309" t="str">
        <f>IF(IF(ISERROR(HLOOKUP($B648,'Base facturation'!$C$4:$ALN$59,H$4,0)),"",HLOOKUP($B648,'Base facturation'!$C$4:$ALN$59,H$4,0))=0,"",IF(ISERROR(HLOOKUP($B648,'Base facturation'!$C$4:$ALN$59,H$4,0)),"",HLOOKUP($B648,'Base facturation'!$C$4:$ALN$59,H$4,0)))</f>
        <v/>
      </c>
      <c r="I648" s="287" t="str">
        <f t="shared" si="10"/>
        <v/>
      </c>
      <c r="J648" s="299"/>
      <c r="K648" s="294"/>
      <c r="L648" s="294"/>
      <c r="M648" s="295"/>
    </row>
    <row r="649" spans="2:13" ht="19.600000000000001" customHeight="1" x14ac:dyDescent="0.25">
      <c r="B649" s="282" t="s">
        <v>3456</v>
      </c>
      <c r="C649" s="283" t="str">
        <f>IF(IF(ISERROR(HLOOKUP($B649,'Base facturation'!$C$4:$ALN$59,C$4,0)),"",HLOOKUP($B649,'Base facturation'!$C$4:$ALN$59,C$4,0))=0,"",IF(ISERROR(HLOOKUP($B649,'Base facturation'!$C$4:$ALN$59,C$4,0)),"",HLOOKUP($B649,'Base facturation'!$C$4:$ALN$59,C$4,0)))</f>
        <v/>
      </c>
      <c r="D649" s="283" t="str">
        <f>IF(IF(ISERROR(HLOOKUP($B649,'Base facturation'!$C$4:$ALN$59,D$4,0)),"",HLOOKUP($B649,'Base facturation'!$C$4:$ALN$59,D$4,0))=0,"",IF(ISERROR(HLOOKUP($B649,'Base facturation'!$C$4:$ALN$59,D$4,0)),"",HLOOKUP($B649,'Base facturation'!$C$4:$ALN$59,D$4,0)))</f>
        <v/>
      </c>
      <c r="E649" s="283" t="str">
        <f>IF(IF(ISERROR(HLOOKUP($B649,'Base facturation'!$C$4:$ALN$59,E$4,0)),"",HLOOKUP($B649,'Base facturation'!$C$4:$ALN$59,E$4,0))=0,"",IF(ISERROR(HLOOKUP($B649,'Base facturation'!$C$4:$ALN$59,E$4,0)),"",HLOOKUP($B649,'Base facturation'!$C$4:$ALN$59,E$4,0)))</f>
        <v/>
      </c>
      <c r="F649" s="287" t="str">
        <f>IF(IF(ISERROR(HLOOKUP($B649,'Base facturation'!$C$4:$ALN$59,F$4,0)),"",HLOOKUP($B649,'Base facturation'!$C$4:$ALN$59,F$4,0))=0,"",IF(ISERROR(HLOOKUP($B649,'Base facturation'!$C$4:$ALN$59,F$4,0)),"",HLOOKUP($B649,'Base facturation'!$C$4:$ALN$59,F$4,0)))</f>
        <v/>
      </c>
      <c r="G649" s="309" t="str">
        <f>IF(IF(ISERROR(HLOOKUP($B649,'Base facturation'!$C$4:$ALN$59,G$4,0)),"",HLOOKUP($B649,'Base facturation'!$C$4:$ALN$59,G$4,0))=0,"",IF(ISERROR(HLOOKUP($B649,'Base facturation'!$C$4:$ALN$59,G$4,0)),"",HLOOKUP($B649,'Base facturation'!$C$4:$ALN$59,G$4,0)))</f>
        <v/>
      </c>
      <c r="H649" s="309" t="str">
        <f>IF(IF(ISERROR(HLOOKUP($B649,'Base facturation'!$C$4:$ALN$59,H$4,0)),"",HLOOKUP($B649,'Base facturation'!$C$4:$ALN$59,H$4,0))=0,"",IF(ISERROR(HLOOKUP($B649,'Base facturation'!$C$4:$ALN$59,H$4,0)),"",HLOOKUP($B649,'Base facturation'!$C$4:$ALN$59,H$4,0)))</f>
        <v/>
      </c>
      <c r="I649" s="287" t="str">
        <f t="shared" si="10"/>
        <v/>
      </c>
      <c r="J649" s="299"/>
      <c r="K649" s="294"/>
      <c r="L649" s="294"/>
      <c r="M649" s="295"/>
    </row>
    <row r="650" spans="2:13" ht="19.600000000000001" customHeight="1" x14ac:dyDescent="0.25">
      <c r="B650" s="282" t="s">
        <v>3457</v>
      </c>
      <c r="C650" s="283" t="str">
        <f>IF(IF(ISERROR(HLOOKUP($B650,'Base facturation'!$C$4:$ALN$59,C$4,0)),"",HLOOKUP($B650,'Base facturation'!$C$4:$ALN$59,C$4,0))=0,"",IF(ISERROR(HLOOKUP($B650,'Base facturation'!$C$4:$ALN$59,C$4,0)),"",HLOOKUP($B650,'Base facturation'!$C$4:$ALN$59,C$4,0)))</f>
        <v/>
      </c>
      <c r="D650" s="283" t="str">
        <f>IF(IF(ISERROR(HLOOKUP($B650,'Base facturation'!$C$4:$ALN$59,D$4,0)),"",HLOOKUP($B650,'Base facturation'!$C$4:$ALN$59,D$4,0))=0,"",IF(ISERROR(HLOOKUP($B650,'Base facturation'!$C$4:$ALN$59,D$4,0)),"",HLOOKUP($B650,'Base facturation'!$C$4:$ALN$59,D$4,0)))</f>
        <v/>
      </c>
      <c r="E650" s="283" t="str">
        <f>IF(IF(ISERROR(HLOOKUP($B650,'Base facturation'!$C$4:$ALN$59,E$4,0)),"",HLOOKUP($B650,'Base facturation'!$C$4:$ALN$59,E$4,0))=0,"",IF(ISERROR(HLOOKUP($B650,'Base facturation'!$C$4:$ALN$59,E$4,0)),"",HLOOKUP($B650,'Base facturation'!$C$4:$ALN$59,E$4,0)))</f>
        <v/>
      </c>
      <c r="F650" s="287" t="str">
        <f>IF(IF(ISERROR(HLOOKUP($B650,'Base facturation'!$C$4:$ALN$59,F$4,0)),"",HLOOKUP($B650,'Base facturation'!$C$4:$ALN$59,F$4,0))=0,"",IF(ISERROR(HLOOKUP($B650,'Base facturation'!$C$4:$ALN$59,F$4,0)),"",HLOOKUP($B650,'Base facturation'!$C$4:$ALN$59,F$4,0)))</f>
        <v/>
      </c>
      <c r="G650" s="309" t="str">
        <f>IF(IF(ISERROR(HLOOKUP($B650,'Base facturation'!$C$4:$ALN$59,G$4,0)),"",HLOOKUP($B650,'Base facturation'!$C$4:$ALN$59,G$4,0))=0,"",IF(ISERROR(HLOOKUP($B650,'Base facturation'!$C$4:$ALN$59,G$4,0)),"",HLOOKUP($B650,'Base facturation'!$C$4:$ALN$59,G$4,0)))</f>
        <v/>
      </c>
      <c r="H650" s="309" t="str">
        <f>IF(IF(ISERROR(HLOOKUP($B650,'Base facturation'!$C$4:$ALN$59,H$4,0)),"",HLOOKUP($B650,'Base facturation'!$C$4:$ALN$59,H$4,0))=0,"",IF(ISERROR(HLOOKUP($B650,'Base facturation'!$C$4:$ALN$59,H$4,0)),"",HLOOKUP($B650,'Base facturation'!$C$4:$ALN$59,H$4,0)))</f>
        <v/>
      </c>
      <c r="I650" s="287" t="str">
        <f t="shared" si="10"/>
        <v/>
      </c>
      <c r="J650" s="299"/>
      <c r="K650" s="294"/>
      <c r="L650" s="294"/>
      <c r="M650" s="295"/>
    </row>
    <row r="651" spans="2:13" ht="19.600000000000001" customHeight="1" x14ac:dyDescent="0.25">
      <c r="B651" s="282" t="s">
        <v>3458</v>
      </c>
      <c r="C651" s="283" t="str">
        <f>IF(IF(ISERROR(HLOOKUP($B651,'Base facturation'!$C$4:$ALN$59,C$4,0)),"",HLOOKUP($B651,'Base facturation'!$C$4:$ALN$59,C$4,0))=0,"",IF(ISERROR(HLOOKUP($B651,'Base facturation'!$C$4:$ALN$59,C$4,0)),"",HLOOKUP($B651,'Base facturation'!$C$4:$ALN$59,C$4,0)))</f>
        <v/>
      </c>
      <c r="D651" s="283" t="str">
        <f>IF(IF(ISERROR(HLOOKUP($B651,'Base facturation'!$C$4:$ALN$59,D$4,0)),"",HLOOKUP($B651,'Base facturation'!$C$4:$ALN$59,D$4,0))=0,"",IF(ISERROR(HLOOKUP($B651,'Base facturation'!$C$4:$ALN$59,D$4,0)),"",HLOOKUP($B651,'Base facturation'!$C$4:$ALN$59,D$4,0)))</f>
        <v/>
      </c>
      <c r="E651" s="283" t="str">
        <f>IF(IF(ISERROR(HLOOKUP($B651,'Base facturation'!$C$4:$ALN$59,E$4,0)),"",HLOOKUP($B651,'Base facturation'!$C$4:$ALN$59,E$4,0))=0,"",IF(ISERROR(HLOOKUP($B651,'Base facturation'!$C$4:$ALN$59,E$4,0)),"",HLOOKUP($B651,'Base facturation'!$C$4:$ALN$59,E$4,0)))</f>
        <v/>
      </c>
      <c r="F651" s="287" t="str">
        <f>IF(IF(ISERROR(HLOOKUP($B651,'Base facturation'!$C$4:$ALN$59,F$4,0)),"",HLOOKUP($B651,'Base facturation'!$C$4:$ALN$59,F$4,0))=0,"",IF(ISERROR(HLOOKUP($B651,'Base facturation'!$C$4:$ALN$59,F$4,0)),"",HLOOKUP($B651,'Base facturation'!$C$4:$ALN$59,F$4,0)))</f>
        <v/>
      </c>
      <c r="G651" s="309" t="str">
        <f>IF(IF(ISERROR(HLOOKUP($B651,'Base facturation'!$C$4:$ALN$59,G$4,0)),"",HLOOKUP($B651,'Base facturation'!$C$4:$ALN$59,G$4,0))=0,"",IF(ISERROR(HLOOKUP($B651,'Base facturation'!$C$4:$ALN$59,G$4,0)),"",HLOOKUP($B651,'Base facturation'!$C$4:$ALN$59,G$4,0)))</f>
        <v/>
      </c>
      <c r="H651" s="309" t="str">
        <f>IF(IF(ISERROR(HLOOKUP($B651,'Base facturation'!$C$4:$ALN$59,H$4,0)),"",HLOOKUP($B651,'Base facturation'!$C$4:$ALN$59,H$4,0))=0,"",IF(ISERROR(HLOOKUP($B651,'Base facturation'!$C$4:$ALN$59,H$4,0)),"",HLOOKUP($B651,'Base facturation'!$C$4:$ALN$59,H$4,0)))</f>
        <v/>
      </c>
      <c r="I651" s="287" t="str">
        <f t="shared" si="10"/>
        <v/>
      </c>
      <c r="J651" s="299"/>
      <c r="K651" s="294"/>
      <c r="L651" s="294"/>
      <c r="M651" s="295"/>
    </row>
    <row r="652" spans="2:13" ht="19.600000000000001" customHeight="1" x14ac:dyDescent="0.25">
      <c r="B652" s="282" t="s">
        <v>3459</v>
      </c>
      <c r="C652" s="283" t="str">
        <f>IF(IF(ISERROR(HLOOKUP($B652,'Base facturation'!$C$4:$ALN$59,C$4,0)),"",HLOOKUP($B652,'Base facturation'!$C$4:$ALN$59,C$4,0))=0,"",IF(ISERROR(HLOOKUP($B652,'Base facturation'!$C$4:$ALN$59,C$4,0)),"",HLOOKUP($B652,'Base facturation'!$C$4:$ALN$59,C$4,0)))</f>
        <v/>
      </c>
      <c r="D652" s="283" t="str">
        <f>IF(IF(ISERROR(HLOOKUP($B652,'Base facturation'!$C$4:$ALN$59,D$4,0)),"",HLOOKUP($B652,'Base facturation'!$C$4:$ALN$59,D$4,0))=0,"",IF(ISERROR(HLOOKUP($B652,'Base facturation'!$C$4:$ALN$59,D$4,0)),"",HLOOKUP($B652,'Base facturation'!$C$4:$ALN$59,D$4,0)))</f>
        <v/>
      </c>
      <c r="E652" s="283" t="str">
        <f>IF(IF(ISERROR(HLOOKUP($B652,'Base facturation'!$C$4:$ALN$59,E$4,0)),"",HLOOKUP($B652,'Base facturation'!$C$4:$ALN$59,E$4,0))=0,"",IF(ISERROR(HLOOKUP($B652,'Base facturation'!$C$4:$ALN$59,E$4,0)),"",HLOOKUP($B652,'Base facturation'!$C$4:$ALN$59,E$4,0)))</f>
        <v/>
      </c>
      <c r="F652" s="287" t="str">
        <f>IF(IF(ISERROR(HLOOKUP($B652,'Base facturation'!$C$4:$ALN$59,F$4,0)),"",HLOOKUP($B652,'Base facturation'!$C$4:$ALN$59,F$4,0))=0,"",IF(ISERROR(HLOOKUP($B652,'Base facturation'!$C$4:$ALN$59,F$4,0)),"",HLOOKUP($B652,'Base facturation'!$C$4:$ALN$59,F$4,0)))</f>
        <v/>
      </c>
      <c r="G652" s="309" t="str">
        <f>IF(IF(ISERROR(HLOOKUP($B652,'Base facturation'!$C$4:$ALN$59,G$4,0)),"",HLOOKUP($B652,'Base facturation'!$C$4:$ALN$59,G$4,0))=0,"",IF(ISERROR(HLOOKUP($B652,'Base facturation'!$C$4:$ALN$59,G$4,0)),"",HLOOKUP($B652,'Base facturation'!$C$4:$ALN$59,G$4,0)))</f>
        <v/>
      </c>
      <c r="H652" s="309" t="str">
        <f>IF(IF(ISERROR(HLOOKUP($B652,'Base facturation'!$C$4:$ALN$59,H$4,0)),"",HLOOKUP($B652,'Base facturation'!$C$4:$ALN$59,H$4,0))=0,"",IF(ISERROR(HLOOKUP($B652,'Base facturation'!$C$4:$ALN$59,H$4,0)),"",HLOOKUP($B652,'Base facturation'!$C$4:$ALN$59,H$4,0)))</f>
        <v/>
      </c>
      <c r="I652" s="287" t="str">
        <f t="shared" si="10"/>
        <v/>
      </c>
      <c r="J652" s="299"/>
      <c r="K652" s="294"/>
      <c r="L652" s="294"/>
      <c r="M652" s="295"/>
    </row>
    <row r="653" spans="2:13" ht="19.600000000000001" customHeight="1" x14ac:dyDescent="0.25">
      <c r="B653" s="282" t="s">
        <v>3460</v>
      </c>
      <c r="C653" s="283" t="str">
        <f>IF(IF(ISERROR(HLOOKUP($B653,'Base facturation'!$C$4:$ALN$59,C$4,0)),"",HLOOKUP($B653,'Base facturation'!$C$4:$ALN$59,C$4,0))=0,"",IF(ISERROR(HLOOKUP($B653,'Base facturation'!$C$4:$ALN$59,C$4,0)),"",HLOOKUP($B653,'Base facturation'!$C$4:$ALN$59,C$4,0)))</f>
        <v/>
      </c>
      <c r="D653" s="283" t="str">
        <f>IF(IF(ISERROR(HLOOKUP($B653,'Base facturation'!$C$4:$ALN$59,D$4,0)),"",HLOOKUP($B653,'Base facturation'!$C$4:$ALN$59,D$4,0))=0,"",IF(ISERROR(HLOOKUP($B653,'Base facturation'!$C$4:$ALN$59,D$4,0)),"",HLOOKUP($B653,'Base facturation'!$C$4:$ALN$59,D$4,0)))</f>
        <v/>
      </c>
      <c r="E653" s="283" t="str">
        <f>IF(IF(ISERROR(HLOOKUP($B653,'Base facturation'!$C$4:$ALN$59,E$4,0)),"",HLOOKUP($B653,'Base facturation'!$C$4:$ALN$59,E$4,0))=0,"",IF(ISERROR(HLOOKUP($B653,'Base facturation'!$C$4:$ALN$59,E$4,0)),"",HLOOKUP($B653,'Base facturation'!$C$4:$ALN$59,E$4,0)))</f>
        <v/>
      </c>
      <c r="F653" s="287" t="str">
        <f>IF(IF(ISERROR(HLOOKUP($B653,'Base facturation'!$C$4:$ALN$59,F$4,0)),"",HLOOKUP($B653,'Base facturation'!$C$4:$ALN$59,F$4,0))=0,"",IF(ISERROR(HLOOKUP($B653,'Base facturation'!$C$4:$ALN$59,F$4,0)),"",HLOOKUP($B653,'Base facturation'!$C$4:$ALN$59,F$4,0)))</f>
        <v/>
      </c>
      <c r="G653" s="309" t="str">
        <f>IF(IF(ISERROR(HLOOKUP($B653,'Base facturation'!$C$4:$ALN$59,G$4,0)),"",HLOOKUP($B653,'Base facturation'!$C$4:$ALN$59,G$4,0))=0,"",IF(ISERROR(HLOOKUP($B653,'Base facturation'!$C$4:$ALN$59,G$4,0)),"",HLOOKUP($B653,'Base facturation'!$C$4:$ALN$59,G$4,0)))</f>
        <v/>
      </c>
      <c r="H653" s="309" t="str">
        <f>IF(IF(ISERROR(HLOOKUP($B653,'Base facturation'!$C$4:$ALN$59,H$4,0)),"",HLOOKUP($B653,'Base facturation'!$C$4:$ALN$59,H$4,0))=0,"",IF(ISERROR(HLOOKUP($B653,'Base facturation'!$C$4:$ALN$59,H$4,0)),"",HLOOKUP($B653,'Base facturation'!$C$4:$ALN$59,H$4,0)))</f>
        <v/>
      </c>
      <c r="I653" s="287" t="str">
        <f t="shared" si="10"/>
        <v/>
      </c>
      <c r="J653" s="299"/>
      <c r="K653" s="294"/>
      <c r="L653" s="294"/>
      <c r="M653" s="295"/>
    </row>
    <row r="654" spans="2:13" ht="19.600000000000001" customHeight="1" x14ac:dyDescent="0.25">
      <c r="B654" s="282" t="s">
        <v>3461</v>
      </c>
      <c r="C654" s="283" t="str">
        <f>IF(IF(ISERROR(HLOOKUP($B654,'Base facturation'!$C$4:$ALN$59,C$4,0)),"",HLOOKUP($B654,'Base facturation'!$C$4:$ALN$59,C$4,0))=0,"",IF(ISERROR(HLOOKUP($B654,'Base facturation'!$C$4:$ALN$59,C$4,0)),"",HLOOKUP($B654,'Base facturation'!$C$4:$ALN$59,C$4,0)))</f>
        <v/>
      </c>
      <c r="D654" s="283" t="str">
        <f>IF(IF(ISERROR(HLOOKUP($B654,'Base facturation'!$C$4:$ALN$59,D$4,0)),"",HLOOKUP($B654,'Base facturation'!$C$4:$ALN$59,D$4,0))=0,"",IF(ISERROR(HLOOKUP($B654,'Base facturation'!$C$4:$ALN$59,D$4,0)),"",HLOOKUP($B654,'Base facturation'!$C$4:$ALN$59,D$4,0)))</f>
        <v/>
      </c>
      <c r="E654" s="283" t="str">
        <f>IF(IF(ISERROR(HLOOKUP($B654,'Base facturation'!$C$4:$ALN$59,E$4,0)),"",HLOOKUP($B654,'Base facturation'!$C$4:$ALN$59,E$4,0))=0,"",IF(ISERROR(HLOOKUP($B654,'Base facturation'!$C$4:$ALN$59,E$4,0)),"",HLOOKUP($B654,'Base facturation'!$C$4:$ALN$59,E$4,0)))</f>
        <v/>
      </c>
      <c r="F654" s="287" t="str">
        <f>IF(IF(ISERROR(HLOOKUP($B654,'Base facturation'!$C$4:$ALN$59,F$4,0)),"",HLOOKUP($B654,'Base facturation'!$C$4:$ALN$59,F$4,0))=0,"",IF(ISERROR(HLOOKUP($B654,'Base facturation'!$C$4:$ALN$59,F$4,0)),"",HLOOKUP($B654,'Base facturation'!$C$4:$ALN$59,F$4,0)))</f>
        <v/>
      </c>
      <c r="G654" s="309" t="str">
        <f>IF(IF(ISERROR(HLOOKUP($B654,'Base facturation'!$C$4:$ALN$59,G$4,0)),"",HLOOKUP($B654,'Base facturation'!$C$4:$ALN$59,G$4,0))=0,"",IF(ISERROR(HLOOKUP($B654,'Base facturation'!$C$4:$ALN$59,G$4,0)),"",HLOOKUP($B654,'Base facturation'!$C$4:$ALN$59,G$4,0)))</f>
        <v/>
      </c>
      <c r="H654" s="309" t="str">
        <f>IF(IF(ISERROR(HLOOKUP($B654,'Base facturation'!$C$4:$ALN$59,H$4,0)),"",HLOOKUP($B654,'Base facturation'!$C$4:$ALN$59,H$4,0))=0,"",IF(ISERROR(HLOOKUP($B654,'Base facturation'!$C$4:$ALN$59,H$4,0)),"",HLOOKUP($B654,'Base facturation'!$C$4:$ALN$59,H$4,0)))</f>
        <v/>
      </c>
      <c r="I654" s="287" t="str">
        <f t="shared" si="10"/>
        <v/>
      </c>
      <c r="J654" s="299"/>
      <c r="K654" s="294"/>
      <c r="L654" s="294"/>
      <c r="M654" s="295"/>
    </row>
    <row r="655" spans="2:13" ht="19.600000000000001" customHeight="1" x14ac:dyDescent="0.25">
      <c r="B655" s="282" t="s">
        <v>3462</v>
      </c>
      <c r="C655" s="283" t="str">
        <f>IF(IF(ISERROR(HLOOKUP($B655,'Base facturation'!$C$4:$ALN$59,C$4,0)),"",HLOOKUP($B655,'Base facturation'!$C$4:$ALN$59,C$4,0))=0,"",IF(ISERROR(HLOOKUP($B655,'Base facturation'!$C$4:$ALN$59,C$4,0)),"",HLOOKUP($B655,'Base facturation'!$C$4:$ALN$59,C$4,0)))</f>
        <v/>
      </c>
      <c r="D655" s="283" t="str">
        <f>IF(IF(ISERROR(HLOOKUP($B655,'Base facturation'!$C$4:$ALN$59,D$4,0)),"",HLOOKUP($B655,'Base facturation'!$C$4:$ALN$59,D$4,0))=0,"",IF(ISERROR(HLOOKUP($B655,'Base facturation'!$C$4:$ALN$59,D$4,0)),"",HLOOKUP($B655,'Base facturation'!$C$4:$ALN$59,D$4,0)))</f>
        <v/>
      </c>
      <c r="E655" s="283" t="str">
        <f>IF(IF(ISERROR(HLOOKUP($B655,'Base facturation'!$C$4:$ALN$59,E$4,0)),"",HLOOKUP($B655,'Base facturation'!$C$4:$ALN$59,E$4,0))=0,"",IF(ISERROR(HLOOKUP($B655,'Base facturation'!$C$4:$ALN$59,E$4,0)),"",HLOOKUP($B655,'Base facturation'!$C$4:$ALN$59,E$4,0)))</f>
        <v/>
      </c>
      <c r="F655" s="287" t="str">
        <f>IF(IF(ISERROR(HLOOKUP($B655,'Base facturation'!$C$4:$ALN$59,F$4,0)),"",HLOOKUP($B655,'Base facturation'!$C$4:$ALN$59,F$4,0))=0,"",IF(ISERROR(HLOOKUP($B655,'Base facturation'!$C$4:$ALN$59,F$4,0)),"",HLOOKUP($B655,'Base facturation'!$C$4:$ALN$59,F$4,0)))</f>
        <v/>
      </c>
      <c r="G655" s="309" t="str">
        <f>IF(IF(ISERROR(HLOOKUP($B655,'Base facturation'!$C$4:$ALN$59,G$4,0)),"",HLOOKUP($B655,'Base facturation'!$C$4:$ALN$59,G$4,0))=0,"",IF(ISERROR(HLOOKUP($B655,'Base facturation'!$C$4:$ALN$59,G$4,0)),"",HLOOKUP($B655,'Base facturation'!$C$4:$ALN$59,G$4,0)))</f>
        <v/>
      </c>
      <c r="H655" s="309" t="str">
        <f>IF(IF(ISERROR(HLOOKUP($B655,'Base facturation'!$C$4:$ALN$59,H$4,0)),"",HLOOKUP($B655,'Base facturation'!$C$4:$ALN$59,H$4,0))=0,"",IF(ISERROR(HLOOKUP($B655,'Base facturation'!$C$4:$ALN$59,H$4,0)),"",HLOOKUP($B655,'Base facturation'!$C$4:$ALN$59,H$4,0)))</f>
        <v/>
      </c>
      <c r="I655" s="287" t="str">
        <f t="shared" si="10"/>
        <v/>
      </c>
      <c r="J655" s="299"/>
      <c r="K655" s="294"/>
      <c r="L655" s="294"/>
      <c r="M655" s="295"/>
    </row>
    <row r="656" spans="2:13" ht="19.600000000000001" customHeight="1" x14ac:dyDescent="0.25">
      <c r="B656" s="282" t="s">
        <v>3463</v>
      </c>
      <c r="C656" s="283" t="str">
        <f>IF(IF(ISERROR(HLOOKUP($B656,'Base facturation'!$C$4:$ALN$59,C$4,0)),"",HLOOKUP($B656,'Base facturation'!$C$4:$ALN$59,C$4,0))=0,"",IF(ISERROR(HLOOKUP($B656,'Base facturation'!$C$4:$ALN$59,C$4,0)),"",HLOOKUP($B656,'Base facturation'!$C$4:$ALN$59,C$4,0)))</f>
        <v/>
      </c>
      <c r="D656" s="283" t="str">
        <f>IF(IF(ISERROR(HLOOKUP($B656,'Base facturation'!$C$4:$ALN$59,D$4,0)),"",HLOOKUP($B656,'Base facturation'!$C$4:$ALN$59,D$4,0))=0,"",IF(ISERROR(HLOOKUP($B656,'Base facturation'!$C$4:$ALN$59,D$4,0)),"",HLOOKUP($B656,'Base facturation'!$C$4:$ALN$59,D$4,0)))</f>
        <v/>
      </c>
      <c r="E656" s="283" t="str">
        <f>IF(IF(ISERROR(HLOOKUP($B656,'Base facturation'!$C$4:$ALN$59,E$4,0)),"",HLOOKUP($B656,'Base facturation'!$C$4:$ALN$59,E$4,0))=0,"",IF(ISERROR(HLOOKUP($B656,'Base facturation'!$C$4:$ALN$59,E$4,0)),"",HLOOKUP($B656,'Base facturation'!$C$4:$ALN$59,E$4,0)))</f>
        <v/>
      </c>
      <c r="F656" s="287" t="str">
        <f>IF(IF(ISERROR(HLOOKUP($B656,'Base facturation'!$C$4:$ALN$59,F$4,0)),"",HLOOKUP($B656,'Base facturation'!$C$4:$ALN$59,F$4,0))=0,"",IF(ISERROR(HLOOKUP($B656,'Base facturation'!$C$4:$ALN$59,F$4,0)),"",HLOOKUP($B656,'Base facturation'!$C$4:$ALN$59,F$4,0)))</f>
        <v/>
      </c>
      <c r="G656" s="309" t="str">
        <f>IF(IF(ISERROR(HLOOKUP($B656,'Base facturation'!$C$4:$ALN$59,G$4,0)),"",HLOOKUP($B656,'Base facturation'!$C$4:$ALN$59,G$4,0))=0,"",IF(ISERROR(HLOOKUP($B656,'Base facturation'!$C$4:$ALN$59,G$4,0)),"",HLOOKUP($B656,'Base facturation'!$C$4:$ALN$59,G$4,0)))</f>
        <v/>
      </c>
      <c r="H656" s="309" t="str">
        <f>IF(IF(ISERROR(HLOOKUP($B656,'Base facturation'!$C$4:$ALN$59,H$4,0)),"",HLOOKUP($B656,'Base facturation'!$C$4:$ALN$59,H$4,0))=0,"",IF(ISERROR(HLOOKUP($B656,'Base facturation'!$C$4:$ALN$59,H$4,0)),"",HLOOKUP($B656,'Base facturation'!$C$4:$ALN$59,H$4,0)))</f>
        <v/>
      </c>
      <c r="I656" s="287" t="str">
        <f t="shared" si="10"/>
        <v/>
      </c>
      <c r="J656" s="299"/>
      <c r="K656" s="294"/>
      <c r="L656" s="294"/>
      <c r="M656" s="295"/>
    </row>
    <row r="657" spans="2:13" ht="19.600000000000001" customHeight="1" x14ac:dyDescent="0.25">
      <c r="B657" s="282" t="s">
        <v>3464</v>
      </c>
      <c r="C657" s="283" t="str">
        <f>IF(IF(ISERROR(HLOOKUP($B657,'Base facturation'!$C$4:$ALN$59,C$4,0)),"",HLOOKUP($B657,'Base facturation'!$C$4:$ALN$59,C$4,0))=0,"",IF(ISERROR(HLOOKUP($B657,'Base facturation'!$C$4:$ALN$59,C$4,0)),"",HLOOKUP($B657,'Base facturation'!$C$4:$ALN$59,C$4,0)))</f>
        <v/>
      </c>
      <c r="D657" s="283" t="str">
        <f>IF(IF(ISERROR(HLOOKUP($B657,'Base facturation'!$C$4:$ALN$59,D$4,0)),"",HLOOKUP($B657,'Base facturation'!$C$4:$ALN$59,D$4,0))=0,"",IF(ISERROR(HLOOKUP($B657,'Base facturation'!$C$4:$ALN$59,D$4,0)),"",HLOOKUP($B657,'Base facturation'!$C$4:$ALN$59,D$4,0)))</f>
        <v/>
      </c>
      <c r="E657" s="283" t="str">
        <f>IF(IF(ISERROR(HLOOKUP($B657,'Base facturation'!$C$4:$ALN$59,E$4,0)),"",HLOOKUP($B657,'Base facturation'!$C$4:$ALN$59,E$4,0))=0,"",IF(ISERROR(HLOOKUP($B657,'Base facturation'!$C$4:$ALN$59,E$4,0)),"",HLOOKUP($B657,'Base facturation'!$C$4:$ALN$59,E$4,0)))</f>
        <v/>
      </c>
      <c r="F657" s="287" t="str">
        <f>IF(IF(ISERROR(HLOOKUP($B657,'Base facturation'!$C$4:$ALN$59,F$4,0)),"",HLOOKUP($B657,'Base facturation'!$C$4:$ALN$59,F$4,0))=0,"",IF(ISERROR(HLOOKUP($B657,'Base facturation'!$C$4:$ALN$59,F$4,0)),"",HLOOKUP($B657,'Base facturation'!$C$4:$ALN$59,F$4,0)))</f>
        <v/>
      </c>
      <c r="G657" s="309" t="str">
        <f>IF(IF(ISERROR(HLOOKUP($B657,'Base facturation'!$C$4:$ALN$59,G$4,0)),"",HLOOKUP($B657,'Base facturation'!$C$4:$ALN$59,G$4,0))=0,"",IF(ISERROR(HLOOKUP($B657,'Base facturation'!$C$4:$ALN$59,G$4,0)),"",HLOOKUP($B657,'Base facturation'!$C$4:$ALN$59,G$4,0)))</f>
        <v/>
      </c>
      <c r="H657" s="309" t="str">
        <f>IF(IF(ISERROR(HLOOKUP($B657,'Base facturation'!$C$4:$ALN$59,H$4,0)),"",HLOOKUP($B657,'Base facturation'!$C$4:$ALN$59,H$4,0))=0,"",IF(ISERROR(HLOOKUP($B657,'Base facturation'!$C$4:$ALN$59,H$4,0)),"",HLOOKUP($B657,'Base facturation'!$C$4:$ALN$59,H$4,0)))</f>
        <v/>
      </c>
      <c r="I657" s="287" t="str">
        <f t="shared" si="10"/>
        <v/>
      </c>
      <c r="J657" s="299"/>
      <c r="K657" s="294"/>
      <c r="L657" s="294"/>
      <c r="M657" s="295"/>
    </row>
    <row r="658" spans="2:13" ht="19.600000000000001" customHeight="1" x14ac:dyDescent="0.25">
      <c r="B658" s="282" t="s">
        <v>3465</v>
      </c>
      <c r="C658" s="283" t="str">
        <f>IF(IF(ISERROR(HLOOKUP($B658,'Base facturation'!$C$4:$ALN$59,C$4,0)),"",HLOOKUP($B658,'Base facturation'!$C$4:$ALN$59,C$4,0))=0,"",IF(ISERROR(HLOOKUP($B658,'Base facturation'!$C$4:$ALN$59,C$4,0)),"",HLOOKUP($B658,'Base facturation'!$C$4:$ALN$59,C$4,0)))</f>
        <v/>
      </c>
      <c r="D658" s="283" t="str">
        <f>IF(IF(ISERROR(HLOOKUP($B658,'Base facturation'!$C$4:$ALN$59,D$4,0)),"",HLOOKUP($B658,'Base facturation'!$C$4:$ALN$59,D$4,0))=0,"",IF(ISERROR(HLOOKUP($B658,'Base facturation'!$C$4:$ALN$59,D$4,0)),"",HLOOKUP($B658,'Base facturation'!$C$4:$ALN$59,D$4,0)))</f>
        <v/>
      </c>
      <c r="E658" s="283" t="str">
        <f>IF(IF(ISERROR(HLOOKUP($B658,'Base facturation'!$C$4:$ALN$59,E$4,0)),"",HLOOKUP($B658,'Base facturation'!$C$4:$ALN$59,E$4,0))=0,"",IF(ISERROR(HLOOKUP($B658,'Base facturation'!$C$4:$ALN$59,E$4,0)),"",HLOOKUP($B658,'Base facturation'!$C$4:$ALN$59,E$4,0)))</f>
        <v/>
      </c>
      <c r="F658" s="287" t="str">
        <f>IF(IF(ISERROR(HLOOKUP($B658,'Base facturation'!$C$4:$ALN$59,F$4,0)),"",HLOOKUP($B658,'Base facturation'!$C$4:$ALN$59,F$4,0))=0,"",IF(ISERROR(HLOOKUP($B658,'Base facturation'!$C$4:$ALN$59,F$4,0)),"",HLOOKUP($B658,'Base facturation'!$C$4:$ALN$59,F$4,0)))</f>
        <v/>
      </c>
      <c r="G658" s="309" t="str">
        <f>IF(IF(ISERROR(HLOOKUP($B658,'Base facturation'!$C$4:$ALN$59,G$4,0)),"",HLOOKUP($B658,'Base facturation'!$C$4:$ALN$59,G$4,0))=0,"",IF(ISERROR(HLOOKUP($B658,'Base facturation'!$C$4:$ALN$59,G$4,0)),"",HLOOKUP($B658,'Base facturation'!$C$4:$ALN$59,G$4,0)))</f>
        <v/>
      </c>
      <c r="H658" s="309" t="str">
        <f>IF(IF(ISERROR(HLOOKUP($B658,'Base facturation'!$C$4:$ALN$59,H$4,0)),"",HLOOKUP($B658,'Base facturation'!$C$4:$ALN$59,H$4,0))=0,"",IF(ISERROR(HLOOKUP($B658,'Base facturation'!$C$4:$ALN$59,H$4,0)),"",HLOOKUP($B658,'Base facturation'!$C$4:$ALN$59,H$4,0)))</f>
        <v/>
      </c>
      <c r="I658" s="287" t="str">
        <f t="shared" si="10"/>
        <v/>
      </c>
      <c r="J658" s="299"/>
      <c r="K658" s="294"/>
      <c r="L658" s="294"/>
      <c r="M658" s="295"/>
    </row>
    <row r="659" spans="2:13" ht="19.600000000000001" customHeight="1" x14ac:dyDescent="0.25">
      <c r="B659" s="282" t="s">
        <v>3466</v>
      </c>
      <c r="C659" s="283" t="str">
        <f>IF(IF(ISERROR(HLOOKUP($B659,'Base facturation'!$C$4:$ALN$59,C$4,0)),"",HLOOKUP($B659,'Base facturation'!$C$4:$ALN$59,C$4,0))=0,"",IF(ISERROR(HLOOKUP($B659,'Base facturation'!$C$4:$ALN$59,C$4,0)),"",HLOOKUP($B659,'Base facturation'!$C$4:$ALN$59,C$4,0)))</f>
        <v/>
      </c>
      <c r="D659" s="283" t="str">
        <f>IF(IF(ISERROR(HLOOKUP($B659,'Base facturation'!$C$4:$ALN$59,D$4,0)),"",HLOOKUP($B659,'Base facturation'!$C$4:$ALN$59,D$4,0))=0,"",IF(ISERROR(HLOOKUP($B659,'Base facturation'!$C$4:$ALN$59,D$4,0)),"",HLOOKUP($B659,'Base facturation'!$C$4:$ALN$59,D$4,0)))</f>
        <v/>
      </c>
      <c r="E659" s="283" t="str">
        <f>IF(IF(ISERROR(HLOOKUP($B659,'Base facturation'!$C$4:$ALN$59,E$4,0)),"",HLOOKUP($B659,'Base facturation'!$C$4:$ALN$59,E$4,0))=0,"",IF(ISERROR(HLOOKUP($B659,'Base facturation'!$C$4:$ALN$59,E$4,0)),"",HLOOKUP($B659,'Base facturation'!$C$4:$ALN$59,E$4,0)))</f>
        <v/>
      </c>
      <c r="F659" s="287" t="str">
        <f>IF(IF(ISERROR(HLOOKUP($B659,'Base facturation'!$C$4:$ALN$59,F$4,0)),"",HLOOKUP($B659,'Base facturation'!$C$4:$ALN$59,F$4,0))=0,"",IF(ISERROR(HLOOKUP($B659,'Base facturation'!$C$4:$ALN$59,F$4,0)),"",HLOOKUP($B659,'Base facturation'!$C$4:$ALN$59,F$4,0)))</f>
        <v/>
      </c>
      <c r="G659" s="309" t="str">
        <f>IF(IF(ISERROR(HLOOKUP($B659,'Base facturation'!$C$4:$ALN$59,G$4,0)),"",HLOOKUP($B659,'Base facturation'!$C$4:$ALN$59,G$4,0))=0,"",IF(ISERROR(HLOOKUP($B659,'Base facturation'!$C$4:$ALN$59,G$4,0)),"",HLOOKUP($B659,'Base facturation'!$C$4:$ALN$59,G$4,0)))</f>
        <v/>
      </c>
      <c r="H659" s="309" t="str">
        <f>IF(IF(ISERROR(HLOOKUP($B659,'Base facturation'!$C$4:$ALN$59,H$4,0)),"",HLOOKUP($B659,'Base facturation'!$C$4:$ALN$59,H$4,0))=0,"",IF(ISERROR(HLOOKUP($B659,'Base facturation'!$C$4:$ALN$59,H$4,0)),"",HLOOKUP($B659,'Base facturation'!$C$4:$ALN$59,H$4,0)))</f>
        <v/>
      </c>
      <c r="I659" s="287" t="str">
        <f t="shared" si="10"/>
        <v/>
      </c>
      <c r="J659" s="299"/>
      <c r="K659" s="294"/>
      <c r="L659" s="294"/>
      <c r="M659" s="295"/>
    </row>
    <row r="660" spans="2:13" ht="19.600000000000001" customHeight="1" x14ac:dyDescent="0.25">
      <c r="B660" s="282" t="s">
        <v>3467</v>
      </c>
      <c r="C660" s="283" t="str">
        <f>IF(IF(ISERROR(HLOOKUP($B660,'Base facturation'!$C$4:$ALN$59,C$4,0)),"",HLOOKUP($B660,'Base facturation'!$C$4:$ALN$59,C$4,0))=0,"",IF(ISERROR(HLOOKUP($B660,'Base facturation'!$C$4:$ALN$59,C$4,0)),"",HLOOKUP($B660,'Base facturation'!$C$4:$ALN$59,C$4,0)))</f>
        <v/>
      </c>
      <c r="D660" s="283" t="str">
        <f>IF(IF(ISERROR(HLOOKUP($B660,'Base facturation'!$C$4:$ALN$59,D$4,0)),"",HLOOKUP($B660,'Base facturation'!$C$4:$ALN$59,D$4,0))=0,"",IF(ISERROR(HLOOKUP($B660,'Base facturation'!$C$4:$ALN$59,D$4,0)),"",HLOOKUP($B660,'Base facturation'!$C$4:$ALN$59,D$4,0)))</f>
        <v/>
      </c>
      <c r="E660" s="283" t="str">
        <f>IF(IF(ISERROR(HLOOKUP($B660,'Base facturation'!$C$4:$ALN$59,E$4,0)),"",HLOOKUP($B660,'Base facturation'!$C$4:$ALN$59,E$4,0))=0,"",IF(ISERROR(HLOOKUP($B660,'Base facturation'!$C$4:$ALN$59,E$4,0)),"",HLOOKUP($B660,'Base facturation'!$C$4:$ALN$59,E$4,0)))</f>
        <v/>
      </c>
      <c r="F660" s="287" t="str">
        <f>IF(IF(ISERROR(HLOOKUP($B660,'Base facturation'!$C$4:$ALN$59,F$4,0)),"",HLOOKUP($B660,'Base facturation'!$C$4:$ALN$59,F$4,0))=0,"",IF(ISERROR(HLOOKUP($B660,'Base facturation'!$C$4:$ALN$59,F$4,0)),"",HLOOKUP($B660,'Base facturation'!$C$4:$ALN$59,F$4,0)))</f>
        <v/>
      </c>
      <c r="G660" s="309" t="str">
        <f>IF(IF(ISERROR(HLOOKUP($B660,'Base facturation'!$C$4:$ALN$59,G$4,0)),"",HLOOKUP($B660,'Base facturation'!$C$4:$ALN$59,G$4,0))=0,"",IF(ISERROR(HLOOKUP($B660,'Base facturation'!$C$4:$ALN$59,G$4,0)),"",HLOOKUP($B660,'Base facturation'!$C$4:$ALN$59,G$4,0)))</f>
        <v/>
      </c>
      <c r="H660" s="309" t="str">
        <f>IF(IF(ISERROR(HLOOKUP($B660,'Base facturation'!$C$4:$ALN$59,H$4,0)),"",HLOOKUP($B660,'Base facturation'!$C$4:$ALN$59,H$4,0))=0,"",IF(ISERROR(HLOOKUP($B660,'Base facturation'!$C$4:$ALN$59,H$4,0)),"",HLOOKUP($B660,'Base facturation'!$C$4:$ALN$59,H$4,0)))</f>
        <v/>
      </c>
      <c r="I660" s="287" t="str">
        <f t="shared" si="10"/>
        <v/>
      </c>
      <c r="J660" s="299"/>
      <c r="K660" s="294"/>
      <c r="L660" s="294"/>
      <c r="M660" s="295"/>
    </row>
    <row r="661" spans="2:13" ht="19.600000000000001" customHeight="1" x14ac:dyDescent="0.25">
      <c r="B661" s="282" t="s">
        <v>3468</v>
      </c>
      <c r="C661" s="283" t="str">
        <f>IF(IF(ISERROR(HLOOKUP($B661,'Base facturation'!$C$4:$ALN$59,C$4,0)),"",HLOOKUP($B661,'Base facturation'!$C$4:$ALN$59,C$4,0))=0,"",IF(ISERROR(HLOOKUP($B661,'Base facturation'!$C$4:$ALN$59,C$4,0)),"",HLOOKUP($B661,'Base facturation'!$C$4:$ALN$59,C$4,0)))</f>
        <v/>
      </c>
      <c r="D661" s="283" t="str">
        <f>IF(IF(ISERROR(HLOOKUP($B661,'Base facturation'!$C$4:$ALN$59,D$4,0)),"",HLOOKUP($B661,'Base facturation'!$C$4:$ALN$59,D$4,0))=0,"",IF(ISERROR(HLOOKUP($B661,'Base facturation'!$C$4:$ALN$59,D$4,0)),"",HLOOKUP($B661,'Base facturation'!$C$4:$ALN$59,D$4,0)))</f>
        <v/>
      </c>
      <c r="E661" s="283" t="str">
        <f>IF(IF(ISERROR(HLOOKUP($B661,'Base facturation'!$C$4:$ALN$59,E$4,0)),"",HLOOKUP($B661,'Base facturation'!$C$4:$ALN$59,E$4,0))=0,"",IF(ISERROR(HLOOKUP($B661,'Base facturation'!$C$4:$ALN$59,E$4,0)),"",HLOOKUP($B661,'Base facturation'!$C$4:$ALN$59,E$4,0)))</f>
        <v/>
      </c>
      <c r="F661" s="287" t="str">
        <f>IF(IF(ISERROR(HLOOKUP($B661,'Base facturation'!$C$4:$ALN$59,F$4,0)),"",HLOOKUP($B661,'Base facturation'!$C$4:$ALN$59,F$4,0))=0,"",IF(ISERROR(HLOOKUP($B661,'Base facturation'!$C$4:$ALN$59,F$4,0)),"",HLOOKUP($B661,'Base facturation'!$C$4:$ALN$59,F$4,0)))</f>
        <v/>
      </c>
      <c r="G661" s="309" t="str">
        <f>IF(IF(ISERROR(HLOOKUP($B661,'Base facturation'!$C$4:$ALN$59,G$4,0)),"",HLOOKUP($B661,'Base facturation'!$C$4:$ALN$59,G$4,0))=0,"",IF(ISERROR(HLOOKUP($B661,'Base facturation'!$C$4:$ALN$59,G$4,0)),"",HLOOKUP($B661,'Base facturation'!$C$4:$ALN$59,G$4,0)))</f>
        <v/>
      </c>
      <c r="H661" s="309" t="str">
        <f>IF(IF(ISERROR(HLOOKUP($B661,'Base facturation'!$C$4:$ALN$59,H$4,0)),"",HLOOKUP($B661,'Base facturation'!$C$4:$ALN$59,H$4,0))=0,"",IF(ISERROR(HLOOKUP($B661,'Base facturation'!$C$4:$ALN$59,H$4,0)),"",HLOOKUP($B661,'Base facturation'!$C$4:$ALN$59,H$4,0)))</f>
        <v/>
      </c>
      <c r="I661" s="287" t="str">
        <f t="shared" si="10"/>
        <v/>
      </c>
      <c r="J661" s="299"/>
      <c r="K661" s="294"/>
      <c r="L661" s="294"/>
      <c r="M661" s="295"/>
    </row>
    <row r="662" spans="2:13" ht="19.600000000000001" customHeight="1" x14ac:dyDescent="0.25">
      <c r="B662" s="282" t="s">
        <v>3469</v>
      </c>
      <c r="C662" s="283" t="str">
        <f>IF(IF(ISERROR(HLOOKUP($B662,'Base facturation'!$C$4:$ALN$59,C$4,0)),"",HLOOKUP($B662,'Base facturation'!$C$4:$ALN$59,C$4,0))=0,"",IF(ISERROR(HLOOKUP($B662,'Base facturation'!$C$4:$ALN$59,C$4,0)),"",HLOOKUP($B662,'Base facturation'!$C$4:$ALN$59,C$4,0)))</f>
        <v/>
      </c>
      <c r="D662" s="283" t="str">
        <f>IF(IF(ISERROR(HLOOKUP($B662,'Base facturation'!$C$4:$ALN$59,D$4,0)),"",HLOOKUP($B662,'Base facturation'!$C$4:$ALN$59,D$4,0))=0,"",IF(ISERROR(HLOOKUP($B662,'Base facturation'!$C$4:$ALN$59,D$4,0)),"",HLOOKUP($B662,'Base facturation'!$C$4:$ALN$59,D$4,0)))</f>
        <v/>
      </c>
      <c r="E662" s="283" t="str">
        <f>IF(IF(ISERROR(HLOOKUP($B662,'Base facturation'!$C$4:$ALN$59,E$4,0)),"",HLOOKUP($B662,'Base facturation'!$C$4:$ALN$59,E$4,0))=0,"",IF(ISERROR(HLOOKUP($B662,'Base facturation'!$C$4:$ALN$59,E$4,0)),"",HLOOKUP($B662,'Base facturation'!$C$4:$ALN$59,E$4,0)))</f>
        <v/>
      </c>
      <c r="F662" s="287" t="str">
        <f>IF(IF(ISERROR(HLOOKUP($B662,'Base facturation'!$C$4:$ALN$59,F$4,0)),"",HLOOKUP($B662,'Base facturation'!$C$4:$ALN$59,F$4,0))=0,"",IF(ISERROR(HLOOKUP($B662,'Base facturation'!$C$4:$ALN$59,F$4,0)),"",HLOOKUP($B662,'Base facturation'!$C$4:$ALN$59,F$4,0)))</f>
        <v/>
      </c>
      <c r="G662" s="309" t="str">
        <f>IF(IF(ISERROR(HLOOKUP($B662,'Base facturation'!$C$4:$ALN$59,G$4,0)),"",HLOOKUP($B662,'Base facturation'!$C$4:$ALN$59,G$4,0))=0,"",IF(ISERROR(HLOOKUP($B662,'Base facturation'!$C$4:$ALN$59,G$4,0)),"",HLOOKUP($B662,'Base facturation'!$C$4:$ALN$59,G$4,0)))</f>
        <v/>
      </c>
      <c r="H662" s="309" t="str">
        <f>IF(IF(ISERROR(HLOOKUP($B662,'Base facturation'!$C$4:$ALN$59,H$4,0)),"",HLOOKUP($B662,'Base facturation'!$C$4:$ALN$59,H$4,0))=0,"",IF(ISERROR(HLOOKUP($B662,'Base facturation'!$C$4:$ALN$59,H$4,0)),"",HLOOKUP($B662,'Base facturation'!$C$4:$ALN$59,H$4,0)))</f>
        <v/>
      </c>
      <c r="I662" s="287" t="str">
        <f t="shared" si="10"/>
        <v/>
      </c>
      <c r="J662" s="299"/>
      <c r="K662" s="294"/>
      <c r="L662" s="294"/>
      <c r="M662" s="295"/>
    </row>
    <row r="663" spans="2:13" ht="19.600000000000001" customHeight="1" x14ac:dyDescent="0.25">
      <c r="B663" s="282" t="s">
        <v>3470</v>
      </c>
      <c r="C663" s="283" t="str">
        <f>IF(IF(ISERROR(HLOOKUP($B663,'Base facturation'!$C$4:$ALN$59,C$4,0)),"",HLOOKUP($B663,'Base facturation'!$C$4:$ALN$59,C$4,0))=0,"",IF(ISERROR(HLOOKUP($B663,'Base facturation'!$C$4:$ALN$59,C$4,0)),"",HLOOKUP($B663,'Base facturation'!$C$4:$ALN$59,C$4,0)))</f>
        <v/>
      </c>
      <c r="D663" s="283" t="str">
        <f>IF(IF(ISERROR(HLOOKUP($B663,'Base facturation'!$C$4:$ALN$59,D$4,0)),"",HLOOKUP($B663,'Base facturation'!$C$4:$ALN$59,D$4,0))=0,"",IF(ISERROR(HLOOKUP($B663,'Base facturation'!$C$4:$ALN$59,D$4,0)),"",HLOOKUP($B663,'Base facturation'!$C$4:$ALN$59,D$4,0)))</f>
        <v/>
      </c>
      <c r="E663" s="283" t="str">
        <f>IF(IF(ISERROR(HLOOKUP($B663,'Base facturation'!$C$4:$ALN$59,E$4,0)),"",HLOOKUP($B663,'Base facturation'!$C$4:$ALN$59,E$4,0))=0,"",IF(ISERROR(HLOOKUP($B663,'Base facturation'!$C$4:$ALN$59,E$4,0)),"",HLOOKUP($B663,'Base facturation'!$C$4:$ALN$59,E$4,0)))</f>
        <v/>
      </c>
      <c r="F663" s="287" t="str">
        <f>IF(IF(ISERROR(HLOOKUP($B663,'Base facturation'!$C$4:$ALN$59,F$4,0)),"",HLOOKUP($B663,'Base facturation'!$C$4:$ALN$59,F$4,0))=0,"",IF(ISERROR(HLOOKUP($B663,'Base facturation'!$C$4:$ALN$59,F$4,0)),"",HLOOKUP($B663,'Base facturation'!$C$4:$ALN$59,F$4,0)))</f>
        <v/>
      </c>
      <c r="G663" s="309" t="str">
        <f>IF(IF(ISERROR(HLOOKUP($B663,'Base facturation'!$C$4:$ALN$59,G$4,0)),"",HLOOKUP($B663,'Base facturation'!$C$4:$ALN$59,G$4,0))=0,"",IF(ISERROR(HLOOKUP($B663,'Base facturation'!$C$4:$ALN$59,G$4,0)),"",HLOOKUP($B663,'Base facturation'!$C$4:$ALN$59,G$4,0)))</f>
        <v/>
      </c>
      <c r="H663" s="309" t="str">
        <f>IF(IF(ISERROR(HLOOKUP($B663,'Base facturation'!$C$4:$ALN$59,H$4,0)),"",HLOOKUP($B663,'Base facturation'!$C$4:$ALN$59,H$4,0))=0,"",IF(ISERROR(HLOOKUP($B663,'Base facturation'!$C$4:$ALN$59,H$4,0)),"",HLOOKUP($B663,'Base facturation'!$C$4:$ALN$59,H$4,0)))</f>
        <v/>
      </c>
      <c r="I663" s="287" t="str">
        <f t="shared" si="10"/>
        <v/>
      </c>
      <c r="J663" s="299"/>
      <c r="K663" s="294"/>
      <c r="L663" s="294"/>
      <c r="M663" s="295"/>
    </row>
    <row r="664" spans="2:13" ht="19.600000000000001" customHeight="1" x14ac:dyDescent="0.25">
      <c r="B664" s="282" t="s">
        <v>3471</v>
      </c>
      <c r="C664" s="283" t="str">
        <f>IF(IF(ISERROR(HLOOKUP($B664,'Base facturation'!$C$4:$ALN$59,C$4,0)),"",HLOOKUP($B664,'Base facturation'!$C$4:$ALN$59,C$4,0))=0,"",IF(ISERROR(HLOOKUP($B664,'Base facturation'!$C$4:$ALN$59,C$4,0)),"",HLOOKUP($B664,'Base facturation'!$C$4:$ALN$59,C$4,0)))</f>
        <v/>
      </c>
      <c r="D664" s="283" t="str">
        <f>IF(IF(ISERROR(HLOOKUP($B664,'Base facturation'!$C$4:$ALN$59,D$4,0)),"",HLOOKUP($B664,'Base facturation'!$C$4:$ALN$59,D$4,0))=0,"",IF(ISERROR(HLOOKUP($B664,'Base facturation'!$C$4:$ALN$59,D$4,0)),"",HLOOKUP($B664,'Base facturation'!$C$4:$ALN$59,D$4,0)))</f>
        <v/>
      </c>
      <c r="E664" s="283" t="str">
        <f>IF(IF(ISERROR(HLOOKUP($B664,'Base facturation'!$C$4:$ALN$59,E$4,0)),"",HLOOKUP($B664,'Base facturation'!$C$4:$ALN$59,E$4,0))=0,"",IF(ISERROR(HLOOKUP($B664,'Base facturation'!$C$4:$ALN$59,E$4,0)),"",HLOOKUP($B664,'Base facturation'!$C$4:$ALN$59,E$4,0)))</f>
        <v/>
      </c>
      <c r="F664" s="287" t="str">
        <f>IF(IF(ISERROR(HLOOKUP($B664,'Base facturation'!$C$4:$ALN$59,F$4,0)),"",HLOOKUP($B664,'Base facturation'!$C$4:$ALN$59,F$4,0))=0,"",IF(ISERROR(HLOOKUP($B664,'Base facturation'!$C$4:$ALN$59,F$4,0)),"",HLOOKUP($B664,'Base facturation'!$C$4:$ALN$59,F$4,0)))</f>
        <v/>
      </c>
      <c r="G664" s="309" t="str">
        <f>IF(IF(ISERROR(HLOOKUP($B664,'Base facturation'!$C$4:$ALN$59,G$4,0)),"",HLOOKUP($B664,'Base facturation'!$C$4:$ALN$59,G$4,0))=0,"",IF(ISERROR(HLOOKUP($B664,'Base facturation'!$C$4:$ALN$59,G$4,0)),"",HLOOKUP($B664,'Base facturation'!$C$4:$ALN$59,G$4,0)))</f>
        <v/>
      </c>
      <c r="H664" s="309" t="str">
        <f>IF(IF(ISERROR(HLOOKUP($B664,'Base facturation'!$C$4:$ALN$59,H$4,0)),"",HLOOKUP($B664,'Base facturation'!$C$4:$ALN$59,H$4,0))=0,"",IF(ISERROR(HLOOKUP($B664,'Base facturation'!$C$4:$ALN$59,H$4,0)),"",HLOOKUP($B664,'Base facturation'!$C$4:$ALN$59,H$4,0)))</f>
        <v/>
      </c>
      <c r="I664" s="287" t="str">
        <f t="shared" si="10"/>
        <v/>
      </c>
      <c r="J664" s="299"/>
      <c r="K664" s="294"/>
      <c r="L664" s="294"/>
      <c r="M664" s="295"/>
    </row>
    <row r="665" spans="2:13" ht="19.600000000000001" customHeight="1" x14ac:dyDescent="0.25">
      <c r="B665" s="282" t="s">
        <v>3472</v>
      </c>
      <c r="C665" s="283" t="str">
        <f>IF(IF(ISERROR(HLOOKUP($B665,'Base facturation'!$C$4:$ALN$59,C$4,0)),"",HLOOKUP($B665,'Base facturation'!$C$4:$ALN$59,C$4,0))=0,"",IF(ISERROR(HLOOKUP($B665,'Base facturation'!$C$4:$ALN$59,C$4,0)),"",HLOOKUP($B665,'Base facturation'!$C$4:$ALN$59,C$4,0)))</f>
        <v/>
      </c>
      <c r="D665" s="283" t="str">
        <f>IF(IF(ISERROR(HLOOKUP($B665,'Base facturation'!$C$4:$ALN$59,D$4,0)),"",HLOOKUP($B665,'Base facturation'!$C$4:$ALN$59,D$4,0))=0,"",IF(ISERROR(HLOOKUP($B665,'Base facturation'!$C$4:$ALN$59,D$4,0)),"",HLOOKUP($B665,'Base facturation'!$C$4:$ALN$59,D$4,0)))</f>
        <v/>
      </c>
      <c r="E665" s="283" t="str">
        <f>IF(IF(ISERROR(HLOOKUP($B665,'Base facturation'!$C$4:$ALN$59,E$4,0)),"",HLOOKUP($B665,'Base facturation'!$C$4:$ALN$59,E$4,0))=0,"",IF(ISERROR(HLOOKUP($B665,'Base facturation'!$C$4:$ALN$59,E$4,0)),"",HLOOKUP($B665,'Base facturation'!$C$4:$ALN$59,E$4,0)))</f>
        <v/>
      </c>
      <c r="F665" s="287" t="str">
        <f>IF(IF(ISERROR(HLOOKUP($B665,'Base facturation'!$C$4:$ALN$59,F$4,0)),"",HLOOKUP($B665,'Base facturation'!$C$4:$ALN$59,F$4,0))=0,"",IF(ISERROR(HLOOKUP($B665,'Base facturation'!$C$4:$ALN$59,F$4,0)),"",HLOOKUP($B665,'Base facturation'!$C$4:$ALN$59,F$4,0)))</f>
        <v/>
      </c>
      <c r="G665" s="309" t="str">
        <f>IF(IF(ISERROR(HLOOKUP($B665,'Base facturation'!$C$4:$ALN$59,G$4,0)),"",HLOOKUP($B665,'Base facturation'!$C$4:$ALN$59,G$4,0))=0,"",IF(ISERROR(HLOOKUP($B665,'Base facturation'!$C$4:$ALN$59,G$4,0)),"",HLOOKUP($B665,'Base facturation'!$C$4:$ALN$59,G$4,0)))</f>
        <v/>
      </c>
      <c r="H665" s="309" t="str">
        <f>IF(IF(ISERROR(HLOOKUP($B665,'Base facturation'!$C$4:$ALN$59,H$4,0)),"",HLOOKUP($B665,'Base facturation'!$C$4:$ALN$59,H$4,0))=0,"",IF(ISERROR(HLOOKUP($B665,'Base facturation'!$C$4:$ALN$59,H$4,0)),"",HLOOKUP($B665,'Base facturation'!$C$4:$ALN$59,H$4,0)))</f>
        <v/>
      </c>
      <c r="I665" s="287" t="str">
        <f t="shared" si="10"/>
        <v/>
      </c>
      <c r="J665" s="299"/>
      <c r="K665" s="294"/>
      <c r="L665" s="294"/>
      <c r="M665" s="295"/>
    </row>
    <row r="666" spans="2:13" ht="19.600000000000001" customHeight="1" x14ac:dyDescent="0.25">
      <c r="B666" s="282" t="s">
        <v>3473</v>
      </c>
      <c r="C666" s="283" t="str">
        <f>IF(IF(ISERROR(HLOOKUP($B666,'Base facturation'!$C$4:$ALN$59,C$4,0)),"",HLOOKUP($B666,'Base facturation'!$C$4:$ALN$59,C$4,0))=0,"",IF(ISERROR(HLOOKUP($B666,'Base facturation'!$C$4:$ALN$59,C$4,0)),"",HLOOKUP($B666,'Base facturation'!$C$4:$ALN$59,C$4,0)))</f>
        <v/>
      </c>
      <c r="D666" s="283" t="str">
        <f>IF(IF(ISERROR(HLOOKUP($B666,'Base facturation'!$C$4:$ALN$59,D$4,0)),"",HLOOKUP($B666,'Base facturation'!$C$4:$ALN$59,D$4,0))=0,"",IF(ISERROR(HLOOKUP($B666,'Base facturation'!$C$4:$ALN$59,D$4,0)),"",HLOOKUP($B666,'Base facturation'!$C$4:$ALN$59,D$4,0)))</f>
        <v/>
      </c>
      <c r="E666" s="283" t="str">
        <f>IF(IF(ISERROR(HLOOKUP($B666,'Base facturation'!$C$4:$ALN$59,E$4,0)),"",HLOOKUP($B666,'Base facturation'!$C$4:$ALN$59,E$4,0))=0,"",IF(ISERROR(HLOOKUP($B666,'Base facturation'!$C$4:$ALN$59,E$4,0)),"",HLOOKUP($B666,'Base facturation'!$C$4:$ALN$59,E$4,0)))</f>
        <v/>
      </c>
      <c r="F666" s="287" t="str">
        <f>IF(IF(ISERROR(HLOOKUP($B666,'Base facturation'!$C$4:$ALN$59,F$4,0)),"",HLOOKUP($B666,'Base facturation'!$C$4:$ALN$59,F$4,0))=0,"",IF(ISERROR(HLOOKUP($B666,'Base facturation'!$C$4:$ALN$59,F$4,0)),"",HLOOKUP($B666,'Base facturation'!$C$4:$ALN$59,F$4,0)))</f>
        <v/>
      </c>
      <c r="G666" s="309" t="str">
        <f>IF(IF(ISERROR(HLOOKUP($B666,'Base facturation'!$C$4:$ALN$59,G$4,0)),"",HLOOKUP($B666,'Base facturation'!$C$4:$ALN$59,G$4,0))=0,"",IF(ISERROR(HLOOKUP($B666,'Base facturation'!$C$4:$ALN$59,G$4,0)),"",HLOOKUP($B666,'Base facturation'!$C$4:$ALN$59,G$4,0)))</f>
        <v/>
      </c>
      <c r="H666" s="309" t="str">
        <f>IF(IF(ISERROR(HLOOKUP($B666,'Base facturation'!$C$4:$ALN$59,H$4,0)),"",HLOOKUP($B666,'Base facturation'!$C$4:$ALN$59,H$4,0))=0,"",IF(ISERROR(HLOOKUP($B666,'Base facturation'!$C$4:$ALN$59,H$4,0)),"",HLOOKUP($B666,'Base facturation'!$C$4:$ALN$59,H$4,0)))</f>
        <v/>
      </c>
      <c r="I666" s="287" t="str">
        <f t="shared" si="10"/>
        <v/>
      </c>
      <c r="J666" s="299"/>
      <c r="K666" s="294"/>
      <c r="L666" s="294"/>
      <c r="M666" s="295"/>
    </row>
    <row r="667" spans="2:13" ht="19.600000000000001" customHeight="1" x14ac:dyDescent="0.25">
      <c r="B667" s="282" t="s">
        <v>3474</v>
      </c>
      <c r="C667" s="283" t="str">
        <f>IF(IF(ISERROR(HLOOKUP($B667,'Base facturation'!$C$4:$ALN$59,C$4,0)),"",HLOOKUP($B667,'Base facturation'!$C$4:$ALN$59,C$4,0))=0,"",IF(ISERROR(HLOOKUP($B667,'Base facturation'!$C$4:$ALN$59,C$4,0)),"",HLOOKUP($B667,'Base facturation'!$C$4:$ALN$59,C$4,0)))</f>
        <v/>
      </c>
      <c r="D667" s="283" t="str">
        <f>IF(IF(ISERROR(HLOOKUP($B667,'Base facturation'!$C$4:$ALN$59,D$4,0)),"",HLOOKUP($B667,'Base facturation'!$C$4:$ALN$59,D$4,0))=0,"",IF(ISERROR(HLOOKUP($B667,'Base facturation'!$C$4:$ALN$59,D$4,0)),"",HLOOKUP($B667,'Base facturation'!$C$4:$ALN$59,D$4,0)))</f>
        <v/>
      </c>
      <c r="E667" s="283" t="str">
        <f>IF(IF(ISERROR(HLOOKUP($B667,'Base facturation'!$C$4:$ALN$59,E$4,0)),"",HLOOKUP($B667,'Base facturation'!$C$4:$ALN$59,E$4,0))=0,"",IF(ISERROR(HLOOKUP($B667,'Base facturation'!$C$4:$ALN$59,E$4,0)),"",HLOOKUP($B667,'Base facturation'!$C$4:$ALN$59,E$4,0)))</f>
        <v/>
      </c>
      <c r="F667" s="287" t="str">
        <f>IF(IF(ISERROR(HLOOKUP($B667,'Base facturation'!$C$4:$ALN$59,F$4,0)),"",HLOOKUP($B667,'Base facturation'!$C$4:$ALN$59,F$4,0))=0,"",IF(ISERROR(HLOOKUP($B667,'Base facturation'!$C$4:$ALN$59,F$4,0)),"",HLOOKUP($B667,'Base facturation'!$C$4:$ALN$59,F$4,0)))</f>
        <v/>
      </c>
      <c r="G667" s="309" t="str">
        <f>IF(IF(ISERROR(HLOOKUP($B667,'Base facturation'!$C$4:$ALN$59,G$4,0)),"",HLOOKUP($B667,'Base facturation'!$C$4:$ALN$59,G$4,0))=0,"",IF(ISERROR(HLOOKUP($B667,'Base facturation'!$C$4:$ALN$59,G$4,0)),"",HLOOKUP($B667,'Base facturation'!$C$4:$ALN$59,G$4,0)))</f>
        <v/>
      </c>
      <c r="H667" s="309" t="str">
        <f>IF(IF(ISERROR(HLOOKUP($B667,'Base facturation'!$C$4:$ALN$59,H$4,0)),"",HLOOKUP($B667,'Base facturation'!$C$4:$ALN$59,H$4,0))=0,"",IF(ISERROR(HLOOKUP($B667,'Base facturation'!$C$4:$ALN$59,H$4,0)),"",HLOOKUP($B667,'Base facturation'!$C$4:$ALN$59,H$4,0)))</f>
        <v/>
      </c>
      <c r="I667" s="287" t="str">
        <f t="shared" si="10"/>
        <v/>
      </c>
      <c r="J667" s="299"/>
      <c r="K667" s="294"/>
      <c r="L667" s="294"/>
      <c r="M667" s="295"/>
    </row>
    <row r="668" spans="2:13" ht="19.600000000000001" customHeight="1" x14ac:dyDescent="0.25">
      <c r="B668" s="282" t="s">
        <v>3475</v>
      </c>
      <c r="C668" s="283" t="str">
        <f>IF(IF(ISERROR(HLOOKUP($B668,'Base facturation'!$C$4:$ALN$59,C$4,0)),"",HLOOKUP($B668,'Base facturation'!$C$4:$ALN$59,C$4,0))=0,"",IF(ISERROR(HLOOKUP($B668,'Base facturation'!$C$4:$ALN$59,C$4,0)),"",HLOOKUP($B668,'Base facturation'!$C$4:$ALN$59,C$4,0)))</f>
        <v/>
      </c>
      <c r="D668" s="283" t="str">
        <f>IF(IF(ISERROR(HLOOKUP($B668,'Base facturation'!$C$4:$ALN$59,D$4,0)),"",HLOOKUP($B668,'Base facturation'!$C$4:$ALN$59,D$4,0))=0,"",IF(ISERROR(HLOOKUP($B668,'Base facturation'!$C$4:$ALN$59,D$4,0)),"",HLOOKUP($B668,'Base facturation'!$C$4:$ALN$59,D$4,0)))</f>
        <v/>
      </c>
      <c r="E668" s="283" t="str">
        <f>IF(IF(ISERROR(HLOOKUP($B668,'Base facturation'!$C$4:$ALN$59,E$4,0)),"",HLOOKUP($B668,'Base facturation'!$C$4:$ALN$59,E$4,0))=0,"",IF(ISERROR(HLOOKUP($B668,'Base facturation'!$C$4:$ALN$59,E$4,0)),"",HLOOKUP($B668,'Base facturation'!$C$4:$ALN$59,E$4,0)))</f>
        <v/>
      </c>
      <c r="F668" s="287" t="str">
        <f>IF(IF(ISERROR(HLOOKUP($B668,'Base facturation'!$C$4:$ALN$59,F$4,0)),"",HLOOKUP($B668,'Base facturation'!$C$4:$ALN$59,F$4,0))=0,"",IF(ISERROR(HLOOKUP($B668,'Base facturation'!$C$4:$ALN$59,F$4,0)),"",HLOOKUP($B668,'Base facturation'!$C$4:$ALN$59,F$4,0)))</f>
        <v/>
      </c>
      <c r="G668" s="309" t="str">
        <f>IF(IF(ISERROR(HLOOKUP($B668,'Base facturation'!$C$4:$ALN$59,G$4,0)),"",HLOOKUP($B668,'Base facturation'!$C$4:$ALN$59,G$4,0))=0,"",IF(ISERROR(HLOOKUP($B668,'Base facturation'!$C$4:$ALN$59,G$4,0)),"",HLOOKUP($B668,'Base facturation'!$C$4:$ALN$59,G$4,0)))</f>
        <v/>
      </c>
      <c r="H668" s="309" t="str">
        <f>IF(IF(ISERROR(HLOOKUP($B668,'Base facturation'!$C$4:$ALN$59,H$4,0)),"",HLOOKUP($B668,'Base facturation'!$C$4:$ALN$59,H$4,0))=0,"",IF(ISERROR(HLOOKUP($B668,'Base facturation'!$C$4:$ALN$59,H$4,0)),"",HLOOKUP($B668,'Base facturation'!$C$4:$ALN$59,H$4,0)))</f>
        <v/>
      </c>
      <c r="I668" s="287" t="str">
        <f t="shared" si="10"/>
        <v/>
      </c>
      <c r="J668" s="299"/>
      <c r="K668" s="294"/>
      <c r="L668" s="294"/>
      <c r="M668" s="295"/>
    </row>
    <row r="669" spans="2:13" ht="19.600000000000001" customHeight="1" x14ac:dyDescent="0.25">
      <c r="B669" s="282" t="s">
        <v>3476</v>
      </c>
      <c r="C669" s="283" t="str">
        <f>IF(IF(ISERROR(HLOOKUP($B669,'Base facturation'!$C$4:$ALN$59,C$4,0)),"",HLOOKUP($B669,'Base facturation'!$C$4:$ALN$59,C$4,0))=0,"",IF(ISERROR(HLOOKUP($B669,'Base facturation'!$C$4:$ALN$59,C$4,0)),"",HLOOKUP($B669,'Base facturation'!$C$4:$ALN$59,C$4,0)))</f>
        <v/>
      </c>
      <c r="D669" s="283" t="str">
        <f>IF(IF(ISERROR(HLOOKUP($B669,'Base facturation'!$C$4:$ALN$59,D$4,0)),"",HLOOKUP($B669,'Base facturation'!$C$4:$ALN$59,D$4,0))=0,"",IF(ISERROR(HLOOKUP($B669,'Base facturation'!$C$4:$ALN$59,D$4,0)),"",HLOOKUP($B669,'Base facturation'!$C$4:$ALN$59,D$4,0)))</f>
        <v/>
      </c>
      <c r="E669" s="283" t="str">
        <f>IF(IF(ISERROR(HLOOKUP($B669,'Base facturation'!$C$4:$ALN$59,E$4,0)),"",HLOOKUP($B669,'Base facturation'!$C$4:$ALN$59,E$4,0))=0,"",IF(ISERROR(HLOOKUP($B669,'Base facturation'!$C$4:$ALN$59,E$4,0)),"",HLOOKUP($B669,'Base facturation'!$C$4:$ALN$59,E$4,0)))</f>
        <v/>
      </c>
      <c r="F669" s="287" t="str">
        <f>IF(IF(ISERROR(HLOOKUP($B669,'Base facturation'!$C$4:$ALN$59,F$4,0)),"",HLOOKUP($B669,'Base facturation'!$C$4:$ALN$59,F$4,0))=0,"",IF(ISERROR(HLOOKUP($B669,'Base facturation'!$C$4:$ALN$59,F$4,0)),"",HLOOKUP($B669,'Base facturation'!$C$4:$ALN$59,F$4,0)))</f>
        <v/>
      </c>
      <c r="G669" s="309" t="str">
        <f>IF(IF(ISERROR(HLOOKUP($B669,'Base facturation'!$C$4:$ALN$59,G$4,0)),"",HLOOKUP($B669,'Base facturation'!$C$4:$ALN$59,G$4,0))=0,"",IF(ISERROR(HLOOKUP($B669,'Base facturation'!$C$4:$ALN$59,G$4,0)),"",HLOOKUP($B669,'Base facturation'!$C$4:$ALN$59,G$4,0)))</f>
        <v/>
      </c>
      <c r="H669" s="309" t="str">
        <f>IF(IF(ISERROR(HLOOKUP($B669,'Base facturation'!$C$4:$ALN$59,H$4,0)),"",HLOOKUP($B669,'Base facturation'!$C$4:$ALN$59,H$4,0))=0,"",IF(ISERROR(HLOOKUP($B669,'Base facturation'!$C$4:$ALN$59,H$4,0)),"",HLOOKUP($B669,'Base facturation'!$C$4:$ALN$59,H$4,0)))</f>
        <v/>
      </c>
      <c r="I669" s="287" t="str">
        <f t="shared" si="10"/>
        <v/>
      </c>
      <c r="J669" s="299"/>
      <c r="K669" s="294"/>
      <c r="L669" s="294"/>
      <c r="M669" s="295"/>
    </row>
    <row r="670" spans="2:13" ht="19.600000000000001" customHeight="1" x14ac:dyDescent="0.25">
      <c r="B670" s="282" t="s">
        <v>3477</v>
      </c>
      <c r="C670" s="283" t="str">
        <f>IF(IF(ISERROR(HLOOKUP($B670,'Base facturation'!$C$4:$ALN$59,C$4,0)),"",HLOOKUP($B670,'Base facturation'!$C$4:$ALN$59,C$4,0))=0,"",IF(ISERROR(HLOOKUP($B670,'Base facturation'!$C$4:$ALN$59,C$4,0)),"",HLOOKUP($B670,'Base facturation'!$C$4:$ALN$59,C$4,0)))</f>
        <v/>
      </c>
      <c r="D670" s="283" t="str">
        <f>IF(IF(ISERROR(HLOOKUP($B670,'Base facturation'!$C$4:$ALN$59,D$4,0)),"",HLOOKUP($B670,'Base facturation'!$C$4:$ALN$59,D$4,0))=0,"",IF(ISERROR(HLOOKUP($B670,'Base facturation'!$C$4:$ALN$59,D$4,0)),"",HLOOKUP($B670,'Base facturation'!$C$4:$ALN$59,D$4,0)))</f>
        <v/>
      </c>
      <c r="E670" s="283" t="str">
        <f>IF(IF(ISERROR(HLOOKUP($B670,'Base facturation'!$C$4:$ALN$59,E$4,0)),"",HLOOKUP($B670,'Base facturation'!$C$4:$ALN$59,E$4,0))=0,"",IF(ISERROR(HLOOKUP($B670,'Base facturation'!$C$4:$ALN$59,E$4,0)),"",HLOOKUP($B670,'Base facturation'!$C$4:$ALN$59,E$4,0)))</f>
        <v/>
      </c>
      <c r="F670" s="287" t="str">
        <f>IF(IF(ISERROR(HLOOKUP($B670,'Base facturation'!$C$4:$ALN$59,F$4,0)),"",HLOOKUP($B670,'Base facturation'!$C$4:$ALN$59,F$4,0))=0,"",IF(ISERROR(HLOOKUP($B670,'Base facturation'!$C$4:$ALN$59,F$4,0)),"",HLOOKUP($B670,'Base facturation'!$C$4:$ALN$59,F$4,0)))</f>
        <v/>
      </c>
      <c r="G670" s="309" t="str">
        <f>IF(IF(ISERROR(HLOOKUP($B670,'Base facturation'!$C$4:$ALN$59,G$4,0)),"",HLOOKUP($B670,'Base facturation'!$C$4:$ALN$59,G$4,0))=0,"",IF(ISERROR(HLOOKUP($B670,'Base facturation'!$C$4:$ALN$59,G$4,0)),"",HLOOKUP($B670,'Base facturation'!$C$4:$ALN$59,G$4,0)))</f>
        <v/>
      </c>
      <c r="H670" s="309" t="str">
        <f>IF(IF(ISERROR(HLOOKUP($B670,'Base facturation'!$C$4:$ALN$59,H$4,0)),"",HLOOKUP($B670,'Base facturation'!$C$4:$ALN$59,H$4,0))=0,"",IF(ISERROR(HLOOKUP($B670,'Base facturation'!$C$4:$ALN$59,H$4,0)),"",HLOOKUP($B670,'Base facturation'!$C$4:$ALN$59,H$4,0)))</f>
        <v/>
      </c>
      <c r="I670" s="287" t="str">
        <f t="shared" si="10"/>
        <v/>
      </c>
      <c r="J670" s="299"/>
      <c r="K670" s="294"/>
      <c r="L670" s="294"/>
      <c r="M670" s="295"/>
    </row>
    <row r="671" spans="2:13" ht="19.600000000000001" customHeight="1" x14ac:dyDescent="0.25">
      <c r="B671" s="282" t="s">
        <v>3478</v>
      </c>
      <c r="C671" s="283" t="str">
        <f>IF(IF(ISERROR(HLOOKUP($B671,'Base facturation'!$C$4:$ALN$59,C$4,0)),"",HLOOKUP($B671,'Base facturation'!$C$4:$ALN$59,C$4,0))=0,"",IF(ISERROR(HLOOKUP($B671,'Base facturation'!$C$4:$ALN$59,C$4,0)),"",HLOOKUP($B671,'Base facturation'!$C$4:$ALN$59,C$4,0)))</f>
        <v/>
      </c>
      <c r="D671" s="283" t="str">
        <f>IF(IF(ISERROR(HLOOKUP($B671,'Base facturation'!$C$4:$ALN$59,D$4,0)),"",HLOOKUP($B671,'Base facturation'!$C$4:$ALN$59,D$4,0))=0,"",IF(ISERROR(HLOOKUP($B671,'Base facturation'!$C$4:$ALN$59,D$4,0)),"",HLOOKUP($B671,'Base facturation'!$C$4:$ALN$59,D$4,0)))</f>
        <v/>
      </c>
      <c r="E671" s="283" t="str">
        <f>IF(IF(ISERROR(HLOOKUP($B671,'Base facturation'!$C$4:$ALN$59,E$4,0)),"",HLOOKUP($B671,'Base facturation'!$C$4:$ALN$59,E$4,0))=0,"",IF(ISERROR(HLOOKUP($B671,'Base facturation'!$C$4:$ALN$59,E$4,0)),"",HLOOKUP($B671,'Base facturation'!$C$4:$ALN$59,E$4,0)))</f>
        <v/>
      </c>
      <c r="F671" s="287" t="str">
        <f>IF(IF(ISERROR(HLOOKUP($B671,'Base facturation'!$C$4:$ALN$59,F$4,0)),"",HLOOKUP($B671,'Base facturation'!$C$4:$ALN$59,F$4,0))=0,"",IF(ISERROR(HLOOKUP($B671,'Base facturation'!$C$4:$ALN$59,F$4,0)),"",HLOOKUP($B671,'Base facturation'!$C$4:$ALN$59,F$4,0)))</f>
        <v/>
      </c>
      <c r="G671" s="309" t="str">
        <f>IF(IF(ISERROR(HLOOKUP($B671,'Base facturation'!$C$4:$ALN$59,G$4,0)),"",HLOOKUP($B671,'Base facturation'!$C$4:$ALN$59,G$4,0))=0,"",IF(ISERROR(HLOOKUP($B671,'Base facturation'!$C$4:$ALN$59,G$4,0)),"",HLOOKUP($B671,'Base facturation'!$C$4:$ALN$59,G$4,0)))</f>
        <v/>
      </c>
      <c r="H671" s="309" t="str">
        <f>IF(IF(ISERROR(HLOOKUP($B671,'Base facturation'!$C$4:$ALN$59,H$4,0)),"",HLOOKUP($B671,'Base facturation'!$C$4:$ALN$59,H$4,0))=0,"",IF(ISERROR(HLOOKUP($B671,'Base facturation'!$C$4:$ALN$59,H$4,0)),"",HLOOKUP($B671,'Base facturation'!$C$4:$ALN$59,H$4,0)))</f>
        <v/>
      </c>
      <c r="I671" s="287" t="str">
        <f t="shared" si="10"/>
        <v/>
      </c>
      <c r="J671" s="299"/>
      <c r="K671" s="294"/>
      <c r="L671" s="294"/>
      <c r="M671" s="295"/>
    </row>
    <row r="672" spans="2:13" ht="19.600000000000001" customHeight="1" x14ac:dyDescent="0.25">
      <c r="B672" s="282" t="s">
        <v>3479</v>
      </c>
      <c r="C672" s="283" t="str">
        <f>IF(IF(ISERROR(HLOOKUP($B672,'Base facturation'!$C$4:$ALN$59,C$4,0)),"",HLOOKUP($B672,'Base facturation'!$C$4:$ALN$59,C$4,0))=0,"",IF(ISERROR(HLOOKUP($B672,'Base facturation'!$C$4:$ALN$59,C$4,0)),"",HLOOKUP($B672,'Base facturation'!$C$4:$ALN$59,C$4,0)))</f>
        <v/>
      </c>
      <c r="D672" s="283" t="str">
        <f>IF(IF(ISERROR(HLOOKUP($B672,'Base facturation'!$C$4:$ALN$59,D$4,0)),"",HLOOKUP($B672,'Base facturation'!$C$4:$ALN$59,D$4,0))=0,"",IF(ISERROR(HLOOKUP($B672,'Base facturation'!$C$4:$ALN$59,D$4,0)),"",HLOOKUP($B672,'Base facturation'!$C$4:$ALN$59,D$4,0)))</f>
        <v/>
      </c>
      <c r="E672" s="283" t="str">
        <f>IF(IF(ISERROR(HLOOKUP($B672,'Base facturation'!$C$4:$ALN$59,E$4,0)),"",HLOOKUP($B672,'Base facturation'!$C$4:$ALN$59,E$4,0))=0,"",IF(ISERROR(HLOOKUP($B672,'Base facturation'!$C$4:$ALN$59,E$4,0)),"",HLOOKUP($B672,'Base facturation'!$C$4:$ALN$59,E$4,0)))</f>
        <v/>
      </c>
      <c r="F672" s="287" t="str">
        <f>IF(IF(ISERROR(HLOOKUP($B672,'Base facturation'!$C$4:$ALN$59,F$4,0)),"",HLOOKUP($B672,'Base facturation'!$C$4:$ALN$59,F$4,0))=0,"",IF(ISERROR(HLOOKUP($B672,'Base facturation'!$C$4:$ALN$59,F$4,0)),"",HLOOKUP($B672,'Base facturation'!$C$4:$ALN$59,F$4,0)))</f>
        <v/>
      </c>
      <c r="G672" s="309" t="str">
        <f>IF(IF(ISERROR(HLOOKUP($B672,'Base facturation'!$C$4:$ALN$59,G$4,0)),"",HLOOKUP($B672,'Base facturation'!$C$4:$ALN$59,G$4,0))=0,"",IF(ISERROR(HLOOKUP($B672,'Base facturation'!$C$4:$ALN$59,G$4,0)),"",HLOOKUP($B672,'Base facturation'!$C$4:$ALN$59,G$4,0)))</f>
        <v/>
      </c>
      <c r="H672" s="309" t="str">
        <f>IF(IF(ISERROR(HLOOKUP($B672,'Base facturation'!$C$4:$ALN$59,H$4,0)),"",HLOOKUP($B672,'Base facturation'!$C$4:$ALN$59,H$4,0))=0,"",IF(ISERROR(HLOOKUP($B672,'Base facturation'!$C$4:$ALN$59,H$4,0)),"",HLOOKUP($B672,'Base facturation'!$C$4:$ALN$59,H$4,0)))</f>
        <v/>
      </c>
      <c r="I672" s="287" t="str">
        <f t="shared" si="10"/>
        <v/>
      </c>
      <c r="J672" s="299"/>
      <c r="K672" s="294"/>
      <c r="L672" s="294"/>
      <c r="M672" s="295"/>
    </row>
    <row r="673" spans="2:13" ht="19.600000000000001" customHeight="1" x14ac:dyDescent="0.25">
      <c r="B673" s="282" t="s">
        <v>3480</v>
      </c>
      <c r="C673" s="283" t="str">
        <f>IF(IF(ISERROR(HLOOKUP($B673,'Base facturation'!$C$4:$ALN$59,C$4,0)),"",HLOOKUP($B673,'Base facturation'!$C$4:$ALN$59,C$4,0))=0,"",IF(ISERROR(HLOOKUP($B673,'Base facturation'!$C$4:$ALN$59,C$4,0)),"",HLOOKUP($B673,'Base facturation'!$C$4:$ALN$59,C$4,0)))</f>
        <v/>
      </c>
      <c r="D673" s="283" t="str">
        <f>IF(IF(ISERROR(HLOOKUP($B673,'Base facturation'!$C$4:$ALN$59,D$4,0)),"",HLOOKUP($B673,'Base facturation'!$C$4:$ALN$59,D$4,0))=0,"",IF(ISERROR(HLOOKUP($B673,'Base facturation'!$C$4:$ALN$59,D$4,0)),"",HLOOKUP($B673,'Base facturation'!$C$4:$ALN$59,D$4,0)))</f>
        <v/>
      </c>
      <c r="E673" s="283" t="str">
        <f>IF(IF(ISERROR(HLOOKUP($B673,'Base facturation'!$C$4:$ALN$59,E$4,0)),"",HLOOKUP($B673,'Base facturation'!$C$4:$ALN$59,E$4,0))=0,"",IF(ISERROR(HLOOKUP($B673,'Base facturation'!$C$4:$ALN$59,E$4,0)),"",HLOOKUP($B673,'Base facturation'!$C$4:$ALN$59,E$4,0)))</f>
        <v/>
      </c>
      <c r="F673" s="287" t="str">
        <f>IF(IF(ISERROR(HLOOKUP($B673,'Base facturation'!$C$4:$ALN$59,F$4,0)),"",HLOOKUP($B673,'Base facturation'!$C$4:$ALN$59,F$4,0))=0,"",IF(ISERROR(HLOOKUP($B673,'Base facturation'!$C$4:$ALN$59,F$4,0)),"",HLOOKUP($B673,'Base facturation'!$C$4:$ALN$59,F$4,0)))</f>
        <v/>
      </c>
      <c r="G673" s="309" t="str">
        <f>IF(IF(ISERROR(HLOOKUP($B673,'Base facturation'!$C$4:$ALN$59,G$4,0)),"",HLOOKUP($B673,'Base facturation'!$C$4:$ALN$59,G$4,0))=0,"",IF(ISERROR(HLOOKUP($B673,'Base facturation'!$C$4:$ALN$59,G$4,0)),"",HLOOKUP($B673,'Base facturation'!$C$4:$ALN$59,G$4,0)))</f>
        <v/>
      </c>
      <c r="H673" s="309" t="str">
        <f>IF(IF(ISERROR(HLOOKUP($B673,'Base facturation'!$C$4:$ALN$59,H$4,0)),"",HLOOKUP($B673,'Base facturation'!$C$4:$ALN$59,H$4,0))=0,"",IF(ISERROR(HLOOKUP($B673,'Base facturation'!$C$4:$ALN$59,H$4,0)),"",HLOOKUP($B673,'Base facturation'!$C$4:$ALN$59,H$4,0)))</f>
        <v/>
      </c>
      <c r="I673" s="287" t="str">
        <f t="shared" si="10"/>
        <v/>
      </c>
      <c r="J673" s="299"/>
      <c r="K673" s="294"/>
      <c r="L673" s="294"/>
      <c r="M673" s="295"/>
    </row>
    <row r="674" spans="2:13" ht="19.600000000000001" customHeight="1" x14ac:dyDescent="0.25">
      <c r="B674" s="282" t="s">
        <v>3481</v>
      </c>
      <c r="C674" s="283" t="str">
        <f>IF(IF(ISERROR(HLOOKUP($B674,'Base facturation'!$C$4:$ALN$59,C$4,0)),"",HLOOKUP($B674,'Base facturation'!$C$4:$ALN$59,C$4,0))=0,"",IF(ISERROR(HLOOKUP($B674,'Base facturation'!$C$4:$ALN$59,C$4,0)),"",HLOOKUP($B674,'Base facturation'!$C$4:$ALN$59,C$4,0)))</f>
        <v/>
      </c>
      <c r="D674" s="283" t="str">
        <f>IF(IF(ISERROR(HLOOKUP($B674,'Base facturation'!$C$4:$ALN$59,D$4,0)),"",HLOOKUP($B674,'Base facturation'!$C$4:$ALN$59,D$4,0))=0,"",IF(ISERROR(HLOOKUP($B674,'Base facturation'!$C$4:$ALN$59,D$4,0)),"",HLOOKUP($B674,'Base facturation'!$C$4:$ALN$59,D$4,0)))</f>
        <v/>
      </c>
      <c r="E674" s="283" t="str">
        <f>IF(IF(ISERROR(HLOOKUP($B674,'Base facturation'!$C$4:$ALN$59,E$4,0)),"",HLOOKUP($B674,'Base facturation'!$C$4:$ALN$59,E$4,0))=0,"",IF(ISERROR(HLOOKUP($B674,'Base facturation'!$C$4:$ALN$59,E$4,0)),"",HLOOKUP($B674,'Base facturation'!$C$4:$ALN$59,E$4,0)))</f>
        <v/>
      </c>
      <c r="F674" s="287" t="str">
        <f>IF(IF(ISERROR(HLOOKUP($B674,'Base facturation'!$C$4:$ALN$59,F$4,0)),"",HLOOKUP($B674,'Base facturation'!$C$4:$ALN$59,F$4,0))=0,"",IF(ISERROR(HLOOKUP($B674,'Base facturation'!$C$4:$ALN$59,F$4,0)),"",HLOOKUP($B674,'Base facturation'!$C$4:$ALN$59,F$4,0)))</f>
        <v/>
      </c>
      <c r="G674" s="309" t="str">
        <f>IF(IF(ISERROR(HLOOKUP($B674,'Base facturation'!$C$4:$ALN$59,G$4,0)),"",HLOOKUP($B674,'Base facturation'!$C$4:$ALN$59,G$4,0))=0,"",IF(ISERROR(HLOOKUP($B674,'Base facturation'!$C$4:$ALN$59,G$4,0)),"",HLOOKUP($B674,'Base facturation'!$C$4:$ALN$59,G$4,0)))</f>
        <v/>
      </c>
      <c r="H674" s="309" t="str">
        <f>IF(IF(ISERROR(HLOOKUP($B674,'Base facturation'!$C$4:$ALN$59,H$4,0)),"",HLOOKUP($B674,'Base facturation'!$C$4:$ALN$59,H$4,0))=0,"",IF(ISERROR(HLOOKUP($B674,'Base facturation'!$C$4:$ALN$59,H$4,0)),"",HLOOKUP($B674,'Base facturation'!$C$4:$ALN$59,H$4,0)))</f>
        <v/>
      </c>
      <c r="I674" s="287" t="str">
        <f t="shared" si="10"/>
        <v/>
      </c>
      <c r="J674" s="299"/>
      <c r="K674" s="294"/>
      <c r="L674" s="294"/>
      <c r="M674" s="295"/>
    </row>
    <row r="675" spans="2:13" ht="19.600000000000001" customHeight="1" x14ac:dyDescent="0.25">
      <c r="B675" s="282" t="s">
        <v>3482</v>
      </c>
      <c r="C675" s="283" t="str">
        <f>IF(IF(ISERROR(HLOOKUP($B675,'Base facturation'!$C$4:$ALN$59,C$4,0)),"",HLOOKUP($B675,'Base facturation'!$C$4:$ALN$59,C$4,0))=0,"",IF(ISERROR(HLOOKUP($B675,'Base facturation'!$C$4:$ALN$59,C$4,0)),"",HLOOKUP($B675,'Base facturation'!$C$4:$ALN$59,C$4,0)))</f>
        <v/>
      </c>
      <c r="D675" s="283" t="str">
        <f>IF(IF(ISERROR(HLOOKUP($B675,'Base facturation'!$C$4:$ALN$59,D$4,0)),"",HLOOKUP($B675,'Base facturation'!$C$4:$ALN$59,D$4,0))=0,"",IF(ISERROR(HLOOKUP($B675,'Base facturation'!$C$4:$ALN$59,D$4,0)),"",HLOOKUP($B675,'Base facturation'!$C$4:$ALN$59,D$4,0)))</f>
        <v/>
      </c>
      <c r="E675" s="283" t="str">
        <f>IF(IF(ISERROR(HLOOKUP($B675,'Base facturation'!$C$4:$ALN$59,E$4,0)),"",HLOOKUP($B675,'Base facturation'!$C$4:$ALN$59,E$4,0))=0,"",IF(ISERROR(HLOOKUP($B675,'Base facturation'!$C$4:$ALN$59,E$4,0)),"",HLOOKUP($B675,'Base facturation'!$C$4:$ALN$59,E$4,0)))</f>
        <v/>
      </c>
      <c r="F675" s="287" t="str">
        <f>IF(IF(ISERROR(HLOOKUP($B675,'Base facturation'!$C$4:$ALN$59,F$4,0)),"",HLOOKUP($B675,'Base facturation'!$C$4:$ALN$59,F$4,0))=0,"",IF(ISERROR(HLOOKUP($B675,'Base facturation'!$C$4:$ALN$59,F$4,0)),"",HLOOKUP($B675,'Base facturation'!$C$4:$ALN$59,F$4,0)))</f>
        <v/>
      </c>
      <c r="G675" s="309" t="str">
        <f>IF(IF(ISERROR(HLOOKUP($B675,'Base facturation'!$C$4:$ALN$59,G$4,0)),"",HLOOKUP($B675,'Base facturation'!$C$4:$ALN$59,G$4,0))=0,"",IF(ISERROR(HLOOKUP($B675,'Base facturation'!$C$4:$ALN$59,G$4,0)),"",HLOOKUP($B675,'Base facturation'!$C$4:$ALN$59,G$4,0)))</f>
        <v/>
      </c>
      <c r="H675" s="309" t="str">
        <f>IF(IF(ISERROR(HLOOKUP($B675,'Base facturation'!$C$4:$ALN$59,H$4,0)),"",HLOOKUP($B675,'Base facturation'!$C$4:$ALN$59,H$4,0))=0,"",IF(ISERROR(HLOOKUP($B675,'Base facturation'!$C$4:$ALN$59,H$4,0)),"",HLOOKUP($B675,'Base facturation'!$C$4:$ALN$59,H$4,0)))</f>
        <v/>
      </c>
      <c r="I675" s="287" t="str">
        <f t="shared" si="10"/>
        <v/>
      </c>
      <c r="J675" s="299"/>
      <c r="K675" s="294"/>
      <c r="L675" s="294"/>
      <c r="M675" s="295"/>
    </row>
    <row r="676" spans="2:13" ht="19.600000000000001" customHeight="1" x14ac:dyDescent="0.25">
      <c r="B676" s="282" t="s">
        <v>3483</v>
      </c>
      <c r="C676" s="283" t="str">
        <f>IF(IF(ISERROR(HLOOKUP($B676,'Base facturation'!$C$4:$ALN$59,C$4,0)),"",HLOOKUP($B676,'Base facturation'!$C$4:$ALN$59,C$4,0))=0,"",IF(ISERROR(HLOOKUP($B676,'Base facturation'!$C$4:$ALN$59,C$4,0)),"",HLOOKUP($B676,'Base facturation'!$C$4:$ALN$59,C$4,0)))</f>
        <v/>
      </c>
      <c r="D676" s="283" t="str">
        <f>IF(IF(ISERROR(HLOOKUP($B676,'Base facturation'!$C$4:$ALN$59,D$4,0)),"",HLOOKUP($B676,'Base facturation'!$C$4:$ALN$59,D$4,0))=0,"",IF(ISERROR(HLOOKUP($B676,'Base facturation'!$C$4:$ALN$59,D$4,0)),"",HLOOKUP($B676,'Base facturation'!$C$4:$ALN$59,D$4,0)))</f>
        <v/>
      </c>
      <c r="E676" s="283" t="str">
        <f>IF(IF(ISERROR(HLOOKUP($B676,'Base facturation'!$C$4:$ALN$59,E$4,0)),"",HLOOKUP($B676,'Base facturation'!$C$4:$ALN$59,E$4,0))=0,"",IF(ISERROR(HLOOKUP($B676,'Base facturation'!$C$4:$ALN$59,E$4,0)),"",HLOOKUP($B676,'Base facturation'!$C$4:$ALN$59,E$4,0)))</f>
        <v/>
      </c>
      <c r="F676" s="287" t="str">
        <f>IF(IF(ISERROR(HLOOKUP($B676,'Base facturation'!$C$4:$ALN$59,F$4,0)),"",HLOOKUP($B676,'Base facturation'!$C$4:$ALN$59,F$4,0))=0,"",IF(ISERROR(HLOOKUP($B676,'Base facturation'!$C$4:$ALN$59,F$4,0)),"",HLOOKUP($B676,'Base facturation'!$C$4:$ALN$59,F$4,0)))</f>
        <v/>
      </c>
      <c r="G676" s="309" t="str">
        <f>IF(IF(ISERROR(HLOOKUP($B676,'Base facturation'!$C$4:$ALN$59,G$4,0)),"",HLOOKUP($B676,'Base facturation'!$C$4:$ALN$59,G$4,0))=0,"",IF(ISERROR(HLOOKUP($B676,'Base facturation'!$C$4:$ALN$59,G$4,0)),"",HLOOKUP($B676,'Base facturation'!$C$4:$ALN$59,G$4,0)))</f>
        <v/>
      </c>
      <c r="H676" s="309" t="str">
        <f>IF(IF(ISERROR(HLOOKUP($B676,'Base facturation'!$C$4:$ALN$59,H$4,0)),"",HLOOKUP($B676,'Base facturation'!$C$4:$ALN$59,H$4,0))=0,"",IF(ISERROR(HLOOKUP($B676,'Base facturation'!$C$4:$ALN$59,H$4,0)),"",HLOOKUP($B676,'Base facturation'!$C$4:$ALN$59,H$4,0)))</f>
        <v/>
      </c>
      <c r="I676" s="287" t="str">
        <f t="shared" si="10"/>
        <v/>
      </c>
      <c r="J676" s="299"/>
      <c r="K676" s="294"/>
      <c r="L676" s="294"/>
      <c r="M676" s="295"/>
    </row>
    <row r="677" spans="2:13" ht="19.600000000000001" customHeight="1" x14ac:dyDescent="0.25">
      <c r="B677" s="282" t="s">
        <v>3484</v>
      </c>
      <c r="C677" s="283" t="str">
        <f>IF(IF(ISERROR(HLOOKUP($B677,'Base facturation'!$C$4:$ALN$59,C$4,0)),"",HLOOKUP($B677,'Base facturation'!$C$4:$ALN$59,C$4,0))=0,"",IF(ISERROR(HLOOKUP($B677,'Base facturation'!$C$4:$ALN$59,C$4,0)),"",HLOOKUP($B677,'Base facturation'!$C$4:$ALN$59,C$4,0)))</f>
        <v/>
      </c>
      <c r="D677" s="283" t="str">
        <f>IF(IF(ISERROR(HLOOKUP($B677,'Base facturation'!$C$4:$ALN$59,D$4,0)),"",HLOOKUP($B677,'Base facturation'!$C$4:$ALN$59,D$4,0))=0,"",IF(ISERROR(HLOOKUP($B677,'Base facturation'!$C$4:$ALN$59,D$4,0)),"",HLOOKUP($B677,'Base facturation'!$C$4:$ALN$59,D$4,0)))</f>
        <v/>
      </c>
      <c r="E677" s="283" t="str">
        <f>IF(IF(ISERROR(HLOOKUP($B677,'Base facturation'!$C$4:$ALN$59,E$4,0)),"",HLOOKUP($B677,'Base facturation'!$C$4:$ALN$59,E$4,0))=0,"",IF(ISERROR(HLOOKUP($B677,'Base facturation'!$C$4:$ALN$59,E$4,0)),"",HLOOKUP($B677,'Base facturation'!$C$4:$ALN$59,E$4,0)))</f>
        <v/>
      </c>
      <c r="F677" s="287" t="str">
        <f>IF(IF(ISERROR(HLOOKUP($B677,'Base facturation'!$C$4:$ALN$59,F$4,0)),"",HLOOKUP($B677,'Base facturation'!$C$4:$ALN$59,F$4,0))=0,"",IF(ISERROR(HLOOKUP($B677,'Base facturation'!$C$4:$ALN$59,F$4,0)),"",HLOOKUP($B677,'Base facturation'!$C$4:$ALN$59,F$4,0)))</f>
        <v/>
      </c>
      <c r="G677" s="309" t="str">
        <f>IF(IF(ISERROR(HLOOKUP($B677,'Base facturation'!$C$4:$ALN$59,G$4,0)),"",HLOOKUP($B677,'Base facturation'!$C$4:$ALN$59,G$4,0))=0,"",IF(ISERROR(HLOOKUP($B677,'Base facturation'!$C$4:$ALN$59,G$4,0)),"",HLOOKUP($B677,'Base facturation'!$C$4:$ALN$59,G$4,0)))</f>
        <v/>
      </c>
      <c r="H677" s="309" t="str">
        <f>IF(IF(ISERROR(HLOOKUP($B677,'Base facturation'!$C$4:$ALN$59,H$4,0)),"",HLOOKUP($B677,'Base facturation'!$C$4:$ALN$59,H$4,0))=0,"",IF(ISERROR(HLOOKUP($B677,'Base facturation'!$C$4:$ALN$59,H$4,0)),"",HLOOKUP($B677,'Base facturation'!$C$4:$ALN$59,H$4,0)))</f>
        <v/>
      </c>
      <c r="I677" s="287" t="str">
        <f t="shared" si="10"/>
        <v/>
      </c>
      <c r="J677" s="299"/>
      <c r="K677" s="294"/>
      <c r="L677" s="294"/>
      <c r="M677" s="295"/>
    </row>
    <row r="678" spans="2:13" ht="19.600000000000001" customHeight="1" x14ac:dyDescent="0.25">
      <c r="B678" s="282" t="s">
        <v>3485</v>
      </c>
      <c r="C678" s="283" t="str">
        <f>IF(IF(ISERROR(HLOOKUP($B678,'Base facturation'!$C$4:$ALN$59,C$4,0)),"",HLOOKUP($B678,'Base facturation'!$C$4:$ALN$59,C$4,0))=0,"",IF(ISERROR(HLOOKUP($B678,'Base facturation'!$C$4:$ALN$59,C$4,0)),"",HLOOKUP($B678,'Base facturation'!$C$4:$ALN$59,C$4,0)))</f>
        <v/>
      </c>
      <c r="D678" s="283" t="str">
        <f>IF(IF(ISERROR(HLOOKUP($B678,'Base facturation'!$C$4:$ALN$59,D$4,0)),"",HLOOKUP($B678,'Base facturation'!$C$4:$ALN$59,D$4,0))=0,"",IF(ISERROR(HLOOKUP($B678,'Base facturation'!$C$4:$ALN$59,D$4,0)),"",HLOOKUP($B678,'Base facturation'!$C$4:$ALN$59,D$4,0)))</f>
        <v/>
      </c>
      <c r="E678" s="283" t="str">
        <f>IF(IF(ISERROR(HLOOKUP($B678,'Base facturation'!$C$4:$ALN$59,E$4,0)),"",HLOOKUP($B678,'Base facturation'!$C$4:$ALN$59,E$4,0))=0,"",IF(ISERROR(HLOOKUP($B678,'Base facturation'!$C$4:$ALN$59,E$4,0)),"",HLOOKUP($B678,'Base facturation'!$C$4:$ALN$59,E$4,0)))</f>
        <v/>
      </c>
      <c r="F678" s="287" t="str">
        <f>IF(IF(ISERROR(HLOOKUP($B678,'Base facturation'!$C$4:$ALN$59,F$4,0)),"",HLOOKUP($B678,'Base facturation'!$C$4:$ALN$59,F$4,0))=0,"",IF(ISERROR(HLOOKUP($B678,'Base facturation'!$C$4:$ALN$59,F$4,0)),"",HLOOKUP($B678,'Base facturation'!$C$4:$ALN$59,F$4,0)))</f>
        <v/>
      </c>
      <c r="G678" s="309" t="str">
        <f>IF(IF(ISERROR(HLOOKUP($B678,'Base facturation'!$C$4:$ALN$59,G$4,0)),"",HLOOKUP($B678,'Base facturation'!$C$4:$ALN$59,G$4,0))=0,"",IF(ISERROR(HLOOKUP($B678,'Base facturation'!$C$4:$ALN$59,G$4,0)),"",HLOOKUP($B678,'Base facturation'!$C$4:$ALN$59,G$4,0)))</f>
        <v/>
      </c>
      <c r="H678" s="309" t="str">
        <f>IF(IF(ISERROR(HLOOKUP($B678,'Base facturation'!$C$4:$ALN$59,H$4,0)),"",HLOOKUP($B678,'Base facturation'!$C$4:$ALN$59,H$4,0))=0,"",IF(ISERROR(HLOOKUP($B678,'Base facturation'!$C$4:$ALN$59,H$4,0)),"",HLOOKUP($B678,'Base facturation'!$C$4:$ALN$59,H$4,0)))</f>
        <v/>
      </c>
      <c r="I678" s="287" t="str">
        <f t="shared" si="10"/>
        <v/>
      </c>
      <c r="J678" s="299"/>
      <c r="K678" s="294"/>
      <c r="L678" s="294"/>
      <c r="M678" s="295"/>
    </row>
    <row r="679" spans="2:13" ht="19.600000000000001" customHeight="1" x14ac:dyDescent="0.25">
      <c r="B679" s="282" t="s">
        <v>3486</v>
      </c>
      <c r="C679" s="283" t="str">
        <f>IF(IF(ISERROR(HLOOKUP($B679,'Base facturation'!$C$4:$ALN$59,C$4,0)),"",HLOOKUP($B679,'Base facturation'!$C$4:$ALN$59,C$4,0))=0,"",IF(ISERROR(HLOOKUP($B679,'Base facturation'!$C$4:$ALN$59,C$4,0)),"",HLOOKUP($B679,'Base facturation'!$C$4:$ALN$59,C$4,0)))</f>
        <v/>
      </c>
      <c r="D679" s="283" t="str">
        <f>IF(IF(ISERROR(HLOOKUP($B679,'Base facturation'!$C$4:$ALN$59,D$4,0)),"",HLOOKUP($B679,'Base facturation'!$C$4:$ALN$59,D$4,0))=0,"",IF(ISERROR(HLOOKUP($B679,'Base facturation'!$C$4:$ALN$59,D$4,0)),"",HLOOKUP($B679,'Base facturation'!$C$4:$ALN$59,D$4,0)))</f>
        <v/>
      </c>
      <c r="E679" s="283" t="str">
        <f>IF(IF(ISERROR(HLOOKUP($B679,'Base facturation'!$C$4:$ALN$59,E$4,0)),"",HLOOKUP($B679,'Base facturation'!$C$4:$ALN$59,E$4,0))=0,"",IF(ISERROR(HLOOKUP($B679,'Base facturation'!$C$4:$ALN$59,E$4,0)),"",HLOOKUP($B679,'Base facturation'!$C$4:$ALN$59,E$4,0)))</f>
        <v/>
      </c>
      <c r="F679" s="287" t="str">
        <f>IF(IF(ISERROR(HLOOKUP($B679,'Base facturation'!$C$4:$ALN$59,F$4,0)),"",HLOOKUP($B679,'Base facturation'!$C$4:$ALN$59,F$4,0))=0,"",IF(ISERROR(HLOOKUP($B679,'Base facturation'!$C$4:$ALN$59,F$4,0)),"",HLOOKUP($B679,'Base facturation'!$C$4:$ALN$59,F$4,0)))</f>
        <v/>
      </c>
      <c r="G679" s="309" t="str">
        <f>IF(IF(ISERROR(HLOOKUP($B679,'Base facturation'!$C$4:$ALN$59,G$4,0)),"",HLOOKUP($B679,'Base facturation'!$C$4:$ALN$59,G$4,0))=0,"",IF(ISERROR(HLOOKUP($B679,'Base facturation'!$C$4:$ALN$59,G$4,0)),"",HLOOKUP($B679,'Base facturation'!$C$4:$ALN$59,G$4,0)))</f>
        <v/>
      </c>
      <c r="H679" s="309" t="str">
        <f>IF(IF(ISERROR(HLOOKUP($B679,'Base facturation'!$C$4:$ALN$59,H$4,0)),"",HLOOKUP($B679,'Base facturation'!$C$4:$ALN$59,H$4,0))=0,"",IF(ISERROR(HLOOKUP($B679,'Base facturation'!$C$4:$ALN$59,H$4,0)),"",HLOOKUP($B679,'Base facturation'!$C$4:$ALN$59,H$4,0)))</f>
        <v/>
      </c>
      <c r="I679" s="287" t="str">
        <f t="shared" si="10"/>
        <v/>
      </c>
      <c r="J679" s="299"/>
      <c r="K679" s="294"/>
      <c r="L679" s="294"/>
      <c r="M679" s="295"/>
    </row>
    <row r="680" spans="2:13" ht="19.600000000000001" customHeight="1" x14ac:dyDescent="0.25">
      <c r="B680" s="282" t="s">
        <v>3487</v>
      </c>
      <c r="C680" s="283" t="str">
        <f>IF(IF(ISERROR(HLOOKUP($B680,'Base facturation'!$C$4:$ALN$59,C$4,0)),"",HLOOKUP($B680,'Base facturation'!$C$4:$ALN$59,C$4,0))=0,"",IF(ISERROR(HLOOKUP($B680,'Base facturation'!$C$4:$ALN$59,C$4,0)),"",HLOOKUP($B680,'Base facturation'!$C$4:$ALN$59,C$4,0)))</f>
        <v/>
      </c>
      <c r="D680" s="283" t="str">
        <f>IF(IF(ISERROR(HLOOKUP($B680,'Base facturation'!$C$4:$ALN$59,D$4,0)),"",HLOOKUP($B680,'Base facturation'!$C$4:$ALN$59,D$4,0))=0,"",IF(ISERROR(HLOOKUP($B680,'Base facturation'!$C$4:$ALN$59,D$4,0)),"",HLOOKUP($B680,'Base facturation'!$C$4:$ALN$59,D$4,0)))</f>
        <v/>
      </c>
      <c r="E680" s="283" t="str">
        <f>IF(IF(ISERROR(HLOOKUP($B680,'Base facturation'!$C$4:$ALN$59,E$4,0)),"",HLOOKUP($B680,'Base facturation'!$C$4:$ALN$59,E$4,0))=0,"",IF(ISERROR(HLOOKUP($B680,'Base facturation'!$C$4:$ALN$59,E$4,0)),"",HLOOKUP($B680,'Base facturation'!$C$4:$ALN$59,E$4,0)))</f>
        <v/>
      </c>
      <c r="F680" s="287" t="str">
        <f>IF(IF(ISERROR(HLOOKUP($B680,'Base facturation'!$C$4:$ALN$59,F$4,0)),"",HLOOKUP($B680,'Base facturation'!$C$4:$ALN$59,F$4,0))=0,"",IF(ISERROR(HLOOKUP($B680,'Base facturation'!$C$4:$ALN$59,F$4,0)),"",HLOOKUP($B680,'Base facturation'!$C$4:$ALN$59,F$4,0)))</f>
        <v/>
      </c>
      <c r="G680" s="309" t="str">
        <f>IF(IF(ISERROR(HLOOKUP($B680,'Base facturation'!$C$4:$ALN$59,G$4,0)),"",HLOOKUP($B680,'Base facturation'!$C$4:$ALN$59,G$4,0))=0,"",IF(ISERROR(HLOOKUP($B680,'Base facturation'!$C$4:$ALN$59,G$4,0)),"",HLOOKUP($B680,'Base facturation'!$C$4:$ALN$59,G$4,0)))</f>
        <v/>
      </c>
      <c r="H680" s="309" t="str">
        <f>IF(IF(ISERROR(HLOOKUP($B680,'Base facturation'!$C$4:$ALN$59,H$4,0)),"",HLOOKUP($B680,'Base facturation'!$C$4:$ALN$59,H$4,0))=0,"",IF(ISERROR(HLOOKUP($B680,'Base facturation'!$C$4:$ALN$59,H$4,0)),"",HLOOKUP($B680,'Base facturation'!$C$4:$ALN$59,H$4,0)))</f>
        <v/>
      </c>
      <c r="I680" s="287" t="str">
        <f t="shared" si="10"/>
        <v/>
      </c>
      <c r="J680" s="299"/>
      <c r="K680" s="294"/>
      <c r="L680" s="294"/>
      <c r="M680" s="295"/>
    </row>
    <row r="681" spans="2:13" ht="19.600000000000001" customHeight="1" x14ac:dyDescent="0.25">
      <c r="B681" s="282" t="s">
        <v>3488</v>
      </c>
      <c r="C681" s="283" t="str">
        <f>IF(IF(ISERROR(HLOOKUP($B681,'Base facturation'!$C$4:$ALN$59,C$4,0)),"",HLOOKUP($B681,'Base facturation'!$C$4:$ALN$59,C$4,0))=0,"",IF(ISERROR(HLOOKUP($B681,'Base facturation'!$C$4:$ALN$59,C$4,0)),"",HLOOKUP($B681,'Base facturation'!$C$4:$ALN$59,C$4,0)))</f>
        <v/>
      </c>
      <c r="D681" s="283" t="str">
        <f>IF(IF(ISERROR(HLOOKUP($B681,'Base facturation'!$C$4:$ALN$59,D$4,0)),"",HLOOKUP($B681,'Base facturation'!$C$4:$ALN$59,D$4,0))=0,"",IF(ISERROR(HLOOKUP($B681,'Base facturation'!$C$4:$ALN$59,D$4,0)),"",HLOOKUP($B681,'Base facturation'!$C$4:$ALN$59,D$4,0)))</f>
        <v/>
      </c>
      <c r="E681" s="283" t="str">
        <f>IF(IF(ISERROR(HLOOKUP($B681,'Base facturation'!$C$4:$ALN$59,E$4,0)),"",HLOOKUP($B681,'Base facturation'!$C$4:$ALN$59,E$4,0))=0,"",IF(ISERROR(HLOOKUP($B681,'Base facturation'!$C$4:$ALN$59,E$4,0)),"",HLOOKUP($B681,'Base facturation'!$C$4:$ALN$59,E$4,0)))</f>
        <v/>
      </c>
      <c r="F681" s="287" t="str">
        <f>IF(IF(ISERROR(HLOOKUP($B681,'Base facturation'!$C$4:$ALN$59,F$4,0)),"",HLOOKUP($B681,'Base facturation'!$C$4:$ALN$59,F$4,0))=0,"",IF(ISERROR(HLOOKUP($B681,'Base facturation'!$C$4:$ALN$59,F$4,0)),"",HLOOKUP($B681,'Base facturation'!$C$4:$ALN$59,F$4,0)))</f>
        <v/>
      </c>
      <c r="G681" s="309" t="str">
        <f>IF(IF(ISERROR(HLOOKUP($B681,'Base facturation'!$C$4:$ALN$59,G$4,0)),"",HLOOKUP($B681,'Base facturation'!$C$4:$ALN$59,G$4,0))=0,"",IF(ISERROR(HLOOKUP($B681,'Base facturation'!$C$4:$ALN$59,G$4,0)),"",HLOOKUP($B681,'Base facturation'!$C$4:$ALN$59,G$4,0)))</f>
        <v/>
      </c>
      <c r="H681" s="309" t="str">
        <f>IF(IF(ISERROR(HLOOKUP($B681,'Base facturation'!$C$4:$ALN$59,H$4,0)),"",HLOOKUP($B681,'Base facturation'!$C$4:$ALN$59,H$4,0))=0,"",IF(ISERROR(HLOOKUP($B681,'Base facturation'!$C$4:$ALN$59,H$4,0)),"",HLOOKUP($B681,'Base facturation'!$C$4:$ALN$59,H$4,0)))</f>
        <v/>
      </c>
      <c r="I681" s="287" t="str">
        <f t="shared" si="10"/>
        <v/>
      </c>
      <c r="J681" s="299"/>
      <c r="K681" s="294"/>
      <c r="L681" s="294"/>
      <c r="M681" s="295"/>
    </row>
    <row r="682" spans="2:13" ht="19.600000000000001" customHeight="1" x14ac:dyDescent="0.25">
      <c r="B682" s="282" t="s">
        <v>3489</v>
      </c>
      <c r="C682" s="283" t="str">
        <f>IF(IF(ISERROR(HLOOKUP($B682,'Base facturation'!$C$4:$ALN$59,C$4,0)),"",HLOOKUP($B682,'Base facturation'!$C$4:$ALN$59,C$4,0))=0,"",IF(ISERROR(HLOOKUP($B682,'Base facturation'!$C$4:$ALN$59,C$4,0)),"",HLOOKUP($B682,'Base facturation'!$C$4:$ALN$59,C$4,0)))</f>
        <v/>
      </c>
      <c r="D682" s="283" t="str">
        <f>IF(IF(ISERROR(HLOOKUP($B682,'Base facturation'!$C$4:$ALN$59,D$4,0)),"",HLOOKUP($B682,'Base facturation'!$C$4:$ALN$59,D$4,0))=0,"",IF(ISERROR(HLOOKUP($B682,'Base facturation'!$C$4:$ALN$59,D$4,0)),"",HLOOKUP($B682,'Base facturation'!$C$4:$ALN$59,D$4,0)))</f>
        <v/>
      </c>
      <c r="E682" s="283" t="str">
        <f>IF(IF(ISERROR(HLOOKUP($B682,'Base facturation'!$C$4:$ALN$59,E$4,0)),"",HLOOKUP($B682,'Base facturation'!$C$4:$ALN$59,E$4,0))=0,"",IF(ISERROR(HLOOKUP($B682,'Base facturation'!$C$4:$ALN$59,E$4,0)),"",HLOOKUP($B682,'Base facturation'!$C$4:$ALN$59,E$4,0)))</f>
        <v/>
      </c>
      <c r="F682" s="287" t="str">
        <f>IF(IF(ISERROR(HLOOKUP($B682,'Base facturation'!$C$4:$ALN$59,F$4,0)),"",HLOOKUP($B682,'Base facturation'!$C$4:$ALN$59,F$4,0))=0,"",IF(ISERROR(HLOOKUP($B682,'Base facturation'!$C$4:$ALN$59,F$4,0)),"",HLOOKUP($B682,'Base facturation'!$C$4:$ALN$59,F$4,0)))</f>
        <v/>
      </c>
      <c r="G682" s="309" t="str">
        <f>IF(IF(ISERROR(HLOOKUP($B682,'Base facturation'!$C$4:$ALN$59,G$4,0)),"",HLOOKUP($B682,'Base facturation'!$C$4:$ALN$59,G$4,0))=0,"",IF(ISERROR(HLOOKUP($B682,'Base facturation'!$C$4:$ALN$59,G$4,0)),"",HLOOKUP($B682,'Base facturation'!$C$4:$ALN$59,G$4,0)))</f>
        <v/>
      </c>
      <c r="H682" s="309" t="str">
        <f>IF(IF(ISERROR(HLOOKUP($B682,'Base facturation'!$C$4:$ALN$59,H$4,0)),"",HLOOKUP($B682,'Base facturation'!$C$4:$ALN$59,H$4,0))=0,"",IF(ISERROR(HLOOKUP($B682,'Base facturation'!$C$4:$ALN$59,H$4,0)),"",HLOOKUP($B682,'Base facturation'!$C$4:$ALN$59,H$4,0)))</f>
        <v/>
      </c>
      <c r="I682" s="287" t="str">
        <f t="shared" si="10"/>
        <v/>
      </c>
      <c r="J682" s="299"/>
      <c r="K682" s="294"/>
      <c r="L682" s="294"/>
      <c r="M682" s="295"/>
    </row>
    <row r="683" spans="2:13" ht="19.600000000000001" customHeight="1" x14ac:dyDescent="0.25">
      <c r="B683" s="282" t="s">
        <v>3490</v>
      </c>
      <c r="C683" s="283" t="str">
        <f>IF(IF(ISERROR(HLOOKUP($B683,'Base facturation'!$C$4:$ALN$59,C$4,0)),"",HLOOKUP($B683,'Base facturation'!$C$4:$ALN$59,C$4,0))=0,"",IF(ISERROR(HLOOKUP($B683,'Base facturation'!$C$4:$ALN$59,C$4,0)),"",HLOOKUP($B683,'Base facturation'!$C$4:$ALN$59,C$4,0)))</f>
        <v/>
      </c>
      <c r="D683" s="283" t="str">
        <f>IF(IF(ISERROR(HLOOKUP($B683,'Base facturation'!$C$4:$ALN$59,D$4,0)),"",HLOOKUP($B683,'Base facturation'!$C$4:$ALN$59,D$4,0))=0,"",IF(ISERROR(HLOOKUP($B683,'Base facturation'!$C$4:$ALN$59,D$4,0)),"",HLOOKUP($B683,'Base facturation'!$C$4:$ALN$59,D$4,0)))</f>
        <v/>
      </c>
      <c r="E683" s="283" t="str">
        <f>IF(IF(ISERROR(HLOOKUP($B683,'Base facturation'!$C$4:$ALN$59,E$4,0)),"",HLOOKUP($B683,'Base facturation'!$C$4:$ALN$59,E$4,0))=0,"",IF(ISERROR(HLOOKUP($B683,'Base facturation'!$C$4:$ALN$59,E$4,0)),"",HLOOKUP($B683,'Base facturation'!$C$4:$ALN$59,E$4,0)))</f>
        <v/>
      </c>
      <c r="F683" s="287" t="str">
        <f>IF(IF(ISERROR(HLOOKUP($B683,'Base facturation'!$C$4:$ALN$59,F$4,0)),"",HLOOKUP($B683,'Base facturation'!$C$4:$ALN$59,F$4,0))=0,"",IF(ISERROR(HLOOKUP($B683,'Base facturation'!$C$4:$ALN$59,F$4,0)),"",HLOOKUP($B683,'Base facturation'!$C$4:$ALN$59,F$4,0)))</f>
        <v/>
      </c>
      <c r="G683" s="309" t="str">
        <f>IF(IF(ISERROR(HLOOKUP($B683,'Base facturation'!$C$4:$ALN$59,G$4,0)),"",HLOOKUP($B683,'Base facturation'!$C$4:$ALN$59,G$4,0))=0,"",IF(ISERROR(HLOOKUP($B683,'Base facturation'!$C$4:$ALN$59,G$4,0)),"",HLOOKUP($B683,'Base facturation'!$C$4:$ALN$59,G$4,0)))</f>
        <v/>
      </c>
      <c r="H683" s="309" t="str">
        <f>IF(IF(ISERROR(HLOOKUP($B683,'Base facturation'!$C$4:$ALN$59,H$4,0)),"",HLOOKUP($B683,'Base facturation'!$C$4:$ALN$59,H$4,0))=0,"",IF(ISERROR(HLOOKUP($B683,'Base facturation'!$C$4:$ALN$59,H$4,0)),"",HLOOKUP($B683,'Base facturation'!$C$4:$ALN$59,H$4,0)))</f>
        <v/>
      </c>
      <c r="I683" s="287" t="str">
        <f t="shared" si="10"/>
        <v/>
      </c>
      <c r="J683" s="299"/>
      <c r="K683" s="294"/>
      <c r="L683" s="294"/>
      <c r="M683" s="295"/>
    </row>
    <row r="684" spans="2:13" ht="19.600000000000001" customHeight="1" x14ac:dyDescent="0.25">
      <c r="B684" s="282" t="s">
        <v>3491</v>
      </c>
      <c r="C684" s="283" t="str">
        <f>IF(IF(ISERROR(HLOOKUP($B684,'Base facturation'!$C$4:$ALN$59,C$4,0)),"",HLOOKUP($B684,'Base facturation'!$C$4:$ALN$59,C$4,0))=0,"",IF(ISERROR(HLOOKUP($B684,'Base facturation'!$C$4:$ALN$59,C$4,0)),"",HLOOKUP($B684,'Base facturation'!$C$4:$ALN$59,C$4,0)))</f>
        <v/>
      </c>
      <c r="D684" s="283" t="str">
        <f>IF(IF(ISERROR(HLOOKUP($B684,'Base facturation'!$C$4:$ALN$59,D$4,0)),"",HLOOKUP($B684,'Base facturation'!$C$4:$ALN$59,D$4,0))=0,"",IF(ISERROR(HLOOKUP($B684,'Base facturation'!$C$4:$ALN$59,D$4,0)),"",HLOOKUP($B684,'Base facturation'!$C$4:$ALN$59,D$4,0)))</f>
        <v/>
      </c>
      <c r="E684" s="283" t="str">
        <f>IF(IF(ISERROR(HLOOKUP($B684,'Base facturation'!$C$4:$ALN$59,E$4,0)),"",HLOOKUP($B684,'Base facturation'!$C$4:$ALN$59,E$4,0))=0,"",IF(ISERROR(HLOOKUP($B684,'Base facturation'!$C$4:$ALN$59,E$4,0)),"",HLOOKUP($B684,'Base facturation'!$C$4:$ALN$59,E$4,0)))</f>
        <v/>
      </c>
      <c r="F684" s="287" t="str">
        <f>IF(IF(ISERROR(HLOOKUP($B684,'Base facturation'!$C$4:$ALN$59,F$4,0)),"",HLOOKUP($B684,'Base facturation'!$C$4:$ALN$59,F$4,0))=0,"",IF(ISERROR(HLOOKUP($B684,'Base facturation'!$C$4:$ALN$59,F$4,0)),"",HLOOKUP($B684,'Base facturation'!$C$4:$ALN$59,F$4,0)))</f>
        <v/>
      </c>
      <c r="G684" s="309" t="str">
        <f>IF(IF(ISERROR(HLOOKUP($B684,'Base facturation'!$C$4:$ALN$59,G$4,0)),"",HLOOKUP($B684,'Base facturation'!$C$4:$ALN$59,G$4,0))=0,"",IF(ISERROR(HLOOKUP($B684,'Base facturation'!$C$4:$ALN$59,G$4,0)),"",HLOOKUP($B684,'Base facturation'!$C$4:$ALN$59,G$4,0)))</f>
        <v/>
      </c>
      <c r="H684" s="309" t="str">
        <f>IF(IF(ISERROR(HLOOKUP($B684,'Base facturation'!$C$4:$ALN$59,H$4,0)),"",HLOOKUP($B684,'Base facturation'!$C$4:$ALN$59,H$4,0))=0,"",IF(ISERROR(HLOOKUP($B684,'Base facturation'!$C$4:$ALN$59,H$4,0)),"",HLOOKUP($B684,'Base facturation'!$C$4:$ALN$59,H$4,0)))</f>
        <v/>
      </c>
      <c r="I684" s="287" t="str">
        <f t="shared" si="10"/>
        <v/>
      </c>
      <c r="J684" s="299"/>
      <c r="K684" s="294"/>
      <c r="L684" s="294"/>
      <c r="M684" s="295"/>
    </row>
    <row r="685" spans="2:13" ht="19.600000000000001" customHeight="1" x14ac:dyDescent="0.25">
      <c r="B685" s="282" t="s">
        <v>3492</v>
      </c>
      <c r="C685" s="283" t="str">
        <f>IF(IF(ISERROR(HLOOKUP($B685,'Base facturation'!$C$4:$ALN$59,C$4,0)),"",HLOOKUP($B685,'Base facturation'!$C$4:$ALN$59,C$4,0))=0,"",IF(ISERROR(HLOOKUP($B685,'Base facturation'!$C$4:$ALN$59,C$4,0)),"",HLOOKUP($B685,'Base facturation'!$C$4:$ALN$59,C$4,0)))</f>
        <v/>
      </c>
      <c r="D685" s="283" t="str">
        <f>IF(IF(ISERROR(HLOOKUP($B685,'Base facturation'!$C$4:$ALN$59,D$4,0)),"",HLOOKUP($B685,'Base facturation'!$C$4:$ALN$59,D$4,0))=0,"",IF(ISERROR(HLOOKUP($B685,'Base facturation'!$C$4:$ALN$59,D$4,0)),"",HLOOKUP($B685,'Base facturation'!$C$4:$ALN$59,D$4,0)))</f>
        <v/>
      </c>
      <c r="E685" s="283" t="str">
        <f>IF(IF(ISERROR(HLOOKUP($B685,'Base facturation'!$C$4:$ALN$59,E$4,0)),"",HLOOKUP($B685,'Base facturation'!$C$4:$ALN$59,E$4,0))=0,"",IF(ISERROR(HLOOKUP($B685,'Base facturation'!$C$4:$ALN$59,E$4,0)),"",HLOOKUP($B685,'Base facturation'!$C$4:$ALN$59,E$4,0)))</f>
        <v/>
      </c>
      <c r="F685" s="287" t="str">
        <f>IF(IF(ISERROR(HLOOKUP($B685,'Base facturation'!$C$4:$ALN$59,F$4,0)),"",HLOOKUP($B685,'Base facturation'!$C$4:$ALN$59,F$4,0))=0,"",IF(ISERROR(HLOOKUP($B685,'Base facturation'!$C$4:$ALN$59,F$4,0)),"",HLOOKUP($B685,'Base facturation'!$C$4:$ALN$59,F$4,0)))</f>
        <v/>
      </c>
      <c r="G685" s="309" t="str">
        <f>IF(IF(ISERROR(HLOOKUP($B685,'Base facturation'!$C$4:$ALN$59,G$4,0)),"",HLOOKUP($B685,'Base facturation'!$C$4:$ALN$59,G$4,0))=0,"",IF(ISERROR(HLOOKUP($B685,'Base facturation'!$C$4:$ALN$59,G$4,0)),"",HLOOKUP($B685,'Base facturation'!$C$4:$ALN$59,G$4,0)))</f>
        <v/>
      </c>
      <c r="H685" s="309" t="str">
        <f>IF(IF(ISERROR(HLOOKUP($B685,'Base facturation'!$C$4:$ALN$59,H$4,0)),"",HLOOKUP($B685,'Base facturation'!$C$4:$ALN$59,H$4,0))=0,"",IF(ISERROR(HLOOKUP($B685,'Base facturation'!$C$4:$ALN$59,H$4,0)),"",HLOOKUP($B685,'Base facturation'!$C$4:$ALN$59,H$4,0)))</f>
        <v/>
      </c>
      <c r="I685" s="287" t="str">
        <f t="shared" si="10"/>
        <v/>
      </c>
      <c r="J685" s="299"/>
      <c r="K685" s="294"/>
      <c r="L685" s="294"/>
      <c r="M685" s="295"/>
    </row>
    <row r="686" spans="2:13" ht="19.600000000000001" customHeight="1" x14ac:dyDescent="0.25">
      <c r="B686" s="282" t="s">
        <v>3493</v>
      </c>
      <c r="C686" s="283" t="str">
        <f>IF(IF(ISERROR(HLOOKUP($B686,'Base facturation'!$C$4:$ALN$59,C$4,0)),"",HLOOKUP($B686,'Base facturation'!$C$4:$ALN$59,C$4,0))=0,"",IF(ISERROR(HLOOKUP($B686,'Base facturation'!$C$4:$ALN$59,C$4,0)),"",HLOOKUP($B686,'Base facturation'!$C$4:$ALN$59,C$4,0)))</f>
        <v/>
      </c>
      <c r="D686" s="283" t="str">
        <f>IF(IF(ISERROR(HLOOKUP($B686,'Base facturation'!$C$4:$ALN$59,D$4,0)),"",HLOOKUP($B686,'Base facturation'!$C$4:$ALN$59,D$4,0))=0,"",IF(ISERROR(HLOOKUP($B686,'Base facturation'!$C$4:$ALN$59,D$4,0)),"",HLOOKUP($B686,'Base facturation'!$C$4:$ALN$59,D$4,0)))</f>
        <v/>
      </c>
      <c r="E686" s="283" t="str">
        <f>IF(IF(ISERROR(HLOOKUP($B686,'Base facturation'!$C$4:$ALN$59,E$4,0)),"",HLOOKUP($B686,'Base facturation'!$C$4:$ALN$59,E$4,0))=0,"",IF(ISERROR(HLOOKUP($B686,'Base facturation'!$C$4:$ALN$59,E$4,0)),"",HLOOKUP($B686,'Base facturation'!$C$4:$ALN$59,E$4,0)))</f>
        <v/>
      </c>
      <c r="F686" s="287" t="str">
        <f>IF(IF(ISERROR(HLOOKUP($B686,'Base facturation'!$C$4:$ALN$59,F$4,0)),"",HLOOKUP($B686,'Base facturation'!$C$4:$ALN$59,F$4,0))=0,"",IF(ISERROR(HLOOKUP($B686,'Base facturation'!$C$4:$ALN$59,F$4,0)),"",HLOOKUP($B686,'Base facturation'!$C$4:$ALN$59,F$4,0)))</f>
        <v/>
      </c>
      <c r="G686" s="309" t="str">
        <f>IF(IF(ISERROR(HLOOKUP($B686,'Base facturation'!$C$4:$ALN$59,G$4,0)),"",HLOOKUP($B686,'Base facturation'!$C$4:$ALN$59,G$4,0))=0,"",IF(ISERROR(HLOOKUP($B686,'Base facturation'!$C$4:$ALN$59,G$4,0)),"",HLOOKUP($B686,'Base facturation'!$C$4:$ALN$59,G$4,0)))</f>
        <v/>
      </c>
      <c r="H686" s="309" t="str">
        <f>IF(IF(ISERROR(HLOOKUP($B686,'Base facturation'!$C$4:$ALN$59,H$4,0)),"",HLOOKUP($B686,'Base facturation'!$C$4:$ALN$59,H$4,0))=0,"",IF(ISERROR(HLOOKUP($B686,'Base facturation'!$C$4:$ALN$59,H$4,0)),"",HLOOKUP($B686,'Base facturation'!$C$4:$ALN$59,H$4,0)))</f>
        <v/>
      </c>
      <c r="I686" s="287" t="str">
        <f t="shared" si="10"/>
        <v/>
      </c>
      <c r="J686" s="299"/>
      <c r="K686" s="294"/>
      <c r="L686" s="294"/>
      <c r="M686" s="295"/>
    </row>
    <row r="687" spans="2:13" ht="19.600000000000001" customHeight="1" x14ac:dyDescent="0.25">
      <c r="B687" s="282" t="s">
        <v>3494</v>
      </c>
      <c r="C687" s="283" t="str">
        <f>IF(IF(ISERROR(HLOOKUP($B687,'Base facturation'!$C$4:$ALN$59,C$4,0)),"",HLOOKUP($B687,'Base facturation'!$C$4:$ALN$59,C$4,0))=0,"",IF(ISERROR(HLOOKUP($B687,'Base facturation'!$C$4:$ALN$59,C$4,0)),"",HLOOKUP($B687,'Base facturation'!$C$4:$ALN$59,C$4,0)))</f>
        <v/>
      </c>
      <c r="D687" s="283" t="str">
        <f>IF(IF(ISERROR(HLOOKUP($B687,'Base facturation'!$C$4:$ALN$59,D$4,0)),"",HLOOKUP($B687,'Base facturation'!$C$4:$ALN$59,D$4,0))=0,"",IF(ISERROR(HLOOKUP($B687,'Base facturation'!$C$4:$ALN$59,D$4,0)),"",HLOOKUP($B687,'Base facturation'!$C$4:$ALN$59,D$4,0)))</f>
        <v/>
      </c>
      <c r="E687" s="283" t="str">
        <f>IF(IF(ISERROR(HLOOKUP($B687,'Base facturation'!$C$4:$ALN$59,E$4,0)),"",HLOOKUP($B687,'Base facturation'!$C$4:$ALN$59,E$4,0))=0,"",IF(ISERROR(HLOOKUP($B687,'Base facturation'!$C$4:$ALN$59,E$4,0)),"",HLOOKUP($B687,'Base facturation'!$C$4:$ALN$59,E$4,0)))</f>
        <v/>
      </c>
      <c r="F687" s="287" t="str">
        <f>IF(IF(ISERROR(HLOOKUP($B687,'Base facturation'!$C$4:$ALN$59,F$4,0)),"",HLOOKUP($B687,'Base facturation'!$C$4:$ALN$59,F$4,0))=0,"",IF(ISERROR(HLOOKUP($B687,'Base facturation'!$C$4:$ALN$59,F$4,0)),"",HLOOKUP($B687,'Base facturation'!$C$4:$ALN$59,F$4,0)))</f>
        <v/>
      </c>
      <c r="G687" s="309" t="str">
        <f>IF(IF(ISERROR(HLOOKUP($B687,'Base facturation'!$C$4:$ALN$59,G$4,0)),"",HLOOKUP($B687,'Base facturation'!$C$4:$ALN$59,G$4,0))=0,"",IF(ISERROR(HLOOKUP($B687,'Base facturation'!$C$4:$ALN$59,G$4,0)),"",HLOOKUP($B687,'Base facturation'!$C$4:$ALN$59,G$4,0)))</f>
        <v/>
      </c>
      <c r="H687" s="309" t="str">
        <f>IF(IF(ISERROR(HLOOKUP($B687,'Base facturation'!$C$4:$ALN$59,H$4,0)),"",HLOOKUP($B687,'Base facturation'!$C$4:$ALN$59,H$4,0))=0,"",IF(ISERROR(HLOOKUP($B687,'Base facturation'!$C$4:$ALN$59,H$4,0)),"",HLOOKUP($B687,'Base facturation'!$C$4:$ALN$59,H$4,0)))</f>
        <v/>
      </c>
      <c r="I687" s="287" t="str">
        <f t="shared" si="10"/>
        <v/>
      </c>
      <c r="J687" s="299"/>
      <c r="K687" s="294"/>
      <c r="L687" s="294"/>
      <c r="M687" s="295"/>
    </row>
    <row r="688" spans="2:13" ht="19.600000000000001" customHeight="1" x14ac:dyDescent="0.25">
      <c r="B688" s="282" t="s">
        <v>3495</v>
      </c>
      <c r="C688" s="283" t="str">
        <f>IF(IF(ISERROR(HLOOKUP($B688,'Base facturation'!$C$4:$ALN$59,C$4,0)),"",HLOOKUP($B688,'Base facturation'!$C$4:$ALN$59,C$4,0))=0,"",IF(ISERROR(HLOOKUP($B688,'Base facturation'!$C$4:$ALN$59,C$4,0)),"",HLOOKUP($B688,'Base facturation'!$C$4:$ALN$59,C$4,0)))</f>
        <v/>
      </c>
      <c r="D688" s="283" t="str">
        <f>IF(IF(ISERROR(HLOOKUP($B688,'Base facturation'!$C$4:$ALN$59,D$4,0)),"",HLOOKUP($B688,'Base facturation'!$C$4:$ALN$59,D$4,0))=0,"",IF(ISERROR(HLOOKUP($B688,'Base facturation'!$C$4:$ALN$59,D$4,0)),"",HLOOKUP($B688,'Base facturation'!$C$4:$ALN$59,D$4,0)))</f>
        <v/>
      </c>
      <c r="E688" s="283" t="str">
        <f>IF(IF(ISERROR(HLOOKUP($B688,'Base facturation'!$C$4:$ALN$59,E$4,0)),"",HLOOKUP($B688,'Base facturation'!$C$4:$ALN$59,E$4,0))=0,"",IF(ISERROR(HLOOKUP($B688,'Base facturation'!$C$4:$ALN$59,E$4,0)),"",HLOOKUP($B688,'Base facturation'!$C$4:$ALN$59,E$4,0)))</f>
        <v/>
      </c>
      <c r="F688" s="287" t="str">
        <f>IF(IF(ISERROR(HLOOKUP($B688,'Base facturation'!$C$4:$ALN$59,F$4,0)),"",HLOOKUP($B688,'Base facturation'!$C$4:$ALN$59,F$4,0))=0,"",IF(ISERROR(HLOOKUP($B688,'Base facturation'!$C$4:$ALN$59,F$4,0)),"",HLOOKUP($B688,'Base facturation'!$C$4:$ALN$59,F$4,0)))</f>
        <v/>
      </c>
      <c r="G688" s="309" t="str">
        <f>IF(IF(ISERROR(HLOOKUP($B688,'Base facturation'!$C$4:$ALN$59,G$4,0)),"",HLOOKUP($B688,'Base facturation'!$C$4:$ALN$59,G$4,0))=0,"",IF(ISERROR(HLOOKUP($B688,'Base facturation'!$C$4:$ALN$59,G$4,0)),"",HLOOKUP($B688,'Base facturation'!$C$4:$ALN$59,G$4,0)))</f>
        <v/>
      </c>
      <c r="H688" s="309" t="str">
        <f>IF(IF(ISERROR(HLOOKUP($B688,'Base facturation'!$C$4:$ALN$59,H$4,0)),"",HLOOKUP($B688,'Base facturation'!$C$4:$ALN$59,H$4,0))=0,"",IF(ISERROR(HLOOKUP($B688,'Base facturation'!$C$4:$ALN$59,H$4,0)),"",HLOOKUP($B688,'Base facturation'!$C$4:$ALN$59,H$4,0)))</f>
        <v/>
      </c>
      <c r="I688" s="287" t="str">
        <f t="shared" si="10"/>
        <v/>
      </c>
      <c r="J688" s="299"/>
      <c r="K688" s="294"/>
      <c r="L688" s="294"/>
      <c r="M688" s="295"/>
    </row>
    <row r="689" spans="2:13" ht="19.600000000000001" customHeight="1" x14ac:dyDescent="0.25">
      <c r="B689" s="282" t="s">
        <v>3496</v>
      </c>
      <c r="C689" s="283" t="str">
        <f>IF(IF(ISERROR(HLOOKUP($B689,'Base facturation'!$C$4:$ALN$59,C$4,0)),"",HLOOKUP($B689,'Base facturation'!$C$4:$ALN$59,C$4,0))=0,"",IF(ISERROR(HLOOKUP($B689,'Base facturation'!$C$4:$ALN$59,C$4,0)),"",HLOOKUP($B689,'Base facturation'!$C$4:$ALN$59,C$4,0)))</f>
        <v/>
      </c>
      <c r="D689" s="283" t="str">
        <f>IF(IF(ISERROR(HLOOKUP($B689,'Base facturation'!$C$4:$ALN$59,D$4,0)),"",HLOOKUP($B689,'Base facturation'!$C$4:$ALN$59,D$4,0))=0,"",IF(ISERROR(HLOOKUP($B689,'Base facturation'!$C$4:$ALN$59,D$4,0)),"",HLOOKUP($B689,'Base facturation'!$C$4:$ALN$59,D$4,0)))</f>
        <v/>
      </c>
      <c r="E689" s="283" t="str">
        <f>IF(IF(ISERROR(HLOOKUP($B689,'Base facturation'!$C$4:$ALN$59,E$4,0)),"",HLOOKUP($B689,'Base facturation'!$C$4:$ALN$59,E$4,0))=0,"",IF(ISERROR(HLOOKUP($B689,'Base facturation'!$C$4:$ALN$59,E$4,0)),"",HLOOKUP($B689,'Base facturation'!$C$4:$ALN$59,E$4,0)))</f>
        <v/>
      </c>
      <c r="F689" s="287" t="str">
        <f>IF(IF(ISERROR(HLOOKUP($B689,'Base facturation'!$C$4:$ALN$59,F$4,0)),"",HLOOKUP($B689,'Base facturation'!$C$4:$ALN$59,F$4,0))=0,"",IF(ISERROR(HLOOKUP($B689,'Base facturation'!$C$4:$ALN$59,F$4,0)),"",HLOOKUP($B689,'Base facturation'!$C$4:$ALN$59,F$4,0)))</f>
        <v/>
      </c>
      <c r="G689" s="309" t="str">
        <f>IF(IF(ISERROR(HLOOKUP($B689,'Base facturation'!$C$4:$ALN$59,G$4,0)),"",HLOOKUP($B689,'Base facturation'!$C$4:$ALN$59,G$4,0))=0,"",IF(ISERROR(HLOOKUP($B689,'Base facturation'!$C$4:$ALN$59,G$4,0)),"",HLOOKUP($B689,'Base facturation'!$C$4:$ALN$59,G$4,0)))</f>
        <v/>
      </c>
      <c r="H689" s="309" t="str">
        <f>IF(IF(ISERROR(HLOOKUP($B689,'Base facturation'!$C$4:$ALN$59,H$4,0)),"",HLOOKUP($B689,'Base facturation'!$C$4:$ALN$59,H$4,0))=0,"",IF(ISERROR(HLOOKUP($B689,'Base facturation'!$C$4:$ALN$59,H$4,0)),"",HLOOKUP($B689,'Base facturation'!$C$4:$ALN$59,H$4,0)))</f>
        <v/>
      </c>
      <c r="I689" s="287" t="str">
        <f t="shared" si="10"/>
        <v/>
      </c>
      <c r="J689" s="299"/>
      <c r="K689" s="294"/>
      <c r="L689" s="294"/>
      <c r="M689" s="295"/>
    </row>
    <row r="690" spans="2:13" ht="19.600000000000001" customHeight="1" x14ac:dyDescent="0.25">
      <c r="B690" s="282" t="s">
        <v>3497</v>
      </c>
      <c r="C690" s="283" t="str">
        <f>IF(IF(ISERROR(HLOOKUP($B690,'Base facturation'!$C$4:$ALN$59,C$4,0)),"",HLOOKUP($B690,'Base facturation'!$C$4:$ALN$59,C$4,0))=0,"",IF(ISERROR(HLOOKUP($B690,'Base facturation'!$C$4:$ALN$59,C$4,0)),"",HLOOKUP($B690,'Base facturation'!$C$4:$ALN$59,C$4,0)))</f>
        <v/>
      </c>
      <c r="D690" s="283" t="str">
        <f>IF(IF(ISERROR(HLOOKUP($B690,'Base facturation'!$C$4:$ALN$59,D$4,0)),"",HLOOKUP($B690,'Base facturation'!$C$4:$ALN$59,D$4,0))=0,"",IF(ISERROR(HLOOKUP($B690,'Base facturation'!$C$4:$ALN$59,D$4,0)),"",HLOOKUP($B690,'Base facturation'!$C$4:$ALN$59,D$4,0)))</f>
        <v/>
      </c>
      <c r="E690" s="283" t="str">
        <f>IF(IF(ISERROR(HLOOKUP($B690,'Base facturation'!$C$4:$ALN$59,E$4,0)),"",HLOOKUP($B690,'Base facturation'!$C$4:$ALN$59,E$4,0))=0,"",IF(ISERROR(HLOOKUP($B690,'Base facturation'!$C$4:$ALN$59,E$4,0)),"",HLOOKUP($B690,'Base facturation'!$C$4:$ALN$59,E$4,0)))</f>
        <v/>
      </c>
      <c r="F690" s="287" t="str">
        <f>IF(IF(ISERROR(HLOOKUP($B690,'Base facturation'!$C$4:$ALN$59,F$4,0)),"",HLOOKUP($B690,'Base facturation'!$C$4:$ALN$59,F$4,0))=0,"",IF(ISERROR(HLOOKUP($B690,'Base facturation'!$C$4:$ALN$59,F$4,0)),"",HLOOKUP($B690,'Base facturation'!$C$4:$ALN$59,F$4,0)))</f>
        <v/>
      </c>
      <c r="G690" s="309" t="str">
        <f>IF(IF(ISERROR(HLOOKUP($B690,'Base facturation'!$C$4:$ALN$59,G$4,0)),"",HLOOKUP($B690,'Base facturation'!$C$4:$ALN$59,G$4,0))=0,"",IF(ISERROR(HLOOKUP($B690,'Base facturation'!$C$4:$ALN$59,G$4,0)),"",HLOOKUP($B690,'Base facturation'!$C$4:$ALN$59,G$4,0)))</f>
        <v/>
      </c>
      <c r="H690" s="309" t="str">
        <f>IF(IF(ISERROR(HLOOKUP($B690,'Base facturation'!$C$4:$ALN$59,H$4,0)),"",HLOOKUP($B690,'Base facturation'!$C$4:$ALN$59,H$4,0))=0,"",IF(ISERROR(HLOOKUP($B690,'Base facturation'!$C$4:$ALN$59,H$4,0)),"",HLOOKUP($B690,'Base facturation'!$C$4:$ALN$59,H$4,0)))</f>
        <v/>
      </c>
      <c r="I690" s="287" t="str">
        <f t="shared" si="10"/>
        <v/>
      </c>
      <c r="J690" s="299"/>
      <c r="K690" s="294"/>
      <c r="L690" s="294"/>
      <c r="M690" s="295"/>
    </row>
    <row r="691" spans="2:13" ht="19.600000000000001" customHeight="1" x14ac:dyDescent="0.25">
      <c r="B691" s="282" t="s">
        <v>3498</v>
      </c>
      <c r="C691" s="283" t="str">
        <f>IF(IF(ISERROR(HLOOKUP($B691,'Base facturation'!$C$4:$ALN$59,C$4,0)),"",HLOOKUP($B691,'Base facturation'!$C$4:$ALN$59,C$4,0))=0,"",IF(ISERROR(HLOOKUP($B691,'Base facturation'!$C$4:$ALN$59,C$4,0)),"",HLOOKUP($B691,'Base facturation'!$C$4:$ALN$59,C$4,0)))</f>
        <v/>
      </c>
      <c r="D691" s="283" t="str">
        <f>IF(IF(ISERROR(HLOOKUP($B691,'Base facturation'!$C$4:$ALN$59,D$4,0)),"",HLOOKUP($B691,'Base facturation'!$C$4:$ALN$59,D$4,0))=0,"",IF(ISERROR(HLOOKUP($B691,'Base facturation'!$C$4:$ALN$59,D$4,0)),"",HLOOKUP($B691,'Base facturation'!$C$4:$ALN$59,D$4,0)))</f>
        <v/>
      </c>
      <c r="E691" s="283" t="str">
        <f>IF(IF(ISERROR(HLOOKUP($B691,'Base facturation'!$C$4:$ALN$59,E$4,0)),"",HLOOKUP($B691,'Base facturation'!$C$4:$ALN$59,E$4,0))=0,"",IF(ISERROR(HLOOKUP($B691,'Base facturation'!$C$4:$ALN$59,E$4,0)),"",HLOOKUP($B691,'Base facturation'!$C$4:$ALN$59,E$4,0)))</f>
        <v/>
      </c>
      <c r="F691" s="287" t="str">
        <f>IF(IF(ISERROR(HLOOKUP($B691,'Base facturation'!$C$4:$ALN$59,F$4,0)),"",HLOOKUP($B691,'Base facturation'!$C$4:$ALN$59,F$4,0))=0,"",IF(ISERROR(HLOOKUP($B691,'Base facturation'!$C$4:$ALN$59,F$4,0)),"",HLOOKUP($B691,'Base facturation'!$C$4:$ALN$59,F$4,0)))</f>
        <v/>
      </c>
      <c r="G691" s="309" t="str">
        <f>IF(IF(ISERROR(HLOOKUP($B691,'Base facturation'!$C$4:$ALN$59,G$4,0)),"",HLOOKUP($B691,'Base facturation'!$C$4:$ALN$59,G$4,0))=0,"",IF(ISERROR(HLOOKUP($B691,'Base facturation'!$C$4:$ALN$59,G$4,0)),"",HLOOKUP($B691,'Base facturation'!$C$4:$ALN$59,G$4,0)))</f>
        <v/>
      </c>
      <c r="H691" s="309" t="str">
        <f>IF(IF(ISERROR(HLOOKUP($B691,'Base facturation'!$C$4:$ALN$59,H$4,0)),"",HLOOKUP($B691,'Base facturation'!$C$4:$ALN$59,H$4,0))=0,"",IF(ISERROR(HLOOKUP($B691,'Base facturation'!$C$4:$ALN$59,H$4,0)),"",HLOOKUP($B691,'Base facturation'!$C$4:$ALN$59,H$4,0)))</f>
        <v/>
      </c>
      <c r="I691" s="287" t="str">
        <f t="shared" si="10"/>
        <v/>
      </c>
      <c r="J691" s="299"/>
      <c r="K691" s="294"/>
      <c r="L691" s="294"/>
      <c r="M691" s="295"/>
    </row>
    <row r="692" spans="2:13" ht="19.600000000000001" customHeight="1" x14ac:dyDescent="0.25">
      <c r="B692" s="282" t="s">
        <v>3499</v>
      </c>
      <c r="C692" s="283" t="str">
        <f>IF(IF(ISERROR(HLOOKUP($B692,'Base facturation'!$C$4:$ALN$59,C$4,0)),"",HLOOKUP($B692,'Base facturation'!$C$4:$ALN$59,C$4,0))=0,"",IF(ISERROR(HLOOKUP($B692,'Base facturation'!$C$4:$ALN$59,C$4,0)),"",HLOOKUP($B692,'Base facturation'!$C$4:$ALN$59,C$4,0)))</f>
        <v/>
      </c>
      <c r="D692" s="283" t="str">
        <f>IF(IF(ISERROR(HLOOKUP($B692,'Base facturation'!$C$4:$ALN$59,D$4,0)),"",HLOOKUP($B692,'Base facturation'!$C$4:$ALN$59,D$4,0))=0,"",IF(ISERROR(HLOOKUP($B692,'Base facturation'!$C$4:$ALN$59,D$4,0)),"",HLOOKUP($B692,'Base facturation'!$C$4:$ALN$59,D$4,0)))</f>
        <v/>
      </c>
      <c r="E692" s="283" t="str">
        <f>IF(IF(ISERROR(HLOOKUP($B692,'Base facturation'!$C$4:$ALN$59,E$4,0)),"",HLOOKUP($B692,'Base facturation'!$C$4:$ALN$59,E$4,0))=0,"",IF(ISERROR(HLOOKUP($B692,'Base facturation'!$C$4:$ALN$59,E$4,0)),"",HLOOKUP($B692,'Base facturation'!$C$4:$ALN$59,E$4,0)))</f>
        <v/>
      </c>
      <c r="F692" s="287" t="str">
        <f>IF(IF(ISERROR(HLOOKUP($B692,'Base facturation'!$C$4:$ALN$59,F$4,0)),"",HLOOKUP($B692,'Base facturation'!$C$4:$ALN$59,F$4,0))=0,"",IF(ISERROR(HLOOKUP($B692,'Base facturation'!$C$4:$ALN$59,F$4,0)),"",HLOOKUP($B692,'Base facturation'!$C$4:$ALN$59,F$4,0)))</f>
        <v/>
      </c>
      <c r="G692" s="309" t="str">
        <f>IF(IF(ISERROR(HLOOKUP($B692,'Base facturation'!$C$4:$ALN$59,G$4,0)),"",HLOOKUP($B692,'Base facturation'!$C$4:$ALN$59,G$4,0))=0,"",IF(ISERROR(HLOOKUP($B692,'Base facturation'!$C$4:$ALN$59,G$4,0)),"",HLOOKUP($B692,'Base facturation'!$C$4:$ALN$59,G$4,0)))</f>
        <v/>
      </c>
      <c r="H692" s="309" t="str">
        <f>IF(IF(ISERROR(HLOOKUP($B692,'Base facturation'!$C$4:$ALN$59,H$4,0)),"",HLOOKUP($B692,'Base facturation'!$C$4:$ALN$59,H$4,0))=0,"",IF(ISERROR(HLOOKUP($B692,'Base facturation'!$C$4:$ALN$59,H$4,0)),"",HLOOKUP($B692,'Base facturation'!$C$4:$ALN$59,H$4,0)))</f>
        <v/>
      </c>
      <c r="I692" s="287" t="str">
        <f t="shared" si="10"/>
        <v/>
      </c>
      <c r="J692" s="299"/>
      <c r="K692" s="294"/>
      <c r="L692" s="294"/>
      <c r="M692" s="295"/>
    </row>
    <row r="693" spans="2:13" ht="19.600000000000001" customHeight="1" x14ac:dyDescent="0.25">
      <c r="B693" s="282" t="s">
        <v>3500</v>
      </c>
      <c r="C693" s="283" t="str">
        <f>IF(IF(ISERROR(HLOOKUP($B693,'Base facturation'!$C$4:$ALN$59,C$4,0)),"",HLOOKUP($B693,'Base facturation'!$C$4:$ALN$59,C$4,0))=0,"",IF(ISERROR(HLOOKUP($B693,'Base facturation'!$C$4:$ALN$59,C$4,0)),"",HLOOKUP($B693,'Base facturation'!$C$4:$ALN$59,C$4,0)))</f>
        <v/>
      </c>
      <c r="D693" s="283" t="str">
        <f>IF(IF(ISERROR(HLOOKUP($B693,'Base facturation'!$C$4:$ALN$59,D$4,0)),"",HLOOKUP($B693,'Base facturation'!$C$4:$ALN$59,D$4,0))=0,"",IF(ISERROR(HLOOKUP($B693,'Base facturation'!$C$4:$ALN$59,D$4,0)),"",HLOOKUP($B693,'Base facturation'!$C$4:$ALN$59,D$4,0)))</f>
        <v/>
      </c>
      <c r="E693" s="283" t="str">
        <f>IF(IF(ISERROR(HLOOKUP($B693,'Base facturation'!$C$4:$ALN$59,E$4,0)),"",HLOOKUP($B693,'Base facturation'!$C$4:$ALN$59,E$4,0))=0,"",IF(ISERROR(HLOOKUP($B693,'Base facturation'!$C$4:$ALN$59,E$4,0)),"",HLOOKUP($B693,'Base facturation'!$C$4:$ALN$59,E$4,0)))</f>
        <v/>
      </c>
      <c r="F693" s="287" t="str">
        <f>IF(IF(ISERROR(HLOOKUP($B693,'Base facturation'!$C$4:$ALN$59,F$4,0)),"",HLOOKUP($B693,'Base facturation'!$C$4:$ALN$59,F$4,0))=0,"",IF(ISERROR(HLOOKUP($B693,'Base facturation'!$C$4:$ALN$59,F$4,0)),"",HLOOKUP($B693,'Base facturation'!$C$4:$ALN$59,F$4,0)))</f>
        <v/>
      </c>
      <c r="G693" s="309" t="str">
        <f>IF(IF(ISERROR(HLOOKUP($B693,'Base facturation'!$C$4:$ALN$59,G$4,0)),"",HLOOKUP($B693,'Base facturation'!$C$4:$ALN$59,G$4,0))=0,"",IF(ISERROR(HLOOKUP($B693,'Base facturation'!$C$4:$ALN$59,G$4,0)),"",HLOOKUP($B693,'Base facturation'!$C$4:$ALN$59,G$4,0)))</f>
        <v/>
      </c>
      <c r="H693" s="309" t="str">
        <f>IF(IF(ISERROR(HLOOKUP($B693,'Base facturation'!$C$4:$ALN$59,H$4,0)),"",HLOOKUP($B693,'Base facturation'!$C$4:$ALN$59,H$4,0))=0,"",IF(ISERROR(HLOOKUP($B693,'Base facturation'!$C$4:$ALN$59,H$4,0)),"",HLOOKUP($B693,'Base facturation'!$C$4:$ALN$59,H$4,0)))</f>
        <v/>
      </c>
      <c r="I693" s="287" t="str">
        <f t="shared" si="10"/>
        <v/>
      </c>
      <c r="J693" s="299"/>
      <c r="K693" s="294"/>
      <c r="L693" s="294"/>
      <c r="M693" s="295"/>
    </row>
    <row r="694" spans="2:13" ht="19.600000000000001" customHeight="1" x14ac:dyDescent="0.25">
      <c r="B694" s="282" t="s">
        <v>3501</v>
      </c>
      <c r="C694" s="283" t="str">
        <f>IF(IF(ISERROR(HLOOKUP($B694,'Base facturation'!$C$4:$ALN$59,C$4,0)),"",HLOOKUP($B694,'Base facturation'!$C$4:$ALN$59,C$4,0))=0,"",IF(ISERROR(HLOOKUP($B694,'Base facturation'!$C$4:$ALN$59,C$4,0)),"",HLOOKUP($B694,'Base facturation'!$C$4:$ALN$59,C$4,0)))</f>
        <v/>
      </c>
      <c r="D694" s="283" t="str">
        <f>IF(IF(ISERROR(HLOOKUP($B694,'Base facturation'!$C$4:$ALN$59,D$4,0)),"",HLOOKUP($B694,'Base facturation'!$C$4:$ALN$59,D$4,0))=0,"",IF(ISERROR(HLOOKUP($B694,'Base facturation'!$C$4:$ALN$59,D$4,0)),"",HLOOKUP($B694,'Base facturation'!$C$4:$ALN$59,D$4,0)))</f>
        <v/>
      </c>
      <c r="E694" s="283" t="str">
        <f>IF(IF(ISERROR(HLOOKUP($B694,'Base facturation'!$C$4:$ALN$59,E$4,0)),"",HLOOKUP($B694,'Base facturation'!$C$4:$ALN$59,E$4,0))=0,"",IF(ISERROR(HLOOKUP($B694,'Base facturation'!$C$4:$ALN$59,E$4,0)),"",HLOOKUP($B694,'Base facturation'!$C$4:$ALN$59,E$4,0)))</f>
        <v/>
      </c>
      <c r="F694" s="287" t="str">
        <f>IF(IF(ISERROR(HLOOKUP($B694,'Base facturation'!$C$4:$ALN$59,F$4,0)),"",HLOOKUP($B694,'Base facturation'!$C$4:$ALN$59,F$4,0))=0,"",IF(ISERROR(HLOOKUP($B694,'Base facturation'!$C$4:$ALN$59,F$4,0)),"",HLOOKUP($B694,'Base facturation'!$C$4:$ALN$59,F$4,0)))</f>
        <v/>
      </c>
      <c r="G694" s="309" t="str">
        <f>IF(IF(ISERROR(HLOOKUP($B694,'Base facturation'!$C$4:$ALN$59,G$4,0)),"",HLOOKUP($B694,'Base facturation'!$C$4:$ALN$59,G$4,0))=0,"",IF(ISERROR(HLOOKUP($B694,'Base facturation'!$C$4:$ALN$59,G$4,0)),"",HLOOKUP($B694,'Base facturation'!$C$4:$ALN$59,G$4,0)))</f>
        <v/>
      </c>
      <c r="H694" s="309" t="str">
        <f>IF(IF(ISERROR(HLOOKUP($B694,'Base facturation'!$C$4:$ALN$59,H$4,0)),"",HLOOKUP($B694,'Base facturation'!$C$4:$ALN$59,H$4,0))=0,"",IF(ISERROR(HLOOKUP($B694,'Base facturation'!$C$4:$ALN$59,H$4,0)),"",HLOOKUP($B694,'Base facturation'!$C$4:$ALN$59,H$4,0)))</f>
        <v/>
      </c>
      <c r="I694" s="287" t="str">
        <f t="shared" si="10"/>
        <v/>
      </c>
      <c r="J694" s="299"/>
      <c r="K694" s="294"/>
      <c r="L694" s="294"/>
      <c r="M694" s="295"/>
    </row>
    <row r="695" spans="2:13" ht="19.600000000000001" customHeight="1" x14ac:dyDescent="0.25">
      <c r="B695" s="282" t="s">
        <v>3502</v>
      </c>
      <c r="C695" s="283" t="str">
        <f>IF(IF(ISERROR(HLOOKUP($B695,'Base facturation'!$C$4:$ALN$59,C$4,0)),"",HLOOKUP($B695,'Base facturation'!$C$4:$ALN$59,C$4,0))=0,"",IF(ISERROR(HLOOKUP($B695,'Base facturation'!$C$4:$ALN$59,C$4,0)),"",HLOOKUP($B695,'Base facturation'!$C$4:$ALN$59,C$4,0)))</f>
        <v/>
      </c>
      <c r="D695" s="283" t="str">
        <f>IF(IF(ISERROR(HLOOKUP($B695,'Base facturation'!$C$4:$ALN$59,D$4,0)),"",HLOOKUP($B695,'Base facturation'!$C$4:$ALN$59,D$4,0))=0,"",IF(ISERROR(HLOOKUP($B695,'Base facturation'!$C$4:$ALN$59,D$4,0)),"",HLOOKUP($B695,'Base facturation'!$C$4:$ALN$59,D$4,0)))</f>
        <v/>
      </c>
      <c r="E695" s="283" t="str">
        <f>IF(IF(ISERROR(HLOOKUP($B695,'Base facturation'!$C$4:$ALN$59,E$4,0)),"",HLOOKUP($B695,'Base facturation'!$C$4:$ALN$59,E$4,0))=0,"",IF(ISERROR(HLOOKUP($B695,'Base facturation'!$C$4:$ALN$59,E$4,0)),"",HLOOKUP($B695,'Base facturation'!$C$4:$ALN$59,E$4,0)))</f>
        <v/>
      </c>
      <c r="F695" s="287" t="str">
        <f>IF(IF(ISERROR(HLOOKUP($B695,'Base facturation'!$C$4:$ALN$59,F$4,0)),"",HLOOKUP($B695,'Base facturation'!$C$4:$ALN$59,F$4,0))=0,"",IF(ISERROR(HLOOKUP($B695,'Base facturation'!$C$4:$ALN$59,F$4,0)),"",HLOOKUP($B695,'Base facturation'!$C$4:$ALN$59,F$4,0)))</f>
        <v/>
      </c>
      <c r="G695" s="309" t="str">
        <f>IF(IF(ISERROR(HLOOKUP($B695,'Base facturation'!$C$4:$ALN$59,G$4,0)),"",HLOOKUP($B695,'Base facturation'!$C$4:$ALN$59,G$4,0))=0,"",IF(ISERROR(HLOOKUP($B695,'Base facturation'!$C$4:$ALN$59,G$4,0)),"",HLOOKUP($B695,'Base facturation'!$C$4:$ALN$59,G$4,0)))</f>
        <v/>
      </c>
      <c r="H695" s="309" t="str">
        <f>IF(IF(ISERROR(HLOOKUP($B695,'Base facturation'!$C$4:$ALN$59,H$4,0)),"",HLOOKUP($B695,'Base facturation'!$C$4:$ALN$59,H$4,0))=0,"",IF(ISERROR(HLOOKUP($B695,'Base facturation'!$C$4:$ALN$59,H$4,0)),"",HLOOKUP($B695,'Base facturation'!$C$4:$ALN$59,H$4,0)))</f>
        <v/>
      </c>
      <c r="I695" s="287" t="str">
        <f t="shared" si="10"/>
        <v/>
      </c>
      <c r="J695" s="299"/>
      <c r="K695" s="294"/>
      <c r="L695" s="294"/>
      <c r="M695" s="295"/>
    </row>
    <row r="696" spans="2:13" ht="19.600000000000001" customHeight="1" x14ac:dyDescent="0.25">
      <c r="B696" s="282" t="s">
        <v>3503</v>
      </c>
      <c r="C696" s="283" t="str">
        <f>IF(IF(ISERROR(HLOOKUP($B696,'Base facturation'!$C$4:$ALN$59,C$4,0)),"",HLOOKUP($B696,'Base facturation'!$C$4:$ALN$59,C$4,0))=0,"",IF(ISERROR(HLOOKUP($B696,'Base facturation'!$C$4:$ALN$59,C$4,0)),"",HLOOKUP($B696,'Base facturation'!$C$4:$ALN$59,C$4,0)))</f>
        <v/>
      </c>
      <c r="D696" s="283" t="str">
        <f>IF(IF(ISERROR(HLOOKUP($B696,'Base facturation'!$C$4:$ALN$59,D$4,0)),"",HLOOKUP($B696,'Base facturation'!$C$4:$ALN$59,D$4,0))=0,"",IF(ISERROR(HLOOKUP($B696,'Base facturation'!$C$4:$ALN$59,D$4,0)),"",HLOOKUP($B696,'Base facturation'!$C$4:$ALN$59,D$4,0)))</f>
        <v/>
      </c>
      <c r="E696" s="283" t="str">
        <f>IF(IF(ISERROR(HLOOKUP($B696,'Base facturation'!$C$4:$ALN$59,E$4,0)),"",HLOOKUP($B696,'Base facturation'!$C$4:$ALN$59,E$4,0))=0,"",IF(ISERROR(HLOOKUP($B696,'Base facturation'!$C$4:$ALN$59,E$4,0)),"",HLOOKUP($B696,'Base facturation'!$C$4:$ALN$59,E$4,0)))</f>
        <v/>
      </c>
      <c r="F696" s="287" t="str">
        <f>IF(IF(ISERROR(HLOOKUP($B696,'Base facturation'!$C$4:$ALN$59,F$4,0)),"",HLOOKUP($B696,'Base facturation'!$C$4:$ALN$59,F$4,0))=0,"",IF(ISERROR(HLOOKUP($B696,'Base facturation'!$C$4:$ALN$59,F$4,0)),"",HLOOKUP($B696,'Base facturation'!$C$4:$ALN$59,F$4,0)))</f>
        <v/>
      </c>
      <c r="G696" s="309" t="str">
        <f>IF(IF(ISERROR(HLOOKUP($B696,'Base facturation'!$C$4:$ALN$59,G$4,0)),"",HLOOKUP($B696,'Base facturation'!$C$4:$ALN$59,G$4,0))=0,"",IF(ISERROR(HLOOKUP($B696,'Base facturation'!$C$4:$ALN$59,G$4,0)),"",HLOOKUP($B696,'Base facturation'!$C$4:$ALN$59,G$4,0)))</f>
        <v/>
      </c>
      <c r="H696" s="309" t="str">
        <f>IF(IF(ISERROR(HLOOKUP($B696,'Base facturation'!$C$4:$ALN$59,H$4,0)),"",HLOOKUP($B696,'Base facturation'!$C$4:$ALN$59,H$4,0))=0,"",IF(ISERROR(HLOOKUP($B696,'Base facturation'!$C$4:$ALN$59,H$4,0)),"",HLOOKUP($B696,'Base facturation'!$C$4:$ALN$59,H$4,0)))</f>
        <v/>
      </c>
      <c r="I696" s="287" t="str">
        <f t="shared" si="10"/>
        <v/>
      </c>
      <c r="J696" s="299"/>
      <c r="K696" s="294"/>
      <c r="L696" s="294"/>
      <c r="M696" s="295"/>
    </row>
    <row r="697" spans="2:13" ht="19.600000000000001" customHeight="1" x14ac:dyDescent="0.25">
      <c r="B697" s="282" t="s">
        <v>3504</v>
      </c>
      <c r="C697" s="283" t="str">
        <f>IF(IF(ISERROR(HLOOKUP($B697,'Base facturation'!$C$4:$ALN$59,C$4,0)),"",HLOOKUP($B697,'Base facturation'!$C$4:$ALN$59,C$4,0))=0,"",IF(ISERROR(HLOOKUP($B697,'Base facturation'!$C$4:$ALN$59,C$4,0)),"",HLOOKUP($B697,'Base facturation'!$C$4:$ALN$59,C$4,0)))</f>
        <v/>
      </c>
      <c r="D697" s="283" t="str">
        <f>IF(IF(ISERROR(HLOOKUP($B697,'Base facturation'!$C$4:$ALN$59,D$4,0)),"",HLOOKUP($B697,'Base facturation'!$C$4:$ALN$59,D$4,0))=0,"",IF(ISERROR(HLOOKUP($B697,'Base facturation'!$C$4:$ALN$59,D$4,0)),"",HLOOKUP($B697,'Base facturation'!$C$4:$ALN$59,D$4,0)))</f>
        <v/>
      </c>
      <c r="E697" s="283" t="str">
        <f>IF(IF(ISERROR(HLOOKUP($B697,'Base facturation'!$C$4:$ALN$59,E$4,0)),"",HLOOKUP($B697,'Base facturation'!$C$4:$ALN$59,E$4,0))=0,"",IF(ISERROR(HLOOKUP($B697,'Base facturation'!$C$4:$ALN$59,E$4,0)),"",HLOOKUP($B697,'Base facturation'!$C$4:$ALN$59,E$4,0)))</f>
        <v/>
      </c>
      <c r="F697" s="287" t="str">
        <f>IF(IF(ISERROR(HLOOKUP($B697,'Base facturation'!$C$4:$ALN$59,F$4,0)),"",HLOOKUP($B697,'Base facturation'!$C$4:$ALN$59,F$4,0))=0,"",IF(ISERROR(HLOOKUP($B697,'Base facturation'!$C$4:$ALN$59,F$4,0)),"",HLOOKUP($B697,'Base facturation'!$C$4:$ALN$59,F$4,0)))</f>
        <v/>
      </c>
      <c r="G697" s="309" t="str">
        <f>IF(IF(ISERROR(HLOOKUP($B697,'Base facturation'!$C$4:$ALN$59,G$4,0)),"",HLOOKUP($B697,'Base facturation'!$C$4:$ALN$59,G$4,0))=0,"",IF(ISERROR(HLOOKUP($B697,'Base facturation'!$C$4:$ALN$59,G$4,0)),"",HLOOKUP($B697,'Base facturation'!$C$4:$ALN$59,G$4,0)))</f>
        <v/>
      </c>
      <c r="H697" s="309" t="str">
        <f>IF(IF(ISERROR(HLOOKUP($B697,'Base facturation'!$C$4:$ALN$59,H$4,0)),"",HLOOKUP($B697,'Base facturation'!$C$4:$ALN$59,H$4,0))=0,"",IF(ISERROR(HLOOKUP($B697,'Base facturation'!$C$4:$ALN$59,H$4,0)),"",HLOOKUP($B697,'Base facturation'!$C$4:$ALN$59,H$4,0)))</f>
        <v/>
      </c>
      <c r="I697" s="287" t="str">
        <f t="shared" si="10"/>
        <v/>
      </c>
      <c r="J697" s="299"/>
      <c r="K697" s="294"/>
      <c r="L697" s="294"/>
      <c r="M697" s="295"/>
    </row>
    <row r="698" spans="2:13" ht="19.600000000000001" customHeight="1" x14ac:dyDescent="0.25">
      <c r="B698" s="282" t="s">
        <v>3505</v>
      </c>
      <c r="C698" s="283" t="str">
        <f>IF(IF(ISERROR(HLOOKUP($B698,'Base facturation'!$C$4:$ALN$59,C$4,0)),"",HLOOKUP($B698,'Base facturation'!$C$4:$ALN$59,C$4,0))=0,"",IF(ISERROR(HLOOKUP($B698,'Base facturation'!$C$4:$ALN$59,C$4,0)),"",HLOOKUP($B698,'Base facturation'!$C$4:$ALN$59,C$4,0)))</f>
        <v/>
      </c>
      <c r="D698" s="283" t="str">
        <f>IF(IF(ISERROR(HLOOKUP($B698,'Base facturation'!$C$4:$ALN$59,D$4,0)),"",HLOOKUP($B698,'Base facturation'!$C$4:$ALN$59,D$4,0))=0,"",IF(ISERROR(HLOOKUP($B698,'Base facturation'!$C$4:$ALN$59,D$4,0)),"",HLOOKUP($B698,'Base facturation'!$C$4:$ALN$59,D$4,0)))</f>
        <v/>
      </c>
      <c r="E698" s="283" t="str">
        <f>IF(IF(ISERROR(HLOOKUP($B698,'Base facturation'!$C$4:$ALN$59,E$4,0)),"",HLOOKUP($B698,'Base facturation'!$C$4:$ALN$59,E$4,0))=0,"",IF(ISERROR(HLOOKUP($B698,'Base facturation'!$C$4:$ALN$59,E$4,0)),"",HLOOKUP($B698,'Base facturation'!$C$4:$ALN$59,E$4,0)))</f>
        <v/>
      </c>
      <c r="F698" s="287" t="str">
        <f>IF(IF(ISERROR(HLOOKUP($B698,'Base facturation'!$C$4:$ALN$59,F$4,0)),"",HLOOKUP($B698,'Base facturation'!$C$4:$ALN$59,F$4,0))=0,"",IF(ISERROR(HLOOKUP($B698,'Base facturation'!$C$4:$ALN$59,F$4,0)),"",HLOOKUP($B698,'Base facturation'!$C$4:$ALN$59,F$4,0)))</f>
        <v/>
      </c>
      <c r="G698" s="309" t="str">
        <f>IF(IF(ISERROR(HLOOKUP($B698,'Base facturation'!$C$4:$ALN$59,G$4,0)),"",HLOOKUP($B698,'Base facturation'!$C$4:$ALN$59,G$4,0))=0,"",IF(ISERROR(HLOOKUP($B698,'Base facturation'!$C$4:$ALN$59,G$4,0)),"",HLOOKUP($B698,'Base facturation'!$C$4:$ALN$59,G$4,0)))</f>
        <v/>
      </c>
      <c r="H698" s="309" t="str">
        <f>IF(IF(ISERROR(HLOOKUP($B698,'Base facturation'!$C$4:$ALN$59,H$4,0)),"",HLOOKUP($B698,'Base facturation'!$C$4:$ALN$59,H$4,0))=0,"",IF(ISERROR(HLOOKUP($B698,'Base facturation'!$C$4:$ALN$59,H$4,0)),"",HLOOKUP($B698,'Base facturation'!$C$4:$ALN$59,H$4,0)))</f>
        <v/>
      </c>
      <c r="I698" s="287" t="str">
        <f t="shared" si="10"/>
        <v/>
      </c>
      <c r="J698" s="299"/>
      <c r="K698" s="294"/>
      <c r="L698" s="294"/>
      <c r="M698" s="295"/>
    </row>
    <row r="699" spans="2:13" ht="19.600000000000001" customHeight="1" x14ac:dyDescent="0.25">
      <c r="B699" s="282" t="s">
        <v>3506</v>
      </c>
      <c r="C699" s="283" t="str">
        <f>IF(IF(ISERROR(HLOOKUP($B699,'Base facturation'!$C$4:$ALN$59,C$4,0)),"",HLOOKUP($B699,'Base facturation'!$C$4:$ALN$59,C$4,0))=0,"",IF(ISERROR(HLOOKUP($B699,'Base facturation'!$C$4:$ALN$59,C$4,0)),"",HLOOKUP($B699,'Base facturation'!$C$4:$ALN$59,C$4,0)))</f>
        <v/>
      </c>
      <c r="D699" s="283" t="str">
        <f>IF(IF(ISERROR(HLOOKUP($B699,'Base facturation'!$C$4:$ALN$59,D$4,0)),"",HLOOKUP($B699,'Base facturation'!$C$4:$ALN$59,D$4,0))=0,"",IF(ISERROR(HLOOKUP($B699,'Base facturation'!$C$4:$ALN$59,D$4,0)),"",HLOOKUP($B699,'Base facturation'!$C$4:$ALN$59,D$4,0)))</f>
        <v/>
      </c>
      <c r="E699" s="283" t="str">
        <f>IF(IF(ISERROR(HLOOKUP($B699,'Base facturation'!$C$4:$ALN$59,E$4,0)),"",HLOOKUP($B699,'Base facturation'!$C$4:$ALN$59,E$4,0))=0,"",IF(ISERROR(HLOOKUP($B699,'Base facturation'!$C$4:$ALN$59,E$4,0)),"",HLOOKUP($B699,'Base facturation'!$C$4:$ALN$59,E$4,0)))</f>
        <v/>
      </c>
      <c r="F699" s="287" t="str">
        <f>IF(IF(ISERROR(HLOOKUP($B699,'Base facturation'!$C$4:$ALN$59,F$4,0)),"",HLOOKUP($B699,'Base facturation'!$C$4:$ALN$59,F$4,0))=0,"",IF(ISERROR(HLOOKUP($B699,'Base facturation'!$C$4:$ALN$59,F$4,0)),"",HLOOKUP($B699,'Base facturation'!$C$4:$ALN$59,F$4,0)))</f>
        <v/>
      </c>
      <c r="G699" s="309" t="str">
        <f>IF(IF(ISERROR(HLOOKUP($B699,'Base facturation'!$C$4:$ALN$59,G$4,0)),"",HLOOKUP($B699,'Base facturation'!$C$4:$ALN$59,G$4,0))=0,"",IF(ISERROR(HLOOKUP($B699,'Base facturation'!$C$4:$ALN$59,G$4,0)),"",HLOOKUP($B699,'Base facturation'!$C$4:$ALN$59,G$4,0)))</f>
        <v/>
      </c>
      <c r="H699" s="309" t="str">
        <f>IF(IF(ISERROR(HLOOKUP($B699,'Base facturation'!$C$4:$ALN$59,H$4,0)),"",HLOOKUP($B699,'Base facturation'!$C$4:$ALN$59,H$4,0))=0,"",IF(ISERROR(HLOOKUP($B699,'Base facturation'!$C$4:$ALN$59,H$4,0)),"",HLOOKUP($B699,'Base facturation'!$C$4:$ALN$59,H$4,0)))</f>
        <v/>
      </c>
      <c r="I699" s="287" t="str">
        <f t="shared" si="10"/>
        <v/>
      </c>
      <c r="J699" s="299"/>
      <c r="K699" s="294"/>
      <c r="L699" s="294"/>
      <c r="M699" s="295"/>
    </row>
    <row r="700" spans="2:13" ht="19.600000000000001" customHeight="1" x14ac:dyDescent="0.25">
      <c r="B700" s="282" t="s">
        <v>3507</v>
      </c>
      <c r="C700" s="283" t="str">
        <f>IF(IF(ISERROR(HLOOKUP($B700,'Base facturation'!$C$4:$ALN$59,C$4,0)),"",HLOOKUP($B700,'Base facturation'!$C$4:$ALN$59,C$4,0))=0,"",IF(ISERROR(HLOOKUP($B700,'Base facturation'!$C$4:$ALN$59,C$4,0)),"",HLOOKUP($B700,'Base facturation'!$C$4:$ALN$59,C$4,0)))</f>
        <v/>
      </c>
      <c r="D700" s="283" t="str">
        <f>IF(IF(ISERROR(HLOOKUP($B700,'Base facturation'!$C$4:$ALN$59,D$4,0)),"",HLOOKUP($B700,'Base facturation'!$C$4:$ALN$59,D$4,0))=0,"",IF(ISERROR(HLOOKUP($B700,'Base facturation'!$C$4:$ALN$59,D$4,0)),"",HLOOKUP($B700,'Base facturation'!$C$4:$ALN$59,D$4,0)))</f>
        <v/>
      </c>
      <c r="E700" s="283" t="str">
        <f>IF(IF(ISERROR(HLOOKUP($B700,'Base facturation'!$C$4:$ALN$59,E$4,0)),"",HLOOKUP($B700,'Base facturation'!$C$4:$ALN$59,E$4,0))=0,"",IF(ISERROR(HLOOKUP($B700,'Base facturation'!$C$4:$ALN$59,E$4,0)),"",HLOOKUP($B700,'Base facturation'!$C$4:$ALN$59,E$4,0)))</f>
        <v/>
      </c>
      <c r="F700" s="287" t="str">
        <f>IF(IF(ISERROR(HLOOKUP($B700,'Base facturation'!$C$4:$ALN$59,F$4,0)),"",HLOOKUP($B700,'Base facturation'!$C$4:$ALN$59,F$4,0))=0,"",IF(ISERROR(HLOOKUP($B700,'Base facturation'!$C$4:$ALN$59,F$4,0)),"",HLOOKUP($B700,'Base facturation'!$C$4:$ALN$59,F$4,0)))</f>
        <v/>
      </c>
      <c r="G700" s="309" t="str">
        <f>IF(IF(ISERROR(HLOOKUP($B700,'Base facturation'!$C$4:$ALN$59,G$4,0)),"",HLOOKUP($B700,'Base facturation'!$C$4:$ALN$59,G$4,0))=0,"",IF(ISERROR(HLOOKUP($B700,'Base facturation'!$C$4:$ALN$59,G$4,0)),"",HLOOKUP($B700,'Base facturation'!$C$4:$ALN$59,G$4,0)))</f>
        <v/>
      </c>
      <c r="H700" s="309" t="str">
        <f>IF(IF(ISERROR(HLOOKUP($B700,'Base facturation'!$C$4:$ALN$59,H$4,0)),"",HLOOKUP($B700,'Base facturation'!$C$4:$ALN$59,H$4,0))=0,"",IF(ISERROR(HLOOKUP($B700,'Base facturation'!$C$4:$ALN$59,H$4,0)),"",HLOOKUP($B700,'Base facturation'!$C$4:$ALN$59,H$4,0)))</f>
        <v/>
      </c>
      <c r="I700" s="287" t="str">
        <f t="shared" si="10"/>
        <v/>
      </c>
      <c r="J700" s="299"/>
      <c r="K700" s="294"/>
      <c r="L700" s="294"/>
      <c r="M700" s="295"/>
    </row>
    <row r="701" spans="2:13" ht="19.600000000000001" customHeight="1" x14ac:dyDescent="0.25">
      <c r="B701" s="282" t="s">
        <v>3508</v>
      </c>
      <c r="C701" s="283" t="str">
        <f>IF(IF(ISERROR(HLOOKUP($B701,'Base facturation'!$C$4:$ALN$59,C$4,0)),"",HLOOKUP($B701,'Base facturation'!$C$4:$ALN$59,C$4,0))=0,"",IF(ISERROR(HLOOKUP($B701,'Base facturation'!$C$4:$ALN$59,C$4,0)),"",HLOOKUP($B701,'Base facturation'!$C$4:$ALN$59,C$4,0)))</f>
        <v/>
      </c>
      <c r="D701" s="283" t="str">
        <f>IF(IF(ISERROR(HLOOKUP($B701,'Base facturation'!$C$4:$ALN$59,D$4,0)),"",HLOOKUP($B701,'Base facturation'!$C$4:$ALN$59,D$4,0))=0,"",IF(ISERROR(HLOOKUP($B701,'Base facturation'!$C$4:$ALN$59,D$4,0)),"",HLOOKUP($B701,'Base facturation'!$C$4:$ALN$59,D$4,0)))</f>
        <v/>
      </c>
      <c r="E701" s="283" t="str">
        <f>IF(IF(ISERROR(HLOOKUP($B701,'Base facturation'!$C$4:$ALN$59,E$4,0)),"",HLOOKUP($B701,'Base facturation'!$C$4:$ALN$59,E$4,0))=0,"",IF(ISERROR(HLOOKUP($B701,'Base facturation'!$C$4:$ALN$59,E$4,0)),"",HLOOKUP($B701,'Base facturation'!$C$4:$ALN$59,E$4,0)))</f>
        <v/>
      </c>
      <c r="F701" s="287" t="str">
        <f>IF(IF(ISERROR(HLOOKUP($B701,'Base facturation'!$C$4:$ALN$59,F$4,0)),"",HLOOKUP($B701,'Base facturation'!$C$4:$ALN$59,F$4,0))=0,"",IF(ISERROR(HLOOKUP($B701,'Base facturation'!$C$4:$ALN$59,F$4,0)),"",HLOOKUP($B701,'Base facturation'!$C$4:$ALN$59,F$4,0)))</f>
        <v/>
      </c>
      <c r="G701" s="309" t="str">
        <f>IF(IF(ISERROR(HLOOKUP($B701,'Base facturation'!$C$4:$ALN$59,G$4,0)),"",HLOOKUP($B701,'Base facturation'!$C$4:$ALN$59,G$4,0))=0,"",IF(ISERROR(HLOOKUP($B701,'Base facturation'!$C$4:$ALN$59,G$4,0)),"",HLOOKUP($B701,'Base facturation'!$C$4:$ALN$59,G$4,0)))</f>
        <v/>
      </c>
      <c r="H701" s="309" t="str">
        <f>IF(IF(ISERROR(HLOOKUP($B701,'Base facturation'!$C$4:$ALN$59,H$4,0)),"",HLOOKUP($B701,'Base facturation'!$C$4:$ALN$59,H$4,0))=0,"",IF(ISERROR(HLOOKUP($B701,'Base facturation'!$C$4:$ALN$59,H$4,0)),"",HLOOKUP($B701,'Base facturation'!$C$4:$ALN$59,H$4,0)))</f>
        <v/>
      </c>
      <c r="I701" s="287" t="str">
        <f t="shared" si="10"/>
        <v/>
      </c>
      <c r="J701" s="299"/>
      <c r="K701" s="294"/>
      <c r="L701" s="294"/>
      <c r="M701" s="295"/>
    </row>
    <row r="702" spans="2:13" ht="19.600000000000001" customHeight="1" x14ac:dyDescent="0.25">
      <c r="B702" s="282" t="s">
        <v>3509</v>
      </c>
      <c r="C702" s="283" t="str">
        <f>IF(IF(ISERROR(HLOOKUP($B702,'Base facturation'!$C$4:$ALN$59,C$4,0)),"",HLOOKUP($B702,'Base facturation'!$C$4:$ALN$59,C$4,0))=0,"",IF(ISERROR(HLOOKUP($B702,'Base facturation'!$C$4:$ALN$59,C$4,0)),"",HLOOKUP($B702,'Base facturation'!$C$4:$ALN$59,C$4,0)))</f>
        <v/>
      </c>
      <c r="D702" s="283" t="str">
        <f>IF(IF(ISERROR(HLOOKUP($B702,'Base facturation'!$C$4:$ALN$59,D$4,0)),"",HLOOKUP($B702,'Base facturation'!$C$4:$ALN$59,D$4,0))=0,"",IF(ISERROR(HLOOKUP($B702,'Base facturation'!$C$4:$ALN$59,D$4,0)),"",HLOOKUP($B702,'Base facturation'!$C$4:$ALN$59,D$4,0)))</f>
        <v/>
      </c>
      <c r="E702" s="283" t="str">
        <f>IF(IF(ISERROR(HLOOKUP($B702,'Base facturation'!$C$4:$ALN$59,E$4,0)),"",HLOOKUP($B702,'Base facturation'!$C$4:$ALN$59,E$4,0))=0,"",IF(ISERROR(HLOOKUP($B702,'Base facturation'!$C$4:$ALN$59,E$4,0)),"",HLOOKUP($B702,'Base facturation'!$C$4:$ALN$59,E$4,0)))</f>
        <v/>
      </c>
      <c r="F702" s="287" t="str">
        <f>IF(IF(ISERROR(HLOOKUP($B702,'Base facturation'!$C$4:$ALN$59,F$4,0)),"",HLOOKUP($B702,'Base facturation'!$C$4:$ALN$59,F$4,0))=0,"",IF(ISERROR(HLOOKUP($B702,'Base facturation'!$C$4:$ALN$59,F$4,0)),"",HLOOKUP($B702,'Base facturation'!$C$4:$ALN$59,F$4,0)))</f>
        <v/>
      </c>
      <c r="G702" s="309" t="str">
        <f>IF(IF(ISERROR(HLOOKUP($B702,'Base facturation'!$C$4:$ALN$59,G$4,0)),"",HLOOKUP($B702,'Base facturation'!$C$4:$ALN$59,G$4,0))=0,"",IF(ISERROR(HLOOKUP($B702,'Base facturation'!$C$4:$ALN$59,G$4,0)),"",HLOOKUP($B702,'Base facturation'!$C$4:$ALN$59,G$4,0)))</f>
        <v/>
      </c>
      <c r="H702" s="309" t="str">
        <f>IF(IF(ISERROR(HLOOKUP($B702,'Base facturation'!$C$4:$ALN$59,H$4,0)),"",HLOOKUP($B702,'Base facturation'!$C$4:$ALN$59,H$4,0))=0,"",IF(ISERROR(HLOOKUP($B702,'Base facturation'!$C$4:$ALN$59,H$4,0)),"",HLOOKUP($B702,'Base facturation'!$C$4:$ALN$59,H$4,0)))</f>
        <v/>
      </c>
      <c r="I702" s="287" t="str">
        <f t="shared" si="10"/>
        <v/>
      </c>
      <c r="J702" s="299"/>
      <c r="K702" s="294"/>
      <c r="L702" s="294"/>
      <c r="M702" s="295"/>
    </row>
    <row r="703" spans="2:13" ht="19.600000000000001" customHeight="1" x14ac:dyDescent="0.25">
      <c r="B703" s="282" t="s">
        <v>3510</v>
      </c>
      <c r="C703" s="283" t="str">
        <f>IF(IF(ISERROR(HLOOKUP($B703,'Base facturation'!$C$4:$ALN$59,C$4,0)),"",HLOOKUP($B703,'Base facturation'!$C$4:$ALN$59,C$4,0))=0,"",IF(ISERROR(HLOOKUP($B703,'Base facturation'!$C$4:$ALN$59,C$4,0)),"",HLOOKUP($B703,'Base facturation'!$C$4:$ALN$59,C$4,0)))</f>
        <v/>
      </c>
      <c r="D703" s="283" t="str">
        <f>IF(IF(ISERROR(HLOOKUP($B703,'Base facturation'!$C$4:$ALN$59,D$4,0)),"",HLOOKUP($B703,'Base facturation'!$C$4:$ALN$59,D$4,0))=0,"",IF(ISERROR(HLOOKUP($B703,'Base facturation'!$C$4:$ALN$59,D$4,0)),"",HLOOKUP($B703,'Base facturation'!$C$4:$ALN$59,D$4,0)))</f>
        <v/>
      </c>
      <c r="E703" s="283" t="str">
        <f>IF(IF(ISERROR(HLOOKUP($B703,'Base facturation'!$C$4:$ALN$59,E$4,0)),"",HLOOKUP($B703,'Base facturation'!$C$4:$ALN$59,E$4,0))=0,"",IF(ISERROR(HLOOKUP($B703,'Base facturation'!$C$4:$ALN$59,E$4,0)),"",HLOOKUP($B703,'Base facturation'!$C$4:$ALN$59,E$4,0)))</f>
        <v/>
      </c>
      <c r="F703" s="287" t="str">
        <f>IF(IF(ISERROR(HLOOKUP($B703,'Base facturation'!$C$4:$ALN$59,F$4,0)),"",HLOOKUP($B703,'Base facturation'!$C$4:$ALN$59,F$4,0))=0,"",IF(ISERROR(HLOOKUP($B703,'Base facturation'!$C$4:$ALN$59,F$4,0)),"",HLOOKUP($B703,'Base facturation'!$C$4:$ALN$59,F$4,0)))</f>
        <v/>
      </c>
      <c r="G703" s="309" t="str">
        <f>IF(IF(ISERROR(HLOOKUP($B703,'Base facturation'!$C$4:$ALN$59,G$4,0)),"",HLOOKUP($B703,'Base facturation'!$C$4:$ALN$59,G$4,0))=0,"",IF(ISERROR(HLOOKUP($B703,'Base facturation'!$C$4:$ALN$59,G$4,0)),"",HLOOKUP($B703,'Base facturation'!$C$4:$ALN$59,G$4,0)))</f>
        <v/>
      </c>
      <c r="H703" s="309" t="str">
        <f>IF(IF(ISERROR(HLOOKUP($B703,'Base facturation'!$C$4:$ALN$59,H$4,0)),"",HLOOKUP($B703,'Base facturation'!$C$4:$ALN$59,H$4,0))=0,"",IF(ISERROR(HLOOKUP($B703,'Base facturation'!$C$4:$ALN$59,H$4,0)),"",HLOOKUP($B703,'Base facturation'!$C$4:$ALN$59,H$4,0)))</f>
        <v/>
      </c>
      <c r="I703" s="287" t="str">
        <f t="shared" si="10"/>
        <v/>
      </c>
      <c r="J703" s="299"/>
      <c r="K703" s="294"/>
      <c r="L703" s="294"/>
      <c r="M703" s="295"/>
    </row>
    <row r="704" spans="2:13" ht="19.600000000000001" customHeight="1" x14ac:dyDescent="0.25">
      <c r="B704" s="282" t="s">
        <v>3511</v>
      </c>
      <c r="C704" s="283" t="str">
        <f>IF(IF(ISERROR(HLOOKUP($B704,'Base facturation'!$C$4:$ALN$59,C$4,0)),"",HLOOKUP($B704,'Base facturation'!$C$4:$ALN$59,C$4,0))=0,"",IF(ISERROR(HLOOKUP($B704,'Base facturation'!$C$4:$ALN$59,C$4,0)),"",HLOOKUP($B704,'Base facturation'!$C$4:$ALN$59,C$4,0)))</f>
        <v/>
      </c>
      <c r="D704" s="283" t="str">
        <f>IF(IF(ISERROR(HLOOKUP($B704,'Base facturation'!$C$4:$ALN$59,D$4,0)),"",HLOOKUP($B704,'Base facturation'!$C$4:$ALN$59,D$4,0))=0,"",IF(ISERROR(HLOOKUP($B704,'Base facturation'!$C$4:$ALN$59,D$4,0)),"",HLOOKUP($B704,'Base facturation'!$C$4:$ALN$59,D$4,0)))</f>
        <v/>
      </c>
      <c r="E704" s="283" t="str">
        <f>IF(IF(ISERROR(HLOOKUP($B704,'Base facturation'!$C$4:$ALN$59,E$4,0)),"",HLOOKUP($B704,'Base facturation'!$C$4:$ALN$59,E$4,0))=0,"",IF(ISERROR(HLOOKUP($B704,'Base facturation'!$C$4:$ALN$59,E$4,0)),"",HLOOKUP($B704,'Base facturation'!$C$4:$ALN$59,E$4,0)))</f>
        <v/>
      </c>
      <c r="F704" s="287" t="str">
        <f>IF(IF(ISERROR(HLOOKUP($B704,'Base facturation'!$C$4:$ALN$59,F$4,0)),"",HLOOKUP($B704,'Base facturation'!$C$4:$ALN$59,F$4,0))=0,"",IF(ISERROR(HLOOKUP($B704,'Base facturation'!$C$4:$ALN$59,F$4,0)),"",HLOOKUP($B704,'Base facturation'!$C$4:$ALN$59,F$4,0)))</f>
        <v/>
      </c>
      <c r="G704" s="309" t="str">
        <f>IF(IF(ISERROR(HLOOKUP($B704,'Base facturation'!$C$4:$ALN$59,G$4,0)),"",HLOOKUP($B704,'Base facturation'!$C$4:$ALN$59,G$4,0))=0,"",IF(ISERROR(HLOOKUP($B704,'Base facturation'!$C$4:$ALN$59,G$4,0)),"",HLOOKUP($B704,'Base facturation'!$C$4:$ALN$59,G$4,0)))</f>
        <v/>
      </c>
      <c r="H704" s="309" t="str">
        <f>IF(IF(ISERROR(HLOOKUP($B704,'Base facturation'!$C$4:$ALN$59,H$4,0)),"",HLOOKUP($B704,'Base facturation'!$C$4:$ALN$59,H$4,0))=0,"",IF(ISERROR(HLOOKUP($B704,'Base facturation'!$C$4:$ALN$59,H$4,0)),"",HLOOKUP($B704,'Base facturation'!$C$4:$ALN$59,H$4,0)))</f>
        <v/>
      </c>
      <c r="I704" s="287" t="str">
        <f t="shared" si="10"/>
        <v/>
      </c>
      <c r="J704" s="299"/>
      <c r="K704" s="294"/>
      <c r="L704" s="294"/>
      <c r="M704" s="295"/>
    </row>
    <row r="705" spans="2:13" ht="19.600000000000001" customHeight="1" x14ac:dyDescent="0.25">
      <c r="B705" s="282" t="s">
        <v>3512</v>
      </c>
      <c r="C705" s="283" t="str">
        <f>IF(IF(ISERROR(HLOOKUP($B705,'Base facturation'!$C$4:$ALN$59,C$4,0)),"",HLOOKUP($B705,'Base facturation'!$C$4:$ALN$59,C$4,0))=0,"",IF(ISERROR(HLOOKUP($B705,'Base facturation'!$C$4:$ALN$59,C$4,0)),"",HLOOKUP($B705,'Base facturation'!$C$4:$ALN$59,C$4,0)))</f>
        <v/>
      </c>
      <c r="D705" s="283" t="str">
        <f>IF(IF(ISERROR(HLOOKUP($B705,'Base facturation'!$C$4:$ALN$59,D$4,0)),"",HLOOKUP($B705,'Base facturation'!$C$4:$ALN$59,D$4,0))=0,"",IF(ISERROR(HLOOKUP($B705,'Base facturation'!$C$4:$ALN$59,D$4,0)),"",HLOOKUP($B705,'Base facturation'!$C$4:$ALN$59,D$4,0)))</f>
        <v/>
      </c>
      <c r="E705" s="283" t="str">
        <f>IF(IF(ISERROR(HLOOKUP($B705,'Base facturation'!$C$4:$ALN$59,E$4,0)),"",HLOOKUP($B705,'Base facturation'!$C$4:$ALN$59,E$4,0))=0,"",IF(ISERROR(HLOOKUP($B705,'Base facturation'!$C$4:$ALN$59,E$4,0)),"",HLOOKUP($B705,'Base facturation'!$C$4:$ALN$59,E$4,0)))</f>
        <v/>
      </c>
      <c r="F705" s="287" t="str">
        <f>IF(IF(ISERROR(HLOOKUP($B705,'Base facturation'!$C$4:$ALN$59,F$4,0)),"",HLOOKUP($B705,'Base facturation'!$C$4:$ALN$59,F$4,0))=0,"",IF(ISERROR(HLOOKUP($B705,'Base facturation'!$C$4:$ALN$59,F$4,0)),"",HLOOKUP($B705,'Base facturation'!$C$4:$ALN$59,F$4,0)))</f>
        <v/>
      </c>
      <c r="G705" s="309" t="str">
        <f>IF(IF(ISERROR(HLOOKUP($B705,'Base facturation'!$C$4:$ALN$59,G$4,0)),"",HLOOKUP($B705,'Base facturation'!$C$4:$ALN$59,G$4,0))=0,"",IF(ISERROR(HLOOKUP($B705,'Base facturation'!$C$4:$ALN$59,G$4,0)),"",HLOOKUP($B705,'Base facturation'!$C$4:$ALN$59,G$4,0)))</f>
        <v/>
      </c>
      <c r="H705" s="309" t="str">
        <f>IF(IF(ISERROR(HLOOKUP($B705,'Base facturation'!$C$4:$ALN$59,H$4,0)),"",HLOOKUP($B705,'Base facturation'!$C$4:$ALN$59,H$4,0))=0,"",IF(ISERROR(HLOOKUP($B705,'Base facturation'!$C$4:$ALN$59,H$4,0)),"",HLOOKUP($B705,'Base facturation'!$C$4:$ALN$59,H$4,0)))</f>
        <v/>
      </c>
      <c r="I705" s="287" t="str">
        <f t="shared" si="10"/>
        <v/>
      </c>
      <c r="J705" s="299"/>
      <c r="K705" s="294"/>
      <c r="L705" s="294"/>
      <c r="M705" s="295"/>
    </row>
    <row r="706" spans="2:13" ht="19.600000000000001" customHeight="1" x14ac:dyDescent="0.25">
      <c r="B706" s="282" t="s">
        <v>3513</v>
      </c>
      <c r="C706" s="283" t="str">
        <f>IF(IF(ISERROR(HLOOKUP($B706,'Base facturation'!$C$4:$ALN$59,C$4,0)),"",HLOOKUP($B706,'Base facturation'!$C$4:$ALN$59,C$4,0))=0,"",IF(ISERROR(HLOOKUP($B706,'Base facturation'!$C$4:$ALN$59,C$4,0)),"",HLOOKUP($B706,'Base facturation'!$C$4:$ALN$59,C$4,0)))</f>
        <v/>
      </c>
      <c r="D706" s="283" t="str">
        <f>IF(IF(ISERROR(HLOOKUP($B706,'Base facturation'!$C$4:$ALN$59,D$4,0)),"",HLOOKUP($B706,'Base facturation'!$C$4:$ALN$59,D$4,0))=0,"",IF(ISERROR(HLOOKUP($B706,'Base facturation'!$C$4:$ALN$59,D$4,0)),"",HLOOKUP($B706,'Base facturation'!$C$4:$ALN$59,D$4,0)))</f>
        <v/>
      </c>
      <c r="E706" s="283" t="str">
        <f>IF(IF(ISERROR(HLOOKUP($B706,'Base facturation'!$C$4:$ALN$59,E$4,0)),"",HLOOKUP($B706,'Base facturation'!$C$4:$ALN$59,E$4,0))=0,"",IF(ISERROR(HLOOKUP($B706,'Base facturation'!$C$4:$ALN$59,E$4,0)),"",HLOOKUP($B706,'Base facturation'!$C$4:$ALN$59,E$4,0)))</f>
        <v/>
      </c>
      <c r="F706" s="287" t="str">
        <f>IF(IF(ISERROR(HLOOKUP($B706,'Base facturation'!$C$4:$ALN$59,F$4,0)),"",HLOOKUP($B706,'Base facturation'!$C$4:$ALN$59,F$4,0))=0,"",IF(ISERROR(HLOOKUP($B706,'Base facturation'!$C$4:$ALN$59,F$4,0)),"",HLOOKUP($B706,'Base facturation'!$C$4:$ALN$59,F$4,0)))</f>
        <v/>
      </c>
      <c r="G706" s="309" t="str">
        <f>IF(IF(ISERROR(HLOOKUP($B706,'Base facturation'!$C$4:$ALN$59,G$4,0)),"",HLOOKUP($B706,'Base facturation'!$C$4:$ALN$59,G$4,0))=0,"",IF(ISERROR(HLOOKUP($B706,'Base facturation'!$C$4:$ALN$59,G$4,0)),"",HLOOKUP($B706,'Base facturation'!$C$4:$ALN$59,G$4,0)))</f>
        <v/>
      </c>
      <c r="H706" s="309" t="str">
        <f>IF(IF(ISERROR(HLOOKUP($B706,'Base facturation'!$C$4:$ALN$59,H$4,0)),"",HLOOKUP($B706,'Base facturation'!$C$4:$ALN$59,H$4,0))=0,"",IF(ISERROR(HLOOKUP($B706,'Base facturation'!$C$4:$ALN$59,H$4,0)),"",HLOOKUP($B706,'Base facturation'!$C$4:$ALN$59,H$4,0)))</f>
        <v/>
      </c>
      <c r="I706" s="287" t="str">
        <f t="shared" si="10"/>
        <v/>
      </c>
      <c r="J706" s="299"/>
      <c r="K706" s="294"/>
      <c r="L706" s="294"/>
      <c r="M706" s="295"/>
    </row>
    <row r="707" spans="2:13" ht="19.600000000000001" customHeight="1" x14ac:dyDescent="0.25">
      <c r="B707" s="282" t="s">
        <v>3514</v>
      </c>
      <c r="C707" s="283" t="str">
        <f>IF(IF(ISERROR(HLOOKUP($B707,'Base facturation'!$C$4:$ALN$59,C$4,0)),"",HLOOKUP($B707,'Base facturation'!$C$4:$ALN$59,C$4,0))=0,"",IF(ISERROR(HLOOKUP($B707,'Base facturation'!$C$4:$ALN$59,C$4,0)),"",HLOOKUP($B707,'Base facturation'!$C$4:$ALN$59,C$4,0)))</f>
        <v/>
      </c>
      <c r="D707" s="283" t="str">
        <f>IF(IF(ISERROR(HLOOKUP($B707,'Base facturation'!$C$4:$ALN$59,D$4,0)),"",HLOOKUP($B707,'Base facturation'!$C$4:$ALN$59,D$4,0))=0,"",IF(ISERROR(HLOOKUP($B707,'Base facturation'!$C$4:$ALN$59,D$4,0)),"",HLOOKUP($B707,'Base facturation'!$C$4:$ALN$59,D$4,0)))</f>
        <v/>
      </c>
      <c r="E707" s="283" t="str">
        <f>IF(IF(ISERROR(HLOOKUP($B707,'Base facturation'!$C$4:$ALN$59,E$4,0)),"",HLOOKUP($B707,'Base facturation'!$C$4:$ALN$59,E$4,0))=0,"",IF(ISERROR(HLOOKUP($B707,'Base facturation'!$C$4:$ALN$59,E$4,0)),"",HLOOKUP($B707,'Base facturation'!$C$4:$ALN$59,E$4,0)))</f>
        <v/>
      </c>
      <c r="F707" s="287" t="str">
        <f>IF(IF(ISERROR(HLOOKUP($B707,'Base facturation'!$C$4:$ALN$59,F$4,0)),"",HLOOKUP($B707,'Base facturation'!$C$4:$ALN$59,F$4,0))=0,"",IF(ISERROR(HLOOKUP($B707,'Base facturation'!$C$4:$ALN$59,F$4,0)),"",HLOOKUP($B707,'Base facturation'!$C$4:$ALN$59,F$4,0)))</f>
        <v/>
      </c>
      <c r="G707" s="309" t="str">
        <f>IF(IF(ISERROR(HLOOKUP($B707,'Base facturation'!$C$4:$ALN$59,G$4,0)),"",HLOOKUP($B707,'Base facturation'!$C$4:$ALN$59,G$4,0))=0,"",IF(ISERROR(HLOOKUP($B707,'Base facturation'!$C$4:$ALN$59,G$4,0)),"",HLOOKUP($B707,'Base facturation'!$C$4:$ALN$59,G$4,0)))</f>
        <v/>
      </c>
      <c r="H707" s="309" t="str">
        <f>IF(IF(ISERROR(HLOOKUP($B707,'Base facturation'!$C$4:$ALN$59,H$4,0)),"",HLOOKUP($B707,'Base facturation'!$C$4:$ALN$59,H$4,0))=0,"",IF(ISERROR(HLOOKUP($B707,'Base facturation'!$C$4:$ALN$59,H$4,0)),"",HLOOKUP($B707,'Base facturation'!$C$4:$ALN$59,H$4,0)))</f>
        <v/>
      </c>
      <c r="I707" s="287" t="str">
        <f t="shared" si="10"/>
        <v/>
      </c>
      <c r="J707" s="299"/>
      <c r="K707" s="294"/>
      <c r="L707" s="294"/>
      <c r="M707" s="295"/>
    </row>
    <row r="708" spans="2:13" ht="19.600000000000001" customHeight="1" x14ac:dyDescent="0.25">
      <c r="B708" s="282" t="s">
        <v>3515</v>
      </c>
      <c r="C708" s="283" t="str">
        <f>IF(IF(ISERROR(HLOOKUP($B708,'Base facturation'!$C$4:$ALN$59,C$4,0)),"",HLOOKUP($B708,'Base facturation'!$C$4:$ALN$59,C$4,0))=0,"",IF(ISERROR(HLOOKUP($B708,'Base facturation'!$C$4:$ALN$59,C$4,0)),"",HLOOKUP($B708,'Base facturation'!$C$4:$ALN$59,C$4,0)))</f>
        <v/>
      </c>
      <c r="D708" s="283" t="str">
        <f>IF(IF(ISERROR(HLOOKUP($B708,'Base facturation'!$C$4:$ALN$59,D$4,0)),"",HLOOKUP($B708,'Base facturation'!$C$4:$ALN$59,D$4,0))=0,"",IF(ISERROR(HLOOKUP($B708,'Base facturation'!$C$4:$ALN$59,D$4,0)),"",HLOOKUP($B708,'Base facturation'!$C$4:$ALN$59,D$4,0)))</f>
        <v/>
      </c>
      <c r="E708" s="283" t="str">
        <f>IF(IF(ISERROR(HLOOKUP($B708,'Base facturation'!$C$4:$ALN$59,E$4,0)),"",HLOOKUP($B708,'Base facturation'!$C$4:$ALN$59,E$4,0))=0,"",IF(ISERROR(HLOOKUP($B708,'Base facturation'!$C$4:$ALN$59,E$4,0)),"",HLOOKUP($B708,'Base facturation'!$C$4:$ALN$59,E$4,0)))</f>
        <v/>
      </c>
      <c r="F708" s="287" t="str">
        <f>IF(IF(ISERROR(HLOOKUP($B708,'Base facturation'!$C$4:$ALN$59,F$4,0)),"",HLOOKUP($B708,'Base facturation'!$C$4:$ALN$59,F$4,0))=0,"",IF(ISERROR(HLOOKUP($B708,'Base facturation'!$C$4:$ALN$59,F$4,0)),"",HLOOKUP($B708,'Base facturation'!$C$4:$ALN$59,F$4,0)))</f>
        <v/>
      </c>
      <c r="G708" s="309" t="str">
        <f>IF(IF(ISERROR(HLOOKUP($B708,'Base facturation'!$C$4:$ALN$59,G$4,0)),"",HLOOKUP($B708,'Base facturation'!$C$4:$ALN$59,G$4,0))=0,"",IF(ISERROR(HLOOKUP($B708,'Base facturation'!$C$4:$ALN$59,G$4,0)),"",HLOOKUP($B708,'Base facturation'!$C$4:$ALN$59,G$4,0)))</f>
        <v/>
      </c>
      <c r="H708" s="309" t="str">
        <f>IF(IF(ISERROR(HLOOKUP($B708,'Base facturation'!$C$4:$ALN$59,H$4,0)),"",HLOOKUP($B708,'Base facturation'!$C$4:$ALN$59,H$4,0))=0,"",IF(ISERROR(HLOOKUP($B708,'Base facturation'!$C$4:$ALN$59,H$4,0)),"",HLOOKUP($B708,'Base facturation'!$C$4:$ALN$59,H$4,0)))</f>
        <v/>
      </c>
      <c r="I708" s="287" t="str">
        <f t="shared" si="10"/>
        <v/>
      </c>
      <c r="J708" s="299"/>
      <c r="K708" s="294"/>
      <c r="L708" s="294"/>
      <c r="M708" s="295"/>
    </row>
    <row r="709" spans="2:13" ht="19.600000000000001" customHeight="1" x14ac:dyDescent="0.25">
      <c r="B709" s="282" t="s">
        <v>3516</v>
      </c>
      <c r="C709" s="283" t="str">
        <f>IF(IF(ISERROR(HLOOKUP($B709,'Base facturation'!$C$4:$ALN$59,C$4,0)),"",HLOOKUP($B709,'Base facturation'!$C$4:$ALN$59,C$4,0))=0,"",IF(ISERROR(HLOOKUP($B709,'Base facturation'!$C$4:$ALN$59,C$4,0)),"",HLOOKUP($B709,'Base facturation'!$C$4:$ALN$59,C$4,0)))</f>
        <v/>
      </c>
      <c r="D709" s="283" t="str">
        <f>IF(IF(ISERROR(HLOOKUP($B709,'Base facturation'!$C$4:$ALN$59,D$4,0)),"",HLOOKUP($B709,'Base facturation'!$C$4:$ALN$59,D$4,0))=0,"",IF(ISERROR(HLOOKUP($B709,'Base facturation'!$C$4:$ALN$59,D$4,0)),"",HLOOKUP($B709,'Base facturation'!$C$4:$ALN$59,D$4,0)))</f>
        <v/>
      </c>
      <c r="E709" s="283" t="str">
        <f>IF(IF(ISERROR(HLOOKUP($B709,'Base facturation'!$C$4:$ALN$59,E$4,0)),"",HLOOKUP($B709,'Base facturation'!$C$4:$ALN$59,E$4,0))=0,"",IF(ISERROR(HLOOKUP($B709,'Base facturation'!$C$4:$ALN$59,E$4,0)),"",HLOOKUP($B709,'Base facturation'!$C$4:$ALN$59,E$4,0)))</f>
        <v/>
      </c>
      <c r="F709" s="287" t="str">
        <f>IF(IF(ISERROR(HLOOKUP($B709,'Base facturation'!$C$4:$ALN$59,F$4,0)),"",HLOOKUP($B709,'Base facturation'!$C$4:$ALN$59,F$4,0))=0,"",IF(ISERROR(HLOOKUP($B709,'Base facturation'!$C$4:$ALN$59,F$4,0)),"",HLOOKUP($B709,'Base facturation'!$C$4:$ALN$59,F$4,0)))</f>
        <v/>
      </c>
      <c r="G709" s="309" t="str">
        <f>IF(IF(ISERROR(HLOOKUP($B709,'Base facturation'!$C$4:$ALN$59,G$4,0)),"",HLOOKUP($B709,'Base facturation'!$C$4:$ALN$59,G$4,0))=0,"",IF(ISERROR(HLOOKUP($B709,'Base facturation'!$C$4:$ALN$59,G$4,0)),"",HLOOKUP($B709,'Base facturation'!$C$4:$ALN$59,G$4,0)))</f>
        <v/>
      </c>
      <c r="H709" s="309" t="str">
        <f>IF(IF(ISERROR(HLOOKUP($B709,'Base facturation'!$C$4:$ALN$59,H$4,0)),"",HLOOKUP($B709,'Base facturation'!$C$4:$ALN$59,H$4,0))=0,"",IF(ISERROR(HLOOKUP($B709,'Base facturation'!$C$4:$ALN$59,H$4,0)),"",HLOOKUP($B709,'Base facturation'!$C$4:$ALN$59,H$4,0)))</f>
        <v/>
      </c>
      <c r="I709" s="287" t="str">
        <f t="shared" si="10"/>
        <v/>
      </c>
      <c r="J709" s="299"/>
      <c r="K709" s="294"/>
      <c r="L709" s="294"/>
      <c r="M709" s="295"/>
    </row>
    <row r="710" spans="2:13" ht="19.600000000000001" customHeight="1" x14ac:dyDescent="0.25">
      <c r="B710" s="282" t="s">
        <v>3517</v>
      </c>
      <c r="C710" s="283" t="str">
        <f>IF(IF(ISERROR(HLOOKUP($B710,'Base facturation'!$C$4:$ALN$59,C$4,0)),"",HLOOKUP($B710,'Base facturation'!$C$4:$ALN$59,C$4,0))=0,"",IF(ISERROR(HLOOKUP($B710,'Base facturation'!$C$4:$ALN$59,C$4,0)),"",HLOOKUP($B710,'Base facturation'!$C$4:$ALN$59,C$4,0)))</f>
        <v/>
      </c>
      <c r="D710" s="283" t="str">
        <f>IF(IF(ISERROR(HLOOKUP($B710,'Base facturation'!$C$4:$ALN$59,D$4,0)),"",HLOOKUP($B710,'Base facturation'!$C$4:$ALN$59,D$4,0))=0,"",IF(ISERROR(HLOOKUP($B710,'Base facturation'!$C$4:$ALN$59,D$4,0)),"",HLOOKUP($B710,'Base facturation'!$C$4:$ALN$59,D$4,0)))</f>
        <v/>
      </c>
      <c r="E710" s="283" t="str">
        <f>IF(IF(ISERROR(HLOOKUP($B710,'Base facturation'!$C$4:$ALN$59,E$4,0)),"",HLOOKUP($B710,'Base facturation'!$C$4:$ALN$59,E$4,0))=0,"",IF(ISERROR(HLOOKUP($B710,'Base facturation'!$C$4:$ALN$59,E$4,0)),"",HLOOKUP($B710,'Base facturation'!$C$4:$ALN$59,E$4,0)))</f>
        <v/>
      </c>
      <c r="F710" s="287" t="str">
        <f>IF(IF(ISERROR(HLOOKUP($B710,'Base facturation'!$C$4:$ALN$59,F$4,0)),"",HLOOKUP($B710,'Base facturation'!$C$4:$ALN$59,F$4,0))=0,"",IF(ISERROR(HLOOKUP($B710,'Base facturation'!$C$4:$ALN$59,F$4,0)),"",HLOOKUP($B710,'Base facturation'!$C$4:$ALN$59,F$4,0)))</f>
        <v/>
      </c>
      <c r="G710" s="309" t="str">
        <f>IF(IF(ISERROR(HLOOKUP($B710,'Base facturation'!$C$4:$ALN$59,G$4,0)),"",HLOOKUP($B710,'Base facturation'!$C$4:$ALN$59,G$4,0))=0,"",IF(ISERROR(HLOOKUP($B710,'Base facturation'!$C$4:$ALN$59,G$4,0)),"",HLOOKUP($B710,'Base facturation'!$C$4:$ALN$59,G$4,0)))</f>
        <v/>
      </c>
      <c r="H710" s="309" t="str">
        <f>IF(IF(ISERROR(HLOOKUP($B710,'Base facturation'!$C$4:$ALN$59,H$4,0)),"",HLOOKUP($B710,'Base facturation'!$C$4:$ALN$59,H$4,0))=0,"",IF(ISERROR(HLOOKUP($B710,'Base facturation'!$C$4:$ALN$59,H$4,0)),"",HLOOKUP($B710,'Base facturation'!$C$4:$ALN$59,H$4,0)))</f>
        <v/>
      </c>
      <c r="I710" s="287" t="str">
        <f t="shared" si="10"/>
        <v/>
      </c>
      <c r="J710" s="299"/>
      <c r="K710" s="294"/>
      <c r="L710" s="294"/>
      <c r="M710" s="295"/>
    </row>
    <row r="711" spans="2:13" ht="19.600000000000001" customHeight="1" x14ac:dyDescent="0.25">
      <c r="B711" s="282" t="s">
        <v>3518</v>
      </c>
      <c r="C711" s="283" t="str">
        <f>IF(IF(ISERROR(HLOOKUP($B711,'Base facturation'!$C$4:$ALN$59,C$4,0)),"",HLOOKUP($B711,'Base facturation'!$C$4:$ALN$59,C$4,0))=0,"",IF(ISERROR(HLOOKUP($B711,'Base facturation'!$C$4:$ALN$59,C$4,0)),"",HLOOKUP($B711,'Base facturation'!$C$4:$ALN$59,C$4,0)))</f>
        <v/>
      </c>
      <c r="D711" s="283" t="str">
        <f>IF(IF(ISERROR(HLOOKUP($B711,'Base facturation'!$C$4:$ALN$59,D$4,0)),"",HLOOKUP($B711,'Base facturation'!$C$4:$ALN$59,D$4,0))=0,"",IF(ISERROR(HLOOKUP($B711,'Base facturation'!$C$4:$ALN$59,D$4,0)),"",HLOOKUP($B711,'Base facturation'!$C$4:$ALN$59,D$4,0)))</f>
        <v/>
      </c>
      <c r="E711" s="283" t="str">
        <f>IF(IF(ISERROR(HLOOKUP($B711,'Base facturation'!$C$4:$ALN$59,E$4,0)),"",HLOOKUP($B711,'Base facturation'!$C$4:$ALN$59,E$4,0))=0,"",IF(ISERROR(HLOOKUP($B711,'Base facturation'!$C$4:$ALN$59,E$4,0)),"",HLOOKUP($B711,'Base facturation'!$C$4:$ALN$59,E$4,0)))</f>
        <v/>
      </c>
      <c r="F711" s="287" t="str">
        <f>IF(IF(ISERROR(HLOOKUP($B711,'Base facturation'!$C$4:$ALN$59,F$4,0)),"",HLOOKUP($B711,'Base facturation'!$C$4:$ALN$59,F$4,0))=0,"",IF(ISERROR(HLOOKUP($B711,'Base facturation'!$C$4:$ALN$59,F$4,0)),"",HLOOKUP($B711,'Base facturation'!$C$4:$ALN$59,F$4,0)))</f>
        <v/>
      </c>
      <c r="G711" s="309" t="str">
        <f>IF(IF(ISERROR(HLOOKUP($B711,'Base facturation'!$C$4:$ALN$59,G$4,0)),"",HLOOKUP($B711,'Base facturation'!$C$4:$ALN$59,G$4,0))=0,"",IF(ISERROR(HLOOKUP($B711,'Base facturation'!$C$4:$ALN$59,G$4,0)),"",HLOOKUP($B711,'Base facturation'!$C$4:$ALN$59,G$4,0)))</f>
        <v/>
      </c>
      <c r="H711" s="309" t="str">
        <f>IF(IF(ISERROR(HLOOKUP($B711,'Base facturation'!$C$4:$ALN$59,H$4,0)),"",HLOOKUP($B711,'Base facturation'!$C$4:$ALN$59,H$4,0))=0,"",IF(ISERROR(HLOOKUP($B711,'Base facturation'!$C$4:$ALN$59,H$4,0)),"",HLOOKUP($B711,'Base facturation'!$C$4:$ALN$59,H$4,0)))</f>
        <v/>
      </c>
      <c r="I711" s="287" t="str">
        <f t="shared" ref="I711:I774" si="11">IF(H711="","",IF($B$4&gt;H711,"OUI","non"))</f>
        <v/>
      </c>
      <c r="J711" s="299"/>
      <c r="K711" s="294"/>
      <c r="L711" s="294"/>
      <c r="M711" s="295"/>
    </row>
    <row r="712" spans="2:13" ht="19.600000000000001" customHeight="1" x14ac:dyDescent="0.25">
      <c r="B712" s="282" t="s">
        <v>3519</v>
      </c>
      <c r="C712" s="283" t="str">
        <f>IF(IF(ISERROR(HLOOKUP($B712,'Base facturation'!$C$4:$ALN$59,C$4,0)),"",HLOOKUP($B712,'Base facturation'!$C$4:$ALN$59,C$4,0))=0,"",IF(ISERROR(HLOOKUP($B712,'Base facturation'!$C$4:$ALN$59,C$4,0)),"",HLOOKUP($B712,'Base facturation'!$C$4:$ALN$59,C$4,0)))</f>
        <v/>
      </c>
      <c r="D712" s="283" t="str">
        <f>IF(IF(ISERROR(HLOOKUP($B712,'Base facturation'!$C$4:$ALN$59,D$4,0)),"",HLOOKUP($B712,'Base facturation'!$C$4:$ALN$59,D$4,0))=0,"",IF(ISERROR(HLOOKUP($B712,'Base facturation'!$C$4:$ALN$59,D$4,0)),"",HLOOKUP($B712,'Base facturation'!$C$4:$ALN$59,D$4,0)))</f>
        <v/>
      </c>
      <c r="E712" s="283" t="str">
        <f>IF(IF(ISERROR(HLOOKUP($B712,'Base facturation'!$C$4:$ALN$59,E$4,0)),"",HLOOKUP($B712,'Base facturation'!$C$4:$ALN$59,E$4,0))=0,"",IF(ISERROR(HLOOKUP($B712,'Base facturation'!$C$4:$ALN$59,E$4,0)),"",HLOOKUP($B712,'Base facturation'!$C$4:$ALN$59,E$4,0)))</f>
        <v/>
      </c>
      <c r="F712" s="287" t="str">
        <f>IF(IF(ISERROR(HLOOKUP($B712,'Base facturation'!$C$4:$ALN$59,F$4,0)),"",HLOOKUP($B712,'Base facturation'!$C$4:$ALN$59,F$4,0))=0,"",IF(ISERROR(HLOOKUP($B712,'Base facturation'!$C$4:$ALN$59,F$4,0)),"",HLOOKUP($B712,'Base facturation'!$C$4:$ALN$59,F$4,0)))</f>
        <v/>
      </c>
      <c r="G712" s="309" t="str">
        <f>IF(IF(ISERROR(HLOOKUP($B712,'Base facturation'!$C$4:$ALN$59,G$4,0)),"",HLOOKUP($B712,'Base facturation'!$C$4:$ALN$59,G$4,0))=0,"",IF(ISERROR(HLOOKUP($B712,'Base facturation'!$C$4:$ALN$59,G$4,0)),"",HLOOKUP($B712,'Base facturation'!$C$4:$ALN$59,G$4,0)))</f>
        <v/>
      </c>
      <c r="H712" s="309" t="str">
        <f>IF(IF(ISERROR(HLOOKUP($B712,'Base facturation'!$C$4:$ALN$59,H$4,0)),"",HLOOKUP($B712,'Base facturation'!$C$4:$ALN$59,H$4,0))=0,"",IF(ISERROR(HLOOKUP($B712,'Base facturation'!$C$4:$ALN$59,H$4,0)),"",HLOOKUP($B712,'Base facturation'!$C$4:$ALN$59,H$4,0)))</f>
        <v/>
      </c>
      <c r="I712" s="287" t="str">
        <f t="shared" si="11"/>
        <v/>
      </c>
      <c r="J712" s="299"/>
      <c r="K712" s="294"/>
      <c r="L712" s="294"/>
      <c r="M712" s="295"/>
    </row>
    <row r="713" spans="2:13" ht="19.600000000000001" customHeight="1" x14ac:dyDescent="0.25">
      <c r="B713" s="282" t="s">
        <v>3520</v>
      </c>
      <c r="C713" s="283" t="str">
        <f>IF(IF(ISERROR(HLOOKUP($B713,'Base facturation'!$C$4:$ALN$59,C$4,0)),"",HLOOKUP($B713,'Base facturation'!$C$4:$ALN$59,C$4,0))=0,"",IF(ISERROR(HLOOKUP($B713,'Base facturation'!$C$4:$ALN$59,C$4,0)),"",HLOOKUP($B713,'Base facturation'!$C$4:$ALN$59,C$4,0)))</f>
        <v/>
      </c>
      <c r="D713" s="283" t="str">
        <f>IF(IF(ISERROR(HLOOKUP($B713,'Base facturation'!$C$4:$ALN$59,D$4,0)),"",HLOOKUP($B713,'Base facturation'!$C$4:$ALN$59,D$4,0))=0,"",IF(ISERROR(HLOOKUP($B713,'Base facturation'!$C$4:$ALN$59,D$4,0)),"",HLOOKUP($B713,'Base facturation'!$C$4:$ALN$59,D$4,0)))</f>
        <v/>
      </c>
      <c r="E713" s="283" t="str">
        <f>IF(IF(ISERROR(HLOOKUP($B713,'Base facturation'!$C$4:$ALN$59,E$4,0)),"",HLOOKUP($B713,'Base facturation'!$C$4:$ALN$59,E$4,0))=0,"",IF(ISERROR(HLOOKUP($B713,'Base facturation'!$C$4:$ALN$59,E$4,0)),"",HLOOKUP($B713,'Base facturation'!$C$4:$ALN$59,E$4,0)))</f>
        <v/>
      </c>
      <c r="F713" s="287" t="str">
        <f>IF(IF(ISERROR(HLOOKUP($B713,'Base facturation'!$C$4:$ALN$59,F$4,0)),"",HLOOKUP($B713,'Base facturation'!$C$4:$ALN$59,F$4,0))=0,"",IF(ISERROR(HLOOKUP($B713,'Base facturation'!$C$4:$ALN$59,F$4,0)),"",HLOOKUP($B713,'Base facturation'!$C$4:$ALN$59,F$4,0)))</f>
        <v/>
      </c>
      <c r="G713" s="309" t="str">
        <f>IF(IF(ISERROR(HLOOKUP($B713,'Base facturation'!$C$4:$ALN$59,G$4,0)),"",HLOOKUP($B713,'Base facturation'!$C$4:$ALN$59,G$4,0))=0,"",IF(ISERROR(HLOOKUP($B713,'Base facturation'!$C$4:$ALN$59,G$4,0)),"",HLOOKUP($B713,'Base facturation'!$C$4:$ALN$59,G$4,0)))</f>
        <v/>
      </c>
      <c r="H713" s="309" t="str">
        <f>IF(IF(ISERROR(HLOOKUP($B713,'Base facturation'!$C$4:$ALN$59,H$4,0)),"",HLOOKUP($B713,'Base facturation'!$C$4:$ALN$59,H$4,0))=0,"",IF(ISERROR(HLOOKUP($B713,'Base facturation'!$C$4:$ALN$59,H$4,0)),"",HLOOKUP($B713,'Base facturation'!$C$4:$ALN$59,H$4,0)))</f>
        <v/>
      </c>
      <c r="I713" s="287" t="str">
        <f t="shared" si="11"/>
        <v/>
      </c>
      <c r="J713" s="299"/>
      <c r="K713" s="294"/>
      <c r="L713" s="294"/>
      <c r="M713" s="295"/>
    </row>
    <row r="714" spans="2:13" ht="19.600000000000001" customHeight="1" x14ac:dyDescent="0.25">
      <c r="B714" s="282" t="s">
        <v>3521</v>
      </c>
      <c r="C714" s="283" t="str">
        <f>IF(IF(ISERROR(HLOOKUP($B714,'Base facturation'!$C$4:$ALN$59,C$4,0)),"",HLOOKUP($B714,'Base facturation'!$C$4:$ALN$59,C$4,0))=0,"",IF(ISERROR(HLOOKUP($B714,'Base facturation'!$C$4:$ALN$59,C$4,0)),"",HLOOKUP($B714,'Base facturation'!$C$4:$ALN$59,C$4,0)))</f>
        <v/>
      </c>
      <c r="D714" s="283" t="str">
        <f>IF(IF(ISERROR(HLOOKUP($B714,'Base facturation'!$C$4:$ALN$59,D$4,0)),"",HLOOKUP($B714,'Base facturation'!$C$4:$ALN$59,D$4,0))=0,"",IF(ISERROR(HLOOKUP($B714,'Base facturation'!$C$4:$ALN$59,D$4,0)),"",HLOOKUP($B714,'Base facturation'!$C$4:$ALN$59,D$4,0)))</f>
        <v/>
      </c>
      <c r="E714" s="283" t="str">
        <f>IF(IF(ISERROR(HLOOKUP($B714,'Base facturation'!$C$4:$ALN$59,E$4,0)),"",HLOOKUP($B714,'Base facturation'!$C$4:$ALN$59,E$4,0))=0,"",IF(ISERROR(HLOOKUP($B714,'Base facturation'!$C$4:$ALN$59,E$4,0)),"",HLOOKUP($B714,'Base facturation'!$C$4:$ALN$59,E$4,0)))</f>
        <v/>
      </c>
      <c r="F714" s="287" t="str">
        <f>IF(IF(ISERROR(HLOOKUP($B714,'Base facturation'!$C$4:$ALN$59,F$4,0)),"",HLOOKUP($B714,'Base facturation'!$C$4:$ALN$59,F$4,0))=0,"",IF(ISERROR(HLOOKUP($B714,'Base facturation'!$C$4:$ALN$59,F$4,0)),"",HLOOKUP($B714,'Base facturation'!$C$4:$ALN$59,F$4,0)))</f>
        <v/>
      </c>
      <c r="G714" s="309" t="str">
        <f>IF(IF(ISERROR(HLOOKUP($B714,'Base facturation'!$C$4:$ALN$59,G$4,0)),"",HLOOKUP($B714,'Base facturation'!$C$4:$ALN$59,G$4,0))=0,"",IF(ISERROR(HLOOKUP($B714,'Base facturation'!$C$4:$ALN$59,G$4,0)),"",HLOOKUP($B714,'Base facturation'!$C$4:$ALN$59,G$4,0)))</f>
        <v/>
      </c>
      <c r="H714" s="309" t="str">
        <f>IF(IF(ISERROR(HLOOKUP($B714,'Base facturation'!$C$4:$ALN$59,H$4,0)),"",HLOOKUP($B714,'Base facturation'!$C$4:$ALN$59,H$4,0))=0,"",IF(ISERROR(HLOOKUP($B714,'Base facturation'!$C$4:$ALN$59,H$4,0)),"",HLOOKUP($B714,'Base facturation'!$C$4:$ALN$59,H$4,0)))</f>
        <v/>
      </c>
      <c r="I714" s="287" t="str">
        <f t="shared" si="11"/>
        <v/>
      </c>
      <c r="J714" s="299"/>
      <c r="K714" s="294"/>
      <c r="L714" s="294"/>
      <c r="M714" s="295"/>
    </row>
    <row r="715" spans="2:13" ht="19.600000000000001" customHeight="1" x14ac:dyDescent="0.25">
      <c r="B715" s="282" t="s">
        <v>3522</v>
      </c>
      <c r="C715" s="283" t="str">
        <f>IF(IF(ISERROR(HLOOKUP($B715,'Base facturation'!$C$4:$ALN$59,C$4,0)),"",HLOOKUP($B715,'Base facturation'!$C$4:$ALN$59,C$4,0))=0,"",IF(ISERROR(HLOOKUP($B715,'Base facturation'!$C$4:$ALN$59,C$4,0)),"",HLOOKUP($B715,'Base facturation'!$C$4:$ALN$59,C$4,0)))</f>
        <v/>
      </c>
      <c r="D715" s="283" t="str">
        <f>IF(IF(ISERROR(HLOOKUP($B715,'Base facturation'!$C$4:$ALN$59,D$4,0)),"",HLOOKUP($B715,'Base facturation'!$C$4:$ALN$59,D$4,0))=0,"",IF(ISERROR(HLOOKUP($B715,'Base facturation'!$C$4:$ALN$59,D$4,0)),"",HLOOKUP($B715,'Base facturation'!$C$4:$ALN$59,D$4,0)))</f>
        <v/>
      </c>
      <c r="E715" s="283" t="str">
        <f>IF(IF(ISERROR(HLOOKUP($B715,'Base facturation'!$C$4:$ALN$59,E$4,0)),"",HLOOKUP($B715,'Base facturation'!$C$4:$ALN$59,E$4,0))=0,"",IF(ISERROR(HLOOKUP($B715,'Base facturation'!$C$4:$ALN$59,E$4,0)),"",HLOOKUP($B715,'Base facturation'!$C$4:$ALN$59,E$4,0)))</f>
        <v/>
      </c>
      <c r="F715" s="287" t="str">
        <f>IF(IF(ISERROR(HLOOKUP($B715,'Base facturation'!$C$4:$ALN$59,F$4,0)),"",HLOOKUP($B715,'Base facturation'!$C$4:$ALN$59,F$4,0))=0,"",IF(ISERROR(HLOOKUP($B715,'Base facturation'!$C$4:$ALN$59,F$4,0)),"",HLOOKUP($B715,'Base facturation'!$C$4:$ALN$59,F$4,0)))</f>
        <v/>
      </c>
      <c r="G715" s="309" t="str">
        <f>IF(IF(ISERROR(HLOOKUP($B715,'Base facturation'!$C$4:$ALN$59,G$4,0)),"",HLOOKUP($B715,'Base facturation'!$C$4:$ALN$59,G$4,0))=0,"",IF(ISERROR(HLOOKUP($B715,'Base facturation'!$C$4:$ALN$59,G$4,0)),"",HLOOKUP($B715,'Base facturation'!$C$4:$ALN$59,G$4,0)))</f>
        <v/>
      </c>
      <c r="H715" s="309" t="str">
        <f>IF(IF(ISERROR(HLOOKUP($B715,'Base facturation'!$C$4:$ALN$59,H$4,0)),"",HLOOKUP($B715,'Base facturation'!$C$4:$ALN$59,H$4,0))=0,"",IF(ISERROR(HLOOKUP($B715,'Base facturation'!$C$4:$ALN$59,H$4,0)),"",HLOOKUP($B715,'Base facturation'!$C$4:$ALN$59,H$4,0)))</f>
        <v/>
      </c>
      <c r="I715" s="287" t="str">
        <f t="shared" si="11"/>
        <v/>
      </c>
      <c r="J715" s="299"/>
      <c r="K715" s="294"/>
      <c r="L715" s="294"/>
      <c r="M715" s="295"/>
    </row>
    <row r="716" spans="2:13" ht="19.600000000000001" customHeight="1" x14ac:dyDescent="0.25">
      <c r="B716" s="282" t="s">
        <v>3523</v>
      </c>
      <c r="C716" s="283" t="str">
        <f>IF(IF(ISERROR(HLOOKUP($B716,'Base facturation'!$C$4:$ALN$59,C$4,0)),"",HLOOKUP($B716,'Base facturation'!$C$4:$ALN$59,C$4,0))=0,"",IF(ISERROR(HLOOKUP($B716,'Base facturation'!$C$4:$ALN$59,C$4,0)),"",HLOOKUP($B716,'Base facturation'!$C$4:$ALN$59,C$4,0)))</f>
        <v/>
      </c>
      <c r="D716" s="283" t="str">
        <f>IF(IF(ISERROR(HLOOKUP($B716,'Base facturation'!$C$4:$ALN$59,D$4,0)),"",HLOOKUP($B716,'Base facturation'!$C$4:$ALN$59,D$4,0))=0,"",IF(ISERROR(HLOOKUP($B716,'Base facturation'!$C$4:$ALN$59,D$4,0)),"",HLOOKUP($B716,'Base facturation'!$C$4:$ALN$59,D$4,0)))</f>
        <v/>
      </c>
      <c r="E716" s="283" t="str">
        <f>IF(IF(ISERROR(HLOOKUP($B716,'Base facturation'!$C$4:$ALN$59,E$4,0)),"",HLOOKUP($B716,'Base facturation'!$C$4:$ALN$59,E$4,0))=0,"",IF(ISERROR(HLOOKUP($B716,'Base facturation'!$C$4:$ALN$59,E$4,0)),"",HLOOKUP($B716,'Base facturation'!$C$4:$ALN$59,E$4,0)))</f>
        <v/>
      </c>
      <c r="F716" s="287" t="str">
        <f>IF(IF(ISERROR(HLOOKUP($B716,'Base facturation'!$C$4:$ALN$59,F$4,0)),"",HLOOKUP($B716,'Base facturation'!$C$4:$ALN$59,F$4,0))=0,"",IF(ISERROR(HLOOKUP($B716,'Base facturation'!$C$4:$ALN$59,F$4,0)),"",HLOOKUP($B716,'Base facturation'!$C$4:$ALN$59,F$4,0)))</f>
        <v/>
      </c>
      <c r="G716" s="309" t="str">
        <f>IF(IF(ISERROR(HLOOKUP($B716,'Base facturation'!$C$4:$ALN$59,G$4,0)),"",HLOOKUP($B716,'Base facturation'!$C$4:$ALN$59,G$4,0))=0,"",IF(ISERROR(HLOOKUP($B716,'Base facturation'!$C$4:$ALN$59,G$4,0)),"",HLOOKUP($B716,'Base facturation'!$C$4:$ALN$59,G$4,0)))</f>
        <v/>
      </c>
      <c r="H716" s="309" t="str">
        <f>IF(IF(ISERROR(HLOOKUP($B716,'Base facturation'!$C$4:$ALN$59,H$4,0)),"",HLOOKUP($B716,'Base facturation'!$C$4:$ALN$59,H$4,0))=0,"",IF(ISERROR(HLOOKUP($B716,'Base facturation'!$C$4:$ALN$59,H$4,0)),"",HLOOKUP($B716,'Base facturation'!$C$4:$ALN$59,H$4,0)))</f>
        <v/>
      </c>
      <c r="I716" s="287" t="str">
        <f t="shared" si="11"/>
        <v/>
      </c>
      <c r="J716" s="299"/>
      <c r="K716" s="294"/>
      <c r="L716" s="294"/>
      <c r="M716" s="295"/>
    </row>
    <row r="717" spans="2:13" ht="19.600000000000001" customHeight="1" x14ac:dyDescent="0.25">
      <c r="B717" s="282" t="s">
        <v>3524</v>
      </c>
      <c r="C717" s="283" t="str">
        <f>IF(IF(ISERROR(HLOOKUP($B717,'Base facturation'!$C$4:$ALN$59,C$4,0)),"",HLOOKUP($B717,'Base facturation'!$C$4:$ALN$59,C$4,0))=0,"",IF(ISERROR(HLOOKUP($B717,'Base facturation'!$C$4:$ALN$59,C$4,0)),"",HLOOKUP($B717,'Base facturation'!$C$4:$ALN$59,C$4,0)))</f>
        <v/>
      </c>
      <c r="D717" s="283" t="str">
        <f>IF(IF(ISERROR(HLOOKUP($B717,'Base facturation'!$C$4:$ALN$59,D$4,0)),"",HLOOKUP($B717,'Base facturation'!$C$4:$ALN$59,D$4,0))=0,"",IF(ISERROR(HLOOKUP($B717,'Base facturation'!$C$4:$ALN$59,D$4,0)),"",HLOOKUP($B717,'Base facturation'!$C$4:$ALN$59,D$4,0)))</f>
        <v/>
      </c>
      <c r="E717" s="283" t="str">
        <f>IF(IF(ISERROR(HLOOKUP($B717,'Base facturation'!$C$4:$ALN$59,E$4,0)),"",HLOOKUP($B717,'Base facturation'!$C$4:$ALN$59,E$4,0))=0,"",IF(ISERROR(HLOOKUP($B717,'Base facturation'!$C$4:$ALN$59,E$4,0)),"",HLOOKUP($B717,'Base facturation'!$C$4:$ALN$59,E$4,0)))</f>
        <v/>
      </c>
      <c r="F717" s="287" t="str">
        <f>IF(IF(ISERROR(HLOOKUP($B717,'Base facturation'!$C$4:$ALN$59,F$4,0)),"",HLOOKUP($B717,'Base facturation'!$C$4:$ALN$59,F$4,0))=0,"",IF(ISERROR(HLOOKUP($B717,'Base facturation'!$C$4:$ALN$59,F$4,0)),"",HLOOKUP($B717,'Base facturation'!$C$4:$ALN$59,F$4,0)))</f>
        <v/>
      </c>
      <c r="G717" s="309" t="str">
        <f>IF(IF(ISERROR(HLOOKUP($B717,'Base facturation'!$C$4:$ALN$59,G$4,0)),"",HLOOKUP($B717,'Base facturation'!$C$4:$ALN$59,G$4,0))=0,"",IF(ISERROR(HLOOKUP($B717,'Base facturation'!$C$4:$ALN$59,G$4,0)),"",HLOOKUP($B717,'Base facturation'!$C$4:$ALN$59,G$4,0)))</f>
        <v/>
      </c>
      <c r="H717" s="309" t="str">
        <f>IF(IF(ISERROR(HLOOKUP($B717,'Base facturation'!$C$4:$ALN$59,H$4,0)),"",HLOOKUP($B717,'Base facturation'!$C$4:$ALN$59,H$4,0))=0,"",IF(ISERROR(HLOOKUP($B717,'Base facturation'!$C$4:$ALN$59,H$4,0)),"",HLOOKUP($B717,'Base facturation'!$C$4:$ALN$59,H$4,0)))</f>
        <v/>
      </c>
      <c r="I717" s="287" t="str">
        <f t="shared" si="11"/>
        <v/>
      </c>
      <c r="J717" s="299"/>
      <c r="K717" s="294"/>
      <c r="L717" s="294"/>
      <c r="M717" s="295"/>
    </row>
    <row r="718" spans="2:13" ht="19.600000000000001" customHeight="1" x14ac:dyDescent="0.25">
      <c r="B718" s="282" t="s">
        <v>3525</v>
      </c>
      <c r="C718" s="283" t="str">
        <f>IF(IF(ISERROR(HLOOKUP($B718,'Base facturation'!$C$4:$ALN$59,C$4,0)),"",HLOOKUP($B718,'Base facturation'!$C$4:$ALN$59,C$4,0))=0,"",IF(ISERROR(HLOOKUP($B718,'Base facturation'!$C$4:$ALN$59,C$4,0)),"",HLOOKUP($B718,'Base facturation'!$C$4:$ALN$59,C$4,0)))</f>
        <v/>
      </c>
      <c r="D718" s="283" t="str">
        <f>IF(IF(ISERROR(HLOOKUP($B718,'Base facturation'!$C$4:$ALN$59,D$4,0)),"",HLOOKUP($B718,'Base facturation'!$C$4:$ALN$59,D$4,0))=0,"",IF(ISERROR(HLOOKUP($B718,'Base facturation'!$C$4:$ALN$59,D$4,0)),"",HLOOKUP($B718,'Base facturation'!$C$4:$ALN$59,D$4,0)))</f>
        <v/>
      </c>
      <c r="E718" s="283" t="str">
        <f>IF(IF(ISERROR(HLOOKUP($B718,'Base facturation'!$C$4:$ALN$59,E$4,0)),"",HLOOKUP($B718,'Base facturation'!$C$4:$ALN$59,E$4,0))=0,"",IF(ISERROR(HLOOKUP($B718,'Base facturation'!$C$4:$ALN$59,E$4,0)),"",HLOOKUP($B718,'Base facturation'!$C$4:$ALN$59,E$4,0)))</f>
        <v/>
      </c>
      <c r="F718" s="287" t="str">
        <f>IF(IF(ISERROR(HLOOKUP($B718,'Base facturation'!$C$4:$ALN$59,F$4,0)),"",HLOOKUP($B718,'Base facturation'!$C$4:$ALN$59,F$4,0))=0,"",IF(ISERROR(HLOOKUP($B718,'Base facturation'!$C$4:$ALN$59,F$4,0)),"",HLOOKUP($B718,'Base facturation'!$C$4:$ALN$59,F$4,0)))</f>
        <v/>
      </c>
      <c r="G718" s="309" t="str">
        <f>IF(IF(ISERROR(HLOOKUP($B718,'Base facturation'!$C$4:$ALN$59,G$4,0)),"",HLOOKUP($B718,'Base facturation'!$C$4:$ALN$59,G$4,0))=0,"",IF(ISERROR(HLOOKUP($B718,'Base facturation'!$C$4:$ALN$59,G$4,0)),"",HLOOKUP($B718,'Base facturation'!$C$4:$ALN$59,G$4,0)))</f>
        <v/>
      </c>
      <c r="H718" s="309" t="str">
        <f>IF(IF(ISERROR(HLOOKUP($B718,'Base facturation'!$C$4:$ALN$59,H$4,0)),"",HLOOKUP($B718,'Base facturation'!$C$4:$ALN$59,H$4,0))=0,"",IF(ISERROR(HLOOKUP($B718,'Base facturation'!$C$4:$ALN$59,H$4,0)),"",HLOOKUP($B718,'Base facturation'!$C$4:$ALN$59,H$4,0)))</f>
        <v/>
      </c>
      <c r="I718" s="287" t="str">
        <f t="shared" si="11"/>
        <v/>
      </c>
      <c r="J718" s="299"/>
      <c r="K718" s="294"/>
      <c r="L718" s="294"/>
      <c r="M718" s="295"/>
    </row>
    <row r="719" spans="2:13" ht="19.600000000000001" customHeight="1" x14ac:dyDescent="0.25">
      <c r="B719" s="282" t="s">
        <v>3526</v>
      </c>
      <c r="C719" s="283" t="str">
        <f>IF(IF(ISERROR(HLOOKUP($B719,'Base facturation'!$C$4:$ALN$59,C$4,0)),"",HLOOKUP($B719,'Base facturation'!$C$4:$ALN$59,C$4,0))=0,"",IF(ISERROR(HLOOKUP($B719,'Base facturation'!$C$4:$ALN$59,C$4,0)),"",HLOOKUP($B719,'Base facturation'!$C$4:$ALN$59,C$4,0)))</f>
        <v/>
      </c>
      <c r="D719" s="283" t="str">
        <f>IF(IF(ISERROR(HLOOKUP($B719,'Base facturation'!$C$4:$ALN$59,D$4,0)),"",HLOOKUP($B719,'Base facturation'!$C$4:$ALN$59,D$4,0))=0,"",IF(ISERROR(HLOOKUP($B719,'Base facturation'!$C$4:$ALN$59,D$4,0)),"",HLOOKUP($B719,'Base facturation'!$C$4:$ALN$59,D$4,0)))</f>
        <v/>
      </c>
      <c r="E719" s="283" t="str">
        <f>IF(IF(ISERROR(HLOOKUP($B719,'Base facturation'!$C$4:$ALN$59,E$4,0)),"",HLOOKUP($B719,'Base facturation'!$C$4:$ALN$59,E$4,0))=0,"",IF(ISERROR(HLOOKUP($B719,'Base facturation'!$C$4:$ALN$59,E$4,0)),"",HLOOKUP($B719,'Base facturation'!$C$4:$ALN$59,E$4,0)))</f>
        <v/>
      </c>
      <c r="F719" s="287" t="str">
        <f>IF(IF(ISERROR(HLOOKUP($B719,'Base facturation'!$C$4:$ALN$59,F$4,0)),"",HLOOKUP($B719,'Base facturation'!$C$4:$ALN$59,F$4,0))=0,"",IF(ISERROR(HLOOKUP($B719,'Base facturation'!$C$4:$ALN$59,F$4,0)),"",HLOOKUP($B719,'Base facturation'!$C$4:$ALN$59,F$4,0)))</f>
        <v/>
      </c>
      <c r="G719" s="309" t="str">
        <f>IF(IF(ISERROR(HLOOKUP($B719,'Base facturation'!$C$4:$ALN$59,G$4,0)),"",HLOOKUP($B719,'Base facturation'!$C$4:$ALN$59,G$4,0))=0,"",IF(ISERROR(HLOOKUP($B719,'Base facturation'!$C$4:$ALN$59,G$4,0)),"",HLOOKUP($B719,'Base facturation'!$C$4:$ALN$59,G$4,0)))</f>
        <v/>
      </c>
      <c r="H719" s="309" t="str">
        <f>IF(IF(ISERROR(HLOOKUP($B719,'Base facturation'!$C$4:$ALN$59,H$4,0)),"",HLOOKUP($B719,'Base facturation'!$C$4:$ALN$59,H$4,0))=0,"",IF(ISERROR(HLOOKUP($B719,'Base facturation'!$C$4:$ALN$59,H$4,0)),"",HLOOKUP($B719,'Base facturation'!$C$4:$ALN$59,H$4,0)))</f>
        <v/>
      </c>
      <c r="I719" s="287" t="str">
        <f t="shared" si="11"/>
        <v/>
      </c>
      <c r="J719" s="299"/>
      <c r="K719" s="294"/>
      <c r="L719" s="294"/>
      <c r="M719" s="295"/>
    </row>
    <row r="720" spans="2:13" ht="19.600000000000001" customHeight="1" x14ac:dyDescent="0.25">
      <c r="B720" s="282" t="s">
        <v>3527</v>
      </c>
      <c r="C720" s="283" t="str">
        <f>IF(IF(ISERROR(HLOOKUP($B720,'Base facturation'!$C$4:$ALN$59,C$4,0)),"",HLOOKUP($B720,'Base facturation'!$C$4:$ALN$59,C$4,0))=0,"",IF(ISERROR(HLOOKUP($B720,'Base facturation'!$C$4:$ALN$59,C$4,0)),"",HLOOKUP($B720,'Base facturation'!$C$4:$ALN$59,C$4,0)))</f>
        <v/>
      </c>
      <c r="D720" s="283" t="str">
        <f>IF(IF(ISERROR(HLOOKUP($B720,'Base facturation'!$C$4:$ALN$59,D$4,0)),"",HLOOKUP($B720,'Base facturation'!$C$4:$ALN$59,D$4,0))=0,"",IF(ISERROR(HLOOKUP($B720,'Base facturation'!$C$4:$ALN$59,D$4,0)),"",HLOOKUP($B720,'Base facturation'!$C$4:$ALN$59,D$4,0)))</f>
        <v/>
      </c>
      <c r="E720" s="283" t="str">
        <f>IF(IF(ISERROR(HLOOKUP($B720,'Base facturation'!$C$4:$ALN$59,E$4,0)),"",HLOOKUP($B720,'Base facturation'!$C$4:$ALN$59,E$4,0))=0,"",IF(ISERROR(HLOOKUP($B720,'Base facturation'!$C$4:$ALN$59,E$4,0)),"",HLOOKUP($B720,'Base facturation'!$C$4:$ALN$59,E$4,0)))</f>
        <v/>
      </c>
      <c r="F720" s="287" t="str">
        <f>IF(IF(ISERROR(HLOOKUP($B720,'Base facturation'!$C$4:$ALN$59,F$4,0)),"",HLOOKUP($B720,'Base facturation'!$C$4:$ALN$59,F$4,0))=0,"",IF(ISERROR(HLOOKUP($B720,'Base facturation'!$C$4:$ALN$59,F$4,0)),"",HLOOKUP($B720,'Base facturation'!$C$4:$ALN$59,F$4,0)))</f>
        <v/>
      </c>
      <c r="G720" s="309" t="str">
        <f>IF(IF(ISERROR(HLOOKUP($B720,'Base facturation'!$C$4:$ALN$59,G$4,0)),"",HLOOKUP($B720,'Base facturation'!$C$4:$ALN$59,G$4,0))=0,"",IF(ISERROR(HLOOKUP($B720,'Base facturation'!$C$4:$ALN$59,G$4,0)),"",HLOOKUP($B720,'Base facturation'!$C$4:$ALN$59,G$4,0)))</f>
        <v/>
      </c>
      <c r="H720" s="309" t="str">
        <f>IF(IF(ISERROR(HLOOKUP($B720,'Base facturation'!$C$4:$ALN$59,H$4,0)),"",HLOOKUP($B720,'Base facturation'!$C$4:$ALN$59,H$4,0))=0,"",IF(ISERROR(HLOOKUP($B720,'Base facturation'!$C$4:$ALN$59,H$4,0)),"",HLOOKUP($B720,'Base facturation'!$C$4:$ALN$59,H$4,0)))</f>
        <v/>
      </c>
      <c r="I720" s="287" t="str">
        <f t="shared" si="11"/>
        <v/>
      </c>
      <c r="J720" s="299"/>
      <c r="K720" s="294"/>
      <c r="L720" s="294"/>
      <c r="M720" s="295"/>
    </row>
    <row r="721" spans="2:13" ht="19.600000000000001" customHeight="1" x14ac:dyDescent="0.25">
      <c r="B721" s="282" t="s">
        <v>3528</v>
      </c>
      <c r="C721" s="283" t="str">
        <f>IF(IF(ISERROR(HLOOKUP($B721,'Base facturation'!$C$4:$ALN$59,C$4,0)),"",HLOOKUP($B721,'Base facturation'!$C$4:$ALN$59,C$4,0))=0,"",IF(ISERROR(HLOOKUP($B721,'Base facturation'!$C$4:$ALN$59,C$4,0)),"",HLOOKUP($B721,'Base facturation'!$C$4:$ALN$59,C$4,0)))</f>
        <v/>
      </c>
      <c r="D721" s="283" t="str">
        <f>IF(IF(ISERROR(HLOOKUP($B721,'Base facturation'!$C$4:$ALN$59,D$4,0)),"",HLOOKUP($B721,'Base facturation'!$C$4:$ALN$59,D$4,0))=0,"",IF(ISERROR(HLOOKUP($B721,'Base facturation'!$C$4:$ALN$59,D$4,0)),"",HLOOKUP($B721,'Base facturation'!$C$4:$ALN$59,D$4,0)))</f>
        <v/>
      </c>
      <c r="E721" s="283" t="str">
        <f>IF(IF(ISERROR(HLOOKUP($B721,'Base facturation'!$C$4:$ALN$59,E$4,0)),"",HLOOKUP($B721,'Base facturation'!$C$4:$ALN$59,E$4,0))=0,"",IF(ISERROR(HLOOKUP($B721,'Base facturation'!$C$4:$ALN$59,E$4,0)),"",HLOOKUP($B721,'Base facturation'!$C$4:$ALN$59,E$4,0)))</f>
        <v/>
      </c>
      <c r="F721" s="287" t="str">
        <f>IF(IF(ISERROR(HLOOKUP($B721,'Base facturation'!$C$4:$ALN$59,F$4,0)),"",HLOOKUP($B721,'Base facturation'!$C$4:$ALN$59,F$4,0))=0,"",IF(ISERROR(HLOOKUP($B721,'Base facturation'!$C$4:$ALN$59,F$4,0)),"",HLOOKUP($B721,'Base facturation'!$C$4:$ALN$59,F$4,0)))</f>
        <v/>
      </c>
      <c r="G721" s="309" t="str">
        <f>IF(IF(ISERROR(HLOOKUP($B721,'Base facturation'!$C$4:$ALN$59,G$4,0)),"",HLOOKUP($B721,'Base facturation'!$C$4:$ALN$59,G$4,0))=0,"",IF(ISERROR(HLOOKUP($B721,'Base facturation'!$C$4:$ALN$59,G$4,0)),"",HLOOKUP($B721,'Base facturation'!$C$4:$ALN$59,G$4,0)))</f>
        <v/>
      </c>
      <c r="H721" s="309" t="str">
        <f>IF(IF(ISERROR(HLOOKUP($B721,'Base facturation'!$C$4:$ALN$59,H$4,0)),"",HLOOKUP($B721,'Base facturation'!$C$4:$ALN$59,H$4,0))=0,"",IF(ISERROR(HLOOKUP($B721,'Base facturation'!$C$4:$ALN$59,H$4,0)),"",HLOOKUP($B721,'Base facturation'!$C$4:$ALN$59,H$4,0)))</f>
        <v/>
      </c>
      <c r="I721" s="287" t="str">
        <f t="shared" si="11"/>
        <v/>
      </c>
      <c r="J721" s="299"/>
      <c r="K721" s="294"/>
      <c r="L721" s="294"/>
      <c r="M721" s="295"/>
    </row>
    <row r="722" spans="2:13" ht="19.600000000000001" customHeight="1" x14ac:dyDescent="0.25">
      <c r="B722" s="282" t="s">
        <v>3529</v>
      </c>
      <c r="C722" s="283" t="str">
        <f>IF(IF(ISERROR(HLOOKUP($B722,'Base facturation'!$C$4:$ALN$59,C$4,0)),"",HLOOKUP($B722,'Base facturation'!$C$4:$ALN$59,C$4,0))=0,"",IF(ISERROR(HLOOKUP($B722,'Base facturation'!$C$4:$ALN$59,C$4,0)),"",HLOOKUP($B722,'Base facturation'!$C$4:$ALN$59,C$4,0)))</f>
        <v/>
      </c>
      <c r="D722" s="283" t="str">
        <f>IF(IF(ISERROR(HLOOKUP($B722,'Base facturation'!$C$4:$ALN$59,D$4,0)),"",HLOOKUP($B722,'Base facturation'!$C$4:$ALN$59,D$4,0))=0,"",IF(ISERROR(HLOOKUP($B722,'Base facturation'!$C$4:$ALN$59,D$4,0)),"",HLOOKUP($B722,'Base facturation'!$C$4:$ALN$59,D$4,0)))</f>
        <v/>
      </c>
      <c r="E722" s="283" t="str">
        <f>IF(IF(ISERROR(HLOOKUP($B722,'Base facturation'!$C$4:$ALN$59,E$4,0)),"",HLOOKUP($B722,'Base facturation'!$C$4:$ALN$59,E$4,0))=0,"",IF(ISERROR(HLOOKUP($B722,'Base facturation'!$C$4:$ALN$59,E$4,0)),"",HLOOKUP($B722,'Base facturation'!$C$4:$ALN$59,E$4,0)))</f>
        <v/>
      </c>
      <c r="F722" s="287" t="str">
        <f>IF(IF(ISERROR(HLOOKUP($B722,'Base facturation'!$C$4:$ALN$59,F$4,0)),"",HLOOKUP($B722,'Base facturation'!$C$4:$ALN$59,F$4,0))=0,"",IF(ISERROR(HLOOKUP($B722,'Base facturation'!$C$4:$ALN$59,F$4,0)),"",HLOOKUP($B722,'Base facturation'!$C$4:$ALN$59,F$4,0)))</f>
        <v/>
      </c>
      <c r="G722" s="309" t="str">
        <f>IF(IF(ISERROR(HLOOKUP($B722,'Base facturation'!$C$4:$ALN$59,G$4,0)),"",HLOOKUP($B722,'Base facturation'!$C$4:$ALN$59,G$4,0))=0,"",IF(ISERROR(HLOOKUP($B722,'Base facturation'!$C$4:$ALN$59,G$4,0)),"",HLOOKUP($B722,'Base facturation'!$C$4:$ALN$59,G$4,0)))</f>
        <v/>
      </c>
      <c r="H722" s="309" t="str">
        <f>IF(IF(ISERROR(HLOOKUP($B722,'Base facturation'!$C$4:$ALN$59,H$4,0)),"",HLOOKUP($B722,'Base facturation'!$C$4:$ALN$59,H$4,0))=0,"",IF(ISERROR(HLOOKUP($B722,'Base facturation'!$C$4:$ALN$59,H$4,0)),"",HLOOKUP($B722,'Base facturation'!$C$4:$ALN$59,H$4,0)))</f>
        <v/>
      </c>
      <c r="I722" s="287" t="str">
        <f t="shared" si="11"/>
        <v/>
      </c>
      <c r="J722" s="299"/>
      <c r="K722" s="294"/>
      <c r="L722" s="294"/>
      <c r="M722" s="295"/>
    </row>
    <row r="723" spans="2:13" ht="19.600000000000001" customHeight="1" x14ac:dyDescent="0.25">
      <c r="B723" s="282" t="s">
        <v>3530</v>
      </c>
      <c r="C723" s="283" t="str">
        <f>IF(IF(ISERROR(HLOOKUP($B723,'Base facturation'!$C$4:$ALN$59,C$4,0)),"",HLOOKUP($B723,'Base facturation'!$C$4:$ALN$59,C$4,0))=0,"",IF(ISERROR(HLOOKUP($B723,'Base facturation'!$C$4:$ALN$59,C$4,0)),"",HLOOKUP($B723,'Base facturation'!$C$4:$ALN$59,C$4,0)))</f>
        <v/>
      </c>
      <c r="D723" s="283" t="str">
        <f>IF(IF(ISERROR(HLOOKUP($B723,'Base facturation'!$C$4:$ALN$59,D$4,0)),"",HLOOKUP($B723,'Base facturation'!$C$4:$ALN$59,D$4,0))=0,"",IF(ISERROR(HLOOKUP($B723,'Base facturation'!$C$4:$ALN$59,D$4,0)),"",HLOOKUP($B723,'Base facturation'!$C$4:$ALN$59,D$4,0)))</f>
        <v/>
      </c>
      <c r="E723" s="283" t="str">
        <f>IF(IF(ISERROR(HLOOKUP($B723,'Base facturation'!$C$4:$ALN$59,E$4,0)),"",HLOOKUP($B723,'Base facturation'!$C$4:$ALN$59,E$4,0))=0,"",IF(ISERROR(HLOOKUP($B723,'Base facturation'!$C$4:$ALN$59,E$4,0)),"",HLOOKUP($B723,'Base facturation'!$C$4:$ALN$59,E$4,0)))</f>
        <v/>
      </c>
      <c r="F723" s="287" t="str">
        <f>IF(IF(ISERROR(HLOOKUP($B723,'Base facturation'!$C$4:$ALN$59,F$4,0)),"",HLOOKUP($B723,'Base facturation'!$C$4:$ALN$59,F$4,0))=0,"",IF(ISERROR(HLOOKUP($B723,'Base facturation'!$C$4:$ALN$59,F$4,0)),"",HLOOKUP($B723,'Base facturation'!$C$4:$ALN$59,F$4,0)))</f>
        <v/>
      </c>
      <c r="G723" s="309" t="str">
        <f>IF(IF(ISERROR(HLOOKUP($B723,'Base facturation'!$C$4:$ALN$59,G$4,0)),"",HLOOKUP($B723,'Base facturation'!$C$4:$ALN$59,G$4,0))=0,"",IF(ISERROR(HLOOKUP($B723,'Base facturation'!$C$4:$ALN$59,G$4,0)),"",HLOOKUP($B723,'Base facturation'!$C$4:$ALN$59,G$4,0)))</f>
        <v/>
      </c>
      <c r="H723" s="309" t="str">
        <f>IF(IF(ISERROR(HLOOKUP($B723,'Base facturation'!$C$4:$ALN$59,H$4,0)),"",HLOOKUP($B723,'Base facturation'!$C$4:$ALN$59,H$4,0))=0,"",IF(ISERROR(HLOOKUP($B723,'Base facturation'!$C$4:$ALN$59,H$4,0)),"",HLOOKUP($B723,'Base facturation'!$C$4:$ALN$59,H$4,0)))</f>
        <v/>
      </c>
      <c r="I723" s="287" t="str">
        <f t="shared" si="11"/>
        <v/>
      </c>
      <c r="J723" s="299"/>
      <c r="K723" s="294"/>
      <c r="L723" s="294"/>
      <c r="M723" s="295"/>
    </row>
    <row r="724" spans="2:13" ht="19.600000000000001" customHeight="1" x14ac:dyDescent="0.25">
      <c r="B724" s="282" t="s">
        <v>3531</v>
      </c>
      <c r="C724" s="283" t="str">
        <f>IF(IF(ISERROR(HLOOKUP($B724,'Base facturation'!$C$4:$ALN$59,C$4,0)),"",HLOOKUP($B724,'Base facturation'!$C$4:$ALN$59,C$4,0))=0,"",IF(ISERROR(HLOOKUP($B724,'Base facturation'!$C$4:$ALN$59,C$4,0)),"",HLOOKUP($B724,'Base facturation'!$C$4:$ALN$59,C$4,0)))</f>
        <v/>
      </c>
      <c r="D724" s="283" t="str">
        <f>IF(IF(ISERROR(HLOOKUP($B724,'Base facturation'!$C$4:$ALN$59,D$4,0)),"",HLOOKUP($B724,'Base facturation'!$C$4:$ALN$59,D$4,0))=0,"",IF(ISERROR(HLOOKUP($B724,'Base facturation'!$C$4:$ALN$59,D$4,0)),"",HLOOKUP($B724,'Base facturation'!$C$4:$ALN$59,D$4,0)))</f>
        <v/>
      </c>
      <c r="E724" s="283" t="str">
        <f>IF(IF(ISERROR(HLOOKUP($B724,'Base facturation'!$C$4:$ALN$59,E$4,0)),"",HLOOKUP($B724,'Base facturation'!$C$4:$ALN$59,E$4,0))=0,"",IF(ISERROR(HLOOKUP($B724,'Base facturation'!$C$4:$ALN$59,E$4,0)),"",HLOOKUP($B724,'Base facturation'!$C$4:$ALN$59,E$4,0)))</f>
        <v/>
      </c>
      <c r="F724" s="287" t="str">
        <f>IF(IF(ISERROR(HLOOKUP($B724,'Base facturation'!$C$4:$ALN$59,F$4,0)),"",HLOOKUP($B724,'Base facturation'!$C$4:$ALN$59,F$4,0))=0,"",IF(ISERROR(HLOOKUP($B724,'Base facturation'!$C$4:$ALN$59,F$4,0)),"",HLOOKUP($B724,'Base facturation'!$C$4:$ALN$59,F$4,0)))</f>
        <v/>
      </c>
      <c r="G724" s="309" t="str">
        <f>IF(IF(ISERROR(HLOOKUP($B724,'Base facturation'!$C$4:$ALN$59,G$4,0)),"",HLOOKUP($B724,'Base facturation'!$C$4:$ALN$59,G$4,0))=0,"",IF(ISERROR(HLOOKUP($B724,'Base facturation'!$C$4:$ALN$59,G$4,0)),"",HLOOKUP($B724,'Base facturation'!$C$4:$ALN$59,G$4,0)))</f>
        <v/>
      </c>
      <c r="H724" s="309" t="str">
        <f>IF(IF(ISERROR(HLOOKUP($B724,'Base facturation'!$C$4:$ALN$59,H$4,0)),"",HLOOKUP($B724,'Base facturation'!$C$4:$ALN$59,H$4,0))=0,"",IF(ISERROR(HLOOKUP($B724,'Base facturation'!$C$4:$ALN$59,H$4,0)),"",HLOOKUP($B724,'Base facturation'!$C$4:$ALN$59,H$4,0)))</f>
        <v/>
      </c>
      <c r="I724" s="287" t="str">
        <f t="shared" si="11"/>
        <v/>
      </c>
      <c r="J724" s="299"/>
      <c r="K724" s="294"/>
      <c r="L724" s="294"/>
      <c r="M724" s="295"/>
    </row>
    <row r="725" spans="2:13" ht="19.600000000000001" customHeight="1" x14ac:dyDescent="0.25">
      <c r="B725" s="282" t="s">
        <v>3532</v>
      </c>
      <c r="C725" s="283" t="str">
        <f>IF(IF(ISERROR(HLOOKUP($B725,'Base facturation'!$C$4:$ALN$59,C$4,0)),"",HLOOKUP($B725,'Base facturation'!$C$4:$ALN$59,C$4,0))=0,"",IF(ISERROR(HLOOKUP($B725,'Base facturation'!$C$4:$ALN$59,C$4,0)),"",HLOOKUP($B725,'Base facturation'!$C$4:$ALN$59,C$4,0)))</f>
        <v/>
      </c>
      <c r="D725" s="283" t="str">
        <f>IF(IF(ISERROR(HLOOKUP($B725,'Base facturation'!$C$4:$ALN$59,D$4,0)),"",HLOOKUP($B725,'Base facturation'!$C$4:$ALN$59,D$4,0))=0,"",IF(ISERROR(HLOOKUP($B725,'Base facturation'!$C$4:$ALN$59,D$4,0)),"",HLOOKUP($B725,'Base facturation'!$C$4:$ALN$59,D$4,0)))</f>
        <v/>
      </c>
      <c r="E725" s="283" t="str">
        <f>IF(IF(ISERROR(HLOOKUP($B725,'Base facturation'!$C$4:$ALN$59,E$4,0)),"",HLOOKUP($B725,'Base facturation'!$C$4:$ALN$59,E$4,0))=0,"",IF(ISERROR(HLOOKUP($B725,'Base facturation'!$C$4:$ALN$59,E$4,0)),"",HLOOKUP($B725,'Base facturation'!$C$4:$ALN$59,E$4,0)))</f>
        <v/>
      </c>
      <c r="F725" s="287" t="str">
        <f>IF(IF(ISERROR(HLOOKUP($B725,'Base facturation'!$C$4:$ALN$59,F$4,0)),"",HLOOKUP($B725,'Base facturation'!$C$4:$ALN$59,F$4,0))=0,"",IF(ISERROR(HLOOKUP($B725,'Base facturation'!$C$4:$ALN$59,F$4,0)),"",HLOOKUP($B725,'Base facturation'!$C$4:$ALN$59,F$4,0)))</f>
        <v/>
      </c>
      <c r="G725" s="309" t="str">
        <f>IF(IF(ISERROR(HLOOKUP($B725,'Base facturation'!$C$4:$ALN$59,G$4,0)),"",HLOOKUP($B725,'Base facturation'!$C$4:$ALN$59,G$4,0))=0,"",IF(ISERROR(HLOOKUP($B725,'Base facturation'!$C$4:$ALN$59,G$4,0)),"",HLOOKUP($B725,'Base facturation'!$C$4:$ALN$59,G$4,0)))</f>
        <v/>
      </c>
      <c r="H725" s="309" t="str">
        <f>IF(IF(ISERROR(HLOOKUP($B725,'Base facturation'!$C$4:$ALN$59,H$4,0)),"",HLOOKUP($B725,'Base facturation'!$C$4:$ALN$59,H$4,0))=0,"",IF(ISERROR(HLOOKUP($B725,'Base facturation'!$C$4:$ALN$59,H$4,0)),"",HLOOKUP($B725,'Base facturation'!$C$4:$ALN$59,H$4,0)))</f>
        <v/>
      </c>
      <c r="I725" s="287" t="str">
        <f t="shared" si="11"/>
        <v/>
      </c>
      <c r="J725" s="299"/>
      <c r="K725" s="294"/>
      <c r="L725" s="294"/>
      <c r="M725" s="295"/>
    </row>
    <row r="726" spans="2:13" ht="19.600000000000001" customHeight="1" x14ac:dyDescent="0.25">
      <c r="B726" s="282" t="s">
        <v>3533</v>
      </c>
      <c r="C726" s="283" t="str">
        <f>IF(IF(ISERROR(HLOOKUP($B726,'Base facturation'!$C$4:$ALN$59,C$4,0)),"",HLOOKUP($B726,'Base facturation'!$C$4:$ALN$59,C$4,0))=0,"",IF(ISERROR(HLOOKUP($B726,'Base facturation'!$C$4:$ALN$59,C$4,0)),"",HLOOKUP($B726,'Base facturation'!$C$4:$ALN$59,C$4,0)))</f>
        <v/>
      </c>
      <c r="D726" s="283" t="str">
        <f>IF(IF(ISERROR(HLOOKUP($B726,'Base facturation'!$C$4:$ALN$59,D$4,0)),"",HLOOKUP($B726,'Base facturation'!$C$4:$ALN$59,D$4,0))=0,"",IF(ISERROR(HLOOKUP($B726,'Base facturation'!$C$4:$ALN$59,D$4,0)),"",HLOOKUP($B726,'Base facturation'!$C$4:$ALN$59,D$4,0)))</f>
        <v/>
      </c>
      <c r="E726" s="283" t="str">
        <f>IF(IF(ISERROR(HLOOKUP($B726,'Base facturation'!$C$4:$ALN$59,E$4,0)),"",HLOOKUP($B726,'Base facturation'!$C$4:$ALN$59,E$4,0))=0,"",IF(ISERROR(HLOOKUP($B726,'Base facturation'!$C$4:$ALN$59,E$4,0)),"",HLOOKUP($B726,'Base facturation'!$C$4:$ALN$59,E$4,0)))</f>
        <v/>
      </c>
      <c r="F726" s="287" t="str">
        <f>IF(IF(ISERROR(HLOOKUP($B726,'Base facturation'!$C$4:$ALN$59,F$4,0)),"",HLOOKUP($B726,'Base facturation'!$C$4:$ALN$59,F$4,0))=0,"",IF(ISERROR(HLOOKUP($B726,'Base facturation'!$C$4:$ALN$59,F$4,0)),"",HLOOKUP($B726,'Base facturation'!$C$4:$ALN$59,F$4,0)))</f>
        <v/>
      </c>
      <c r="G726" s="309" t="str">
        <f>IF(IF(ISERROR(HLOOKUP($B726,'Base facturation'!$C$4:$ALN$59,G$4,0)),"",HLOOKUP($B726,'Base facturation'!$C$4:$ALN$59,G$4,0))=0,"",IF(ISERROR(HLOOKUP($B726,'Base facturation'!$C$4:$ALN$59,G$4,0)),"",HLOOKUP($B726,'Base facturation'!$C$4:$ALN$59,G$4,0)))</f>
        <v/>
      </c>
      <c r="H726" s="309" t="str">
        <f>IF(IF(ISERROR(HLOOKUP($B726,'Base facturation'!$C$4:$ALN$59,H$4,0)),"",HLOOKUP($B726,'Base facturation'!$C$4:$ALN$59,H$4,0))=0,"",IF(ISERROR(HLOOKUP($B726,'Base facturation'!$C$4:$ALN$59,H$4,0)),"",HLOOKUP($B726,'Base facturation'!$C$4:$ALN$59,H$4,0)))</f>
        <v/>
      </c>
      <c r="I726" s="287" t="str">
        <f t="shared" si="11"/>
        <v/>
      </c>
      <c r="J726" s="299"/>
      <c r="K726" s="294"/>
      <c r="L726" s="294"/>
      <c r="M726" s="295"/>
    </row>
    <row r="727" spans="2:13" ht="19.600000000000001" customHeight="1" x14ac:dyDescent="0.25">
      <c r="B727" s="282" t="s">
        <v>3534</v>
      </c>
      <c r="C727" s="283" t="str">
        <f>IF(IF(ISERROR(HLOOKUP($B727,'Base facturation'!$C$4:$ALN$59,C$4,0)),"",HLOOKUP($B727,'Base facturation'!$C$4:$ALN$59,C$4,0))=0,"",IF(ISERROR(HLOOKUP($B727,'Base facturation'!$C$4:$ALN$59,C$4,0)),"",HLOOKUP($B727,'Base facturation'!$C$4:$ALN$59,C$4,0)))</f>
        <v/>
      </c>
      <c r="D727" s="283" t="str">
        <f>IF(IF(ISERROR(HLOOKUP($B727,'Base facturation'!$C$4:$ALN$59,D$4,0)),"",HLOOKUP($B727,'Base facturation'!$C$4:$ALN$59,D$4,0))=0,"",IF(ISERROR(HLOOKUP($B727,'Base facturation'!$C$4:$ALN$59,D$4,0)),"",HLOOKUP($B727,'Base facturation'!$C$4:$ALN$59,D$4,0)))</f>
        <v/>
      </c>
      <c r="E727" s="283" t="str">
        <f>IF(IF(ISERROR(HLOOKUP($B727,'Base facturation'!$C$4:$ALN$59,E$4,0)),"",HLOOKUP($B727,'Base facturation'!$C$4:$ALN$59,E$4,0))=0,"",IF(ISERROR(HLOOKUP($B727,'Base facturation'!$C$4:$ALN$59,E$4,0)),"",HLOOKUP($B727,'Base facturation'!$C$4:$ALN$59,E$4,0)))</f>
        <v/>
      </c>
      <c r="F727" s="287" t="str">
        <f>IF(IF(ISERROR(HLOOKUP($B727,'Base facturation'!$C$4:$ALN$59,F$4,0)),"",HLOOKUP($B727,'Base facturation'!$C$4:$ALN$59,F$4,0))=0,"",IF(ISERROR(HLOOKUP($B727,'Base facturation'!$C$4:$ALN$59,F$4,0)),"",HLOOKUP($B727,'Base facturation'!$C$4:$ALN$59,F$4,0)))</f>
        <v/>
      </c>
      <c r="G727" s="309" t="str">
        <f>IF(IF(ISERROR(HLOOKUP($B727,'Base facturation'!$C$4:$ALN$59,G$4,0)),"",HLOOKUP($B727,'Base facturation'!$C$4:$ALN$59,G$4,0))=0,"",IF(ISERROR(HLOOKUP($B727,'Base facturation'!$C$4:$ALN$59,G$4,0)),"",HLOOKUP($B727,'Base facturation'!$C$4:$ALN$59,G$4,0)))</f>
        <v/>
      </c>
      <c r="H727" s="309" t="str">
        <f>IF(IF(ISERROR(HLOOKUP($B727,'Base facturation'!$C$4:$ALN$59,H$4,0)),"",HLOOKUP($B727,'Base facturation'!$C$4:$ALN$59,H$4,0))=0,"",IF(ISERROR(HLOOKUP($B727,'Base facturation'!$C$4:$ALN$59,H$4,0)),"",HLOOKUP($B727,'Base facturation'!$C$4:$ALN$59,H$4,0)))</f>
        <v/>
      </c>
      <c r="I727" s="287" t="str">
        <f t="shared" si="11"/>
        <v/>
      </c>
      <c r="J727" s="299"/>
      <c r="K727" s="294"/>
      <c r="L727" s="294"/>
      <c r="M727" s="295"/>
    </row>
    <row r="728" spans="2:13" ht="19.600000000000001" customHeight="1" x14ac:dyDescent="0.25">
      <c r="B728" s="282" t="s">
        <v>3535</v>
      </c>
      <c r="C728" s="283" t="str">
        <f>IF(IF(ISERROR(HLOOKUP($B728,'Base facturation'!$C$4:$ALN$59,C$4,0)),"",HLOOKUP($B728,'Base facturation'!$C$4:$ALN$59,C$4,0))=0,"",IF(ISERROR(HLOOKUP($B728,'Base facturation'!$C$4:$ALN$59,C$4,0)),"",HLOOKUP($B728,'Base facturation'!$C$4:$ALN$59,C$4,0)))</f>
        <v/>
      </c>
      <c r="D728" s="283" t="str">
        <f>IF(IF(ISERROR(HLOOKUP($B728,'Base facturation'!$C$4:$ALN$59,D$4,0)),"",HLOOKUP($B728,'Base facturation'!$C$4:$ALN$59,D$4,0))=0,"",IF(ISERROR(HLOOKUP($B728,'Base facturation'!$C$4:$ALN$59,D$4,0)),"",HLOOKUP($B728,'Base facturation'!$C$4:$ALN$59,D$4,0)))</f>
        <v/>
      </c>
      <c r="E728" s="283" t="str">
        <f>IF(IF(ISERROR(HLOOKUP($B728,'Base facturation'!$C$4:$ALN$59,E$4,0)),"",HLOOKUP($B728,'Base facturation'!$C$4:$ALN$59,E$4,0))=0,"",IF(ISERROR(HLOOKUP($B728,'Base facturation'!$C$4:$ALN$59,E$4,0)),"",HLOOKUP($B728,'Base facturation'!$C$4:$ALN$59,E$4,0)))</f>
        <v/>
      </c>
      <c r="F728" s="287" t="str">
        <f>IF(IF(ISERROR(HLOOKUP($B728,'Base facturation'!$C$4:$ALN$59,F$4,0)),"",HLOOKUP($B728,'Base facturation'!$C$4:$ALN$59,F$4,0))=0,"",IF(ISERROR(HLOOKUP($B728,'Base facturation'!$C$4:$ALN$59,F$4,0)),"",HLOOKUP($B728,'Base facturation'!$C$4:$ALN$59,F$4,0)))</f>
        <v/>
      </c>
      <c r="G728" s="309" t="str">
        <f>IF(IF(ISERROR(HLOOKUP($B728,'Base facturation'!$C$4:$ALN$59,G$4,0)),"",HLOOKUP($B728,'Base facturation'!$C$4:$ALN$59,G$4,0))=0,"",IF(ISERROR(HLOOKUP($B728,'Base facturation'!$C$4:$ALN$59,G$4,0)),"",HLOOKUP($B728,'Base facturation'!$C$4:$ALN$59,G$4,0)))</f>
        <v/>
      </c>
      <c r="H728" s="309" t="str">
        <f>IF(IF(ISERROR(HLOOKUP($B728,'Base facturation'!$C$4:$ALN$59,H$4,0)),"",HLOOKUP($B728,'Base facturation'!$C$4:$ALN$59,H$4,0))=0,"",IF(ISERROR(HLOOKUP($B728,'Base facturation'!$C$4:$ALN$59,H$4,0)),"",HLOOKUP($B728,'Base facturation'!$C$4:$ALN$59,H$4,0)))</f>
        <v/>
      </c>
      <c r="I728" s="287" t="str">
        <f t="shared" si="11"/>
        <v/>
      </c>
      <c r="J728" s="299"/>
      <c r="K728" s="294"/>
      <c r="L728" s="294"/>
      <c r="M728" s="295"/>
    </row>
    <row r="729" spans="2:13" ht="19.600000000000001" customHeight="1" x14ac:dyDescent="0.25">
      <c r="B729" s="282" t="s">
        <v>3536</v>
      </c>
      <c r="C729" s="283" t="str">
        <f>IF(IF(ISERROR(HLOOKUP($B729,'Base facturation'!$C$4:$ALN$59,C$4,0)),"",HLOOKUP($B729,'Base facturation'!$C$4:$ALN$59,C$4,0))=0,"",IF(ISERROR(HLOOKUP($B729,'Base facturation'!$C$4:$ALN$59,C$4,0)),"",HLOOKUP($B729,'Base facturation'!$C$4:$ALN$59,C$4,0)))</f>
        <v/>
      </c>
      <c r="D729" s="283" t="str">
        <f>IF(IF(ISERROR(HLOOKUP($B729,'Base facturation'!$C$4:$ALN$59,D$4,0)),"",HLOOKUP($B729,'Base facturation'!$C$4:$ALN$59,D$4,0))=0,"",IF(ISERROR(HLOOKUP($B729,'Base facturation'!$C$4:$ALN$59,D$4,0)),"",HLOOKUP($B729,'Base facturation'!$C$4:$ALN$59,D$4,0)))</f>
        <v/>
      </c>
      <c r="E729" s="283" t="str">
        <f>IF(IF(ISERROR(HLOOKUP($B729,'Base facturation'!$C$4:$ALN$59,E$4,0)),"",HLOOKUP($B729,'Base facturation'!$C$4:$ALN$59,E$4,0))=0,"",IF(ISERROR(HLOOKUP($B729,'Base facturation'!$C$4:$ALN$59,E$4,0)),"",HLOOKUP($B729,'Base facturation'!$C$4:$ALN$59,E$4,0)))</f>
        <v/>
      </c>
      <c r="F729" s="287" t="str">
        <f>IF(IF(ISERROR(HLOOKUP($B729,'Base facturation'!$C$4:$ALN$59,F$4,0)),"",HLOOKUP($B729,'Base facturation'!$C$4:$ALN$59,F$4,0))=0,"",IF(ISERROR(HLOOKUP($B729,'Base facturation'!$C$4:$ALN$59,F$4,0)),"",HLOOKUP($B729,'Base facturation'!$C$4:$ALN$59,F$4,0)))</f>
        <v/>
      </c>
      <c r="G729" s="309" t="str">
        <f>IF(IF(ISERROR(HLOOKUP($B729,'Base facturation'!$C$4:$ALN$59,G$4,0)),"",HLOOKUP($B729,'Base facturation'!$C$4:$ALN$59,G$4,0))=0,"",IF(ISERROR(HLOOKUP($B729,'Base facturation'!$C$4:$ALN$59,G$4,0)),"",HLOOKUP($B729,'Base facturation'!$C$4:$ALN$59,G$4,0)))</f>
        <v/>
      </c>
      <c r="H729" s="309" t="str">
        <f>IF(IF(ISERROR(HLOOKUP($B729,'Base facturation'!$C$4:$ALN$59,H$4,0)),"",HLOOKUP($B729,'Base facturation'!$C$4:$ALN$59,H$4,0))=0,"",IF(ISERROR(HLOOKUP($B729,'Base facturation'!$C$4:$ALN$59,H$4,0)),"",HLOOKUP($B729,'Base facturation'!$C$4:$ALN$59,H$4,0)))</f>
        <v/>
      </c>
      <c r="I729" s="287" t="str">
        <f t="shared" si="11"/>
        <v/>
      </c>
      <c r="J729" s="299"/>
      <c r="K729" s="294"/>
      <c r="L729" s="294"/>
      <c r="M729" s="295"/>
    </row>
    <row r="730" spans="2:13" ht="19.600000000000001" customHeight="1" x14ac:dyDescent="0.25">
      <c r="B730" s="282" t="s">
        <v>3537</v>
      </c>
      <c r="C730" s="283" t="str">
        <f>IF(IF(ISERROR(HLOOKUP($B730,'Base facturation'!$C$4:$ALN$59,C$4,0)),"",HLOOKUP($B730,'Base facturation'!$C$4:$ALN$59,C$4,0))=0,"",IF(ISERROR(HLOOKUP($B730,'Base facturation'!$C$4:$ALN$59,C$4,0)),"",HLOOKUP($B730,'Base facturation'!$C$4:$ALN$59,C$4,0)))</f>
        <v/>
      </c>
      <c r="D730" s="283" t="str">
        <f>IF(IF(ISERROR(HLOOKUP($B730,'Base facturation'!$C$4:$ALN$59,D$4,0)),"",HLOOKUP($B730,'Base facturation'!$C$4:$ALN$59,D$4,0))=0,"",IF(ISERROR(HLOOKUP($B730,'Base facturation'!$C$4:$ALN$59,D$4,0)),"",HLOOKUP($B730,'Base facturation'!$C$4:$ALN$59,D$4,0)))</f>
        <v/>
      </c>
      <c r="E730" s="283" t="str">
        <f>IF(IF(ISERROR(HLOOKUP($B730,'Base facturation'!$C$4:$ALN$59,E$4,0)),"",HLOOKUP($B730,'Base facturation'!$C$4:$ALN$59,E$4,0))=0,"",IF(ISERROR(HLOOKUP($B730,'Base facturation'!$C$4:$ALN$59,E$4,0)),"",HLOOKUP($B730,'Base facturation'!$C$4:$ALN$59,E$4,0)))</f>
        <v/>
      </c>
      <c r="F730" s="287" t="str">
        <f>IF(IF(ISERROR(HLOOKUP($B730,'Base facturation'!$C$4:$ALN$59,F$4,0)),"",HLOOKUP($B730,'Base facturation'!$C$4:$ALN$59,F$4,0))=0,"",IF(ISERROR(HLOOKUP($B730,'Base facturation'!$C$4:$ALN$59,F$4,0)),"",HLOOKUP($B730,'Base facturation'!$C$4:$ALN$59,F$4,0)))</f>
        <v/>
      </c>
      <c r="G730" s="309" t="str">
        <f>IF(IF(ISERROR(HLOOKUP($B730,'Base facturation'!$C$4:$ALN$59,G$4,0)),"",HLOOKUP($B730,'Base facturation'!$C$4:$ALN$59,G$4,0))=0,"",IF(ISERROR(HLOOKUP($B730,'Base facturation'!$C$4:$ALN$59,G$4,0)),"",HLOOKUP($B730,'Base facturation'!$C$4:$ALN$59,G$4,0)))</f>
        <v/>
      </c>
      <c r="H730" s="309" t="str">
        <f>IF(IF(ISERROR(HLOOKUP($B730,'Base facturation'!$C$4:$ALN$59,H$4,0)),"",HLOOKUP($B730,'Base facturation'!$C$4:$ALN$59,H$4,0))=0,"",IF(ISERROR(HLOOKUP($B730,'Base facturation'!$C$4:$ALN$59,H$4,0)),"",HLOOKUP($B730,'Base facturation'!$C$4:$ALN$59,H$4,0)))</f>
        <v/>
      </c>
      <c r="I730" s="287" t="str">
        <f t="shared" si="11"/>
        <v/>
      </c>
      <c r="J730" s="299"/>
      <c r="K730" s="294"/>
      <c r="L730" s="294"/>
      <c r="M730" s="295"/>
    </row>
    <row r="731" spans="2:13" ht="19.600000000000001" customHeight="1" x14ac:dyDescent="0.25">
      <c r="B731" s="282" t="s">
        <v>3538</v>
      </c>
      <c r="C731" s="283" t="str">
        <f>IF(IF(ISERROR(HLOOKUP($B731,'Base facturation'!$C$4:$ALN$59,C$4,0)),"",HLOOKUP($B731,'Base facturation'!$C$4:$ALN$59,C$4,0))=0,"",IF(ISERROR(HLOOKUP($B731,'Base facturation'!$C$4:$ALN$59,C$4,0)),"",HLOOKUP($B731,'Base facturation'!$C$4:$ALN$59,C$4,0)))</f>
        <v/>
      </c>
      <c r="D731" s="283" t="str">
        <f>IF(IF(ISERROR(HLOOKUP($B731,'Base facturation'!$C$4:$ALN$59,D$4,0)),"",HLOOKUP($B731,'Base facturation'!$C$4:$ALN$59,D$4,0))=0,"",IF(ISERROR(HLOOKUP($B731,'Base facturation'!$C$4:$ALN$59,D$4,0)),"",HLOOKUP($B731,'Base facturation'!$C$4:$ALN$59,D$4,0)))</f>
        <v/>
      </c>
      <c r="E731" s="283" t="str">
        <f>IF(IF(ISERROR(HLOOKUP($B731,'Base facturation'!$C$4:$ALN$59,E$4,0)),"",HLOOKUP($B731,'Base facturation'!$C$4:$ALN$59,E$4,0))=0,"",IF(ISERROR(HLOOKUP($B731,'Base facturation'!$C$4:$ALN$59,E$4,0)),"",HLOOKUP($B731,'Base facturation'!$C$4:$ALN$59,E$4,0)))</f>
        <v/>
      </c>
      <c r="F731" s="287" t="str">
        <f>IF(IF(ISERROR(HLOOKUP($B731,'Base facturation'!$C$4:$ALN$59,F$4,0)),"",HLOOKUP($B731,'Base facturation'!$C$4:$ALN$59,F$4,0))=0,"",IF(ISERROR(HLOOKUP($B731,'Base facturation'!$C$4:$ALN$59,F$4,0)),"",HLOOKUP($B731,'Base facturation'!$C$4:$ALN$59,F$4,0)))</f>
        <v/>
      </c>
      <c r="G731" s="309" t="str">
        <f>IF(IF(ISERROR(HLOOKUP($B731,'Base facturation'!$C$4:$ALN$59,G$4,0)),"",HLOOKUP($B731,'Base facturation'!$C$4:$ALN$59,G$4,0))=0,"",IF(ISERROR(HLOOKUP($B731,'Base facturation'!$C$4:$ALN$59,G$4,0)),"",HLOOKUP($B731,'Base facturation'!$C$4:$ALN$59,G$4,0)))</f>
        <v/>
      </c>
      <c r="H731" s="309" t="str">
        <f>IF(IF(ISERROR(HLOOKUP($B731,'Base facturation'!$C$4:$ALN$59,H$4,0)),"",HLOOKUP($B731,'Base facturation'!$C$4:$ALN$59,H$4,0))=0,"",IF(ISERROR(HLOOKUP($B731,'Base facturation'!$C$4:$ALN$59,H$4,0)),"",HLOOKUP($B731,'Base facturation'!$C$4:$ALN$59,H$4,0)))</f>
        <v/>
      </c>
      <c r="I731" s="287" t="str">
        <f t="shared" si="11"/>
        <v/>
      </c>
      <c r="J731" s="299"/>
      <c r="K731" s="294"/>
      <c r="L731" s="294"/>
      <c r="M731" s="295"/>
    </row>
    <row r="732" spans="2:13" ht="19.600000000000001" customHeight="1" x14ac:dyDescent="0.25">
      <c r="B732" s="282" t="s">
        <v>3539</v>
      </c>
      <c r="C732" s="283" t="str">
        <f>IF(IF(ISERROR(HLOOKUP($B732,'Base facturation'!$C$4:$ALN$59,C$4,0)),"",HLOOKUP($B732,'Base facturation'!$C$4:$ALN$59,C$4,0))=0,"",IF(ISERROR(HLOOKUP($B732,'Base facturation'!$C$4:$ALN$59,C$4,0)),"",HLOOKUP($B732,'Base facturation'!$C$4:$ALN$59,C$4,0)))</f>
        <v/>
      </c>
      <c r="D732" s="283" t="str">
        <f>IF(IF(ISERROR(HLOOKUP($B732,'Base facturation'!$C$4:$ALN$59,D$4,0)),"",HLOOKUP($B732,'Base facturation'!$C$4:$ALN$59,D$4,0))=0,"",IF(ISERROR(HLOOKUP($B732,'Base facturation'!$C$4:$ALN$59,D$4,0)),"",HLOOKUP($B732,'Base facturation'!$C$4:$ALN$59,D$4,0)))</f>
        <v/>
      </c>
      <c r="E732" s="283" t="str">
        <f>IF(IF(ISERROR(HLOOKUP($B732,'Base facturation'!$C$4:$ALN$59,E$4,0)),"",HLOOKUP($B732,'Base facturation'!$C$4:$ALN$59,E$4,0))=0,"",IF(ISERROR(HLOOKUP($B732,'Base facturation'!$C$4:$ALN$59,E$4,0)),"",HLOOKUP($B732,'Base facturation'!$C$4:$ALN$59,E$4,0)))</f>
        <v/>
      </c>
      <c r="F732" s="287" t="str">
        <f>IF(IF(ISERROR(HLOOKUP($B732,'Base facturation'!$C$4:$ALN$59,F$4,0)),"",HLOOKUP($B732,'Base facturation'!$C$4:$ALN$59,F$4,0))=0,"",IF(ISERROR(HLOOKUP($B732,'Base facturation'!$C$4:$ALN$59,F$4,0)),"",HLOOKUP($B732,'Base facturation'!$C$4:$ALN$59,F$4,0)))</f>
        <v/>
      </c>
      <c r="G732" s="309" t="str">
        <f>IF(IF(ISERROR(HLOOKUP($B732,'Base facturation'!$C$4:$ALN$59,G$4,0)),"",HLOOKUP($B732,'Base facturation'!$C$4:$ALN$59,G$4,0))=0,"",IF(ISERROR(HLOOKUP($B732,'Base facturation'!$C$4:$ALN$59,G$4,0)),"",HLOOKUP($B732,'Base facturation'!$C$4:$ALN$59,G$4,0)))</f>
        <v/>
      </c>
      <c r="H732" s="309" t="str">
        <f>IF(IF(ISERROR(HLOOKUP($B732,'Base facturation'!$C$4:$ALN$59,H$4,0)),"",HLOOKUP($B732,'Base facturation'!$C$4:$ALN$59,H$4,0))=0,"",IF(ISERROR(HLOOKUP($B732,'Base facturation'!$C$4:$ALN$59,H$4,0)),"",HLOOKUP($B732,'Base facturation'!$C$4:$ALN$59,H$4,0)))</f>
        <v/>
      </c>
      <c r="I732" s="287" t="str">
        <f t="shared" si="11"/>
        <v/>
      </c>
      <c r="J732" s="299"/>
      <c r="K732" s="294"/>
      <c r="L732" s="294"/>
      <c r="M732" s="295"/>
    </row>
    <row r="733" spans="2:13" ht="19.600000000000001" customHeight="1" x14ac:dyDescent="0.25">
      <c r="B733" s="282" t="s">
        <v>3540</v>
      </c>
      <c r="C733" s="283" t="str">
        <f>IF(IF(ISERROR(HLOOKUP($B733,'Base facturation'!$C$4:$ALN$59,C$4,0)),"",HLOOKUP($B733,'Base facturation'!$C$4:$ALN$59,C$4,0))=0,"",IF(ISERROR(HLOOKUP($B733,'Base facturation'!$C$4:$ALN$59,C$4,0)),"",HLOOKUP($B733,'Base facturation'!$C$4:$ALN$59,C$4,0)))</f>
        <v/>
      </c>
      <c r="D733" s="283" t="str">
        <f>IF(IF(ISERROR(HLOOKUP($B733,'Base facturation'!$C$4:$ALN$59,D$4,0)),"",HLOOKUP($B733,'Base facturation'!$C$4:$ALN$59,D$4,0))=0,"",IF(ISERROR(HLOOKUP($B733,'Base facturation'!$C$4:$ALN$59,D$4,0)),"",HLOOKUP($B733,'Base facturation'!$C$4:$ALN$59,D$4,0)))</f>
        <v/>
      </c>
      <c r="E733" s="283" t="str">
        <f>IF(IF(ISERROR(HLOOKUP($B733,'Base facturation'!$C$4:$ALN$59,E$4,0)),"",HLOOKUP($B733,'Base facturation'!$C$4:$ALN$59,E$4,0))=0,"",IF(ISERROR(HLOOKUP($B733,'Base facturation'!$C$4:$ALN$59,E$4,0)),"",HLOOKUP($B733,'Base facturation'!$C$4:$ALN$59,E$4,0)))</f>
        <v/>
      </c>
      <c r="F733" s="287" t="str">
        <f>IF(IF(ISERROR(HLOOKUP($B733,'Base facturation'!$C$4:$ALN$59,F$4,0)),"",HLOOKUP($B733,'Base facturation'!$C$4:$ALN$59,F$4,0))=0,"",IF(ISERROR(HLOOKUP($B733,'Base facturation'!$C$4:$ALN$59,F$4,0)),"",HLOOKUP($B733,'Base facturation'!$C$4:$ALN$59,F$4,0)))</f>
        <v/>
      </c>
      <c r="G733" s="309" t="str">
        <f>IF(IF(ISERROR(HLOOKUP($B733,'Base facturation'!$C$4:$ALN$59,G$4,0)),"",HLOOKUP($B733,'Base facturation'!$C$4:$ALN$59,G$4,0))=0,"",IF(ISERROR(HLOOKUP($B733,'Base facturation'!$C$4:$ALN$59,G$4,0)),"",HLOOKUP($B733,'Base facturation'!$C$4:$ALN$59,G$4,0)))</f>
        <v/>
      </c>
      <c r="H733" s="309" t="str">
        <f>IF(IF(ISERROR(HLOOKUP($B733,'Base facturation'!$C$4:$ALN$59,H$4,0)),"",HLOOKUP($B733,'Base facturation'!$C$4:$ALN$59,H$4,0))=0,"",IF(ISERROR(HLOOKUP($B733,'Base facturation'!$C$4:$ALN$59,H$4,0)),"",HLOOKUP($B733,'Base facturation'!$C$4:$ALN$59,H$4,0)))</f>
        <v/>
      </c>
      <c r="I733" s="287" t="str">
        <f t="shared" si="11"/>
        <v/>
      </c>
      <c r="J733" s="299"/>
      <c r="K733" s="294"/>
      <c r="L733" s="294"/>
      <c r="M733" s="295"/>
    </row>
    <row r="734" spans="2:13" ht="19.600000000000001" customHeight="1" x14ac:dyDescent="0.25">
      <c r="B734" s="282" t="s">
        <v>3541</v>
      </c>
      <c r="C734" s="283" t="str">
        <f>IF(IF(ISERROR(HLOOKUP($B734,'Base facturation'!$C$4:$ALN$59,C$4,0)),"",HLOOKUP($B734,'Base facturation'!$C$4:$ALN$59,C$4,0))=0,"",IF(ISERROR(HLOOKUP($B734,'Base facturation'!$C$4:$ALN$59,C$4,0)),"",HLOOKUP($B734,'Base facturation'!$C$4:$ALN$59,C$4,0)))</f>
        <v/>
      </c>
      <c r="D734" s="283" t="str">
        <f>IF(IF(ISERROR(HLOOKUP($B734,'Base facturation'!$C$4:$ALN$59,D$4,0)),"",HLOOKUP($B734,'Base facturation'!$C$4:$ALN$59,D$4,0))=0,"",IF(ISERROR(HLOOKUP($B734,'Base facturation'!$C$4:$ALN$59,D$4,0)),"",HLOOKUP($B734,'Base facturation'!$C$4:$ALN$59,D$4,0)))</f>
        <v/>
      </c>
      <c r="E734" s="283" t="str">
        <f>IF(IF(ISERROR(HLOOKUP($B734,'Base facturation'!$C$4:$ALN$59,E$4,0)),"",HLOOKUP($B734,'Base facturation'!$C$4:$ALN$59,E$4,0))=0,"",IF(ISERROR(HLOOKUP($B734,'Base facturation'!$C$4:$ALN$59,E$4,0)),"",HLOOKUP($B734,'Base facturation'!$C$4:$ALN$59,E$4,0)))</f>
        <v/>
      </c>
      <c r="F734" s="287" t="str">
        <f>IF(IF(ISERROR(HLOOKUP($B734,'Base facturation'!$C$4:$ALN$59,F$4,0)),"",HLOOKUP($B734,'Base facturation'!$C$4:$ALN$59,F$4,0))=0,"",IF(ISERROR(HLOOKUP($B734,'Base facturation'!$C$4:$ALN$59,F$4,0)),"",HLOOKUP($B734,'Base facturation'!$C$4:$ALN$59,F$4,0)))</f>
        <v/>
      </c>
      <c r="G734" s="309" t="str">
        <f>IF(IF(ISERROR(HLOOKUP($B734,'Base facturation'!$C$4:$ALN$59,G$4,0)),"",HLOOKUP($B734,'Base facturation'!$C$4:$ALN$59,G$4,0))=0,"",IF(ISERROR(HLOOKUP($B734,'Base facturation'!$C$4:$ALN$59,G$4,0)),"",HLOOKUP($B734,'Base facturation'!$C$4:$ALN$59,G$4,0)))</f>
        <v/>
      </c>
      <c r="H734" s="309" t="str">
        <f>IF(IF(ISERROR(HLOOKUP($B734,'Base facturation'!$C$4:$ALN$59,H$4,0)),"",HLOOKUP($B734,'Base facturation'!$C$4:$ALN$59,H$4,0))=0,"",IF(ISERROR(HLOOKUP($B734,'Base facturation'!$C$4:$ALN$59,H$4,0)),"",HLOOKUP($B734,'Base facturation'!$C$4:$ALN$59,H$4,0)))</f>
        <v/>
      </c>
      <c r="I734" s="287" t="str">
        <f t="shared" si="11"/>
        <v/>
      </c>
      <c r="J734" s="299"/>
      <c r="K734" s="294"/>
      <c r="L734" s="294"/>
      <c r="M734" s="295"/>
    </row>
    <row r="735" spans="2:13" ht="19.600000000000001" customHeight="1" x14ac:dyDescent="0.25">
      <c r="B735" s="282" t="s">
        <v>3542</v>
      </c>
      <c r="C735" s="283" t="str">
        <f>IF(IF(ISERROR(HLOOKUP($B735,'Base facturation'!$C$4:$ALN$59,C$4,0)),"",HLOOKUP($B735,'Base facturation'!$C$4:$ALN$59,C$4,0))=0,"",IF(ISERROR(HLOOKUP($B735,'Base facturation'!$C$4:$ALN$59,C$4,0)),"",HLOOKUP($B735,'Base facturation'!$C$4:$ALN$59,C$4,0)))</f>
        <v/>
      </c>
      <c r="D735" s="283" t="str">
        <f>IF(IF(ISERROR(HLOOKUP($B735,'Base facturation'!$C$4:$ALN$59,D$4,0)),"",HLOOKUP($B735,'Base facturation'!$C$4:$ALN$59,D$4,0))=0,"",IF(ISERROR(HLOOKUP($B735,'Base facturation'!$C$4:$ALN$59,D$4,0)),"",HLOOKUP($B735,'Base facturation'!$C$4:$ALN$59,D$4,0)))</f>
        <v/>
      </c>
      <c r="E735" s="283" t="str">
        <f>IF(IF(ISERROR(HLOOKUP($B735,'Base facturation'!$C$4:$ALN$59,E$4,0)),"",HLOOKUP($B735,'Base facturation'!$C$4:$ALN$59,E$4,0))=0,"",IF(ISERROR(HLOOKUP($B735,'Base facturation'!$C$4:$ALN$59,E$4,0)),"",HLOOKUP($B735,'Base facturation'!$C$4:$ALN$59,E$4,0)))</f>
        <v/>
      </c>
      <c r="F735" s="287" t="str">
        <f>IF(IF(ISERROR(HLOOKUP($B735,'Base facturation'!$C$4:$ALN$59,F$4,0)),"",HLOOKUP($B735,'Base facturation'!$C$4:$ALN$59,F$4,0))=0,"",IF(ISERROR(HLOOKUP($B735,'Base facturation'!$C$4:$ALN$59,F$4,0)),"",HLOOKUP($B735,'Base facturation'!$C$4:$ALN$59,F$4,0)))</f>
        <v/>
      </c>
      <c r="G735" s="309" t="str">
        <f>IF(IF(ISERROR(HLOOKUP($B735,'Base facturation'!$C$4:$ALN$59,G$4,0)),"",HLOOKUP($B735,'Base facturation'!$C$4:$ALN$59,G$4,0))=0,"",IF(ISERROR(HLOOKUP($B735,'Base facturation'!$C$4:$ALN$59,G$4,0)),"",HLOOKUP($B735,'Base facturation'!$C$4:$ALN$59,G$4,0)))</f>
        <v/>
      </c>
      <c r="H735" s="309" t="str">
        <f>IF(IF(ISERROR(HLOOKUP($B735,'Base facturation'!$C$4:$ALN$59,H$4,0)),"",HLOOKUP($B735,'Base facturation'!$C$4:$ALN$59,H$4,0))=0,"",IF(ISERROR(HLOOKUP($B735,'Base facturation'!$C$4:$ALN$59,H$4,0)),"",HLOOKUP($B735,'Base facturation'!$C$4:$ALN$59,H$4,0)))</f>
        <v/>
      </c>
      <c r="I735" s="287" t="str">
        <f t="shared" si="11"/>
        <v/>
      </c>
      <c r="J735" s="299"/>
      <c r="K735" s="294"/>
      <c r="L735" s="294"/>
      <c r="M735" s="295"/>
    </row>
    <row r="736" spans="2:13" ht="19.600000000000001" customHeight="1" x14ac:dyDescent="0.25">
      <c r="B736" s="282" t="s">
        <v>3543</v>
      </c>
      <c r="C736" s="283" t="str">
        <f>IF(IF(ISERROR(HLOOKUP($B736,'Base facturation'!$C$4:$ALN$59,C$4,0)),"",HLOOKUP($B736,'Base facturation'!$C$4:$ALN$59,C$4,0))=0,"",IF(ISERROR(HLOOKUP($B736,'Base facturation'!$C$4:$ALN$59,C$4,0)),"",HLOOKUP($B736,'Base facturation'!$C$4:$ALN$59,C$4,0)))</f>
        <v/>
      </c>
      <c r="D736" s="283" t="str">
        <f>IF(IF(ISERROR(HLOOKUP($B736,'Base facturation'!$C$4:$ALN$59,D$4,0)),"",HLOOKUP($B736,'Base facturation'!$C$4:$ALN$59,D$4,0))=0,"",IF(ISERROR(HLOOKUP($B736,'Base facturation'!$C$4:$ALN$59,D$4,0)),"",HLOOKUP($B736,'Base facturation'!$C$4:$ALN$59,D$4,0)))</f>
        <v/>
      </c>
      <c r="E736" s="283" t="str">
        <f>IF(IF(ISERROR(HLOOKUP($B736,'Base facturation'!$C$4:$ALN$59,E$4,0)),"",HLOOKUP($B736,'Base facturation'!$C$4:$ALN$59,E$4,0))=0,"",IF(ISERROR(HLOOKUP($B736,'Base facturation'!$C$4:$ALN$59,E$4,0)),"",HLOOKUP($B736,'Base facturation'!$C$4:$ALN$59,E$4,0)))</f>
        <v/>
      </c>
      <c r="F736" s="287" t="str">
        <f>IF(IF(ISERROR(HLOOKUP($B736,'Base facturation'!$C$4:$ALN$59,F$4,0)),"",HLOOKUP($B736,'Base facturation'!$C$4:$ALN$59,F$4,0))=0,"",IF(ISERROR(HLOOKUP($B736,'Base facturation'!$C$4:$ALN$59,F$4,0)),"",HLOOKUP($B736,'Base facturation'!$C$4:$ALN$59,F$4,0)))</f>
        <v/>
      </c>
      <c r="G736" s="309" t="str">
        <f>IF(IF(ISERROR(HLOOKUP($B736,'Base facturation'!$C$4:$ALN$59,G$4,0)),"",HLOOKUP($B736,'Base facturation'!$C$4:$ALN$59,G$4,0))=0,"",IF(ISERROR(HLOOKUP($B736,'Base facturation'!$C$4:$ALN$59,G$4,0)),"",HLOOKUP($B736,'Base facturation'!$C$4:$ALN$59,G$4,0)))</f>
        <v/>
      </c>
      <c r="H736" s="309" t="str">
        <f>IF(IF(ISERROR(HLOOKUP($B736,'Base facturation'!$C$4:$ALN$59,H$4,0)),"",HLOOKUP($B736,'Base facturation'!$C$4:$ALN$59,H$4,0))=0,"",IF(ISERROR(HLOOKUP($B736,'Base facturation'!$C$4:$ALN$59,H$4,0)),"",HLOOKUP($B736,'Base facturation'!$C$4:$ALN$59,H$4,0)))</f>
        <v/>
      </c>
      <c r="I736" s="287" t="str">
        <f t="shared" si="11"/>
        <v/>
      </c>
      <c r="J736" s="299"/>
      <c r="K736" s="294"/>
      <c r="L736" s="294"/>
      <c r="M736" s="295"/>
    </row>
    <row r="737" spans="2:13" ht="19.600000000000001" customHeight="1" x14ac:dyDescent="0.25">
      <c r="B737" s="282" t="s">
        <v>3544</v>
      </c>
      <c r="C737" s="283" t="str">
        <f>IF(IF(ISERROR(HLOOKUP($B737,'Base facturation'!$C$4:$ALN$59,C$4,0)),"",HLOOKUP($B737,'Base facturation'!$C$4:$ALN$59,C$4,0))=0,"",IF(ISERROR(HLOOKUP($B737,'Base facturation'!$C$4:$ALN$59,C$4,0)),"",HLOOKUP($B737,'Base facturation'!$C$4:$ALN$59,C$4,0)))</f>
        <v/>
      </c>
      <c r="D737" s="283" t="str">
        <f>IF(IF(ISERROR(HLOOKUP($B737,'Base facturation'!$C$4:$ALN$59,D$4,0)),"",HLOOKUP($B737,'Base facturation'!$C$4:$ALN$59,D$4,0))=0,"",IF(ISERROR(HLOOKUP($B737,'Base facturation'!$C$4:$ALN$59,D$4,0)),"",HLOOKUP($B737,'Base facturation'!$C$4:$ALN$59,D$4,0)))</f>
        <v/>
      </c>
      <c r="E737" s="283" t="str">
        <f>IF(IF(ISERROR(HLOOKUP($B737,'Base facturation'!$C$4:$ALN$59,E$4,0)),"",HLOOKUP($B737,'Base facturation'!$C$4:$ALN$59,E$4,0))=0,"",IF(ISERROR(HLOOKUP($B737,'Base facturation'!$C$4:$ALN$59,E$4,0)),"",HLOOKUP($B737,'Base facturation'!$C$4:$ALN$59,E$4,0)))</f>
        <v/>
      </c>
      <c r="F737" s="287" t="str">
        <f>IF(IF(ISERROR(HLOOKUP($B737,'Base facturation'!$C$4:$ALN$59,F$4,0)),"",HLOOKUP($B737,'Base facturation'!$C$4:$ALN$59,F$4,0))=0,"",IF(ISERROR(HLOOKUP($B737,'Base facturation'!$C$4:$ALN$59,F$4,0)),"",HLOOKUP($B737,'Base facturation'!$C$4:$ALN$59,F$4,0)))</f>
        <v/>
      </c>
      <c r="G737" s="309" t="str">
        <f>IF(IF(ISERROR(HLOOKUP($B737,'Base facturation'!$C$4:$ALN$59,G$4,0)),"",HLOOKUP($B737,'Base facturation'!$C$4:$ALN$59,G$4,0))=0,"",IF(ISERROR(HLOOKUP($B737,'Base facturation'!$C$4:$ALN$59,G$4,0)),"",HLOOKUP($B737,'Base facturation'!$C$4:$ALN$59,G$4,0)))</f>
        <v/>
      </c>
      <c r="H737" s="309" t="str">
        <f>IF(IF(ISERROR(HLOOKUP($B737,'Base facturation'!$C$4:$ALN$59,H$4,0)),"",HLOOKUP($B737,'Base facturation'!$C$4:$ALN$59,H$4,0))=0,"",IF(ISERROR(HLOOKUP($B737,'Base facturation'!$C$4:$ALN$59,H$4,0)),"",HLOOKUP($B737,'Base facturation'!$C$4:$ALN$59,H$4,0)))</f>
        <v/>
      </c>
      <c r="I737" s="287" t="str">
        <f t="shared" si="11"/>
        <v/>
      </c>
      <c r="J737" s="299"/>
      <c r="K737" s="294"/>
      <c r="L737" s="294"/>
      <c r="M737" s="295"/>
    </row>
    <row r="738" spans="2:13" ht="19.600000000000001" customHeight="1" x14ac:dyDescent="0.25">
      <c r="B738" s="282" t="s">
        <v>3545</v>
      </c>
      <c r="C738" s="283" t="str">
        <f>IF(IF(ISERROR(HLOOKUP($B738,'Base facturation'!$C$4:$ALN$59,C$4,0)),"",HLOOKUP($B738,'Base facturation'!$C$4:$ALN$59,C$4,0))=0,"",IF(ISERROR(HLOOKUP($B738,'Base facturation'!$C$4:$ALN$59,C$4,0)),"",HLOOKUP($B738,'Base facturation'!$C$4:$ALN$59,C$4,0)))</f>
        <v/>
      </c>
      <c r="D738" s="283" t="str">
        <f>IF(IF(ISERROR(HLOOKUP($B738,'Base facturation'!$C$4:$ALN$59,D$4,0)),"",HLOOKUP($B738,'Base facturation'!$C$4:$ALN$59,D$4,0))=0,"",IF(ISERROR(HLOOKUP($B738,'Base facturation'!$C$4:$ALN$59,D$4,0)),"",HLOOKUP($B738,'Base facturation'!$C$4:$ALN$59,D$4,0)))</f>
        <v/>
      </c>
      <c r="E738" s="283" t="str">
        <f>IF(IF(ISERROR(HLOOKUP($B738,'Base facturation'!$C$4:$ALN$59,E$4,0)),"",HLOOKUP($B738,'Base facturation'!$C$4:$ALN$59,E$4,0))=0,"",IF(ISERROR(HLOOKUP($B738,'Base facturation'!$C$4:$ALN$59,E$4,0)),"",HLOOKUP($B738,'Base facturation'!$C$4:$ALN$59,E$4,0)))</f>
        <v/>
      </c>
      <c r="F738" s="287" t="str">
        <f>IF(IF(ISERROR(HLOOKUP($B738,'Base facturation'!$C$4:$ALN$59,F$4,0)),"",HLOOKUP($B738,'Base facturation'!$C$4:$ALN$59,F$4,0))=0,"",IF(ISERROR(HLOOKUP($B738,'Base facturation'!$C$4:$ALN$59,F$4,0)),"",HLOOKUP($B738,'Base facturation'!$C$4:$ALN$59,F$4,0)))</f>
        <v/>
      </c>
      <c r="G738" s="309" t="str">
        <f>IF(IF(ISERROR(HLOOKUP($B738,'Base facturation'!$C$4:$ALN$59,G$4,0)),"",HLOOKUP($B738,'Base facturation'!$C$4:$ALN$59,G$4,0))=0,"",IF(ISERROR(HLOOKUP($B738,'Base facturation'!$C$4:$ALN$59,G$4,0)),"",HLOOKUP($B738,'Base facturation'!$C$4:$ALN$59,G$4,0)))</f>
        <v/>
      </c>
      <c r="H738" s="309" t="str">
        <f>IF(IF(ISERROR(HLOOKUP($B738,'Base facturation'!$C$4:$ALN$59,H$4,0)),"",HLOOKUP($B738,'Base facturation'!$C$4:$ALN$59,H$4,0))=0,"",IF(ISERROR(HLOOKUP($B738,'Base facturation'!$C$4:$ALN$59,H$4,0)),"",HLOOKUP($B738,'Base facturation'!$C$4:$ALN$59,H$4,0)))</f>
        <v/>
      </c>
      <c r="I738" s="287" t="str">
        <f t="shared" si="11"/>
        <v/>
      </c>
      <c r="J738" s="299"/>
      <c r="K738" s="294"/>
      <c r="L738" s="294"/>
      <c r="M738" s="295"/>
    </row>
    <row r="739" spans="2:13" ht="19.600000000000001" customHeight="1" x14ac:dyDescent="0.25">
      <c r="B739" s="282" t="s">
        <v>3546</v>
      </c>
      <c r="C739" s="283" t="str">
        <f>IF(IF(ISERROR(HLOOKUP($B739,'Base facturation'!$C$4:$ALN$59,C$4,0)),"",HLOOKUP($B739,'Base facturation'!$C$4:$ALN$59,C$4,0))=0,"",IF(ISERROR(HLOOKUP($B739,'Base facturation'!$C$4:$ALN$59,C$4,0)),"",HLOOKUP($B739,'Base facturation'!$C$4:$ALN$59,C$4,0)))</f>
        <v/>
      </c>
      <c r="D739" s="283" t="str">
        <f>IF(IF(ISERROR(HLOOKUP($B739,'Base facturation'!$C$4:$ALN$59,D$4,0)),"",HLOOKUP($B739,'Base facturation'!$C$4:$ALN$59,D$4,0))=0,"",IF(ISERROR(HLOOKUP($B739,'Base facturation'!$C$4:$ALN$59,D$4,0)),"",HLOOKUP($B739,'Base facturation'!$C$4:$ALN$59,D$4,0)))</f>
        <v/>
      </c>
      <c r="E739" s="283" t="str">
        <f>IF(IF(ISERROR(HLOOKUP($B739,'Base facturation'!$C$4:$ALN$59,E$4,0)),"",HLOOKUP($B739,'Base facturation'!$C$4:$ALN$59,E$4,0))=0,"",IF(ISERROR(HLOOKUP($B739,'Base facturation'!$C$4:$ALN$59,E$4,0)),"",HLOOKUP($B739,'Base facturation'!$C$4:$ALN$59,E$4,0)))</f>
        <v/>
      </c>
      <c r="F739" s="287" t="str">
        <f>IF(IF(ISERROR(HLOOKUP($B739,'Base facturation'!$C$4:$ALN$59,F$4,0)),"",HLOOKUP($B739,'Base facturation'!$C$4:$ALN$59,F$4,0))=0,"",IF(ISERROR(HLOOKUP($B739,'Base facturation'!$C$4:$ALN$59,F$4,0)),"",HLOOKUP($B739,'Base facturation'!$C$4:$ALN$59,F$4,0)))</f>
        <v/>
      </c>
      <c r="G739" s="309" t="str">
        <f>IF(IF(ISERROR(HLOOKUP($B739,'Base facturation'!$C$4:$ALN$59,G$4,0)),"",HLOOKUP($B739,'Base facturation'!$C$4:$ALN$59,G$4,0))=0,"",IF(ISERROR(HLOOKUP($B739,'Base facturation'!$C$4:$ALN$59,G$4,0)),"",HLOOKUP($B739,'Base facturation'!$C$4:$ALN$59,G$4,0)))</f>
        <v/>
      </c>
      <c r="H739" s="309" t="str">
        <f>IF(IF(ISERROR(HLOOKUP($B739,'Base facturation'!$C$4:$ALN$59,H$4,0)),"",HLOOKUP($B739,'Base facturation'!$C$4:$ALN$59,H$4,0))=0,"",IF(ISERROR(HLOOKUP($B739,'Base facturation'!$C$4:$ALN$59,H$4,0)),"",HLOOKUP($B739,'Base facturation'!$C$4:$ALN$59,H$4,0)))</f>
        <v/>
      </c>
      <c r="I739" s="287" t="str">
        <f t="shared" si="11"/>
        <v/>
      </c>
      <c r="J739" s="299"/>
      <c r="K739" s="294"/>
      <c r="L739" s="294"/>
      <c r="M739" s="295"/>
    </row>
    <row r="740" spans="2:13" ht="19.600000000000001" customHeight="1" x14ac:dyDescent="0.25">
      <c r="B740" s="282" t="s">
        <v>3547</v>
      </c>
      <c r="C740" s="283" t="str">
        <f>IF(IF(ISERROR(HLOOKUP($B740,'Base facturation'!$C$4:$ALN$59,C$4,0)),"",HLOOKUP($B740,'Base facturation'!$C$4:$ALN$59,C$4,0))=0,"",IF(ISERROR(HLOOKUP($B740,'Base facturation'!$C$4:$ALN$59,C$4,0)),"",HLOOKUP($B740,'Base facturation'!$C$4:$ALN$59,C$4,0)))</f>
        <v/>
      </c>
      <c r="D740" s="283" t="str">
        <f>IF(IF(ISERROR(HLOOKUP($B740,'Base facturation'!$C$4:$ALN$59,D$4,0)),"",HLOOKUP($B740,'Base facturation'!$C$4:$ALN$59,D$4,0))=0,"",IF(ISERROR(HLOOKUP($B740,'Base facturation'!$C$4:$ALN$59,D$4,0)),"",HLOOKUP($B740,'Base facturation'!$C$4:$ALN$59,D$4,0)))</f>
        <v/>
      </c>
      <c r="E740" s="283" t="str">
        <f>IF(IF(ISERROR(HLOOKUP($B740,'Base facturation'!$C$4:$ALN$59,E$4,0)),"",HLOOKUP($B740,'Base facturation'!$C$4:$ALN$59,E$4,0))=0,"",IF(ISERROR(HLOOKUP($B740,'Base facturation'!$C$4:$ALN$59,E$4,0)),"",HLOOKUP($B740,'Base facturation'!$C$4:$ALN$59,E$4,0)))</f>
        <v/>
      </c>
      <c r="F740" s="287" t="str">
        <f>IF(IF(ISERROR(HLOOKUP($B740,'Base facturation'!$C$4:$ALN$59,F$4,0)),"",HLOOKUP($B740,'Base facturation'!$C$4:$ALN$59,F$4,0))=0,"",IF(ISERROR(HLOOKUP($B740,'Base facturation'!$C$4:$ALN$59,F$4,0)),"",HLOOKUP($B740,'Base facturation'!$C$4:$ALN$59,F$4,0)))</f>
        <v/>
      </c>
      <c r="G740" s="309" t="str">
        <f>IF(IF(ISERROR(HLOOKUP($B740,'Base facturation'!$C$4:$ALN$59,G$4,0)),"",HLOOKUP($B740,'Base facturation'!$C$4:$ALN$59,G$4,0))=0,"",IF(ISERROR(HLOOKUP($B740,'Base facturation'!$C$4:$ALN$59,G$4,0)),"",HLOOKUP($B740,'Base facturation'!$C$4:$ALN$59,G$4,0)))</f>
        <v/>
      </c>
      <c r="H740" s="309" t="str">
        <f>IF(IF(ISERROR(HLOOKUP($B740,'Base facturation'!$C$4:$ALN$59,H$4,0)),"",HLOOKUP($B740,'Base facturation'!$C$4:$ALN$59,H$4,0))=0,"",IF(ISERROR(HLOOKUP($B740,'Base facturation'!$C$4:$ALN$59,H$4,0)),"",HLOOKUP($B740,'Base facturation'!$C$4:$ALN$59,H$4,0)))</f>
        <v/>
      </c>
      <c r="I740" s="287" t="str">
        <f t="shared" si="11"/>
        <v/>
      </c>
      <c r="J740" s="299"/>
      <c r="K740" s="294"/>
      <c r="L740" s="294"/>
      <c r="M740" s="295"/>
    </row>
    <row r="741" spans="2:13" ht="19.600000000000001" customHeight="1" x14ac:dyDescent="0.25">
      <c r="B741" s="282" t="s">
        <v>3548</v>
      </c>
      <c r="C741" s="283" t="str">
        <f>IF(IF(ISERROR(HLOOKUP($B741,'Base facturation'!$C$4:$ALN$59,C$4,0)),"",HLOOKUP($B741,'Base facturation'!$C$4:$ALN$59,C$4,0))=0,"",IF(ISERROR(HLOOKUP($B741,'Base facturation'!$C$4:$ALN$59,C$4,0)),"",HLOOKUP($B741,'Base facturation'!$C$4:$ALN$59,C$4,0)))</f>
        <v/>
      </c>
      <c r="D741" s="283" t="str">
        <f>IF(IF(ISERROR(HLOOKUP($B741,'Base facturation'!$C$4:$ALN$59,D$4,0)),"",HLOOKUP($B741,'Base facturation'!$C$4:$ALN$59,D$4,0))=0,"",IF(ISERROR(HLOOKUP($B741,'Base facturation'!$C$4:$ALN$59,D$4,0)),"",HLOOKUP($B741,'Base facturation'!$C$4:$ALN$59,D$4,0)))</f>
        <v/>
      </c>
      <c r="E741" s="283" t="str">
        <f>IF(IF(ISERROR(HLOOKUP($B741,'Base facturation'!$C$4:$ALN$59,E$4,0)),"",HLOOKUP($B741,'Base facturation'!$C$4:$ALN$59,E$4,0))=0,"",IF(ISERROR(HLOOKUP($B741,'Base facturation'!$C$4:$ALN$59,E$4,0)),"",HLOOKUP($B741,'Base facturation'!$C$4:$ALN$59,E$4,0)))</f>
        <v/>
      </c>
      <c r="F741" s="287" t="str">
        <f>IF(IF(ISERROR(HLOOKUP($B741,'Base facturation'!$C$4:$ALN$59,F$4,0)),"",HLOOKUP($B741,'Base facturation'!$C$4:$ALN$59,F$4,0))=0,"",IF(ISERROR(HLOOKUP($B741,'Base facturation'!$C$4:$ALN$59,F$4,0)),"",HLOOKUP($B741,'Base facturation'!$C$4:$ALN$59,F$4,0)))</f>
        <v/>
      </c>
      <c r="G741" s="309" t="str">
        <f>IF(IF(ISERROR(HLOOKUP($B741,'Base facturation'!$C$4:$ALN$59,G$4,0)),"",HLOOKUP($B741,'Base facturation'!$C$4:$ALN$59,G$4,0))=0,"",IF(ISERROR(HLOOKUP($B741,'Base facturation'!$C$4:$ALN$59,G$4,0)),"",HLOOKUP($B741,'Base facturation'!$C$4:$ALN$59,G$4,0)))</f>
        <v/>
      </c>
      <c r="H741" s="309" t="str">
        <f>IF(IF(ISERROR(HLOOKUP($B741,'Base facturation'!$C$4:$ALN$59,H$4,0)),"",HLOOKUP($B741,'Base facturation'!$C$4:$ALN$59,H$4,0))=0,"",IF(ISERROR(HLOOKUP($B741,'Base facturation'!$C$4:$ALN$59,H$4,0)),"",HLOOKUP($B741,'Base facturation'!$C$4:$ALN$59,H$4,0)))</f>
        <v/>
      </c>
      <c r="I741" s="287" t="str">
        <f t="shared" si="11"/>
        <v/>
      </c>
      <c r="J741" s="299"/>
      <c r="K741" s="294"/>
      <c r="L741" s="294"/>
      <c r="M741" s="295"/>
    </row>
    <row r="742" spans="2:13" ht="19.600000000000001" customHeight="1" x14ac:dyDescent="0.25">
      <c r="B742" s="282" t="s">
        <v>3549</v>
      </c>
      <c r="C742" s="283" t="str">
        <f>IF(IF(ISERROR(HLOOKUP($B742,'Base facturation'!$C$4:$ALN$59,C$4,0)),"",HLOOKUP($B742,'Base facturation'!$C$4:$ALN$59,C$4,0))=0,"",IF(ISERROR(HLOOKUP($B742,'Base facturation'!$C$4:$ALN$59,C$4,0)),"",HLOOKUP($B742,'Base facturation'!$C$4:$ALN$59,C$4,0)))</f>
        <v/>
      </c>
      <c r="D742" s="283" t="str">
        <f>IF(IF(ISERROR(HLOOKUP($B742,'Base facturation'!$C$4:$ALN$59,D$4,0)),"",HLOOKUP($B742,'Base facturation'!$C$4:$ALN$59,D$4,0))=0,"",IF(ISERROR(HLOOKUP($B742,'Base facturation'!$C$4:$ALN$59,D$4,0)),"",HLOOKUP($B742,'Base facturation'!$C$4:$ALN$59,D$4,0)))</f>
        <v/>
      </c>
      <c r="E742" s="283" t="str">
        <f>IF(IF(ISERROR(HLOOKUP($B742,'Base facturation'!$C$4:$ALN$59,E$4,0)),"",HLOOKUP($B742,'Base facturation'!$C$4:$ALN$59,E$4,0))=0,"",IF(ISERROR(HLOOKUP($B742,'Base facturation'!$C$4:$ALN$59,E$4,0)),"",HLOOKUP($B742,'Base facturation'!$C$4:$ALN$59,E$4,0)))</f>
        <v/>
      </c>
      <c r="F742" s="287" t="str">
        <f>IF(IF(ISERROR(HLOOKUP($B742,'Base facturation'!$C$4:$ALN$59,F$4,0)),"",HLOOKUP($B742,'Base facturation'!$C$4:$ALN$59,F$4,0))=0,"",IF(ISERROR(HLOOKUP($B742,'Base facturation'!$C$4:$ALN$59,F$4,0)),"",HLOOKUP($B742,'Base facturation'!$C$4:$ALN$59,F$4,0)))</f>
        <v/>
      </c>
      <c r="G742" s="309" t="str">
        <f>IF(IF(ISERROR(HLOOKUP($B742,'Base facturation'!$C$4:$ALN$59,G$4,0)),"",HLOOKUP($B742,'Base facturation'!$C$4:$ALN$59,G$4,0))=0,"",IF(ISERROR(HLOOKUP($B742,'Base facturation'!$C$4:$ALN$59,G$4,0)),"",HLOOKUP($B742,'Base facturation'!$C$4:$ALN$59,G$4,0)))</f>
        <v/>
      </c>
      <c r="H742" s="309" t="str">
        <f>IF(IF(ISERROR(HLOOKUP($B742,'Base facturation'!$C$4:$ALN$59,H$4,0)),"",HLOOKUP($B742,'Base facturation'!$C$4:$ALN$59,H$4,0))=0,"",IF(ISERROR(HLOOKUP($B742,'Base facturation'!$C$4:$ALN$59,H$4,0)),"",HLOOKUP($B742,'Base facturation'!$C$4:$ALN$59,H$4,0)))</f>
        <v/>
      </c>
      <c r="I742" s="287" t="str">
        <f t="shared" si="11"/>
        <v/>
      </c>
      <c r="J742" s="299"/>
      <c r="K742" s="294"/>
      <c r="L742" s="294"/>
      <c r="M742" s="295"/>
    </row>
    <row r="743" spans="2:13" ht="19.600000000000001" customHeight="1" x14ac:dyDescent="0.25">
      <c r="B743" s="282" t="s">
        <v>3550</v>
      </c>
      <c r="C743" s="283" t="str">
        <f>IF(IF(ISERROR(HLOOKUP($B743,'Base facturation'!$C$4:$ALN$59,C$4,0)),"",HLOOKUP($B743,'Base facturation'!$C$4:$ALN$59,C$4,0))=0,"",IF(ISERROR(HLOOKUP($B743,'Base facturation'!$C$4:$ALN$59,C$4,0)),"",HLOOKUP($B743,'Base facturation'!$C$4:$ALN$59,C$4,0)))</f>
        <v/>
      </c>
      <c r="D743" s="283" t="str">
        <f>IF(IF(ISERROR(HLOOKUP($B743,'Base facturation'!$C$4:$ALN$59,D$4,0)),"",HLOOKUP($B743,'Base facturation'!$C$4:$ALN$59,D$4,0))=0,"",IF(ISERROR(HLOOKUP($B743,'Base facturation'!$C$4:$ALN$59,D$4,0)),"",HLOOKUP($B743,'Base facturation'!$C$4:$ALN$59,D$4,0)))</f>
        <v/>
      </c>
      <c r="E743" s="283" t="str">
        <f>IF(IF(ISERROR(HLOOKUP($B743,'Base facturation'!$C$4:$ALN$59,E$4,0)),"",HLOOKUP($B743,'Base facturation'!$C$4:$ALN$59,E$4,0))=0,"",IF(ISERROR(HLOOKUP($B743,'Base facturation'!$C$4:$ALN$59,E$4,0)),"",HLOOKUP($B743,'Base facturation'!$C$4:$ALN$59,E$4,0)))</f>
        <v/>
      </c>
      <c r="F743" s="287" t="str">
        <f>IF(IF(ISERROR(HLOOKUP($B743,'Base facturation'!$C$4:$ALN$59,F$4,0)),"",HLOOKUP($B743,'Base facturation'!$C$4:$ALN$59,F$4,0))=0,"",IF(ISERROR(HLOOKUP($B743,'Base facturation'!$C$4:$ALN$59,F$4,0)),"",HLOOKUP($B743,'Base facturation'!$C$4:$ALN$59,F$4,0)))</f>
        <v/>
      </c>
      <c r="G743" s="309" t="str">
        <f>IF(IF(ISERROR(HLOOKUP($B743,'Base facturation'!$C$4:$ALN$59,G$4,0)),"",HLOOKUP($B743,'Base facturation'!$C$4:$ALN$59,G$4,0))=0,"",IF(ISERROR(HLOOKUP($B743,'Base facturation'!$C$4:$ALN$59,G$4,0)),"",HLOOKUP($B743,'Base facturation'!$C$4:$ALN$59,G$4,0)))</f>
        <v/>
      </c>
      <c r="H743" s="309" t="str">
        <f>IF(IF(ISERROR(HLOOKUP($B743,'Base facturation'!$C$4:$ALN$59,H$4,0)),"",HLOOKUP($B743,'Base facturation'!$C$4:$ALN$59,H$4,0))=0,"",IF(ISERROR(HLOOKUP($B743,'Base facturation'!$C$4:$ALN$59,H$4,0)),"",HLOOKUP($B743,'Base facturation'!$C$4:$ALN$59,H$4,0)))</f>
        <v/>
      </c>
      <c r="I743" s="287" t="str">
        <f t="shared" si="11"/>
        <v/>
      </c>
      <c r="J743" s="299"/>
      <c r="K743" s="294"/>
      <c r="L743" s="294"/>
      <c r="M743" s="295"/>
    </row>
    <row r="744" spans="2:13" ht="19.600000000000001" customHeight="1" x14ac:dyDescent="0.25">
      <c r="B744" s="282" t="s">
        <v>3551</v>
      </c>
      <c r="C744" s="283" t="str">
        <f>IF(IF(ISERROR(HLOOKUP($B744,'Base facturation'!$C$4:$ALN$59,C$4,0)),"",HLOOKUP($B744,'Base facturation'!$C$4:$ALN$59,C$4,0))=0,"",IF(ISERROR(HLOOKUP($B744,'Base facturation'!$C$4:$ALN$59,C$4,0)),"",HLOOKUP($B744,'Base facturation'!$C$4:$ALN$59,C$4,0)))</f>
        <v/>
      </c>
      <c r="D744" s="283" t="str">
        <f>IF(IF(ISERROR(HLOOKUP($B744,'Base facturation'!$C$4:$ALN$59,D$4,0)),"",HLOOKUP($B744,'Base facturation'!$C$4:$ALN$59,D$4,0))=0,"",IF(ISERROR(HLOOKUP($B744,'Base facturation'!$C$4:$ALN$59,D$4,0)),"",HLOOKUP($B744,'Base facturation'!$C$4:$ALN$59,D$4,0)))</f>
        <v/>
      </c>
      <c r="E744" s="283" t="str">
        <f>IF(IF(ISERROR(HLOOKUP($B744,'Base facturation'!$C$4:$ALN$59,E$4,0)),"",HLOOKUP($B744,'Base facturation'!$C$4:$ALN$59,E$4,0))=0,"",IF(ISERROR(HLOOKUP($B744,'Base facturation'!$C$4:$ALN$59,E$4,0)),"",HLOOKUP($B744,'Base facturation'!$C$4:$ALN$59,E$4,0)))</f>
        <v/>
      </c>
      <c r="F744" s="287" t="str">
        <f>IF(IF(ISERROR(HLOOKUP($B744,'Base facturation'!$C$4:$ALN$59,F$4,0)),"",HLOOKUP($B744,'Base facturation'!$C$4:$ALN$59,F$4,0))=0,"",IF(ISERROR(HLOOKUP($B744,'Base facturation'!$C$4:$ALN$59,F$4,0)),"",HLOOKUP($B744,'Base facturation'!$C$4:$ALN$59,F$4,0)))</f>
        <v/>
      </c>
      <c r="G744" s="309" t="str">
        <f>IF(IF(ISERROR(HLOOKUP($B744,'Base facturation'!$C$4:$ALN$59,G$4,0)),"",HLOOKUP($B744,'Base facturation'!$C$4:$ALN$59,G$4,0))=0,"",IF(ISERROR(HLOOKUP($B744,'Base facturation'!$C$4:$ALN$59,G$4,0)),"",HLOOKUP($B744,'Base facturation'!$C$4:$ALN$59,G$4,0)))</f>
        <v/>
      </c>
      <c r="H744" s="309" t="str">
        <f>IF(IF(ISERROR(HLOOKUP($B744,'Base facturation'!$C$4:$ALN$59,H$4,0)),"",HLOOKUP($B744,'Base facturation'!$C$4:$ALN$59,H$4,0))=0,"",IF(ISERROR(HLOOKUP($B744,'Base facturation'!$C$4:$ALN$59,H$4,0)),"",HLOOKUP($B744,'Base facturation'!$C$4:$ALN$59,H$4,0)))</f>
        <v/>
      </c>
      <c r="I744" s="287" t="str">
        <f t="shared" si="11"/>
        <v/>
      </c>
      <c r="J744" s="299"/>
      <c r="K744" s="294"/>
      <c r="L744" s="294"/>
      <c r="M744" s="295"/>
    </row>
    <row r="745" spans="2:13" ht="19.600000000000001" customHeight="1" x14ac:dyDescent="0.25">
      <c r="B745" s="282" t="s">
        <v>3552</v>
      </c>
      <c r="C745" s="283" t="str">
        <f>IF(IF(ISERROR(HLOOKUP($B745,'Base facturation'!$C$4:$ALN$59,C$4,0)),"",HLOOKUP($B745,'Base facturation'!$C$4:$ALN$59,C$4,0))=0,"",IF(ISERROR(HLOOKUP($B745,'Base facturation'!$C$4:$ALN$59,C$4,0)),"",HLOOKUP($B745,'Base facturation'!$C$4:$ALN$59,C$4,0)))</f>
        <v/>
      </c>
      <c r="D745" s="283" t="str">
        <f>IF(IF(ISERROR(HLOOKUP($B745,'Base facturation'!$C$4:$ALN$59,D$4,0)),"",HLOOKUP($B745,'Base facturation'!$C$4:$ALN$59,D$4,0))=0,"",IF(ISERROR(HLOOKUP($B745,'Base facturation'!$C$4:$ALN$59,D$4,0)),"",HLOOKUP($B745,'Base facturation'!$C$4:$ALN$59,D$4,0)))</f>
        <v/>
      </c>
      <c r="E745" s="283" t="str">
        <f>IF(IF(ISERROR(HLOOKUP($B745,'Base facturation'!$C$4:$ALN$59,E$4,0)),"",HLOOKUP($B745,'Base facturation'!$C$4:$ALN$59,E$4,0))=0,"",IF(ISERROR(HLOOKUP($B745,'Base facturation'!$C$4:$ALN$59,E$4,0)),"",HLOOKUP($B745,'Base facturation'!$C$4:$ALN$59,E$4,0)))</f>
        <v/>
      </c>
      <c r="F745" s="287" t="str">
        <f>IF(IF(ISERROR(HLOOKUP($B745,'Base facturation'!$C$4:$ALN$59,F$4,0)),"",HLOOKUP($B745,'Base facturation'!$C$4:$ALN$59,F$4,0))=0,"",IF(ISERROR(HLOOKUP($B745,'Base facturation'!$C$4:$ALN$59,F$4,0)),"",HLOOKUP($B745,'Base facturation'!$C$4:$ALN$59,F$4,0)))</f>
        <v/>
      </c>
      <c r="G745" s="309" t="str">
        <f>IF(IF(ISERROR(HLOOKUP($B745,'Base facturation'!$C$4:$ALN$59,G$4,0)),"",HLOOKUP($B745,'Base facturation'!$C$4:$ALN$59,G$4,0))=0,"",IF(ISERROR(HLOOKUP($B745,'Base facturation'!$C$4:$ALN$59,G$4,0)),"",HLOOKUP($B745,'Base facturation'!$C$4:$ALN$59,G$4,0)))</f>
        <v/>
      </c>
      <c r="H745" s="309" t="str">
        <f>IF(IF(ISERROR(HLOOKUP($B745,'Base facturation'!$C$4:$ALN$59,H$4,0)),"",HLOOKUP($B745,'Base facturation'!$C$4:$ALN$59,H$4,0))=0,"",IF(ISERROR(HLOOKUP($B745,'Base facturation'!$C$4:$ALN$59,H$4,0)),"",HLOOKUP($B745,'Base facturation'!$C$4:$ALN$59,H$4,0)))</f>
        <v/>
      </c>
      <c r="I745" s="287" t="str">
        <f t="shared" si="11"/>
        <v/>
      </c>
      <c r="J745" s="299"/>
      <c r="K745" s="294"/>
      <c r="L745" s="294"/>
      <c r="M745" s="295"/>
    </row>
    <row r="746" spans="2:13" ht="19.600000000000001" customHeight="1" x14ac:dyDescent="0.25">
      <c r="B746" s="282" t="s">
        <v>3553</v>
      </c>
      <c r="C746" s="283" t="str">
        <f>IF(IF(ISERROR(HLOOKUP($B746,'Base facturation'!$C$4:$ALN$59,C$4,0)),"",HLOOKUP($B746,'Base facturation'!$C$4:$ALN$59,C$4,0))=0,"",IF(ISERROR(HLOOKUP($B746,'Base facturation'!$C$4:$ALN$59,C$4,0)),"",HLOOKUP($B746,'Base facturation'!$C$4:$ALN$59,C$4,0)))</f>
        <v/>
      </c>
      <c r="D746" s="283" t="str">
        <f>IF(IF(ISERROR(HLOOKUP($B746,'Base facturation'!$C$4:$ALN$59,D$4,0)),"",HLOOKUP($B746,'Base facturation'!$C$4:$ALN$59,D$4,0))=0,"",IF(ISERROR(HLOOKUP($B746,'Base facturation'!$C$4:$ALN$59,D$4,0)),"",HLOOKUP($B746,'Base facturation'!$C$4:$ALN$59,D$4,0)))</f>
        <v/>
      </c>
      <c r="E746" s="283" t="str">
        <f>IF(IF(ISERROR(HLOOKUP($B746,'Base facturation'!$C$4:$ALN$59,E$4,0)),"",HLOOKUP($B746,'Base facturation'!$C$4:$ALN$59,E$4,0))=0,"",IF(ISERROR(HLOOKUP($B746,'Base facturation'!$C$4:$ALN$59,E$4,0)),"",HLOOKUP($B746,'Base facturation'!$C$4:$ALN$59,E$4,0)))</f>
        <v/>
      </c>
      <c r="F746" s="287" t="str">
        <f>IF(IF(ISERROR(HLOOKUP($B746,'Base facturation'!$C$4:$ALN$59,F$4,0)),"",HLOOKUP($B746,'Base facturation'!$C$4:$ALN$59,F$4,0))=0,"",IF(ISERROR(HLOOKUP($B746,'Base facturation'!$C$4:$ALN$59,F$4,0)),"",HLOOKUP($B746,'Base facturation'!$C$4:$ALN$59,F$4,0)))</f>
        <v/>
      </c>
      <c r="G746" s="309" t="str">
        <f>IF(IF(ISERROR(HLOOKUP($B746,'Base facturation'!$C$4:$ALN$59,G$4,0)),"",HLOOKUP($B746,'Base facturation'!$C$4:$ALN$59,G$4,0))=0,"",IF(ISERROR(HLOOKUP($B746,'Base facturation'!$C$4:$ALN$59,G$4,0)),"",HLOOKUP($B746,'Base facturation'!$C$4:$ALN$59,G$4,0)))</f>
        <v/>
      </c>
      <c r="H746" s="309" t="str">
        <f>IF(IF(ISERROR(HLOOKUP($B746,'Base facturation'!$C$4:$ALN$59,H$4,0)),"",HLOOKUP($B746,'Base facturation'!$C$4:$ALN$59,H$4,0))=0,"",IF(ISERROR(HLOOKUP($B746,'Base facturation'!$C$4:$ALN$59,H$4,0)),"",HLOOKUP($B746,'Base facturation'!$C$4:$ALN$59,H$4,0)))</f>
        <v/>
      </c>
      <c r="I746" s="287" t="str">
        <f t="shared" si="11"/>
        <v/>
      </c>
      <c r="J746" s="299"/>
      <c r="K746" s="294"/>
      <c r="L746" s="294"/>
      <c r="M746" s="295"/>
    </row>
    <row r="747" spans="2:13" ht="19.600000000000001" customHeight="1" x14ac:dyDescent="0.25">
      <c r="B747" s="282" t="s">
        <v>3554</v>
      </c>
      <c r="C747" s="283" t="str">
        <f>IF(IF(ISERROR(HLOOKUP($B747,'Base facturation'!$C$4:$ALN$59,C$4,0)),"",HLOOKUP($B747,'Base facturation'!$C$4:$ALN$59,C$4,0))=0,"",IF(ISERROR(HLOOKUP($B747,'Base facturation'!$C$4:$ALN$59,C$4,0)),"",HLOOKUP($B747,'Base facturation'!$C$4:$ALN$59,C$4,0)))</f>
        <v/>
      </c>
      <c r="D747" s="283" t="str">
        <f>IF(IF(ISERROR(HLOOKUP($B747,'Base facturation'!$C$4:$ALN$59,D$4,0)),"",HLOOKUP($B747,'Base facturation'!$C$4:$ALN$59,D$4,0))=0,"",IF(ISERROR(HLOOKUP($B747,'Base facturation'!$C$4:$ALN$59,D$4,0)),"",HLOOKUP($B747,'Base facturation'!$C$4:$ALN$59,D$4,0)))</f>
        <v/>
      </c>
      <c r="E747" s="283" t="str">
        <f>IF(IF(ISERROR(HLOOKUP($B747,'Base facturation'!$C$4:$ALN$59,E$4,0)),"",HLOOKUP($B747,'Base facturation'!$C$4:$ALN$59,E$4,0))=0,"",IF(ISERROR(HLOOKUP($B747,'Base facturation'!$C$4:$ALN$59,E$4,0)),"",HLOOKUP($B747,'Base facturation'!$C$4:$ALN$59,E$4,0)))</f>
        <v/>
      </c>
      <c r="F747" s="287" t="str">
        <f>IF(IF(ISERROR(HLOOKUP($B747,'Base facturation'!$C$4:$ALN$59,F$4,0)),"",HLOOKUP($B747,'Base facturation'!$C$4:$ALN$59,F$4,0))=0,"",IF(ISERROR(HLOOKUP($B747,'Base facturation'!$C$4:$ALN$59,F$4,0)),"",HLOOKUP($B747,'Base facturation'!$C$4:$ALN$59,F$4,0)))</f>
        <v/>
      </c>
      <c r="G747" s="309" t="str">
        <f>IF(IF(ISERROR(HLOOKUP($B747,'Base facturation'!$C$4:$ALN$59,G$4,0)),"",HLOOKUP($B747,'Base facturation'!$C$4:$ALN$59,G$4,0))=0,"",IF(ISERROR(HLOOKUP($B747,'Base facturation'!$C$4:$ALN$59,G$4,0)),"",HLOOKUP($B747,'Base facturation'!$C$4:$ALN$59,G$4,0)))</f>
        <v/>
      </c>
      <c r="H747" s="309" t="str">
        <f>IF(IF(ISERROR(HLOOKUP($B747,'Base facturation'!$C$4:$ALN$59,H$4,0)),"",HLOOKUP($B747,'Base facturation'!$C$4:$ALN$59,H$4,0))=0,"",IF(ISERROR(HLOOKUP($B747,'Base facturation'!$C$4:$ALN$59,H$4,0)),"",HLOOKUP($B747,'Base facturation'!$C$4:$ALN$59,H$4,0)))</f>
        <v/>
      </c>
      <c r="I747" s="287" t="str">
        <f t="shared" si="11"/>
        <v/>
      </c>
      <c r="J747" s="299"/>
      <c r="K747" s="294"/>
      <c r="L747" s="294"/>
      <c r="M747" s="295"/>
    </row>
    <row r="748" spans="2:13" ht="19.600000000000001" customHeight="1" x14ac:dyDescent="0.25">
      <c r="B748" s="282" t="s">
        <v>3555</v>
      </c>
      <c r="C748" s="283" t="str">
        <f>IF(IF(ISERROR(HLOOKUP($B748,'Base facturation'!$C$4:$ALN$59,C$4,0)),"",HLOOKUP($B748,'Base facturation'!$C$4:$ALN$59,C$4,0))=0,"",IF(ISERROR(HLOOKUP($B748,'Base facturation'!$C$4:$ALN$59,C$4,0)),"",HLOOKUP($B748,'Base facturation'!$C$4:$ALN$59,C$4,0)))</f>
        <v/>
      </c>
      <c r="D748" s="283" t="str">
        <f>IF(IF(ISERROR(HLOOKUP($B748,'Base facturation'!$C$4:$ALN$59,D$4,0)),"",HLOOKUP($B748,'Base facturation'!$C$4:$ALN$59,D$4,0))=0,"",IF(ISERROR(HLOOKUP($B748,'Base facturation'!$C$4:$ALN$59,D$4,0)),"",HLOOKUP($B748,'Base facturation'!$C$4:$ALN$59,D$4,0)))</f>
        <v/>
      </c>
      <c r="E748" s="283" t="str">
        <f>IF(IF(ISERROR(HLOOKUP($B748,'Base facturation'!$C$4:$ALN$59,E$4,0)),"",HLOOKUP($B748,'Base facturation'!$C$4:$ALN$59,E$4,0))=0,"",IF(ISERROR(HLOOKUP($B748,'Base facturation'!$C$4:$ALN$59,E$4,0)),"",HLOOKUP($B748,'Base facturation'!$C$4:$ALN$59,E$4,0)))</f>
        <v/>
      </c>
      <c r="F748" s="287" t="str">
        <f>IF(IF(ISERROR(HLOOKUP($B748,'Base facturation'!$C$4:$ALN$59,F$4,0)),"",HLOOKUP($B748,'Base facturation'!$C$4:$ALN$59,F$4,0))=0,"",IF(ISERROR(HLOOKUP($B748,'Base facturation'!$C$4:$ALN$59,F$4,0)),"",HLOOKUP($B748,'Base facturation'!$C$4:$ALN$59,F$4,0)))</f>
        <v/>
      </c>
      <c r="G748" s="309" t="str">
        <f>IF(IF(ISERROR(HLOOKUP($B748,'Base facturation'!$C$4:$ALN$59,G$4,0)),"",HLOOKUP($B748,'Base facturation'!$C$4:$ALN$59,G$4,0))=0,"",IF(ISERROR(HLOOKUP($B748,'Base facturation'!$C$4:$ALN$59,G$4,0)),"",HLOOKUP($B748,'Base facturation'!$C$4:$ALN$59,G$4,0)))</f>
        <v/>
      </c>
      <c r="H748" s="309" t="str">
        <f>IF(IF(ISERROR(HLOOKUP($B748,'Base facturation'!$C$4:$ALN$59,H$4,0)),"",HLOOKUP($B748,'Base facturation'!$C$4:$ALN$59,H$4,0))=0,"",IF(ISERROR(HLOOKUP($B748,'Base facturation'!$C$4:$ALN$59,H$4,0)),"",HLOOKUP($B748,'Base facturation'!$C$4:$ALN$59,H$4,0)))</f>
        <v/>
      </c>
      <c r="I748" s="287" t="str">
        <f t="shared" si="11"/>
        <v/>
      </c>
      <c r="J748" s="299"/>
      <c r="K748" s="294"/>
      <c r="L748" s="294"/>
      <c r="M748" s="295"/>
    </row>
    <row r="749" spans="2:13" ht="19.600000000000001" customHeight="1" x14ac:dyDescent="0.25">
      <c r="B749" s="282" t="s">
        <v>3556</v>
      </c>
      <c r="C749" s="283" t="str">
        <f>IF(IF(ISERROR(HLOOKUP($B749,'Base facturation'!$C$4:$ALN$59,C$4,0)),"",HLOOKUP($B749,'Base facturation'!$C$4:$ALN$59,C$4,0))=0,"",IF(ISERROR(HLOOKUP($B749,'Base facturation'!$C$4:$ALN$59,C$4,0)),"",HLOOKUP($B749,'Base facturation'!$C$4:$ALN$59,C$4,0)))</f>
        <v/>
      </c>
      <c r="D749" s="283" t="str">
        <f>IF(IF(ISERROR(HLOOKUP($B749,'Base facturation'!$C$4:$ALN$59,D$4,0)),"",HLOOKUP($B749,'Base facturation'!$C$4:$ALN$59,D$4,0))=0,"",IF(ISERROR(HLOOKUP($B749,'Base facturation'!$C$4:$ALN$59,D$4,0)),"",HLOOKUP($B749,'Base facturation'!$C$4:$ALN$59,D$4,0)))</f>
        <v/>
      </c>
      <c r="E749" s="283" t="str">
        <f>IF(IF(ISERROR(HLOOKUP($B749,'Base facturation'!$C$4:$ALN$59,E$4,0)),"",HLOOKUP($B749,'Base facturation'!$C$4:$ALN$59,E$4,0))=0,"",IF(ISERROR(HLOOKUP($B749,'Base facturation'!$C$4:$ALN$59,E$4,0)),"",HLOOKUP($B749,'Base facturation'!$C$4:$ALN$59,E$4,0)))</f>
        <v/>
      </c>
      <c r="F749" s="287" t="str">
        <f>IF(IF(ISERROR(HLOOKUP($B749,'Base facturation'!$C$4:$ALN$59,F$4,0)),"",HLOOKUP($B749,'Base facturation'!$C$4:$ALN$59,F$4,0))=0,"",IF(ISERROR(HLOOKUP($B749,'Base facturation'!$C$4:$ALN$59,F$4,0)),"",HLOOKUP($B749,'Base facturation'!$C$4:$ALN$59,F$4,0)))</f>
        <v/>
      </c>
      <c r="G749" s="309" t="str">
        <f>IF(IF(ISERROR(HLOOKUP($B749,'Base facturation'!$C$4:$ALN$59,G$4,0)),"",HLOOKUP($B749,'Base facturation'!$C$4:$ALN$59,G$4,0))=0,"",IF(ISERROR(HLOOKUP($B749,'Base facturation'!$C$4:$ALN$59,G$4,0)),"",HLOOKUP($B749,'Base facturation'!$C$4:$ALN$59,G$4,0)))</f>
        <v/>
      </c>
      <c r="H749" s="309" t="str">
        <f>IF(IF(ISERROR(HLOOKUP($B749,'Base facturation'!$C$4:$ALN$59,H$4,0)),"",HLOOKUP($B749,'Base facturation'!$C$4:$ALN$59,H$4,0))=0,"",IF(ISERROR(HLOOKUP($B749,'Base facturation'!$C$4:$ALN$59,H$4,0)),"",HLOOKUP($B749,'Base facturation'!$C$4:$ALN$59,H$4,0)))</f>
        <v/>
      </c>
      <c r="I749" s="287" t="str">
        <f t="shared" si="11"/>
        <v/>
      </c>
      <c r="J749" s="299"/>
      <c r="K749" s="294"/>
      <c r="L749" s="294"/>
      <c r="M749" s="295"/>
    </row>
    <row r="750" spans="2:13" ht="19.600000000000001" customHeight="1" x14ac:dyDescent="0.25">
      <c r="B750" s="282" t="s">
        <v>3557</v>
      </c>
      <c r="C750" s="283" t="str">
        <f>IF(IF(ISERROR(HLOOKUP($B750,'Base facturation'!$C$4:$ALN$59,C$4,0)),"",HLOOKUP($B750,'Base facturation'!$C$4:$ALN$59,C$4,0))=0,"",IF(ISERROR(HLOOKUP($B750,'Base facturation'!$C$4:$ALN$59,C$4,0)),"",HLOOKUP($B750,'Base facturation'!$C$4:$ALN$59,C$4,0)))</f>
        <v/>
      </c>
      <c r="D750" s="283" t="str">
        <f>IF(IF(ISERROR(HLOOKUP($B750,'Base facturation'!$C$4:$ALN$59,D$4,0)),"",HLOOKUP($B750,'Base facturation'!$C$4:$ALN$59,D$4,0))=0,"",IF(ISERROR(HLOOKUP($B750,'Base facturation'!$C$4:$ALN$59,D$4,0)),"",HLOOKUP($B750,'Base facturation'!$C$4:$ALN$59,D$4,0)))</f>
        <v/>
      </c>
      <c r="E750" s="283" t="str">
        <f>IF(IF(ISERROR(HLOOKUP($B750,'Base facturation'!$C$4:$ALN$59,E$4,0)),"",HLOOKUP($B750,'Base facturation'!$C$4:$ALN$59,E$4,0))=0,"",IF(ISERROR(HLOOKUP($B750,'Base facturation'!$C$4:$ALN$59,E$4,0)),"",HLOOKUP($B750,'Base facturation'!$C$4:$ALN$59,E$4,0)))</f>
        <v/>
      </c>
      <c r="F750" s="287" t="str">
        <f>IF(IF(ISERROR(HLOOKUP($B750,'Base facturation'!$C$4:$ALN$59,F$4,0)),"",HLOOKUP($B750,'Base facturation'!$C$4:$ALN$59,F$4,0))=0,"",IF(ISERROR(HLOOKUP($B750,'Base facturation'!$C$4:$ALN$59,F$4,0)),"",HLOOKUP($B750,'Base facturation'!$C$4:$ALN$59,F$4,0)))</f>
        <v/>
      </c>
      <c r="G750" s="309" t="str">
        <f>IF(IF(ISERROR(HLOOKUP($B750,'Base facturation'!$C$4:$ALN$59,G$4,0)),"",HLOOKUP($B750,'Base facturation'!$C$4:$ALN$59,G$4,0))=0,"",IF(ISERROR(HLOOKUP($B750,'Base facturation'!$C$4:$ALN$59,G$4,0)),"",HLOOKUP($B750,'Base facturation'!$C$4:$ALN$59,G$4,0)))</f>
        <v/>
      </c>
      <c r="H750" s="309" t="str">
        <f>IF(IF(ISERROR(HLOOKUP($B750,'Base facturation'!$C$4:$ALN$59,H$4,0)),"",HLOOKUP($B750,'Base facturation'!$C$4:$ALN$59,H$4,0))=0,"",IF(ISERROR(HLOOKUP($B750,'Base facturation'!$C$4:$ALN$59,H$4,0)),"",HLOOKUP($B750,'Base facturation'!$C$4:$ALN$59,H$4,0)))</f>
        <v/>
      </c>
      <c r="I750" s="287" t="str">
        <f t="shared" si="11"/>
        <v/>
      </c>
      <c r="J750" s="299"/>
      <c r="K750" s="294"/>
      <c r="L750" s="294"/>
      <c r="M750" s="295"/>
    </row>
    <row r="751" spans="2:13" ht="19.600000000000001" customHeight="1" x14ac:dyDescent="0.25">
      <c r="B751" s="282" t="s">
        <v>3558</v>
      </c>
      <c r="C751" s="283" t="str">
        <f>IF(IF(ISERROR(HLOOKUP($B751,'Base facturation'!$C$4:$ALN$59,C$4,0)),"",HLOOKUP($B751,'Base facturation'!$C$4:$ALN$59,C$4,0))=0,"",IF(ISERROR(HLOOKUP($B751,'Base facturation'!$C$4:$ALN$59,C$4,0)),"",HLOOKUP($B751,'Base facturation'!$C$4:$ALN$59,C$4,0)))</f>
        <v/>
      </c>
      <c r="D751" s="283" t="str">
        <f>IF(IF(ISERROR(HLOOKUP($B751,'Base facturation'!$C$4:$ALN$59,D$4,0)),"",HLOOKUP($B751,'Base facturation'!$C$4:$ALN$59,D$4,0))=0,"",IF(ISERROR(HLOOKUP($B751,'Base facturation'!$C$4:$ALN$59,D$4,0)),"",HLOOKUP($B751,'Base facturation'!$C$4:$ALN$59,D$4,0)))</f>
        <v/>
      </c>
      <c r="E751" s="283" t="str">
        <f>IF(IF(ISERROR(HLOOKUP($B751,'Base facturation'!$C$4:$ALN$59,E$4,0)),"",HLOOKUP($B751,'Base facturation'!$C$4:$ALN$59,E$4,0))=0,"",IF(ISERROR(HLOOKUP($B751,'Base facturation'!$C$4:$ALN$59,E$4,0)),"",HLOOKUP($B751,'Base facturation'!$C$4:$ALN$59,E$4,0)))</f>
        <v/>
      </c>
      <c r="F751" s="287" t="str">
        <f>IF(IF(ISERROR(HLOOKUP($B751,'Base facturation'!$C$4:$ALN$59,F$4,0)),"",HLOOKUP($B751,'Base facturation'!$C$4:$ALN$59,F$4,0))=0,"",IF(ISERROR(HLOOKUP($B751,'Base facturation'!$C$4:$ALN$59,F$4,0)),"",HLOOKUP($B751,'Base facturation'!$C$4:$ALN$59,F$4,0)))</f>
        <v/>
      </c>
      <c r="G751" s="309" t="str">
        <f>IF(IF(ISERROR(HLOOKUP($B751,'Base facturation'!$C$4:$ALN$59,G$4,0)),"",HLOOKUP($B751,'Base facturation'!$C$4:$ALN$59,G$4,0))=0,"",IF(ISERROR(HLOOKUP($B751,'Base facturation'!$C$4:$ALN$59,G$4,0)),"",HLOOKUP($B751,'Base facturation'!$C$4:$ALN$59,G$4,0)))</f>
        <v/>
      </c>
      <c r="H751" s="309" t="str">
        <f>IF(IF(ISERROR(HLOOKUP($B751,'Base facturation'!$C$4:$ALN$59,H$4,0)),"",HLOOKUP($B751,'Base facturation'!$C$4:$ALN$59,H$4,0))=0,"",IF(ISERROR(HLOOKUP($B751,'Base facturation'!$C$4:$ALN$59,H$4,0)),"",HLOOKUP($B751,'Base facturation'!$C$4:$ALN$59,H$4,0)))</f>
        <v/>
      </c>
      <c r="I751" s="287" t="str">
        <f t="shared" si="11"/>
        <v/>
      </c>
      <c r="J751" s="299"/>
      <c r="K751" s="294"/>
      <c r="L751" s="294"/>
      <c r="M751" s="295"/>
    </row>
    <row r="752" spans="2:13" ht="19.600000000000001" customHeight="1" x14ac:dyDescent="0.25">
      <c r="B752" s="282" t="s">
        <v>3559</v>
      </c>
      <c r="C752" s="283" t="str">
        <f>IF(IF(ISERROR(HLOOKUP($B752,'Base facturation'!$C$4:$ALN$59,C$4,0)),"",HLOOKUP($B752,'Base facturation'!$C$4:$ALN$59,C$4,0))=0,"",IF(ISERROR(HLOOKUP($B752,'Base facturation'!$C$4:$ALN$59,C$4,0)),"",HLOOKUP($B752,'Base facturation'!$C$4:$ALN$59,C$4,0)))</f>
        <v/>
      </c>
      <c r="D752" s="283" t="str">
        <f>IF(IF(ISERROR(HLOOKUP($B752,'Base facturation'!$C$4:$ALN$59,D$4,0)),"",HLOOKUP($B752,'Base facturation'!$C$4:$ALN$59,D$4,0))=0,"",IF(ISERROR(HLOOKUP($B752,'Base facturation'!$C$4:$ALN$59,D$4,0)),"",HLOOKUP($B752,'Base facturation'!$C$4:$ALN$59,D$4,0)))</f>
        <v/>
      </c>
      <c r="E752" s="283" t="str">
        <f>IF(IF(ISERROR(HLOOKUP($B752,'Base facturation'!$C$4:$ALN$59,E$4,0)),"",HLOOKUP($B752,'Base facturation'!$C$4:$ALN$59,E$4,0))=0,"",IF(ISERROR(HLOOKUP($B752,'Base facturation'!$C$4:$ALN$59,E$4,0)),"",HLOOKUP($B752,'Base facturation'!$C$4:$ALN$59,E$4,0)))</f>
        <v/>
      </c>
      <c r="F752" s="287" t="str">
        <f>IF(IF(ISERROR(HLOOKUP($B752,'Base facturation'!$C$4:$ALN$59,F$4,0)),"",HLOOKUP($B752,'Base facturation'!$C$4:$ALN$59,F$4,0))=0,"",IF(ISERROR(HLOOKUP($B752,'Base facturation'!$C$4:$ALN$59,F$4,0)),"",HLOOKUP($B752,'Base facturation'!$C$4:$ALN$59,F$4,0)))</f>
        <v/>
      </c>
      <c r="G752" s="309" t="str">
        <f>IF(IF(ISERROR(HLOOKUP($B752,'Base facturation'!$C$4:$ALN$59,G$4,0)),"",HLOOKUP($B752,'Base facturation'!$C$4:$ALN$59,G$4,0))=0,"",IF(ISERROR(HLOOKUP($B752,'Base facturation'!$C$4:$ALN$59,G$4,0)),"",HLOOKUP($B752,'Base facturation'!$C$4:$ALN$59,G$4,0)))</f>
        <v/>
      </c>
      <c r="H752" s="309" t="str">
        <f>IF(IF(ISERROR(HLOOKUP($B752,'Base facturation'!$C$4:$ALN$59,H$4,0)),"",HLOOKUP($B752,'Base facturation'!$C$4:$ALN$59,H$4,0))=0,"",IF(ISERROR(HLOOKUP($B752,'Base facturation'!$C$4:$ALN$59,H$4,0)),"",HLOOKUP($B752,'Base facturation'!$C$4:$ALN$59,H$4,0)))</f>
        <v/>
      </c>
      <c r="I752" s="287" t="str">
        <f t="shared" si="11"/>
        <v/>
      </c>
      <c r="J752" s="299"/>
      <c r="K752" s="294"/>
      <c r="L752" s="294"/>
      <c r="M752" s="295"/>
    </row>
    <row r="753" spans="2:13" ht="19.600000000000001" customHeight="1" x14ac:dyDescent="0.25">
      <c r="B753" s="282" t="s">
        <v>3560</v>
      </c>
      <c r="C753" s="283" t="str">
        <f>IF(IF(ISERROR(HLOOKUP($B753,'Base facturation'!$C$4:$ALN$59,C$4,0)),"",HLOOKUP($B753,'Base facturation'!$C$4:$ALN$59,C$4,0))=0,"",IF(ISERROR(HLOOKUP($B753,'Base facturation'!$C$4:$ALN$59,C$4,0)),"",HLOOKUP($B753,'Base facturation'!$C$4:$ALN$59,C$4,0)))</f>
        <v/>
      </c>
      <c r="D753" s="283" t="str">
        <f>IF(IF(ISERROR(HLOOKUP($B753,'Base facturation'!$C$4:$ALN$59,D$4,0)),"",HLOOKUP($B753,'Base facturation'!$C$4:$ALN$59,D$4,0))=0,"",IF(ISERROR(HLOOKUP($B753,'Base facturation'!$C$4:$ALN$59,D$4,0)),"",HLOOKUP($B753,'Base facturation'!$C$4:$ALN$59,D$4,0)))</f>
        <v/>
      </c>
      <c r="E753" s="283" t="str">
        <f>IF(IF(ISERROR(HLOOKUP($B753,'Base facturation'!$C$4:$ALN$59,E$4,0)),"",HLOOKUP($B753,'Base facturation'!$C$4:$ALN$59,E$4,0))=0,"",IF(ISERROR(HLOOKUP($B753,'Base facturation'!$C$4:$ALN$59,E$4,0)),"",HLOOKUP($B753,'Base facturation'!$C$4:$ALN$59,E$4,0)))</f>
        <v/>
      </c>
      <c r="F753" s="287" t="str">
        <f>IF(IF(ISERROR(HLOOKUP($B753,'Base facturation'!$C$4:$ALN$59,F$4,0)),"",HLOOKUP($B753,'Base facturation'!$C$4:$ALN$59,F$4,0))=0,"",IF(ISERROR(HLOOKUP($B753,'Base facturation'!$C$4:$ALN$59,F$4,0)),"",HLOOKUP($B753,'Base facturation'!$C$4:$ALN$59,F$4,0)))</f>
        <v/>
      </c>
      <c r="G753" s="309" t="str">
        <f>IF(IF(ISERROR(HLOOKUP($B753,'Base facturation'!$C$4:$ALN$59,G$4,0)),"",HLOOKUP($B753,'Base facturation'!$C$4:$ALN$59,G$4,0))=0,"",IF(ISERROR(HLOOKUP($B753,'Base facturation'!$C$4:$ALN$59,G$4,0)),"",HLOOKUP($B753,'Base facturation'!$C$4:$ALN$59,G$4,0)))</f>
        <v/>
      </c>
      <c r="H753" s="309" t="str">
        <f>IF(IF(ISERROR(HLOOKUP($B753,'Base facturation'!$C$4:$ALN$59,H$4,0)),"",HLOOKUP($B753,'Base facturation'!$C$4:$ALN$59,H$4,0))=0,"",IF(ISERROR(HLOOKUP($B753,'Base facturation'!$C$4:$ALN$59,H$4,0)),"",HLOOKUP($B753,'Base facturation'!$C$4:$ALN$59,H$4,0)))</f>
        <v/>
      </c>
      <c r="I753" s="287" t="str">
        <f t="shared" si="11"/>
        <v/>
      </c>
      <c r="J753" s="299"/>
      <c r="K753" s="294"/>
      <c r="L753" s="294"/>
      <c r="M753" s="295"/>
    </row>
    <row r="754" spans="2:13" ht="19.600000000000001" customHeight="1" x14ac:dyDescent="0.25">
      <c r="B754" s="282" t="s">
        <v>3561</v>
      </c>
      <c r="C754" s="283" t="str">
        <f>IF(IF(ISERROR(HLOOKUP($B754,'Base facturation'!$C$4:$ALN$59,C$4,0)),"",HLOOKUP($B754,'Base facturation'!$C$4:$ALN$59,C$4,0))=0,"",IF(ISERROR(HLOOKUP($B754,'Base facturation'!$C$4:$ALN$59,C$4,0)),"",HLOOKUP($B754,'Base facturation'!$C$4:$ALN$59,C$4,0)))</f>
        <v/>
      </c>
      <c r="D754" s="283" t="str">
        <f>IF(IF(ISERROR(HLOOKUP($B754,'Base facturation'!$C$4:$ALN$59,D$4,0)),"",HLOOKUP($B754,'Base facturation'!$C$4:$ALN$59,D$4,0))=0,"",IF(ISERROR(HLOOKUP($B754,'Base facturation'!$C$4:$ALN$59,D$4,0)),"",HLOOKUP($B754,'Base facturation'!$C$4:$ALN$59,D$4,0)))</f>
        <v/>
      </c>
      <c r="E754" s="283" t="str">
        <f>IF(IF(ISERROR(HLOOKUP($B754,'Base facturation'!$C$4:$ALN$59,E$4,0)),"",HLOOKUP($B754,'Base facturation'!$C$4:$ALN$59,E$4,0))=0,"",IF(ISERROR(HLOOKUP($B754,'Base facturation'!$C$4:$ALN$59,E$4,0)),"",HLOOKUP($B754,'Base facturation'!$C$4:$ALN$59,E$4,0)))</f>
        <v/>
      </c>
      <c r="F754" s="287" t="str">
        <f>IF(IF(ISERROR(HLOOKUP($B754,'Base facturation'!$C$4:$ALN$59,F$4,0)),"",HLOOKUP($B754,'Base facturation'!$C$4:$ALN$59,F$4,0))=0,"",IF(ISERROR(HLOOKUP($B754,'Base facturation'!$C$4:$ALN$59,F$4,0)),"",HLOOKUP($B754,'Base facturation'!$C$4:$ALN$59,F$4,0)))</f>
        <v/>
      </c>
      <c r="G754" s="309" t="str">
        <f>IF(IF(ISERROR(HLOOKUP($B754,'Base facturation'!$C$4:$ALN$59,G$4,0)),"",HLOOKUP($B754,'Base facturation'!$C$4:$ALN$59,G$4,0))=0,"",IF(ISERROR(HLOOKUP($B754,'Base facturation'!$C$4:$ALN$59,G$4,0)),"",HLOOKUP($B754,'Base facturation'!$C$4:$ALN$59,G$4,0)))</f>
        <v/>
      </c>
      <c r="H754" s="309" t="str">
        <f>IF(IF(ISERROR(HLOOKUP($B754,'Base facturation'!$C$4:$ALN$59,H$4,0)),"",HLOOKUP($B754,'Base facturation'!$C$4:$ALN$59,H$4,0))=0,"",IF(ISERROR(HLOOKUP($B754,'Base facturation'!$C$4:$ALN$59,H$4,0)),"",HLOOKUP($B754,'Base facturation'!$C$4:$ALN$59,H$4,0)))</f>
        <v/>
      </c>
      <c r="I754" s="287" t="str">
        <f t="shared" si="11"/>
        <v/>
      </c>
      <c r="J754" s="299"/>
      <c r="K754" s="294"/>
      <c r="L754" s="294"/>
      <c r="M754" s="295"/>
    </row>
    <row r="755" spans="2:13" ht="19.600000000000001" customHeight="1" x14ac:dyDescent="0.25">
      <c r="B755" s="282" t="s">
        <v>3562</v>
      </c>
      <c r="C755" s="283" t="str">
        <f>IF(IF(ISERROR(HLOOKUP($B755,'Base facturation'!$C$4:$ALN$59,C$4,0)),"",HLOOKUP($B755,'Base facturation'!$C$4:$ALN$59,C$4,0))=0,"",IF(ISERROR(HLOOKUP($B755,'Base facturation'!$C$4:$ALN$59,C$4,0)),"",HLOOKUP($B755,'Base facturation'!$C$4:$ALN$59,C$4,0)))</f>
        <v/>
      </c>
      <c r="D755" s="283" t="str">
        <f>IF(IF(ISERROR(HLOOKUP($B755,'Base facturation'!$C$4:$ALN$59,D$4,0)),"",HLOOKUP($B755,'Base facturation'!$C$4:$ALN$59,D$4,0))=0,"",IF(ISERROR(HLOOKUP($B755,'Base facturation'!$C$4:$ALN$59,D$4,0)),"",HLOOKUP($B755,'Base facturation'!$C$4:$ALN$59,D$4,0)))</f>
        <v/>
      </c>
      <c r="E755" s="283" t="str">
        <f>IF(IF(ISERROR(HLOOKUP($B755,'Base facturation'!$C$4:$ALN$59,E$4,0)),"",HLOOKUP($B755,'Base facturation'!$C$4:$ALN$59,E$4,0))=0,"",IF(ISERROR(HLOOKUP($B755,'Base facturation'!$C$4:$ALN$59,E$4,0)),"",HLOOKUP($B755,'Base facturation'!$C$4:$ALN$59,E$4,0)))</f>
        <v/>
      </c>
      <c r="F755" s="287" t="str">
        <f>IF(IF(ISERROR(HLOOKUP($B755,'Base facturation'!$C$4:$ALN$59,F$4,0)),"",HLOOKUP($B755,'Base facturation'!$C$4:$ALN$59,F$4,0))=0,"",IF(ISERROR(HLOOKUP($B755,'Base facturation'!$C$4:$ALN$59,F$4,0)),"",HLOOKUP($B755,'Base facturation'!$C$4:$ALN$59,F$4,0)))</f>
        <v/>
      </c>
      <c r="G755" s="309" t="str">
        <f>IF(IF(ISERROR(HLOOKUP($B755,'Base facturation'!$C$4:$ALN$59,G$4,0)),"",HLOOKUP($B755,'Base facturation'!$C$4:$ALN$59,G$4,0))=0,"",IF(ISERROR(HLOOKUP($B755,'Base facturation'!$C$4:$ALN$59,G$4,0)),"",HLOOKUP($B755,'Base facturation'!$C$4:$ALN$59,G$4,0)))</f>
        <v/>
      </c>
      <c r="H755" s="309" t="str">
        <f>IF(IF(ISERROR(HLOOKUP($B755,'Base facturation'!$C$4:$ALN$59,H$4,0)),"",HLOOKUP($B755,'Base facturation'!$C$4:$ALN$59,H$4,0))=0,"",IF(ISERROR(HLOOKUP($B755,'Base facturation'!$C$4:$ALN$59,H$4,0)),"",HLOOKUP($B755,'Base facturation'!$C$4:$ALN$59,H$4,0)))</f>
        <v/>
      </c>
      <c r="I755" s="287" t="str">
        <f t="shared" si="11"/>
        <v/>
      </c>
      <c r="J755" s="299"/>
      <c r="K755" s="294"/>
      <c r="L755" s="294"/>
      <c r="M755" s="295"/>
    </row>
    <row r="756" spans="2:13" ht="19.600000000000001" customHeight="1" x14ac:dyDescent="0.25">
      <c r="B756" s="282" t="s">
        <v>3563</v>
      </c>
      <c r="C756" s="283" t="str">
        <f>IF(IF(ISERROR(HLOOKUP($B756,'Base facturation'!$C$4:$ALN$59,C$4,0)),"",HLOOKUP($B756,'Base facturation'!$C$4:$ALN$59,C$4,0))=0,"",IF(ISERROR(HLOOKUP($B756,'Base facturation'!$C$4:$ALN$59,C$4,0)),"",HLOOKUP($B756,'Base facturation'!$C$4:$ALN$59,C$4,0)))</f>
        <v/>
      </c>
      <c r="D756" s="283" t="str">
        <f>IF(IF(ISERROR(HLOOKUP($B756,'Base facturation'!$C$4:$ALN$59,D$4,0)),"",HLOOKUP($B756,'Base facturation'!$C$4:$ALN$59,D$4,0))=0,"",IF(ISERROR(HLOOKUP($B756,'Base facturation'!$C$4:$ALN$59,D$4,0)),"",HLOOKUP($B756,'Base facturation'!$C$4:$ALN$59,D$4,0)))</f>
        <v/>
      </c>
      <c r="E756" s="283" t="str">
        <f>IF(IF(ISERROR(HLOOKUP($B756,'Base facturation'!$C$4:$ALN$59,E$4,0)),"",HLOOKUP($B756,'Base facturation'!$C$4:$ALN$59,E$4,0))=0,"",IF(ISERROR(HLOOKUP($B756,'Base facturation'!$C$4:$ALN$59,E$4,0)),"",HLOOKUP($B756,'Base facturation'!$C$4:$ALN$59,E$4,0)))</f>
        <v/>
      </c>
      <c r="F756" s="287" t="str">
        <f>IF(IF(ISERROR(HLOOKUP($B756,'Base facturation'!$C$4:$ALN$59,F$4,0)),"",HLOOKUP($B756,'Base facturation'!$C$4:$ALN$59,F$4,0))=0,"",IF(ISERROR(HLOOKUP($B756,'Base facturation'!$C$4:$ALN$59,F$4,0)),"",HLOOKUP($B756,'Base facturation'!$C$4:$ALN$59,F$4,0)))</f>
        <v/>
      </c>
      <c r="G756" s="309" t="str">
        <f>IF(IF(ISERROR(HLOOKUP($B756,'Base facturation'!$C$4:$ALN$59,G$4,0)),"",HLOOKUP($B756,'Base facturation'!$C$4:$ALN$59,G$4,0))=0,"",IF(ISERROR(HLOOKUP($B756,'Base facturation'!$C$4:$ALN$59,G$4,0)),"",HLOOKUP($B756,'Base facturation'!$C$4:$ALN$59,G$4,0)))</f>
        <v/>
      </c>
      <c r="H756" s="309" t="str">
        <f>IF(IF(ISERROR(HLOOKUP($B756,'Base facturation'!$C$4:$ALN$59,H$4,0)),"",HLOOKUP($B756,'Base facturation'!$C$4:$ALN$59,H$4,0))=0,"",IF(ISERROR(HLOOKUP($B756,'Base facturation'!$C$4:$ALN$59,H$4,0)),"",HLOOKUP($B756,'Base facturation'!$C$4:$ALN$59,H$4,0)))</f>
        <v/>
      </c>
      <c r="I756" s="287" t="str">
        <f t="shared" si="11"/>
        <v/>
      </c>
      <c r="J756" s="299"/>
      <c r="K756" s="294"/>
      <c r="L756" s="294"/>
      <c r="M756" s="295"/>
    </row>
    <row r="757" spans="2:13" ht="19.600000000000001" customHeight="1" x14ac:dyDescent="0.25">
      <c r="B757" s="282" t="s">
        <v>3564</v>
      </c>
      <c r="C757" s="283" t="str">
        <f>IF(IF(ISERROR(HLOOKUP($B757,'Base facturation'!$C$4:$ALN$59,C$4,0)),"",HLOOKUP($B757,'Base facturation'!$C$4:$ALN$59,C$4,0))=0,"",IF(ISERROR(HLOOKUP($B757,'Base facturation'!$C$4:$ALN$59,C$4,0)),"",HLOOKUP($B757,'Base facturation'!$C$4:$ALN$59,C$4,0)))</f>
        <v/>
      </c>
      <c r="D757" s="283" t="str">
        <f>IF(IF(ISERROR(HLOOKUP($B757,'Base facturation'!$C$4:$ALN$59,D$4,0)),"",HLOOKUP($B757,'Base facturation'!$C$4:$ALN$59,D$4,0))=0,"",IF(ISERROR(HLOOKUP($B757,'Base facturation'!$C$4:$ALN$59,D$4,0)),"",HLOOKUP($B757,'Base facturation'!$C$4:$ALN$59,D$4,0)))</f>
        <v/>
      </c>
      <c r="E757" s="283" t="str">
        <f>IF(IF(ISERROR(HLOOKUP($B757,'Base facturation'!$C$4:$ALN$59,E$4,0)),"",HLOOKUP($B757,'Base facturation'!$C$4:$ALN$59,E$4,0))=0,"",IF(ISERROR(HLOOKUP($B757,'Base facturation'!$C$4:$ALN$59,E$4,0)),"",HLOOKUP($B757,'Base facturation'!$C$4:$ALN$59,E$4,0)))</f>
        <v/>
      </c>
      <c r="F757" s="287" t="str">
        <f>IF(IF(ISERROR(HLOOKUP($B757,'Base facturation'!$C$4:$ALN$59,F$4,0)),"",HLOOKUP($B757,'Base facturation'!$C$4:$ALN$59,F$4,0))=0,"",IF(ISERROR(HLOOKUP($B757,'Base facturation'!$C$4:$ALN$59,F$4,0)),"",HLOOKUP($B757,'Base facturation'!$C$4:$ALN$59,F$4,0)))</f>
        <v/>
      </c>
      <c r="G757" s="309" t="str">
        <f>IF(IF(ISERROR(HLOOKUP($B757,'Base facturation'!$C$4:$ALN$59,G$4,0)),"",HLOOKUP($B757,'Base facturation'!$C$4:$ALN$59,G$4,0))=0,"",IF(ISERROR(HLOOKUP($B757,'Base facturation'!$C$4:$ALN$59,G$4,0)),"",HLOOKUP($B757,'Base facturation'!$C$4:$ALN$59,G$4,0)))</f>
        <v/>
      </c>
      <c r="H757" s="309" t="str">
        <f>IF(IF(ISERROR(HLOOKUP($B757,'Base facturation'!$C$4:$ALN$59,H$4,0)),"",HLOOKUP($B757,'Base facturation'!$C$4:$ALN$59,H$4,0))=0,"",IF(ISERROR(HLOOKUP($B757,'Base facturation'!$C$4:$ALN$59,H$4,0)),"",HLOOKUP($B757,'Base facturation'!$C$4:$ALN$59,H$4,0)))</f>
        <v/>
      </c>
      <c r="I757" s="287" t="str">
        <f t="shared" si="11"/>
        <v/>
      </c>
      <c r="J757" s="299"/>
      <c r="K757" s="294"/>
      <c r="L757" s="294"/>
      <c r="M757" s="295"/>
    </row>
    <row r="758" spans="2:13" ht="19.600000000000001" customHeight="1" x14ac:dyDescent="0.25">
      <c r="B758" s="282" t="s">
        <v>3565</v>
      </c>
      <c r="C758" s="283" t="str">
        <f>IF(IF(ISERROR(HLOOKUP($B758,'Base facturation'!$C$4:$ALN$59,C$4,0)),"",HLOOKUP($B758,'Base facturation'!$C$4:$ALN$59,C$4,0))=0,"",IF(ISERROR(HLOOKUP($B758,'Base facturation'!$C$4:$ALN$59,C$4,0)),"",HLOOKUP($B758,'Base facturation'!$C$4:$ALN$59,C$4,0)))</f>
        <v/>
      </c>
      <c r="D758" s="283" t="str">
        <f>IF(IF(ISERROR(HLOOKUP($B758,'Base facturation'!$C$4:$ALN$59,D$4,0)),"",HLOOKUP($B758,'Base facturation'!$C$4:$ALN$59,D$4,0))=0,"",IF(ISERROR(HLOOKUP($B758,'Base facturation'!$C$4:$ALN$59,D$4,0)),"",HLOOKUP($B758,'Base facturation'!$C$4:$ALN$59,D$4,0)))</f>
        <v/>
      </c>
      <c r="E758" s="283" t="str">
        <f>IF(IF(ISERROR(HLOOKUP($B758,'Base facturation'!$C$4:$ALN$59,E$4,0)),"",HLOOKUP($B758,'Base facturation'!$C$4:$ALN$59,E$4,0))=0,"",IF(ISERROR(HLOOKUP($B758,'Base facturation'!$C$4:$ALN$59,E$4,0)),"",HLOOKUP($B758,'Base facturation'!$C$4:$ALN$59,E$4,0)))</f>
        <v/>
      </c>
      <c r="F758" s="287" t="str">
        <f>IF(IF(ISERROR(HLOOKUP($B758,'Base facturation'!$C$4:$ALN$59,F$4,0)),"",HLOOKUP($B758,'Base facturation'!$C$4:$ALN$59,F$4,0))=0,"",IF(ISERROR(HLOOKUP($B758,'Base facturation'!$C$4:$ALN$59,F$4,0)),"",HLOOKUP($B758,'Base facturation'!$C$4:$ALN$59,F$4,0)))</f>
        <v/>
      </c>
      <c r="G758" s="309" t="str">
        <f>IF(IF(ISERROR(HLOOKUP($B758,'Base facturation'!$C$4:$ALN$59,G$4,0)),"",HLOOKUP($B758,'Base facturation'!$C$4:$ALN$59,G$4,0))=0,"",IF(ISERROR(HLOOKUP($B758,'Base facturation'!$C$4:$ALN$59,G$4,0)),"",HLOOKUP($B758,'Base facturation'!$C$4:$ALN$59,G$4,0)))</f>
        <v/>
      </c>
      <c r="H758" s="309" t="str">
        <f>IF(IF(ISERROR(HLOOKUP($B758,'Base facturation'!$C$4:$ALN$59,H$4,0)),"",HLOOKUP($B758,'Base facturation'!$C$4:$ALN$59,H$4,0))=0,"",IF(ISERROR(HLOOKUP($B758,'Base facturation'!$C$4:$ALN$59,H$4,0)),"",HLOOKUP($B758,'Base facturation'!$C$4:$ALN$59,H$4,0)))</f>
        <v/>
      </c>
      <c r="I758" s="287" t="str">
        <f t="shared" si="11"/>
        <v/>
      </c>
      <c r="J758" s="299"/>
      <c r="K758" s="294"/>
      <c r="L758" s="294"/>
      <c r="M758" s="295"/>
    </row>
    <row r="759" spans="2:13" ht="19.600000000000001" customHeight="1" x14ac:dyDescent="0.25">
      <c r="B759" s="282" t="s">
        <v>3566</v>
      </c>
      <c r="C759" s="283" t="str">
        <f>IF(IF(ISERROR(HLOOKUP($B759,'Base facturation'!$C$4:$ALN$59,C$4,0)),"",HLOOKUP($B759,'Base facturation'!$C$4:$ALN$59,C$4,0))=0,"",IF(ISERROR(HLOOKUP($B759,'Base facturation'!$C$4:$ALN$59,C$4,0)),"",HLOOKUP($B759,'Base facturation'!$C$4:$ALN$59,C$4,0)))</f>
        <v/>
      </c>
      <c r="D759" s="283" t="str">
        <f>IF(IF(ISERROR(HLOOKUP($B759,'Base facturation'!$C$4:$ALN$59,D$4,0)),"",HLOOKUP($B759,'Base facturation'!$C$4:$ALN$59,D$4,0))=0,"",IF(ISERROR(HLOOKUP($B759,'Base facturation'!$C$4:$ALN$59,D$4,0)),"",HLOOKUP($B759,'Base facturation'!$C$4:$ALN$59,D$4,0)))</f>
        <v/>
      </c>
      <c r="E759" s="283" t="str">
        <f>IF(IF(ISERROR(HLOOKUP($B759,'Base facturation'!$C$4:$ALN$59,E$4,0)),"",HLOOKUP($B759,'Base facturation'!$C$4:$ALN$59,E$4,0))=0,"",IF(ISERROR(HLOOKUP($B759,'Base facturation'!$C$4:$ALN$59,E$4,0)),"",HLOOKUP($B759,'Base facturation'!$C$4:$ALN$59,E$4,0)))</f>
        <v/>
      </c>
      <c r="F759" s="287" t="str">
        <f>IF(IF(ISERROR(HLOOKUP($B759,'Base facturation'!$C$4:$ALN$59,F$4,0)),"",HLOOKUP($B759,'Base facturation'!$C$4:$ALN$59,F$4,0))=0,"",IF(ISERROR(HLOOKUP($B759,'Base facturation'!$C$4:$ALN$59,F$4,0)),"",HLOOKUP($B759,'Base facturation'!$C$4:$ALN$59,F$4,0)))</f>
        <v/>
      </c>
      <c r="G759" s="309" t="str">
        <f>IF(IF(ISERROR(HLOOKUP($B759,'Base facturation'!$C$4:$ALN$59,G$4,0)),"",HLOOKUP($B759,'Base facturation'!$C$4:$ALN$59,G$4,0))=0,"",IF(ISERROR(HLOOKUP($B759,'Base facturation'!$C$4:$ALN$59,G$4,0)),"",HLOOKUP($B759,'Base facturation'!$C$4:$ALN$59,G$4,0)))</f>
        <v/>
      </c>
      <c r="H759" s="309" t="str">
        <f>IF(IF(ISERROR(HLOOKUP($B759,'Base facturation'!$C$4:$ALN$59,H$4,0)),"",HLOOKUP($B759,'Base facturation'!$C$4:$ALN$59,H$4,0))=0,"",IF(ISERROR(HLOOKUP($B759,'Base facturation'!$C$4:$ALN$59,H$4,0)),"",HLOOKUP($B759,'Base facturation'!$C$4:$ALN$59,H$4,0)))</f>
        <v/>
      </c>
      <c r="I759" s="287" t="str">
        <f t="shared" si="11"/>
        <v/>
      </c>
      <c r="J759" s="299"/>
      <c r="K759" s="294"/>
      <c r="L759" s="294"/>
      <c r="M759" s="295"/>
    </row>
    <row r="760" spans="2:13" ht="19.600000000000001" customHeight="1" x14ac:dyDescent="0.25">
      <c r="B760" s="282" t="s">
        <v>3567</v>
      </c>
      <c r="C760" s="283" t="str">
        <f>IF(IF(ISERROR(HLOOKUP($B760,'Base facturation'!$C$4:$ALN$59,C$4,0)),"",HLOOKUP($B760,'Base facturation'!$C$4:$ALN$59,C$4,0))=0,"",IF(ISERROR(HLOOKUP($B760,'Base facturation'!$C$4:$ALN$59,C$4,0)),"",HLOOKUP($B760,'Base facturation'!$C$4:$ALN$59,C$4,0)))</f>
        <v/>
      </c>
      <c r="D760" s="283" t="str">
        <f>IF(IF(ISERROR(HLOOKUP($B760,'Base facturation'!$C$4:$ALN$59,D$4,0)),"",HLOOKUP($B760,'Base facturation'!$C$4:$ALN$59,D$4,0))=0,"",IF(ISERROR(HLOOKUP($B760,'Base facturation'!$C$4:$ALN$59,D$4,0)),"",HLOOKUP($B760,'Base facturation'!$C$4:$ALN$59,D$4,0)))</f>
        <v/>
      </c>
      <c r="E760" s="283" t="str">
        <f>IF(IF(ISERROR(HLOOKUP($B760,'Base facturation'!$C$4:$ALN$59,E$4,0)),"",HLOOKUP($B760,'Base facturation'!$C$4:$ALN$59,E$4,0))=0,"",IF(ISERROR(HLOOKUP($B760,'Base facturation'!$C$4:$ALN$59,E$4,0)),"",HLOOKUP($B760,'Base facturation'!$C$4:$ALN$59,E$4,0)))</f>
        <v/>
      </c>
      <c r="F760" s="287" t="str">
        <f>IF(IF(ISERROR(HLOOKUP($B760,'Base facturation'!$C$4:$ALN$59,F$4,0)),"",HLOOKUP($B760,'Base facturation'!$C$4:$ALN$59,F$4,0))=0,"",IF(ISERROR(HLOOKUP($B760,'Base facturation'!$C$4:$ALN$59,F$4,0)),"",HLOOKUP($B760,'Base facturation'!$C$4:$ALN$59,F$4,0)))</f>
        <v/>
      </c>
      <c r="G760" s="309" t="str">
        <f>IF(IF(ISERROR(HLOOKUP($B760,'Base facturation'!$C$4:$ALN$59,G$4,0)),"",HLOOKUP($B760,'Base facturation'!$C$4:$ALN$59,G$4,0))=0,"",IF(ISERROR(HLOOKUP($B760,'Base facturation'!$C$4:$ALN$59,G$4,0)),"",HLOOKUP($B760,'Base facturation'!$C$4:$ALN$59,G$4,0)))</f>
        <v/>
      </c>
      <c r="H760" s="309" t="str">
        <f>IF(IF(ISERROR(HLOOKUP($B760,'Base facturation'!$C$4:$ALN$59,H$4,0)),"",HLOOKUP($B760,'Base facturation'!$C$4:$ALN$59,H$4,0))=0,"",IF(ISERROR(HLOOKUP($B760,'Base facturation'!$C$4:$ALN$59,H$4,0)),"",HLOOKUP($B760,'Base facturation'!$C$4:$ALN$59,H$4,0)))</f>
        <v/>
      </c>
      <c r="I760" s="287" t="str">
        <f t="shared" si="11"/>
        <v/>
      </c>
      <c r="J760" s="299"/>
      <c r="K760" s="294"/>
      <c r="L760" s="294"/>
      <c r="M760" s="295"/>
    </row>
    <row r="761" spans="2:13" ht="19.600000000000001" customHeight="1" x14ac:dyDescent="0.25">
      <c r="B761" s="282" t="s">
        <v>3568</v>
      </c>
      <c r="C761" s="283" t="str">
        <f>IF(IF(ISERROR(HLOOKUP($B761,'Base facturation'!$C$4:$ALN$59,C$4,0)),"",HLOOKUP($B761,'Base facturation'!$C$4:$ALN$59,C$4,0))=0,"",IF(ISERROR(HLOOKUP($B761,'Base facturation'!$C$4:$ALN$59,C$4,0)),"",HLOOKUP($B761,'Base facturation'!$C$4:$ALN$59,C$4,0)))</f>
        <v/>
      </c>
      <c r="D761" s="283" t="str">
        <f>IF(IF(ISERROR(HLOOKUP($B761,'Base facturation'!$C$4:$ALN$59,D$4,0)),"",HLOOKUP($B761,'Base facturation'!$C$4:$ALN$59,D$4,0))=0,"",IF(ISERROR(HLOOKUP($B761,'Base facturation'!$C$4:$ALN$59,D$4,0)),"",HLOOKUP($B761,'Base facturation'!$C$4:$ALN$59,D$4,0)))</f>
        <v/>
      </c>
      <c r="E761" s="283" t="str">
        <f>IF(IF(ISERROR(HLOOKUP($B761,'Base facturation'!$C$4:$ALN$59,E$4,0)),"",HLOOKUP($B761,'Base facturation'!$C$4:$ALN$59,E$4,0))=0,"",IF(ISERROR(HLOOKUP($B761,'Base facturation'!$C$4:$ALN$59,E$4,0)),"",HLOOKUP($B761,'Base facturation'!$C$4:$ALN$59,E$4,0)))</f>
        <v/>
      </c>
      <c r="F761" s="287" t="str">
        <f>IF(IF(ISERROR(HLOOKUP($B761,'Base facturation'!$C$4:$ALN$59,F$4,0)),"",HLOOKUP($B761,'Base facturation'!$C$4:$ALN$59,F$4,0))=0,"",IF(ISERROR(HLOOKUP($B761,'Base facturation'!$C$4:$ALN$59,F$4,0)),"",HLOOKUP($B761,'Base facturation'!$C$4:$ALN$59,F$4,0)))</f>
        <v/>
      </c>
      <c r="G761" s="309" t="str">
        <f>IF(IF(ISERROR(HLOOKUP($B761,'Base facturation'!$C$4:$ALN$59,G$4,0)),"",HLOOKUP($B761,'Base facturation'!$C$4:$ALN$59,G$4,0))=0,"",IF(ISERROR(HLOOKUP($B761,'Base facturation'!$C$4:$ALN$59,G$4,0)),"",HLOOKUP($B761,'Base facturation'!$C$4:$ALN$59,G$4,0)))</f>
        <v/>
      </c>
      <c r="H761" s="309" t="str">
        <f>IF(IF(ISERROR(HLOOKUP($B761,'Base facturation'!$C$4:$ALN$59,H$4,0)),"",HLOOKUP($B761,'Base facturation'!$C$4:$ALN$59,H$4,0))=0,"",IF(ISERROR(HLOOKUP($B761,'Base facturation'!$C$4:$ALN$59,H$4,0)),"",HLOOKUP($B761,'Base facturation'!$C$4:$ALN$59,H$4,0)))</f>
        <v/>
      </c>
      <c r="I761" s="287" t="str">
        <f t="shared" si="11"/>
        <v/>
      </c>
      <c r="J761" s="299"/>
      <c r="K761" s="294"/>
      <c r="L761" s="294"/>
      <c r="M761" s="295"/>
    </row>
    <row r="762" spans="2:13" ht="19.600000000000001" customHeight="1" x14ac:dyDescent="0.25">
      <c r="B762" s="282" t="s">
        <v>3569</v>
      </c>
      <c r="C762" s="283" t="str">
        <f>IF(IF(ISERROR(HLOOKUP($B762,'Base facturation'!$C$4:$ALN$59,C$4,0)),"",HLOOKUP($B762,'Base facturation'!$C$4:$ALN$59,C$4,0))=0,"",IF(ISERROR(HLOOKUP($B762,'Base facturation'!$C$4:$ALN$59,C$4,0)),"",HLOOKUP($B762,'Base facturation'!$C$4:$ALN$59,C$4,0)))</f>
        <v/>
      </c>
      <c r="D762" s="283" t="str">
        <f>IF(IF(ISERROR(HLOOKUP($B762,'Base facturation'!$C$4:$ALN$59,D$4,0)),"",HLOOKUP($B762,'Base facturation'!$C$4:$ALN$59,D$4,0))=0,"",IF(ISERROR(HLOOKUP($B762,'Base facturation'!$C$4:$ALN$59,D$4,0)),"",HLOOKUP($B762,'Base facturation'!$C$4:$ALN$59,D$4,0)))</f>
        <v/>
      </c>
      <c r="E762" s="283" t="str">
        <f>IF(IF(ISERROR(HLOOKUP($B762,'Base facturation'!$C$4:$ALN$59,E$4,0)),"",HLOOKUP($B762,'Base facturation'!$C$4:$ALN$59,E$4,0))=0,"",IF(ISERROR(HLOOKUP($B762,'Base facturation'!$C$4:$ALN$59,E$4,0)),"",HLOOKUP($B762,'Base facturation'!$C$4:$ALN$59,E$4,0)))</f>
        <v/>
      </c>
      <c r="F762" s="287" t="str">
        <f>IF(IF(ISERROR(HLOOKUP($B762,'Base facturation'!$C$4:$ALN$59,F$4,0)),"",HLOOKUP($B762,'Base facturation'!$C$4:$ALN$59,F$4,0))=0,"",IF(ISERROR(HLOOKUP($B762,'Base facturation'!$C$4:$ALN$59,F$4,0)),"",HLOOKUP($B762,'Base facturation'!$C$4:$ALN$59,F$4,0)))</f>
        <v/>
      </c>
      <c r="G762" s="309" t="str">
        <f>IF(IF(ISERROR(HLOOKUP($B762,'Base facturation'!$C$4:$ALN$59,G$4,0)),"",HLOOKUP($B762,'Base facturation'!$C$4:$ALN$59,G$4,0))=0,"",IF(ISERROR(HLOOKUP($B762,'Base facturation'!$C$4:$ALN$59,G$4,0)),"",HLOOKUP($B762,'Base facturation'!$C$4:$ALN$59,G$4,0)))</f>
        <v/>
      </c>
      <c r="H762" s="309" t="str">
        <f>IF(IF(ISERROR(HLOOKUP($B762,'Base facturation'!$C$4:$ALN$59,H$4,0)),"",HLOOKUP($B762,'Base facturation'!$C$4:$ALN$59,H$4,0))=0,"",IF(ISERROR(HLOOKUP($B762,'Base facturation'!$C$4:$ALN$59,H$4,0)),"",HLOOKUP($B762,'Base facturation'!$C$4:$ALN$59,H$4,0)))</f>
        <v/>
      </c>
      <c r="I762" s="287" t="str">
        <f t="shared" si="11"/>
        <v/>
      </c>
      <c r="J762" s="299"/>
      <c r="K762" s="294"/>
      <c r="L762" s="294"/>
      <c r="M762" s="295"/>
    </row>
    <row r="763" spans="2:13" ht="19.600000000000001" customHeight="1" x14ac:dyDescent="0.25">
      <c r="B763" s="282" t="s">
        <v>3570</v>
      </c>
      <c r="C763" s="283" t="str">
        <f>IF(IF(ISERROR(HLOOKUP($B763,'Base facturation'!$C$4:$ALN$59,C$4,0)),"",HLOOKUP($B763,'Base facturation'!$C$4:$ALN$59,C$4,0))=0,"",IF(ISERROR(HLOOKUP($B763,'Base facturation'!$C$4:$ALN$59,C$4,0)),"",HLOOKUP($B763,'Base facturation'!$C$4:$ALN$59,C$4,0)))</f>
        <v/>
      </c>
      <c r="D763" s="283" t="str">
        <f>IF(IF(ISERROR(HLOOKUP($B763,'Base facturation'!$C$4:$ALN$59,D$4,0)),"",HLOOKUP($B763,'Base facturation'!$C$4:$ALN$59,D$4,0))=0,"",IF(ISERROR(HLOOKUP($B763,'Base facturation'!$C$4:$ALN$59,D$4,0)),"",HLOOKUP($B763,'Base facturation'!$C$4:$ALN$59,D$4,0)))</f>
        <v/>
      </c>
      <c r="E763" s="283" t="str">
        <f>IF(IF(ISERROR(HLOOKUP($B763,'Base facturation'!$C$4:$ALN$59,E$4,0)),"",HLOOKUP($B763,'Base facturation'!$C$4:$ALN$59,E$4,0))=0,"",IF(ISERROR(HLOOKUP($B763,'Base facturation'!$C$4:$ALN$59,E$4,0)),"",HLOOKUP($B763,'Base facturation'!$C$4:$ALN$59,E$4,0)))</f>
        <v/>
      </c>
      <c r="F763" s="287" t="str">
        <f>IF(IF(ISERROR(HLOOKUP($B763,'Base facturation'!$C$4:$ALN$59,F$4,0)),"",HLOOKUP($B763,'Base facturation'!$C$4:$ALN$59,F$4,0))=0,"",IF(ISERROR(HLOOKUP($B763,'Base facturation'!$C$4:$ALN$59,F$4,0)),"",HLOOKUP($B763,'Base facturation'!$C$4:$ALN$59,F$4,0)))</f>
        <v/>
      </c>
      <c r="G763" s="309" t="str">
        <f>IF(IF(ISERROR(HLOOKUP($B763,'Base facturation'!$C$4:$ALN$59,G$4,0)),"",HLOOKUP($B763,'Base facturation'!$C$4:$ALN$59,G$4,0))=0,"",IF(ISERROR(HLOOKUP($B763,'Base facturation'!$C$4:$ALN$59,G$4,0)),"",HLOOKUP($B763,'Base facturation'!$C$4:$ALN$59,G$4,0)))</f>
        <v/>
      </c>
      <c r="H763" s="309" t="str">
        <f>IF(IF(ISERROR(HLOOKUP($B763,'Base facturation'!$C$4:$ALN$59,H$4,0)),"",HLOOKUP($B763,'Base facturation'!$C$4:$ALN$59,H$4,0))=0,"",IF(ISERROR(HLOOKUP($B763,'Base facturation'!$C$4:$ALN$59,H$4,0)),"",HLOOKUP($B763,'Base facturation'!$C$4:$ALN$59,H$4,0)))</f>
        <v/>
      </c>
      <c r="I763" s="287" t="str">
        <f t="shared" si="11"/>
        <v/>
      </c>
      <c r="J763" s="299"/>
      <c r="K763" s="294"/>
      <c r="L763" s="294"/>
      <c r="M763" s="295"/>
    </row>
    <row r="764" spans="2:13" ht="19.600000000000001" customHeight="1" x14ac:dyDescent="0.25">
      <c r="B764" s="282" t="s">
        <v>3571</v>
      </c>
      <c r="C764" s="283" t="str">
        <f>IF(IF(ISERROR(HLOOKUP($B764,'Base facturation'!$C$4:$ALN$59,C$4,0)),"",HLOOKUP($B764,'Base facturation'!$C$4:$ALN$59,C$4,0))=0,"",IF(ISERROR(HLOOKUP($B764,'Base facturation'!$C$4:$ALN$59,C$4,0)),"",HLOOKUP($B764,'Base facturation'!$C$4:$ALN$59,C$4,0)))</f>
        <v/>
      </c>
      <c r="D764" s="283" t="str">
        <f>IF(IF(ISERROR(HLOOKUP($B764,'Base facturation'!$C$4:$ALN$59,D$4,0)),"",HLOOKUP($B764,'Base facturation'!$C$4:$ALN$59,D$4,0))=0,"",IF(ISERROR(HLOOKUP($B764,'Base facturation'!$C$4:$ALN$59,D$4,0)),"",HLOOKUP($B764,'Base facturation'!$C$4:$ALN$59,D$4,0)))</f>
        <v/>
      </c>
      <c r="E764" s="283" t="str">
        <f>IF(IF(ISERROR(HLOOKUP($B764,'Base facturation'!$C$4:$ALN$59,E$4,0)),"",HLOOKUP($B764,'Base facturation'!$C$4:$ALN$59,E$4,0))=0,"",IF(ISERROR(HLOOKUP($B764,'Base facturation'!$C$4:$ALN$59,E$4,0)),"",HLOOKUP($B764,'Base facturation'!$C$4:$ALN$59,E$4,0)))</f>
        <v/>
      </c>
      <c r="F764" s="287" t="str">
        <f>IF(IF(ISERROR(HLOOKUP($B764,'Base facturation'!$C$4:$ALN$59,F$4,0)),"",HLOOKUP($B764,'Base facturation'!$C$4:$ALN$59,F$4,0))=0,"",IF(ISERROR(HLOOKUP($B764,'Base facturation'!$C$4:$ALN$59,F$4,0)),"",HLOOKUP($B764,'Base facturation'!$C$4:$ALN$59,F$4,0)))</f>
        <v/>
      </c>
      <c r="G764" s="309" t="str">
        <f>IF(IF(ISERROR(HLOOKUP($B764,'Base facturation'!$C$4:$ALN$59,G$4,0)),"",HLOOKUP($B764,'Base facturation'!$C$4:$ALN$59,G$4,0))=0,"",IF(ISERROR(HLOOKUP($B764,'Base facturation'!$C$4:$ALN$59,G$4,0)),"",HLOOKUP($B764,'Base facturation'!$C$4:$ALN$59,G$4,0)))</f>
        <v/>
      </c>
      <c r="H764" s="309" t="str">
        <f>IF(IF(ISERROR(HLOOKUP($B764,'Base facturation'!$C$4:$ALN$59,H$4,0)),"",HLOOKUP($B764,'Base facturation'!$C$4:$ALN$59,H$4,0))=0,"",IF(ISERROR(HLOOKUP($B764,'Base facturation'!$C$4:$ALN$59,H$4,0)),"",HLOOKUP($B764,'Base facturation'!$C$4:$ALN$59,H$4,0)))</f>
        <v/>
      </c>
      <c r="I764" s="287" t="str">
        <f t="shared" si="11"/>
        <v/>
      </c>
      <c r="J764" s="299"/>
      <c r="K764" s="294"/>
      <c r="L764" s="294"/>
      <c r="M764" s="295"/>
    </row>
    <row r="765" spans="2:13" ht="19.600000000000001" customHeight="1" x14ac:dyDescent="0.25">
      <c r="B765" s="282" t="s">
        <v>3572</v>
      </c>
      <c r="C765" s="283" t="str">
        <f>IF(IF(ISERROR(HLOOKUP($B765,'Base facturation'!$C$4:$ALN$59,C$4,0)),"",HLOOKUP($B765,'Base facturation'!$C$4:$ALN$59,C$4,0))=0,"",IF(ISERROR(HLOOKUP($B765,'Base facturation'!$C$4:$ALN$59,C$4,0)),"",HLOOKUP($B765,'Base facturation'!$C$4:$ALN$59,C$4,0)))</f>
        <v/>
      </c>
      <c r="D765" s="283" t="str">
        <f>IF(IF(ISERROR(HLOOKUP($B765,'Base facturation'!$C$4:$ALN$59,D$4,0)),"",HLOOKUP($B765,'Base facturation'!$C$4:$ALN$59,D$4,0))=0,"",IF(ISERROR(HLOOKUP($B765,'Base facturation'!$C$4:$ALN$59,D$4,0)),"",HLOOKUP($B765,'Base facturation'!$C$4:$ALN$59,D$4,0)))</f>
        <v/>
      </c>
      <c r="E765" s="283" t="str">
        <f>IF(IF(ISERROR(HLOOKUP($B765,'Base facturation'!$C$4:$ALN$59,E$4,0)),"",HLOOKUP($B765,'Base facturation'!$C$4:$ALN$59,E$4,0))=0,"",IF(ISERROR(HLOOKUP($B765,'Base facturation'!$C$4:$ALN$59,E$4,0)),"",HLOOKUP($B765,'Base facturation'!$C$4:$ALN$59,E$4,0)))</f>
        <v/>
      </c>
      <c r="F765" s="287" t="str">
        <f>IF(IF(ISERROR(HLOOKUP($B765,'Base facturation'!$C$4:$ALN$59,F$4,0)),"",HLOOKUP($B765,'Base facturation'!$C$4:$ALN$59,F$4,0))=0,"",IF(ISERROR(HLOOKUP($B765,'Base facturation'!$C$4:$ALN$59,F$4,0)),"",HLOOKUP($B765,'Base facturation'!$C$4:$ALN$59,F$4,0)))</f>
        <v/>
      </c>
      <c r="G765" s="309" t="str">
        <f>IF(IF(ISERROR(HLOOKUP($B765,'Base facturation'!$C$4:$ALN$59,G$4,0)),"",HLOOKUP($B765,'Base facturation'!$C$4:$ALN$59,G$4,0))=0,"",IF(ISERROR(HLOOKUP($B765,'Base facturation'!$C$4:$ALN$59,G$4,0)),"",HLOOKUP($B765,'Base facturation'!$C$4:$ALN$59,G$4,0)))</f>
        <v/>
      </c>
      <c r="H765" s="309" t="str">
        <f>IF(IF(ISERROR(HLOOKUP($B765,'Base facturation'!$C$4:$ALN$59,H$4,0)),"",HLOOKUP($B765,'Base facturation'!$C$4:$ALN$59,H$4,0))=0,"",IF(ISERROR(HLOOKUP($B765,'Base facturation'!$C$4:$ALN$59,H$4,0)),"",HLOOKUP($B765,'Base facturation'!$C$4:$ALN$59,H$4,0)))</f>
        <v/>
      </c>
      <c r="I765" s="287" t="str">
        <f t="shared" si="11"/>
        <v/>
      </c>
      <c r="J765" s="299"/>
      <c r="K765" s="294"/>
      <c r="L765" s="294"/>
      <c r="M765" s="295"/>
    </row>
    <row r="766" spans="2:13" ht="19.600000000000001" customHeight="1" x14ac:dyDescent="0.25">
      <c r="B766" s="282" t="s">
        <v>3573</v>
      </c>
      <c r="C766" s="283" t="str">
        <f>IF(IF(ISERROR(HLOOKUP($B766,'Base facturation'!$C$4:$ALN$59,C$4,0)),"",HLOOKUP($B766,'Base facturation'!$C$4:$ALN$59,C$4,0))=0,"",IF(ISERROR(HLOOKUP($B766,'Base facturation'!$C$4:$ALN$59,C$4,0)),"",HLOOKUP($B766,'Base facturation'!$C$4:$ALN$59,C$4,0)))</f>
        <v/>
      </c>
      <c r="D766" s="283" t="str">
        <f>IF(IF(ISERROR(HLOOKUP($B766,'Base facturation'!$C$4:$ALN$59,D$4,0)),"",HLOOKUP($B766,'Base facturation'!$C$4:$ALN$59,D$4,0))=0,"",IF(ISERROR(HLOOKUP($B766,'Base facturation'!$C$4:$ALN$59,D$4,0)),"",HLOOKUP($B766,'Base facturation'!$C$4:$ALN$59,D$4,0)))</f>
        <v/>
      </c>
      <c r="E766" s="283" t="str">
        <f>IF(IF(ISERROR(HLOOKUP($B766,'Base facturation'!$C$4:$ALN$59,E$4,0)),"",HLOOKUP($B766,'Base facturation'!$C$4:$ALN$59,E$4,0))=0,"",IF(ISERROR(HLOOKUP($B766,'Base facturation'!$C$4:$ALN$59,E$4,0)),"",HLOOKUP($B766,'Base facturation'!$C$4:$ALN$59,E$4,0)))</f>
        <v/>
      </c>
      <c r="F766" s="287" t="str">
        <f>IF(IF(ISERROR(HLOOKUP($B766,'Base facturation'!$C$4:$ALN$59,F$4,0)),"",HLOOKUP($B766,'Base facturation'!$C$4:$ALN$59,F$4,0))=0,"",IF(ISERROR(HLOOKUP($B766,'Base facturation'!$C$4:$ALN$59,F$4,0)),"",HLOOKUP($B766,'Base facturation'!$C$4:$ALN$59,F$4,0)))</f>
        <v/>
      </c>
      <c r="G766" s="309" t="str">
        <f>IF(IF(ISERROR(HLOOKUP($B766,'Base facturation'!$C$4:$ALN$59,G$4,0)),"",HLOOKUP($B766,'Base facturation'!$C$4:$ALN$59,G$4,0))=0,"",IF(ISERROR(HLOOKUP($B766,'Base facturation'!$C$4:$ALN$59,G$4,0)),"",HLOOKUP($B766,'Base facturation'!$C$4:$ALN$59,G$4,0)))</f>
        <v/>
      </c>
      <c r="H766" s="309" t="str">
        <f>IF(IF(ISERROR(HLOOKUP($B766,'Base facturation'!$C$4:$ALN$59,H$4,0)),"",HLOOKUP($B766,'Base facturation'!$C$4:$ALN$59,H$4,0))=0,"",IF(ISERROR(HLOOKUP($B766,'Base facturation'!$C$4:$ALN$59,H$4,0)),"",HLOOKUP($B766,'Base facturation'!$C$4:$ALN$59,H$4,0)))</f>
        <v/>
      </c>
      <c r="I766" s="287" t="str">
        <f t="shared" si="11"/>
        <v/>
      </c>
      <c r="J766" s="299"/>
      <c r="K766" s="294"/>
      <c r="L766" s="294"/>
      <c r="M766" s="295"/>
    </row>
    <row r="767" spans="2:13" ht="19.600000000000001" customHeight="1" x14ac:dyDescent="0.25">
      <c r="B767" s="282" t="s">
        <v>3574</v>
      </c>
      <c r="C767" s="283" t="str">
        <f>IF(IF(ISERROR(HLOOKUP($B767,'Base facturation'!$C$4:$ALN$59,C$4,0)),"",HLOOKUP($B767,'Base facturation'!$C$4:$ALN$59,C$4,0))=0,"",IF(ISERROR(HLOOKUP($B767,'Base facturation'!$C$4:$ALN$59,C$4,0)),"",HLOOKUP($B767,'Base facturation'!$C$4:$ALN$59,C$4,0)))</f>
        <v/>
      </c>
      <c r="D767" s="283" t="str">
        <f>IF(IF(ISERROR(HLOOKUP($B767,'Base facturation'!$C$4:$ALN$59,D$4,0)),"",HLOOKUP($B767,'Base facturation'!$C$4:$ALN$59,D$4,0))=0,"",IF(ISERROR(HLOOKUP($B767,'Base facturation'!$C$4:$ALN$59,D$4,0)),"",HLOOKUP($B767,'Base facturation'!$C$4:$ALN$59,D$4,0)))</f>
        <v/>
      </c>
      <c r="E767" s="283" t="str">
        <f>IF(IF(ISERROR(HLOOKUP($B767,'Base facturation'!$C$4:$ALN$59,E$4,0)),"",HLOOKUP($B767,'Base facturation'!$C$4:$ALN$59,E$4,0))=0,"",IF(ISERROR(HLOOKUP($B767,'Base facturation'!$C$4:$ALN$59,E$4,0)),"",HLOOKUP($B767,'Base facturation'!$C$4:$ALN$59,E$4,0)))</f>
        <v/>
      </c>
      <c r="F767" s="287" t="str">
        <f>IF(IF(ISERROR(HLOOKUP($B767,'Base facturation'!$C$4:$ALN$59,F$4,0)),"",HLOOKUP($B767,'Base facturation'!$C$4:$ALN$59,F$4,0))=0,"",IF(ISERROR(HLOOKUP($B767,'Base facturation'!$C$4:$ALN$59,F$4,0)),"",HLOOKUP($B767,'Base facturation'!$C$4:$ALN$59,F$4,0)))</f>
        <v/>
      </c>
      <c r="G767" s="309" t="str">
        <f>IF(IF(ISERROR(HLOOKUP($B767,'Base facturation'!$C$4:$ALN$59,G$4,0)),"",HLOOKUP($B767,'Base facturation'!$C$4:$ALN$59,G$4,0))=0,"",IF(ISERROR(HLOOKUP($B767,'Base facturation'!$C$4:$ALN$59,G$4,0)),"",HLOOKUP($B767,'Base facturation'!$C$4:$ALN$59,G$4,0)))</f>
        <v/>
      </c>
      <c r="H767" s="309" t="str">
        <f>IF(IF(ISERROR(HLOOKUP($B767,'Base facturation'!$C$4:$ALN$59,H$4,0)),"",HLOOKUP($B767,'Base facturation'!$C$4:$ALN$59,H$4,0))=0,"",IF(ISERROR(HLOOKUP($B767,'Base facturation'!$C$4:$ALN$59,H$4,0)),"",HLOOKUP($B767,'Base facturation'!$C$4:$ALN$59,H$4,0)))</f>
        <v/>
      </c>
      <c r="I767" s="287" t="str">
        <f t="shared" si="11"/>
        <v/>
      </c>
      <c r="J767" s="299"/>
      <c r="K767" s="294"/>
      <c r="L767" s="294"/>
      <c r="M767" s="295"/>
    </row>
    <row r="768" spans="2:13" ht="19.600000000000001" customHeight="1" x14ac:dyDescent="0.25">
      <c r="B768" s="282" t="s">
        <v>3575</v>
      </c>
      <c r="C768" s="283" t="str">
        <f>IF(IF(ISERROR(HLOOKUP($B768,'Base facturation'!$C$4:$ALN$59,C$4,0)),"",HLOOKUP($B768,'Base facturation'!$C$4:$ALN$59,C$4,0))=0,"",IF(ISERROR(HLOOKUP($B768,'Base facturation'!$C$4:$ALN$59,C$4,0)),"",HLOOKUP($B768,'Base facturation'!$C$4:$ALN$59,C$4,0)))</f>
        <v/>
      </c>
      <c r="D768" s="283" t="str">
        <f>IF(IF(ISERROR(HLOOKUP($B768,'Base facturation'!$C$4:$ALN$59,D$4,0)),"",HLOOKUP($B768,'Base facturation'!$C$4:$ALN$59,D$4,0))=0,"",IF(ISERROR(HLOOKUP($B768,'Base facturation'!$C$4:$ALN$59,D$4,0)),"",HLOOKUP($B768,'Base facturation'!$C$4:$ALN$59,D$4,0)))</f>
        <v/>
      </c>
      <c r="E768" s="283" t="str">
        <f>IF(IF(ISERROR(HLOOKUP($B768,'Base facturation'!$C$4:$ALN$59,E$4,0)),"",HLOOKUP($B768,'Base facturation'!$C$4:$ALN$59,E$4,0))=0,"",IF(ISERROR(HLOOKUP($B768,'Base facturation'!$C$4:$ALN$59,E$4,0)),"",HLOOKUP($B768,'Base facturation'!$C$4:$ALN$59,E$4,0)))</f>
        <v/>
      </c>
      <c r="F768" s="287" t="str">
        <f>IF(IF(ISERROR(HLOOKUP($B768,'Base facturation'!$C$4:$ALN$59,F$4,0)),"",HLOOKUP($B768,'Base facturation'!$C$4:$ALN$59,F$4,0))=0,"",IF(ISERROR(HLOOKUP($B768,'Base facturation'!$C$4:$ALN$59,F$4,0)),"",HLOOKUP($B768,'Base facturation'!$C$4:$ALN$59,F$4,0)))</f>
        <v/>
      </c>
      <c r="G768" s="309" t="str">
        <f>IF(IF(ISERROR(HLOOKUP($B768,'Base facturation'!$C$4:$ALN$59,G$4,0)),"",HLOOKUP($B768,'Base facturation'!$C$4:$ALN$59,G$4,0))=0,"",IF(ISERROR(HLOOKUP($B768,'Base facturation'!$C$4:$ALN$59,G$4,0)),"",HLOOKUP($B768,'Base facturation'!$C$4:$ALN$59,G$4,0)))</f>
        <v/>
      </c>
      <c r="H768" s="309" t="str">
        <f>IF(IF(ISERROR(HLOOKUP($B768,'Base facturation'!$C$4:$ALN$59,H$4,0)),"",HLOOKUP($B768,'Base facturation'!$C$4:$ALN$59,H$4,0))=0,"",IF(ISERROR(HLOOKUP($B768,'Base facturation'!$C$4:$ALN$59,H$4,0)),"",HLOOKUP($B768,'Base facturation'!$C$4:$ALN$59,H$4,0)))</f>
        <v/>
      </c>
      <c r="I768" s="287" t="str">
        <f t="shared" si="11"/>
        <v/>
      </c>
      <c r="J768" s="299"/>
      <c r="K768" s="294"/>
      <c r="L768" s="294"/>
      <c r="M768" s="295"/>
    </row>
    <row r="769" spans="2:13" ht="19.600000000000001" customHeight="1" x14ac:dyDescent="0.25">
      <c r="B769" s="282" t="s">
        <v>3576</v>
      </c>
      <c r="C769" s="283" t="str">
        <f>IF(IF(ISERROR(HLOOKUP($B769,'Base facturation'!$C$4:$ALN$59,C$4,0)),"",HLOOKUP($B769,'Base facturation'!$C$4:$ALN$59,C$4,0))=0,"",IF(ISERROR(HLOOKUP($B769,'Base facturation'!$C$4:$ALN$59,C$4,0)),"",HLOOKUP($B769,'Base facturation'!$C$4:$ALN$59,C$4,0)))</f>
        <v/>
      </c>
      <c r="D769" s="283" t="str">
        <f>IF(IF(ISERROR(HLOOKUP($B769,'Base facturation'!$C$4:$ALN$59,D$4,0)),"",HLOOKUP($B769,'Base facturation'!$C$4:$ALN$59,D$4,0))=0,"",IF(ISERROR(HLOOKUP($B769,'Base facturation'!$C$4:$ALN$59,D$4,0)),"",HLOOKUP($B769,'Base facturation'!$C$4:$ALN$59,D$4,0)))</f>
        <v/>
      </c>
      <c r="E769" s="283" t="str">
        <f>IF(IF(ISERROR(HLOOKUP($B769,'Base facturation'!$C$4:$ALN$59,E$4,0)),"",HLOOKUP($B769,'Base facturation'!$C$4:$ALN$59,E$4,0))=0,"",IF(ISERROR(HLOOKUP($B769,'Base facturation'!$C$4:$ALN$59,E$4,0)),"",HLOOKUP($B769,'Base facturation'!$C$4:$ALN$59,E$4,0)))</f>
        <v/>
      </c>
      <c r="F769" s="287" t="str">
        <f>IF(IF(ISERROR(HLOOKUP($B769,'Base facturation'!$C$4:$ALN$59,F$4,0)),"",HLOOKUP($B769,'Base facturation'!$C$4:$ALN$59,F$4,0))=0,"",IF(ISERROR(HLOOKUP($B769,'Base facturation'!$C$4:$ALN$59,F$4,0)),"",HLOOKUP($B769,'Base facturation'!$C$4:$ALN$59,F$4,0)))</f>
        <v/>
      </c>
      <c r="G769" s="309" t="str">
        <f>IF(IF(ISERROR(HLOOKUP($B769,'Base facturation'!$C$4:$ALN$59,G$4,0)),"",HLOOKUP($B769,'Base facturation'!$C$4:$ALN$59,G$4,0))=0,"",IF(ISERROR(HLOOKUP($B769,'Base facturation'!$C$4:$ALN$59,G$4,0)),"",HLOOKUP($B769,'Base facturation'!$C$4:$ALN$59,G$4,0)))</f>
        <v/>
      </c>
      <c r="H769" s="309" t="str">
        <f>IF(IF(ISERROR(HLOOKUP($B769,'Base facturation'!$C$4:$ALN$59,H$4,0)),"",HLOOKUP($B769,'Base facturation'!$C$4:$ALN$59,H$4,0))=0,"",IF(ISERROR(HLOOKUP($B769,'Base facturation'!$C$4:$ALN$59,H$4,0)),"",HLOOKUP($B769,'Base facturation'!$C$4:$ALN$59,H$4,0)))</f>
        <v/>
      </c>
      <c r="I769" s="287" t="str">
        <f t="shared" si="11"/>
        <v/>
      </c>
      <c r="J769" s="299"/>
      <c r="K769" s="294"/>
      <c r="L769" s="294"/>
      <c r="M769" s="295"/>
    </row>
    <row r="770" spans="2:13" ht="19.600000000000001" customHeight="1" x14ac:dyDescent="0.25">
      <c r="B770" s="282" t="s">
        <v>3577</v>
      </c>
      <c r="C770" s="283" t="str">
        <f>IF(IF(ISERROR(HLOOKUP($B770,'Base facturation'!$C$4:$ALN$59,C$4,0)),"",HLOOKUP($B770,'Base facturation'!$C$4:$ALN$59,C$4,0))=0,"",IF(ISERROR(HLOOKUP($B770,'Base facturation'!$C$4:$ALN$59,C$4,0)),"",HLOOKUP($B770,'Base facturation'!$C$4:$ALN$59,C$4,0)))</f>
        <v/>
      </c>
      <c r="D770" s="283" t="str">
        <f>IF(IF(ISERROR(HLOOKUP($B770,'Base facturation'!$C$4:$ALN$59,D$4,0)),"",HLOOKUP($B770,'Base facturation'!$C$4:$ALN$59,D$4,0))=0,"",IF(ISERROR(HLOOKUP($B770,'Base facturation'!$C$4:$ALN$59,D$4,0)),"",HLOOKUP($B770,'Base facturation'!$C$4:$ALN$59,D$4,0)))</f>
        <v/>
      </c>
      <c r="E770" s="283" t="str">
        <f>IF(IF(ISERROR(HLOOKUP($B770,'Base facturation'!$C$4:$ALN$59,E$4,0)),"",HLOOKUP($B770,'Base facturation'!$C$4:$ALN$59,E$4,0))=0,"",IF(ISERROR(HLOOKUP($B770,'Base facturation'!$C$4:$ALN$59,E$4,0)),"",HLOOKUP($B770,'Base facturation'!$C$4:$ALN$59,E$4,0)))</f>
        <v/>
      </c>
      <c r="F770" s="287" t="str">
        <f>IF(IF(ISERROR(HLOOKUP($B770,'Base facturation'!$C$4:$ALN$59,F$4,0)),"",HLOOKUP($B770,'Base facturation'!$C$4:$ALN$59,F$4,0))=0,"",IF(ISERROR(HLOOKUP($B770,'Base facturation'!$C$4:$ALN$59,F$4,0)),"",HLOOKUP($B770,'Base facturation'!$C$4:$ALN$59,F$4,0)))</f>
        <v/>
      </c>
      <c r="G770" s="309" t="str">
        <f>IF(IF(ISERROR(HLOOKUP($B770,'Base facturation'!$C$4:$ALN$59,G$4,0)),"",HLOOKUP($B770,'Base facturation'!$C$4:$ALN$59,G$4,0))=0,"",IF(ISERROR(HLOOKUP($B770,'Base facturation'!$C$4:$ALN$59,G$4,0)),"",HLOOKUP($B770,'Base facturation'!$C$4:$ALN$59,G$4,0)))</f>
        <v/>
      </c>
      <c r="H770" s="309" t="str">
        <f>IF(IF(ISERROR(HLOOKUP($B770,'Base facturation'!$C$4:$ALN$59,H$4,0)),"",HLOOKUP($B770,'Base facturation'!$C$4:$ALN$59,H$4,0))=0,"",IF(ISERROR(HLOOKUP($B770,'Base facturation'!$C$4:$ALN$59,H$4,0)),"",HLOOKUP($B770,'Base facturation'!$C$4:$ALN$59,H$4,0)))</f>
        <v/>
      </c>
      <c r="I770" s="287" t="str">
        <f t="shared" si="11"/>
        <v/>
      </c>
      <c r="J770" s="299"/>
      <c r="K770" s="294"/>
      <c r="L770" s="294"/>
      <c r="M770" s="295"/>
    </row>
    <row r="771" spans="2:13" ht="19.600000000000001" customHeight="1" x14ac:dyDescent="0.25">
      <c r="B771" s="282" t="s">
        <v>3578</v>
      </c>
      <c r="C771" s="283" t="str">
        <f>IF(IF(ISERROR(HLOOKUP($B771,'Base facturation'!$C$4:$ALN$59,C$4,0)),"",HLOOKUP($B771,'Base facturation'!$C$4:$ALN$59,C$4,0))=0,"",IF(ISERROR(HLOOKUP($B771,'Base facturation'!$C$4:$ALN$59,C$4,0)),"",HLOOKUP($B771,'Base facturation'!$C$4:$ALN$59,C$4,0)))</f>
        <v/>
      </c>
      <c r="D771" s="283" t="str">
        <f>IF(IF(ISERROR(HLOOKUP($B771,'Base facturation'!$C$4:$ALN$59,D$4,0)),"",HLOOKUP($B771,'Base facturation'!$C$4:$ALN$59,D$4,0))=0,"",IF(ISERROR(HLOOKUP($B771,'Base facturation'!$C$4:$ALN$59,D$4,0)),"",HLOOKUP($B771,'Base facturation'!$C$4:$ALN$59,D$4,0)))</f>
        <v/>
      </c>
      <c r="E771" s="283" t="str">
        <f>IF(IF(ISERROR(HLOOKUP($B771,'Base facturation'!$C$4:$ALN$59,E$4,0)),"",HLOOKUP($B771,'Base facturation'!$C$4:$ALN$59,E$4,0))=0,"",IF(ISERROR(HLOOKUP($B771,'Base facturation'!$C$4:$ALN$59,E$4,0)),"",HLOOKUP($B771,'Base facturation'!$C$4:$ALN$59,E$4,0)))</f>
        <v/>
      </c>
      <c r="F771" s="287" t="str">
        <f>IF(IF(ISERROR(HLOOKUP($B771,'Base facturation'!$C$4:$ALN$59,F$4,0)),"",HLOOKUP($B771,'Base facturation'!$C$4:$ALN$59,F$4,0))=0,"",IF(ISERROR(HLOOKUP($B771,'Base facturation'!$C$4:$ALN$59,F$4,0)),"",HLOOKUP($B771,'Base facturation'!$C$4:$ALN$59,F$4,0)))</f>
        <v/>
      </c>
      <c r="G771" s="309" t="str">
        <f>IF(IF(ISERROR(HLOOKUP($B771,'Base facturation'!$C$4:$ALN$59,G$4,0)),"",HLOOKUP($B771,'Base facturation'!$C$4:$ALN$59,G$4,0))=0,"",IF(ISERROR(HLOOKUP($B771,'Base facturation'!$C$4:$ALN$59,G$4,0)),"",HLOOKUP($B771,'Base facturation'!$C$4:$ALN$59,G$4,0)))</f>
        <v/>
      </c>
      <c r="H771" s="309" t="str">
        <f>IF(IF(ISERROR(HLOOKUP($B771,'Base facturation'!$C$4:$ALN$59,H$4,0)),"",HLOOKUP($B771,'Base facturation'!$C$4:$ALN$59,H$4,0))=0,"",IF(ISERROR(HLOOKUP($B771,'Base facturation'!$C$4:$ALN$59,H$4,0)),"",HLOOKUP($B771,'Base facturation'!$C$4:$ALN$59,H$4,0)))</f>
        <v/>
      </c>
      <c r="I771" s="287" t="str">
        <f t="shared" si="11"/>
        <v/>
      </c>
      <c r="J771" s="299"/>
      <c r="K771" s="294"/>
      <c r="L771" s="294"/>
      <c r="M771" s="295"/>
    </row>
    <row r="772" spans="2:13" ht="19.600000000000001" customHeight="1" x14ac:dyDescent="0.25">
      <c r="B772" s="282" t="s">
        <v>3579</v>
      </c>
      <c r="C772" s="283" t="str">
        <f>IF(IF(ISERROR(HLOOKUP($B772,'Base facturation'!$C$4:$ALN$59,C$4,0)),"",HLOOKUP($B772,'Base facturation'!$C$4:$ALN$59,C$4,0))=0,"",IF(ISERROR(HLOOKUP($B772,'Base facturation'!$C$4:$ALN$59,C$4,0)),"",HLOOKUP($B772,'Base facturation'!$C$4:$ALN$59,C$4,0)))</f>
        <v/>
      </c>
      <c r="D772" s="283" t="str">
        <f>IF(IF(ISERROR(HLOOKUP($B772,'Base facturation'!$C$4:$ALN$59,D$4,0)),"",HLOOKUP($B772,'Base facturation'!$C$4:$ALN$59,D$4,0))=0,"",IF(ISERROR(HLOOKUP($B772,'Base facturation'!$C$4:$ALN$59,D$4,0)),"",HLOOKUP($B772,'Base facturation'!$C$4:$ALN$59,D$4,0)))</f>
        <v/>
      </c>
      <c r="E772" s="283" t="str">
        <f>IF(IF(ISERROR(HLOOKUP($B772,'Base facturation'!$C$4:$ALN$59,E$4,0)),"",HLOOKUP($B772,'Base facturation'!$C$4:$ALN$59,E$4,0))=0,"",IF(ISERROR(HLOOKUP($B772,'Base facturation'!$C$4:$ALN$59,E$4,0)),"",HLOOKUP($B772,'Base facturation'!$C$4:$ALN$59,E$4,0)))</f>
        <v/>
      </c>
      <c r="F772" s="287" t="str">
        <f>IF(IF(ISERROR(HLOOKUP($B772,'Base facturation'!$C$4:$ALN$59,F$4,0)),"",HLOOKUP($B772,'Base facturation'!$C$4:$ALN$59,F$4,0))=0,"",IF(ISERROR(HLOOKUP($B772,'Base facturation'!$C$4:$ALN$59,F$4,0)),"",HLOOKUP($B772,'Base facturation'!$C$4:$ALN$59,F$4,0)))</f>
        <v/>
      </c>
      <c r="G772" s="309" t="str">
        <f>IF(IF(ISERROR(HLOOKUP($B772,'Base facturation'!$C$4:$ALN$59,G$4,0)),"",HLOOKUP($B772,'Base facturation'!$C$4:$ALN$59,G$4,0))=0,"",IF(ISERROR(HLOOKUP($B772,'Base facturation'!$C$4:$ALN$59,G$4,0)),"",HLOOKUP($B772,'Base facturation'!$C$4:$ALN$59,G$4,0)))</f>
        <v/>
      </c>
      <c r="H772" s="309" t="str">
        <f>IF(IF(ISERROR(HLOOKUP($B772,'Base facturation'!$C$4:$ALN$59,H$4,0)),"",HLOOKUP($B772,'Base facturation'!$C$4:$ALN$59,H$4,0))=0,"",IF(ISERROR(HLOOKUP($B772,'Base facturation'!$C$4:$ALN$59,H$4,0)),"",HLOOKUP($B772,'Base facturation'!$C$4:$ALN$59,H$4,0)))</f>
        <v/>
      </c>
      <c r="I772" s="287" t="str">
        <f t="shared" si="11"/>
        <v/>
      </c>
      <c r="J772" s="299"/>
      <c r="K772" s="294"/>
      <c r="L772" s="294"/>
      <c r="M772" s="295"/>
    </row>
    <row r="773" spans="2:13" ht="19.600000000000001" customHeight="1" x14ac:dyDescent="0.25">
      <c r="B773" s="282" t="s">
        <v>3580</v>
      </c>
      <c r="C773" s="283" t="str">
        <f>IF(IF(ISERROR(HLOOKUP($B773,'Base facturation'!$C$4:$ALN$59,C$4,0)),"",HLOOKUP($B773,'Base facturation'!$C$4:$ALN$59,C$4,0))=0,"",IF(ISERROR(HLOOKUP($B773,'Base facturation'!$C$4:$ALN$59,C$4,0)),"",HLOOKUP($B773,'Base facturation'!$C$4:$ALN$59,C$4,0)))</f>
        <v/>
      </c>
      <c r="D773" s="283" t="str">
        <f>IF(IF(ISERROR(HLOOKUP($B773,'Base facturation'!$C$4:$ALN$59,D$4,0)),"",HLOOKUP($B773,'Base facturation'!$C$4:$ALN$59,D$4,0))=0,"",IF(ISERROR(HLOOKUP($B773,'Base facturation'!$C$4:$ALN$59,D$4,0)),"",HLOOKUP($B773,'Base facturation'!$C$4:$ALN$59,D$4,0)))</f>
        <v/>
      </c>
      <c r="E773" s="283" t="str">
        <f>IF(IF(ISERROR(HLOOKUP($B773,'Base facturation'!$C$4:$ALN$59,E$4,0)),"",HLOOKUP($B773,'Base facturation'!$C$4:$ALN$59,E$4,0))=0,"",IF(ISERROR(HLOOKUP($B773,'Base facturation'!$C$4:$ALN$59,E$4,0)),"",HLOOKUP($B773,'Base facturation'!$C$4:$ALN$59,E$4,0)))</f>
        <v/>
      </c>
      <c r="F773" s="287" t="str">
        <f>IF(IF(ISERROR(HLOOKUP($B773,'Base facturation'!$C$4:$ALN$59,F$4,0)),"",HLOOKUP($B773,'Base facturation'!$C$4:$ALN$59,F$4,0))=0,"",IF(ISERROR(HLOOKUP($B773,'Base facturation'!$C$4:$ALN$59,F$4,0)),"",HLOOKUP($B773,'Base facturation'!$C$4:$ALN$59,F$4,0)))</f>
        <v/>
      </c>
      <c r="G773" s="309" t="str">
        <f>IF(IF(ISERROR(HLOOKUP($B773,'Base facturation'!$C$4:$ALN$59,G$4,0)),"",HLOOKUP($B773,'Base facturation'!$C$4:$ALN$59,G$4,0))=0,"",IF(ISERROR(HLOOKUP($B773,'Base facturation'!$C$4:$ALN$59,G$4,0)),"",HLOOKUP($B773,'Base facturation'!$C$4:$ALN$59,G$4,0)))</f>
        <v/>
      </c>
      <c r="H773" s="309" t="str">
        <f>IF(IF(ISERROR(HLOOKUP($B773,'Base facturation'!$C$4:$ALN$59,H$4,0)),"",HLOOKUP($B773,'Base facturation'!$C$4:$ALN$59,H$4,0))=0,"",IF(ISERROR(HLOOKUP($B773,'Base facturation'!$C$4:$ALN$59,H$4,0)),"",HLOOKUP($B773,'Base facturation'!$C$4:$ALN$59,H$4,0)))</f>
        <v/>
      </c>
      <c r="I773" s="287" t="str">
        <f t="shared" si="11"/>
        <v/>
      </c>
      <c r="J773" s="299"/>
      <c r="K773" s="294"/>
      <c r="L773" s="294"/>
      <c r="M773" s="295"/>
    </row>
    <row r="774" spans="2:13" ht="19.600000000000001" customHeight="1" x14ac:dyDescent="0.25">
      <c r="B774" s="282" t="s">
        <v>3581</v>
      </c>
      <c r="C774" s="283" t="str">
        <f>IF(IF(ISERROR(HLOOKUP($B774,'Base facturation'!$C$4:$ALN$59,C$4,0)),"",HLOOKUP($B774,'Base facturation'!$C$4:$ALN$59,C$4,0))=0,"",IF(ISERROR(HLOOKUP($B774,'Base facturation'!$C$4:$ALN$59,C$4,0)),"",HLOOKUP($B774,'Base facturation'!$C$4:$ALN$59,C$4,0)))</f>
        <v/>
      </c>
      <c r="D774" s="283" t="str">
        <f>IF(IF(ISERROR(HLOOKUP($B774,'Base facturation'!$C$4:$ALN$59,D$4,0)),"",HLOOKUP($B774,'Base facturation'!$C$4:$ALN$59,D$4,0))=0,"",IF(ISERROR(HLOOKUP($B774,'Base facturation'!$C$4:$ALN$59,D$4,0)),"",HLOOKUP($B774,'Base facturation'!$C$4:$ALN$59,D$4,0)))</f>
        <v/>
      </c>
      <c r="E774" s="283" t="str">
        <f>IF(IF(ISERROR(HLOOKUP($B774,'Base facturation'!$C$4:$ALN$59,E$4,0)),"",HLOOKUP($B774,'Base facturation'!$C$4:$ALN$59,E$4,0))=0,"",IF(ISERROR(HLOOKUP($B774,'Base facturation'!$C$4:$ALN$59,E$4,0)),"",HLOOKUP($B774,'Base facturation'!$C$4:$ALN$59,E$4,0)))</f>
        <v/>
      </c>
      <c r="F774" s="287" t="str">
        <f>IF(IF(ISERROR(HLOOKUP($B774,'Base facturation'!$C$4:$ALN$59,F$4,0)),"",HLOOKUP($B774,'Base facturation'!$C$4:$ALN$59,F$4,0))=0,"",IF(ISERROR(HLOOKUP($B774,'Base facturation'!$C$4:$ALN$59,F$4,0)),"",HLOOKUP($B774,'Base facturation'!$C$4:$ALN$59,F$4,0)))</f>
        <v/>
      </c>
      <c r="G774" s="309" t="str">
        <f>IF(IF(ISERROR(HLOOKUP($B774,'Base facturation'!$C$4:$ALN$59,G$4,0)),"",HLOOKUP($B774,'Base facturation'!$C$4:$ALN$59,G$4,0))=0,"",IF(ISERROR(HLOOKUP($B774,'Base facturation'!$C$4:$ALN$59,G$4,0)),"",HLOOKUP($B774,'Base facturation'!$C$4:$ALN$59,G$4,0)))</f>
        <v/>
      </c>
      <c r="H774" s="309" t="str">
        <f>IF(IF(ISERROR(HLOOKUP($B774,'Base facturation'!$C$4:$ALN$59,H$4,0)),"",HLOOKUP($B774,'Base facturation'!$C$4:$ALN$59,H$4,0))=0,"",IF(ISERROR(HLOOKUP($B774,'Base facturation'!$C$4:$ALN$59,H$4,0)),"",HLOOKUP($B774,'Base facturation'!$C$4:$ALN$59,H$4,0)))</f>
        <v/>
      </c>
      <c r="I774" s="287" t="str">
        <f t="shared" si="11"/>
        <v/>
      </c>
      <c r="J774" s="299"/>
      <c r="K774" s="294"/>
      <c r="L774" s="294"/>
      <c r="M774" s="295"/>
    </row>
    <row r="775" spans="2:13" ht="19.600000000000001" customHeight="1" x14ac:dyDescent="0.25">
      <c r="B775" s="282" t="s">
        <v>3582</v>
      </c>
      <c r="C775" s="283" t="str">
        <f>IF(IF(ISERROR(HLOOKUP($B775,'Base facturation'!$C$4:$ALN$59,C$4,0)),"",HLOOKUP($B775,'Base facturation'!$C$4:$ALN$59,C$4,0))=0,"",IF(ISERROR(HLOOKUP($B775,'Base facturation'!$C$4:$ALN$59,C$4,0)),"",HLOOKUP($B775,'Base facturation'!$C$4:$ALN$59,C$4,0)))</f>
        <v/>
      </c>
      <c r="D775" s="283" t="str">
        <f>IF(IF(ISERROR(HLOOKUP($B775,'Base facturation'!$C$4:$ALN$59,D$4,0)),"",HLOOKUP($B775,'Base facturation'!$C$4:$ALN$59,D$4,0))=0,"",IF(ISERROR(HLOOKUP($B775,'Base facturation'!$C$4:$ALN$59,D$4,0)),"",HLOOKUP($B775,'Base facturation'!$C$4:$ALN$59,D$4,0)))</f>
        <v/>
      </c>
      <c r="E775" s="283" t="str">
        <f>IF(IF(ISERROR(HLOOKUP($B775,'Base facturation'!$C$4:$ALN$59,E$4,0)),"",HLOOKUP($B775,'Base facturation'!$C$4:$ALN$59,E$4,0))=0,"",IF(ISERROR(HLOOKUP($B775,'Base facturation'!$C$4:$ALN$59,E$4,0)),"",HLOOKUP($B775,'Base facturation'!$C$4:$ALN$59,E$4,0)))</f>
        <v/>
      </c>
      <c r="F775" s="287" t="str">
        <f>IF(IF(ISERROR(HLOOKUP($B775,'Base facturation'!$C$4:$ALN$59,F$4,0)),"",HLOOKUP($B775,'Base facturation'!$C$4:$ALN$59,F$4,0))=0,"",IF(ISERROR(HLOOKUP($B775,'Base facturation'!$C$4:$ALN$59,F$4,0)),"",HLOOKUP($B775,'Base facturation'!$C$4:$ALN$59,F$4,0)))</f>
        <v/>
      </c>
      <c r="G775" s="309" t="str">
        <f>IF(IF(ISERROR(HLOOKUP($B775,'Base facturation'!$C$4:$ALN$59,G$4,0)),"",HLOOKUP($B775,'Base facturation'!$C$4:$ALN$59,G$4,0))=0,"",IF(ISERROR(HLOOKUP($B775,'Base facturation'!$C$4:$ALN$59,G$4,0)),"",HLOOKUP($B775,'Base facturation'!$C$4:$ALN$59,G$4,0)))</f>
        <v/>
      </c>
      <c r="H775" s="309" t="str">
        <f>IF(IF(ISERROR(HLOOKUP($B775,'Base facturation'!$C$4:$ALN$59,H$4,0)),"",HLOOKUP($B775,'Base facturation'!$C$4:$ALN$59,H$4,0))=0,"",IF(ISERROR(HLOOKUP($B775,'Base facturation'!$C$4:$ALN$59,H$4,0)),"",HLOOKUP($B775,'Base facturation'!$C$4:$ALN$59,H$4,0)))</f>
        <v/>
      </c>
      <c r="I775" s="287" t="str">
        <f t="shared" ref="I775:I838" si="12">IF(H775="","",IF($B$4&gt;H775,"OUI","non"))</f>
        <v/>
      </c>
      <c r="J775" s="299"/>
      <c r="K775" s="294"/>
      <c r="L775" s="294"/>
      <c r="M775" s="295"/>
    </row>
    <row r="776" spans="2:13" ht="19.600000000000001" customHeight="1" x14ac:dyDescent="0.25">
      <c r="B776" s="282" t="s">
        <v>3583</v>
      </c>
      <c r="C776" s="283" t="str">
        <f>IF(IF(ISERROR(HLOOKUP($B776,'Base facturation'!$C$4:$ALN$59,C$4,0)),"",HLOOKUP($B776,'Base facturation'!$C$4:$ALN$59,C$4,0))=0,"",IF(ISERROR(HLOOKUP($B776,'Base facturation'!$C$4:$ALN$59,C$4,0)),"",HLOOKUP($B776,'Base facturation'!$C$4:$ALN$59,C$4,0)))</f>
        <v/>
      </c>
      <c r="D776" s="283" t="str">
        <f>IF(IF(ISERROR(HLOOKUP($B776,'Base facturation'!$C$4:$ALN$59,D$4,0)),"",HLOOKUP($B776,'Base facturation'!$C$4:$ALN$59,D$4,0))=0,"",IF(ISERROR(HLOOKUP($B776,'Base facturation'!$C$4:$ALN$59,D$4,0)),"",HLOOKUP($B776,'Base facturation'!$C$4:$ALN$59,D$4,0)))</f>
        <v/>
      </c>
      <c r="E776" s="283" t="str">
        <f>IF(IF(ISERROR(HLOOKUP($B776,'Base facturation'!$C$4:$ALN$59,E$4,0)),"",HLOOKUP($B776,'Base facturation'!$C$4:$ALN$59,E$4,0))=0,"",IF(ISERROR(HLOOKUP($B776,'Base facturation'!$C$4:$ALN$59,E$4,0)),"",HLOOKUP($B776,'Base facturation'!$C$4:$ALN$59,E$4,0)))</f>
        <v/>
      </c>
      <c r="F776" s="287" t="str">
        <f>IF(IF(ISERROR(HLOOKUP($B776,'Base facturation'!$C$4:$ALN$59,F$4,0)),"",HLOOKUP($B776,'Base facturation'!$C$4:$ALN$59,F$4,0))=0,"",IF(ISERROR(HLOOKUP($B776,'Base facturation'!$C$4:$ALN$59,F$4,0)),"",HLOOKUP($B776,'Base facturation'!$C$4:$ALN$59,F$4,0)))</f>
        <v/>
      </c>
      <c r="G776" s="309" t="str">
        <f>IF(IF(ISERROR(HLOOKUP($B776,'Base facturation'!$C$4:$ALN$59,G$4,0)),"",HLOOKUP($B776,'Base facturation'!$C$4:$ALN$59,G$4,0))=0,"",IF(ISERROR(HLOOKUP($B776,'Base facturation'!$C$4:$ALN$59,G$4,0)),"",HLOOKUP($B776,'Base facturation'!$C$4:$ALN$59,G$4,0)))</f>
        <v/>
      </c>
      <c r="H776" s="309" t="str">
        <f>IF(IF(ISERROR(HLOOKUP($B776,'Base facturation'!$C$4:$ALN$59,H$4,0)),"",HLOOKUP($B776,'Base facturation'!$C$4:$ALN$59,H$4,0))=0,"",IF(ISERROR(HLOOKUP($B776,'Base facturation'!$C$4:$ALN$59,H$4,0)),"",HLOOKUP($B776,'Base facturation'!$C$4:$ALN$59,H$4,0)))</f>
        <v/>
      </c>
      <c r="I776" s="287" t="str">
        <f t="shared" si="12"/>
        <v/>
      </c>
      <c r="J776" s="299"/>
      <c r="K776" s="294"/>
      <c r="L776" s="294"/>
      <c r="M776" s="295"/>
    </row>
    <row r="777" spans="2:13" ht="19.600000000000001" customHeight="1" x14ac:dyDescent="0.25">
      <c r="B777" s="282" t="s">
        <v>3584</v>
      </c>
      <c r="C777" s="283" t="str">
        <f>IF(IF(ISERROR(HLOOKUP($B777,'Base facturation'!$C$4:$ALN$59,C$4,0)),"",HLOOKUP($B777,'Base facturation'!$C$4:$ALN$59,C$4,0))=0,"",IF(ISERROR(HLOOKUP($B777,'Base facturation'!$C$4:$ALN$59,C$4,0)),"",HLOOKUP($B777,'Base facturation'!$C$4:$ALN$59,C$4,0)))</f>
        <v/>
      </c>
      <c r="D777" s="283" t="str">
        <f>IF(IF(ISERROR(HLOOKUP($B777,'Base facturation'!$C$4:$ALN$59,D$4,0)),"",HLOOKUP($B777,'Base facturation'!$C$4:$ALN$59,D$4,0))=0,"",IF(ISERROR(HLOOKUP($B777,'Base facturation'!$C$4:$ALN$59,D$4,0)),"",HLOOKUP($B777,'Base facturation'!$C$4:$ALN$59,D$4,0)))</f>
        <v/>
      </c>
      <c r="E777" s="283" t="str">
        <f>IF(IF(ISERROR(HLOOKUP($B777,'Base facturation'!$C$4:$ALN$59,E$4,0)),"",HLOOKUP($B777,'Base facturation'!$C$4:$ALN$59,E$4,0))=0,"",IF(ISERROR(HLOOKUP($B777,'Base facturation'!$C$4:$ALN$59,E$4,0)),"",HLOOKUP($B777,'Base facturation'!$C$4:$ALN$59,E$4,0)))</f>
        <v/>
      </c>
      <c r="F777" s="287" t="str">
        <f>IF(IF(ISERROR(HLOOKUP($B777,'Base facturation'!$C$4:$ALN$59,F$4,0)),"",HLOOKUP($B777,'Base facturation'!$C$4:$ALN$59,F$4,0))=0,"",IF(ISERROR(HLOOKUP($B777,'Base facturation'!$C$4:$ALN$59,F$4,0)),"",HLOOKUP($B777,'Base facturation'!$C$4:$ALN$59,F$4,0)))</f>
        <v/>
      </c>
      <c r="G777" s="309" t="str">
        <f>IF(IF(ISERROR(HLOOKUP($B777,'Base facturation'!$C$4:$ALN$59,G$4,0)),"",HLOOKUP($B777,'Base facturation'!$C$4:$ALN$59,G$4,0))=0,"",IF(ISERROR(HLOOKUP($B777,'Base facturation'!$C$4:$ALN$59,G$4,0)),"",HLOOKUP($B777,'Base facturation'!$C$4:$ALN$59,G$4,0)))</f>
        <v/>
      </c>
      <c r="H777" s="309" t="str">
        <f>IF(IF(ISERROR(HLOOKUP($B777,'Base facturation'!$C$4:$ALN$59,H$4,0)),"",HLOOKUP($B777,'Base facturation'!$C$4:$ALN$59,H$4,0))=0,"",IF(ISERROR(HLOOKUP($B777,'Base facturation'!$C$4:$ALN$59,H$4,0)),"",HLOOKUP($B777,'Base facturation'!$C$4:$ALN$59,H$4,0)))</f>
        <v/>
      </c>
      <c r="I777" s="287" t="str">
        <f t="shared" si="12"/>
        <v/>
      </c>
      <c r="J777" s="299"/>
      <c r="K777" s="294"/>
      <c r="L777" s="294"/>
      <c r="M777" s="295"/>
    </row>
    <row r="778" spans="2:13" ht="19.600000000000001" customHeight="1" x14ac:dyDescent="0.25">
      <c r="B778" s="282" t="s">
        <v>3585</v>
      </c>
      <c r="C778" s="283" t="str">
        <f>IF(IF(ISERROR(HLOOKUP($B778,'Base facturation'!$C$4:$ALN$59,C$4,0)),"",HLOOKUP($B778,'Base facturation'!$C$4:$ALN$59,C$4,0))=0,"",IF(ISERROR(HLOOKUP($B778,'Base facturation'!$C$4:$ALN$59,C$4,0)),"",HLOOKUP($B778,'Base facturation'!$C$4:$ALN$59,C$4,0)))</f>
        <v/>
      </c>
      <c r="D778" s="283" t="str">
        <f>IF(IF(ISERROR(HLOOKUP($B778,'Base facturation'!$C$4:$ALN$59,D$4,0)),"",HLOOKUP($B778,'Base facturation'!$C$4:$ALN$59,D$4,0))=0,"",IF(ISERROR(HLOOKUP($B778,'Base facturation'!$C$4:$ALN$59,D$4,0)),"",HLOOKUP($B778,'Base facturation'!$C$4:$ALN$59,D$4,0)))</f>
        <v/>
      </c>
      <c r="E778" s="283" t="str">
        <f>IF(IF(ISERROR(HLOOKUP($B778,'Base facturation'!$C$4:$ALN$59,E$4,0)),"",HLOOKUP($B778,'Base facturation'!$C$4:$ALN$59,E$4,0))=0,"",IF(ISERROR(HLOOKUP($B778,'Base facturation'!$C$4:$ALN$59,E$4,0)),"",HLOOKUP($B778,'Base facturation'!$C$4:$ALN$59,E$4,0)))</f>
        <v/>
      </c>
      <c r="F778" s="287" t="str">
        <f>IF(IF(ISERROR(HLOOKUP($B778,'Base facturation'!$C$4:$ALN$59,F$4,0)),"",HLOOKUP($B778,'Base facturation'!$C$4:$ALN$59,F$4,0))=0,"",IF(ISERROR(HLOOKUP($B778,'Base facturation'!$C$4:$ALN$59,F$4,0)),"",HLOOKUP($B778,'Base facturation'!$C$4:$ALN$59,F$4,0)))</f>
        <v/>
      </c>
      <c r="G778" s="309" t="str">
        <f>IF(IF(ISERROR(HLOOKUP($B778,'Base facturation'!$C$4:$ALN$59,G$4,0)),"",HLOOKUP($B778,'Base facturation'!$C$4:$ALN$59,G$4,0))=0,"",IF(ISERROR(HLOOKUP($B778,'Base facturation'!$C$4:$ALN$59,G$4,0)),"",HLOOKUP($B778,'Base facturation'!$C$4:$ALN$59,G$4,0)))</f>
        <v/>
      </c>
      <c r="H778" s="309" t="str">
        <f>IF(IF(ISERROR(HLOOKUP($B778,'Base facturation'!$C$4:$ALN$59,H$4,0)),"",HLOOKUP($B778,'Base facturation'!$C$4:$ALN$59,H$4,0))=0,"",IF(ISERROR(HLOOKUP($B778,'Base facturation'!$C$4:$ALN$59,H$4,0)),"",HLOOKUP($B778,'Base facturation'!$C$4:$ALN$59,H$4,0)))</f>
        <v/>
      </c>
      <c r="I778" s="287" t="str">
        <f t="shared" si="12"/>
        <v/>
      </c>
      <c r="J778" s="299"/>
      <c r="K778" s="294"/>
      <c r="L778" s="294"/>
      <c r="M778" s="295"/>
    </row>
    <row r="779" spans="2:13" ht="19.600000000000001" customHeight="1" x14ac:dyDescent="0.25">
      <c r="B779" s="282" t="s">
        <v>3586</v>
      </c>
      <c r="C779" s="283" t="str">
        <f>IF(IF(ISERROR(HLOOKUP($B779,'Base facturation'!$C$4:$ALN$59,C$4,0)),"",HLOOKUP($B779,'Base facturation'!$C$4:$ALN$59,C$4,0))=0,"",IF(ISERROR(HLOOKUP($B779,'Base facturation'!$C$4:$ALN$59,C$4,0)),"",HLOOKUP($B779,'Base facturation'!$C$4:$ALN$59,C$4,0)))</f>
        <v/>
      </c>
      <c r="D779" s="283" t="str">
        <f>IF(IF(ISERROR(HLOOKUP($B779,'Base facturation'!$C$4:$ALN$59,D$4,0)),"",HLOOKUP($B779,'Base facturation'!$C$4:$ALN$59,D$4,0))=0,"",IF(ISERROR(HLOOKUP($B779,'Base facturation'!$C$4:$ALN$59,D$4,0)),"",HLOOKUP($B779,'Base facturation'!$C$4:$ALN$59,D$4,0)))</f>
        <v/>
      </c>
      <c r="E779" s="283" t="str">
        <f>IF(IF(ISERROR(HLOOKUP($B779,'Base facturation'!$C$4:$ALN$59,E$4,0)),"",HLOOKUP($B779,'Base facturation'!$C$4:$ALN$59,E$4,0))=0,"",IF(ISERROR(HLOOKUP($B779,'Base facturation'!$C$4:$ALN$59,E$4,0)),"",HLOOKUP($B779,'Base facturation'!$C$4:$ALN$59,E$4,0)))</f>
        <v/>
      </c>
      <c r="F779" s="287" t="str">
        <f>IF(IF(ISERROR(HLOOKUP($B779,'Base facturation'!$C$4:$ALN$59,F$4,0)),"",HLOOKUP($B779,'Base facturation'!$C$4:$ALN$59,F$4,0))=0,"",IF(ISERROR(HLOOKUP($B779,'Base facturation'!$C$4:$ALN$59,F$4,0)),"",HLOOKUP($B779,'Base facturation'!$C$4:$ALN$59,F$4,0)))</f>
        <v/>
      </c>
      <c r="G779" s="309" t="str">
        <f>IF(IF(ISERROR(HLOOKUP($B779,'Base facturation'!$C$4:$ALN$59,G$4,0)),"",HLOOKUP($B779,'Base facturation'!$C$4:$ALN$59,G$4,0))=0,"",IF(ISERROR(HLOOKUP($B779,'Base facturation'!$C$4:$ALN$59,G$4,0)),"",HLOOKUP($B779,'Base facturation'!$C$4:$ALN$59,G$4,0)))</f>
        <v/>
      </c>
      <c r="H779" s="309" t="str">
        <f>IF(IF(ISERROR(HLOOKUP($B779,'Base facturation'!$C$4:$ALN$59,H$4,0)),"",HLOOKUP($B779,'Base facturation'!$C$4:$ALN$59,H$4,0))=0,"",IF(ISERROR(HLOOKUP($B779,'Base facturation'!$C$4:$ALN$59,H$4,0)),"",HLOOKUP($B779,'Base facturation'!$C$4:$ALN$59,H$4,0)))</f>
        <v/>
      </c>
      <c r="I779" s="287" t="str">
        <f t="shared" si="12"/>
        <v/>
      </c>
      <c r="J779" s="299"/>
      <c r="K779" s="294"/>
      <c r="L779" s="294"/>
      <c r="M779" s="295"/>
    </row>
    <row r="780" spans="2:13" ht="19.600000000000001" customHeight="1" x14ac:dyDescent="0.25">
      <c r="B780" s="282" t="s">
        <v>3587</v>
      </c>
      <c r="C780" s="283" t="str">
        <f>IF(IF(ISERROR(HLOOKUP($B780,'Base facturation'!$C$4:$ALN$59,C$4,0)),"",HLOOKUP($B780,'Base facturation'!$C$4:$ALN$59,C$4,0))=0,"",IF(ISERROR(HLOOKUP($B780,'Base facturation'!$C$4:$ALN$59,C$4,0)),"",HLOOKUP($B780,'Base facturation'!$C$4:$ALN$59,C$4,0)))</f>
        <v/>
      </c>
      <c r="D780" s="283" t="str">
        <f>IF(IF(ISERROR(HLOOKUP($B780,'Base facturation'!$C$4:$ALN$59,D$4,0)),"",HLOOKUP($B780,'Base facturation'!$C$4:$ALN$59,D$4,0))=0,"",IF(ISERROR(HLOOKUP($B780,'Base facturation'!$C$4:$ALN$59,D$4,0)),"",HLOOKUP($B780,'Base facturation'!$C$4:$ALN$59,D$4,0)))</f>
        <v/>
      </c>
      <c r="E780" s="283" t="str">
        <f>IF(IF(ISERROR(HLOOKUP($B780,'Base facturation'!$C$4:$ALN$59,E$4,0)),"",HLOOKUP($B780,'Base facturation'!$C$4:$ALN$59,E$4,0))=0,"",IF(ISERROR(HLOOKUP($B780,'Base facturation'!$C$4:$ALN$59,E$4,0)),"",HLOOKUP($B780,'Base facturation'!$C$4:$ALN$59,E$4,0)))</f>
        <v/>
      </c>
      <c r="F780" s="287" t="str">
        <f>IF(IF(ISERROR(HLOOKUP($B780,'Base facturation'!$C$4:$ALN$59,F$4,0)),"",HLOOKUP($B780,'Base facturation'!$C$4:$ALN$59,F$4,0))=0,"",IF(ISERROR(HLOOKUP($B780,'Base facturation'!$C$4:$ALN$59,F$4,0)),"",HLOOKUP($B780,'Base facturation'!$C$4:$ALN$59,F$4,0)))</f>
        <v/>
      </c>
      <c r="G780" s="309" t="str">
        <f>IF(IF(ISERROR(HLOOKUP($B780,'Base facturation'!$C$4:$ALN$59,G$4,0)),"",HLOOKUP($B780,'Base facturation'!$C$4:$ALN$59,G$4,0))=0,"",IF(ISERROR(HLOOKUP($B780,'Base facturation'!$C$4:$ALN$59,G$4,0)),"",HLOOKUP($B780,'Base facturation'!$C$4:$ALN$59,G$4,0)))</f>
        <v/>
      </c>
      <c r="H780" s="309" t="str">
        <f>IF(IF(ISERROR(HLOOKUP($B780,'Base facturation'!$C$4:$ALN$59,H$4,0)),"",HLOOKUP($B780,'Base facturation'!$C$4:$ALN$59,H$4,0))=0,"",IF(ISERROR(HLOOKUP($B780,'Base facturation'!$C$4:$ALN$59,H$4,0)),"",HLOOKUP($B780,'Base facturation'!$C$4:$ALN$59,H$4,0)))</f>
        <v/>
      </c>
      <c r="I780" s="287" t="str">
        <f t="shared" si="12"/>
        <v/>
      </c>
      <c r="J780" s="299"/>
      <c r="K780" s="294"/>
      <c r="L780" s="294"/>
      <c r="M780" s="295"/>
    </row>
    <row r="781" spans="2:13" ht="19.600000000000001" customHeight="1" x14ac:dyDescent="0.25">
      <c r="B781" s="282" t="s">
        <v>3588</v>
      </c>
      <c r="C781" s="283" t="str">
        <f>IF(IF(ISERROR(HLOOKUP($B781,'Base facturation'!$C$4:$ALN$59,C$4,0)),"",HLOOKUP($B781,'Base facturation'!$C$4:$ALN$59,C$4,0))=0,"",IF(ISERROR(HLOOKUP($B781,'Base facturation'!$C$4:$ALN$59,C$4,0)),"",HLOOKUP($B781,'Base facturation'!$C$4:$ALN$59,C$4,0)))</f>
        <v/>
      </c>
      <c r="D781" s="283" t="str">
        <f>IF(IF(ISERROR(HLOOKUP($B781,'Base facturation'!$C$4:$ALN$59,D$4,0)),"",HLOOKUP($B781,'Base facturation'!$C$4:$ALN$59,D$4,0))=0,"",IF(ISERROR(HLOOKUP($B781,'Base facturation'!$C$4:$ALN$59,D$4,0)),"",HLOOKUP($B781,'Base facturation'!$C$4:$ALN$59,D$4,0)))</f>
        <v/>
      </c>
      <c r="E781" s="283" t="str">
        <f>IF(IF(ISERROR(HLOOKUP($B781,'Base facturation'!$C$4:$ALN$59,E$4,0)),"",HLOOKUP($B781,'Base facturation'!$C$4:$ALN$59,E$4,0))=0,"",IF(ISERROR(HLOOKUP($B781,'Base facturation'!$C$4:$ALN$59,E$4,0)),"",HLOOKUP($B781,'Base facturation'!$C$4:$ALN$59,E$4,0)))</f>
        <v/>
      </c>
      <c r="F781" s="287" t="str">
        <f>IF(IF(ISERROR(HLOOKUP($B781,'Base facturation'!$C$4:$ALN$59,F$4,0)),"",HLOOKUP($B781,'Base facturation'!$C$4:$ALN$59,F$4,0))=0,"",IF(ISERROR(HLOOKUP($B781,'Base facturation'!$C$4:$ALN$59,F$4,0)),"",HLOOKUP($B781,'Base facturation'!$C$4:$ALN$59,F$4,0)))</f>
        <v/>
      </c>
      <c r="G781" s="309" t="str">
        <f>IF(IF(ISERROR(HLOOKUP($B781,'Base facturation'!$C$4:$ALN$59,G$4,0)),"",HLOOKUP($B781,'Base facturation'!$C$4:$ALN$59,G$4,0))=0,"",IF(ISERROR(HLOOKUP($B781,'Base facturation'!$C$4:$ALN$59,G$4,0)),"",HLOOKUP($B781,'Base facturation'!$C$4:$ALN$59,G$4,0)))</f>
        <v/>
      </c>
      <c r="H781" s="309" t="str">
        <f>IF(IF(ISERROR(HLOOKUP($B781,'Base facturation'!$C$4:$ALN$59,H$4,0)),"",HLOOKUP($B781,'Base facturation'!$C$4:$ALN$59,H$4,0))=0,"",IF(ISERROR(HLOOKUP($B781,'Base facturation'!$C$4:$ALN$59,H$4,0)),"",HLOOKUP($B781,'Base facturation'!$C$4:$ALN$59,H$4,0)))</f>
        <v/>
      </c>
      <c r="I781" s="287" t="str">
        <f t="shared" si="12"/>
        <v/>
      </c>
      <c r="J781" s="299"/>
      <c r="K781" s="294"/>
      <c r="L781" s="294"/>
      <c r="M781" s="295"/>
    </row>
    <row r="782" spans="2:13" ht="19.600000000000001" customHeight="1" x14ac:dyDescent="0.25">
      <c r="B782" s="282" t="s">
        <v>3589</v>
      </c>
      <c r="C782" s="283" t="str">
        <f>IF(IF(ISERROR(HLOOKUP($B782,'Base facturation'!$C$4:$ALN$59,C$4,0)),"",HLOOKUP($B782,'Base facturation'!$C$4:$ALN$59,C$4,0))=0,"",IF(ISERROR(HLOOKUP($B782,'Base facturation'!$C$4:$ALN$59,C$4,0)),"",HLOOKUP($B782,'Base facturation'!$C$4:$ALN$59,C$4,0)))</f>
        <v/>
      </c>
      <c r="D782" s="283" t="str">
        <f>IF(IF(ISERROR(HLOOKUP($B782,'Base facturation'!$C$4:$ALN$59,D$4,0)),"",HLOOKUP($B782,'Base facturation'!$C$4:$ALN$59,D$4,0))=0,"",IF(ISERROR(HLOOKUP($B782,'Base facturation'!$C$4:$ALN$59,D$4,0)),"",HLOOKUP($B782,'Base facturation'!$C$4:$ALN$59,D$4,0)))</f>
        <v/>
      </c>
      <c r="E782" s="283" t="str">
        <f>IF(IF(ISERROR(HLOOKUP($B782,'Base facturation'!$C$4:$ALN$59,E$4,0)),"",HLOOKUP($B782,'Base facturation'!$C$4:$ALN$59,E$4,0))=0,"",IF(ISERROR(HLOOKUP($B782,'Base facturation'!$C$4:$ALN$59,E$4,0)),"",HLOOKUP($B782,'Base facturation'!$C$4:$ALN$59,E$4,0)))</f>
        <v/>
      </c>
      <c r="F782" s="287" t="str">
        <f>IF(IF(ISERROR(HLOOKUP($B782,'Base facturation'!$C$4:$ALN$59,F$4,0)),"",HLOOKUP($B782,'Base facturation'!$C$4:$ALN$59,F$4,0))=0,"",IF(ISERROR(HLOOKUP($B782,'Base facturation'!$C$4:$ALN$59,F$4,0)),"",HLOOKUP($B782,'Base facturation'!$C$4:$ALN$59,F$4,0)))</f>
        <v/>
      </c>
      <c r="G782" s="309" t="str">
        <f>IF(IF(ISERROR(HLOOKUP($B782,'Base facturation'!$C$4:$ALN$59,G$4,0)),"",HLOOKUP($B782,'Base facturation'!$C$4:$ALN$59,G$4,0))=0,"",IF(ISERROR(HLOOKUP($B782,'Base facturation'!$C$4:$ALN$59,G$4,0)),"",HLOOKUP($B782,'Base facturation'!$C$4:$ALN$59,G$4,0)))</f>
        <v/>
      </c>
      <c r="H782" s="309" t="str">
        <f>IF(IF(ISERROR(HLOOKUP($B782,'Base facturation'!$C$4:$ALN$59,H$4,0)),"",HLOOKUP($B782,'Base facturation'!$C$4:$ALN$59,H$4,0))=0,"",IF(ISERROR(HLOOKUP($B782,'Base facturation'!$C$4:$ALN$59,H$4,0)),"",HLOOKUP($B782,'Base facturation'!$C$4:$ALN$59,H$4,0)))</f>
        <v/>
      </c>
      <c r="I782" s="287" t="str">
        <f t="shared" si="12"/>
        <v/>
      </c>
      <c r="J782" s="299"/>
      <c r="K782" s="294"/>
      <c r="L782" s="294"/>
      <c r="M782" s="295"/>
    </row>
    <row r="783" spans="2:13" ht="19.600000000000001" customHeight="1" x14ac:dyDescent="0.25">
      <c r="B783" s="282" t="s">
        <v>3590</v>
      </c>
      <c r="C783" s="283" t="str">
        <f>IF(IF(ISERROR(HLOOKUP($B783,'Base facturation'!$C$4:$ALN$59,C$4,0)),"",HLOOKUP($B783,'Base facturation'!$C$4:$ALN$59,C$4,0))=0,"",IF(ISERROR(HLOOKUP($B783,'Base facturation'!$C$4:$ALN$59,C$4,0)),"",HLOOKUP($B783,'Base facturation'!$C$4:$ALN$59,C$4,0)))</f>
        <v/>
      </c>
      <c r="D783" s="283" t="str">
        <f>IF(IF(ISERROR(HLOOKUP($B783,'Base facturation'!$C$4:$ALN$59,D$4,0)),"",HLOOKUP($B783,'Base facturation'!$C$4:$ALN$59,D$4,0))=0,"",IF(ISERROR(HLOOKUP($B783,'Base facturation'!$C$4:$ALN$59,D$4,0)),"",HLOOKUP($B783,'Base facturation'!$C$4:$ALN$59,D$4,0)))</f>
        <v/>
      </c>
      <c r="E783" s="283" t="str">
        <f>IF(IF(ISERROR(HLOOKUP($B783,'Base facturation'!$C$4:$ALN$59,E$4,0)),"",HLOOKUP($B783,'Base facturation'!$C$4:$ALN$59,E$4,0))=0,"",IF(ISERROR(HLOOKUP($B783,'Base facturation'!$C$4:$ALN$59,E$4,0)),"",HLOOKUP($B783,'Base facturation'!$C$4:$ALN$59,E$4,0)))</f>
        <v/>
      </c>
      <c r="F783" s="287" t="str">
        <f>IF(IF(ISERROR(HLOOKUP($B783,'Base facturation'!$C$4:$ALN$59,F$4,0)),"",HLOOKUP($B783,'Base facturation'!$C$4:$ALN$59,F$4,0))=0,"",IF(ISERROR(HLOOKUP($B783,'Base facturation'!$C$4:$ALN$59,F$4,0)),"",HLOOKUP($B783,'Base facturation'!$C$4:$ALN$59,F$4,0)))</f>
        <v/>
      </c>
      <c r="G783" s="309" t="str">
        <f>IF(IF(ISERROR(HLOOKUP($B783,'Base facturation'!$C$4:$ALN$59,G$4,0)),"",HLOOKUP($B783,'Base facturation'!$C$4:$ALN$59,G$4,0))=0,"",IF(ISERROR(HLOOKUP($B783,'Base facturation'!$C$4:$ALN$59,G$4,0)),"",HLOOKUP($B783,'Base facturation'!$C$4:$ALN$59,G$4,0)))</f>
        <v/>
      </c>
      <c r="H783" s="309" t="str">
        <f>IF(IF(ISERROR(HLOOKUP($B783,'Base facturation'!$C$4:$ALN$59,H$4,0)),"",HLOOKUP($B783,'Base facturation'!$C$4:$ALN$59,H$4,0))=0,"",IF(ISERROR(HLOOKUP($B783,'Base facturation'!$C$4:$ALN$59,H$4,0)),"",HLOOKUP($B783,'Base facturation'!$C$4:$ALN$59,H$4,0)))</f>
        <v/>
      </c>
      <c r="I783" s="287" t="str">
        <f t="shared" si="12"/>
        <v/>
      </c>
      <c r="J783" s="299"/>
      <c r="K783" s="294"/>
      <c r="L783" s="294"/>
      <c r="M783" s="295"/>
    </row>
    <row r="784" spans="2:13" ht="19.600000000000001" customHeight="1" x14ac:dyDescent="0.25">
      <c r="B784" s="282" t="s">
        <v>3591</v>
      </c>
      <c r="C784" s="283" t="str">
        <f>IF(IF(ISERROR(HLOOKUP($B784,'Base facturation'!$C$4:$ALN$59,C$4,0)),"",HLOOKUP($B784,'Base facturation'!$C$4:$ALN$59,C$4,0))=0,"",IF(ISERROR(HLOOKUP($B784,'Base facturation'!$C$4:$ALN$59,C$4,0)),"",HLOOKUP($B784,'Base facturation'!$C$4:$ALN$59,C$4,0)))</f>
        <v/>
      </c>
      <c r="D784" s="283" t="str">
        <f>IF(IF(ISERROR(HLOOKUP($B784,'Base facturation'!$C$4:$ALN$59,D$4,0)),"",HLOOKUP($B784,'Base facturation'!$C$4:$ALN$59,D$4,0))=0,"",IF(ISERROR(HLOOKUP($B784,'Base facturation'!$C$4:$ALN$59,D$4,0)),"",HLOOKUP($B784,'Base facturation'!$C$4:$ALN$59,D$4,0)))</f>
        <v/>
      </c>
      <c r="E784" s="283" t="str">
        <f>IF(IF(ISERROR(HLOOKUP($B784,'Base facturation'!$C$4:$ALN$59,E$4,0)),"",HLOOKUP($B784,'Base facturation'!$C$4:$ALN$59,E$4,0))=0,"",IF(ISERROR(HLOOKUP($B784,'Base facturation'!$C$4:$ALN$59,E$4,0)),"",HLOOKUP($B784,'Base facturation'!$C$4:$ALN$59,E$4,0)))</f>
        <v/>
      </c>
      <c r="F784" s="287" t="str">
        <f>IF(IF(ISERROR(HLOOKUP($B784,'Base facturation'!$C$4:$ALN$59,F$4,0)),"",HLOOKUP($B784,'Base facturation'!$C$4:$ALN$59,F$4,0))=0,"",IF(ISERROR(HLOOKUP($B784,'Base facturation'!$C$4:$ALN$59,F$4,0)),"",HLOOKUP($B784,'Base facturation'!$C$4:$ALN$59,F$4,0)))</f>
        <v/>
      </c>
      <c r="G784" s="309" t="str">
        <f>IF(IF(ISERROR(HLOOKUP($B784,'Base facturation'!$C$4:$ALN$59,G$4,0)),"",HLOOKUP($B784,'Base facturation'!$C$4:$ALN$59,G$4,0))=0,"",IF(ISERROR(HLOOKUP($B784,'Base facturation'!$C$4:$ALN$59,G$4,0)),"",HLOOKUP($B784,'Base facturation'!$C$4:$ALN$59,G$4,0)))</f>
        <v/>
      </c>
      <c r="H784" s="309" t="str">
        <f>IF(IF(ISERROR(HLOOKUP($B784,'Base facturation'!$C$4:$ALN$59,H$4,0)),"",HLOOKUP($B784,'Base facturation'!$C$4:$ALN$59,H$4,0))=0,"",IF(ISERROR(HLOOKUP($B784,'Base facturation'!$C$4:$ALN$59,H$4,0)),"",HLOOKUP($B784,'Base facturation'!$C$4:$ALN$59,H$4,0)))</f>
        <v/>
      </c>
      <c r="I784" s="287" t="str">
        <f t="shared" si="12"/>
        <v/>
      </c>
      <c r="J784" s="299"/>
      <c r="K784" s="294"/>
      <c r="L784" s="294"/>
      <c r="M784" s="295"/>
    </row>
    <row r="785" spans="2:13" ht="19.600000000000001" customHeight="1" x14ac:dyDescent="0.25">
      <c r="B785" s="282" t="s">
        <v>3592</v>
      </c>
      <c r="C785" s="283" t="str">
        <f>IF(IF(ISERROR(HLOOKUP($B785,'Base facturation'!$C$4:$ALN$59,C$4,0)),"",HLOOKUP($B785,'Base facturation'!$C$4:$ALN$59,C$4,0))=0,"",IF(ISERROR(HLOOKUP($B785,'Base facturation'!$C$4:$ALN$59,C$4,0)),"",HLOOKUP($B785,'Base facturation'!$C$4:$ALN$59,C$4,0)))</f>
        <v/>
      </c>
      <c r="D785" s="283" t="str">
        <f>IF(IF(ISERROR(HLOOKUP($B785,'Base facturation'!$C$4:$ALN$59,D$4,0)),"",HLOOKUP($B785,'Base facturation'!$C$4:$ALN$59,D$4,0))=0,"",IF(ISERROR(HLOOKUP($B785,'Base facturation'!$C$4:$ALN$59,D$4,0)),"",HLOOKUP($B785,'Base facturation'!$C$4:$ALN$59,D$4,0)))</f>
        <v/>
      </c>
      <c r="E785" s="283" t="str">
        <f>IF(IF(ISERROR(HLOOKUP($B785,'Base facturation'!$C$4:$ALN$59,E$4,0)),"",HLOOKUP($B785,'Base facturation'!$C$4:$ALN$59,E$4,0))=0,"",IF(ISERROR(HLOOKUP($B785,'Base facturation'!$C$4:$ALN$59,E$4,0)),"",HLOOKUP($B785,'Base facturation'!$C$4:$ALN$59,E$4,0)))</f>
        <v/>
      </c>
      <c r="F785" s="287" t="str">
        <f>IF(IF(ISERROR(HLOOKUP($B785,'Base facturation'!$C$4:$ALN$59,F$4,0)),"",HLOOKUP($B785,'Base facturation'!$C$4:$ALN$59,F$4,0))=0,"",IF(ISERROR(HLOOKUP($B785,'Base facturation'!$C$4:$ALN$59,F$4,0)),"",HLOOKUP($B785,'Base facturation'!$C$4:$ALN$59,F$4,0)))</f>
        <v/>
      </c>
      <c r="G785" s="309" t="str">
        <f>IF(IF(ISERROR(HLOOKUP($B785,'Base facturation'!$C$4:$ALN$59,G$4,0)),"",HLOOKUP($B785,'Base facturation'!$C$4:$ALN$59,G$4,0))=0,"",IF(ISERROR(HLOOKUP($B785,'Base facturation'!$C$4:$ALN$59,G$4,0)),"",HLOOKUP($B785,'Base facturation'!$C$4:$ALN$59,G$4,0)))</f>
        <v/>
      </c>
      <c r="H785" s="309" t="str">
        <f>IF(IF(ISERROR(HLOOKUP($B785,'Base facturation'!$C$4:$ALN$59,H$4,0)),"",HLOOKUP($B785,'Base facturation'!$C$4:$ALN$59,H$4,0))=0,"",IF(ISERROR(HLOOKUP($B785,'Base facturation'!$C$4:$ALN$59,H$4,0)),"",HLOOKUP($B785,'Base facturation'!$C$4:$ALN$59,H$4,0)))</f>
        <v/>
      </c>
      <c r="I785" s="287" t="str">
        <f t="shared" si="12"/>
        <v/>
      </c>
      <c r="J785" s="299"/>
      <c r="K785" s="294"/>
      <c r="L785" s="294"/>
      <c r="M785" s="295"/>
    </row>
    <row r="786" spans="2:13" ht="19.600000000000001" customHeight="1" x14ac:dyDescent="0.25">
      <c r="B786" s="282" t="s">
        <v>3593</v>
      </c>
      <c r="C786" s="283" t="str">
        <f>IF(IF(ISERROR(HLOOKUP($B786,'Base facturation'!$C$4:$ALN$59,C$4,0)),"",HLOOKUP($B786,'Base facturation'!$C$4:$ALN$59,C$4,0))=0,"",IF(ISERROR(HLOOKUP($B786,'Base facturation'!$C$4:$ALN$59,C$4,0)),"",HLOOKUP($B786,'Base facturation'!$C$4:$ALN$59,C$4,0)))</f>
        <v/>
      </c>
      <c r="D786" s="283" t="str">
        <f>IF(IF(ISERROR(HLOOKUP($B786,'Base facturation'!$C$4:$ALN$59,D$4,0)),"",HLOOKUP($B786,'Base facturation'!$C$4:$ALN$59,D$4,0))=0,"",IF(ISERROR(HLOOKUP($B786,'Base facturation'!$C$4:$ALN$59,D$4,0)),"",HLOOKUP($B786,'Base facturation'!$C$4:$ALN$59,D$4,0)))</f>
        <v/>
      </c>
      <c r="E786" s="283" t="str">
        <f>IF(IF(ISERROR(HLOOKUP($B786,'Base facturation'!$C$4:$ALN$59,E$4,0)),"",HLOOKUP($B786,'Base facturation'!$C$4:$ALN$59,E$4,0))=0,"",IF(ISERROR(HLOOKUP($B786,'Base facturation'!$C$4:$ALN$59,E$4,0)),"",HLOOKUP($B786,'Base facturation'!$C$4:$ALN$59,E$4,0)))</f>
        <v/>
      </c>
      <c r="F786" s="287" t="str">
        <f>IF(IF(ISERROR(HLOOKUP($B786,'Base facturation'!$C$4:$ALN$59,F$4,0)),"",HLOOKUP($B786,'Base facturation'!$C$4:$ALN$59,F$4,0))=0,"",IF(ISERROR(HLOOKUP($B786,'Base facturation'!$C$4:$ALN$59,F$4,0)),"",HLOOKUP($B786,'Base facturation'!$C$4:$ALN$59,F$4,0)))</f>
        <v/>
      </c>
      <c r="G786" s="309" t="str">
        <f>IF(IF(ISERROR(HLOOKUP($B786,'Base facturation'!$C$4:$ALN$59,G$4,0)),"",HLOOKUP($B786,'Base facturation'!$C$4:$ALN$59,G$4,0))=0,"",IF(ISERROR(HLOOKUP($B786,'Base facturation'!$C$4:$ALN$59,G$4,0)),"",HLOOKUP($B786,'Base facturation'!$C$4:$ALN$59,G$4,0)))</f>
        <v/>
      </c>
      <c r="H786" s="309" t="str">
        <f>IF(IF(ISERROR(HLOOKUP($B786,'Base facturation'!$C$4:$ALN$59,H$4,0)),"",HLOOKUP($B786,'Base facturation'!$C$4:$ALN$59,H$4,0))=0,"",IF(ISERROR(HLOOKUP($B786,'Base facturation'!$C$4:$ALN$59,H$4,0)),"",HLOOKUP($B786,'Base facturation'!$C$4:$ALN$59,H$4,0)))</f>
        <v/>
      </c>
      <c r="I786" s="287" t="str">
        <f t="shared" si="12"/>
        <v/>
      </c>
      <c r="J786" s="299"/>
      <c r="K786" s="294"/>
      <c r="L786" s="294"/>
      <c r="M786" s="295"/>
    </row>
    <row r="787" spans="2:13" ht="19.600000000000001" customHeight="1" x14ac:dyDescent="0.25">
      <c r="B787" s="282" t="s">
        <v>3594</v>
      </c>
      <c r="C787" s="283" t="str">
        <f>IF(IF(ISERROR(HLOOKUP($B787,'Base facturation'!$C$4:$ALN$59,C$4,0)),"",HLOOKUP($B787,'Base facturation'!$C$4:$ALN$59,C$4,0))=0,"",IF(ISERROR(HLOOKUP($B787,'Base facturation'!$C$4:$ALN$59,C$4,0)),"",HLOOKUP($B787,'Base facturation'!$C$4:$ALN$59,C$4,0)))</f>
        <v/>
      </c>
      <c r="D787" s="283" t="str">
        <f>IF(IF(ISERROR(HLOOKUP($B787,'Base facturation'!$C$4:$ALN$59,D$4,0)),"",HLOOKUP($B787,'Base facturation'!$C$4:$ALN$59,D$4,0))=0,"",IF(ISERROR(HLOOKUP($B787,'Base facturation'!$C$4:$ALN$59,D$4,0)),"",HLOOKUP($B787,'Base facturation'!$C$4:$ALN$59,D$4,0)))</f>
        <v/>
      </c>
      <c r="E787" s="283" t="str">
        <f>IF(IF(ISERROR(HLOOKUP($B787,'Base facturation'!$C$4:$ALN$59,E$4,0)),"",HLOOKUP($B787,'Base facturation'!$C$4:$ALN$59,E$4,0))=0,"",IF(ISERROR(HLOOKUP($B787,'Base facturation'!$C$4:$ALN$59,E$4,0)),"",HLOOKUP($B787,'Base facturation'!$C$4:$ALN$59,E$4,0)))</f>
        <v/>
      </c>
      <c r="F787" s="287" t="str">
        <f>IF(IF(ISERROR(HLOOKUP($B787,'Base facturation'!$C$4:$ALN$59,F$4,0)),"",HLOOKUP($B787,'Base facturation'!$C$4:$ALN$59,F$4,0))=0,"",IF(ISERROR(HLOOKUP($B787,'Base facturation'!$C$4:$ALN$59,F$4,0)),"",HLOOKUP($B787,'Base facturation'!$C$4:$ALN$59,F$4,0)))</f>
        <v/>
      </c>
      <c r="G787" s="309" t="str">
        <f>IF(IF(ISERROR(HLOOKUP($B787,'Base facturation'!$C$4:$ALN$59,G$4,0)),"",HLOOKUP($B787,'Base facturation'!$C$4:$ALN$59,G$4,0))=0,"",IF(ISERROR(HLOOKUP($B787,'Base facturation'!$C$4:$ALN$59,G$4,0)),"",HLOOKUP($B787,'Base facturation'!$C$4:$ALN$59,G$4,0)))</f>
        <v/>
      </c>
      <c r="H787" s="309" t="str">
        <f>IF(IF(ISERROR(HLOOKUP($B787,'Base facturation'!$C$4:$ALN$59,H$4,0)),"",HLOOKUP($B787,'Base facturation'!$C$4:$ALN$59,H$4,0))=0,"",IF(ISERROR(HLOOKUP($B787,'Base facturation'!$C$4:$ALN$59,H$4,0)),"",HLOOKUP($B787,'Base facturation'!$C$4:$ALN$59,H$4,0)))</f>
        <v/>
      </c>
      <c r="I787" s="287" t="str">
        <f t="shared" si="12"/>
        <v/>
      </c>
      <c r="J787" s="299"/>
      <c r="K787" s="294"/>
      <c r="L787" s="294"/>
      <c r="M787" s="295"/>
    </row>
    <row r="788" spans="2:13" ht="19.600000000000001" customHeight="1" x14ac:dyDescent="0.25">
      <c r="B788" s="282" t="s">
        <v>3595</v>
      </c>
      <c r="C788" s="283" t="str">
        <f>IF(IF(ISERROR(HLOOKUP($B788,'Base facturation'!$C$4:$ALN$59,C$4,0)),"",HLOOKUP($B788,'Base facturation'!$C$4:$ALN$59,C$4,0))=0,"",IF(ISERROR(HLOOKUP($B788,'Base facturation'!$C$4:$ALN$59,C$4,0)),"",HLOOKUP($B788,'Base facturation'!$C$4:$ALN$59,C$4,0)))</f>
        <v/>
      </c>
      <c r="D788" s="283" t="str">
        <f>IF(IF(ISERROR(HLOOKUP($B788,'Base facturation'!$C$4:$ALN$59,D$4,0)),"",HLOOKUP($B788,'Base facturation'!$C$4:$ALN$59,D$4,0))=0,"",IF(ISERROR(HLOOKUP($B788,'Base facturation'!$C$4:$ALN$59,D$4,0)),"",HLOOKUP($B788,'Base facturation'!$C$4:$ALN$59,D$4,0)))</f>
        <v/>
      </c>
      <c r="E788" s="283" t="str">
        <f>IF(IF(ISERROR(HLOOKUP($B788,'Base facturation'!$C$4:$ALN$59,E$4,0)),"",HLOOKUP($B788,'Base facturation'!$C$4:$ALN$59,E$4,0))=0,"",IF(ISERROR(HLOOKUP($B788,'Base facturation'!$C$4:$ALN$59,E$4,0)),"",HLOOKUP($B788,'Base facturation'!$C$4:$ALN$59,E$4,0)))</f>
        <v/>
      </c>
      <c r="F788" s="287" t="str">
        <f>IF(IF(ISERROR(HLOOKUP($B788,'Base facturation'!$C$4:$ALN$59,F$4,0)),"",HLOOKUP($B788,'Base facturation'!$C$4:$ALN$59,F$4,0))=0,"",IF(ISERROR(HLOOKUP($B788,'Base facturation'!$C$4:$ALN$59,F$4,0)),"",HLOOKUP($B788,'Base facturation'!$C$4:$ALN$59,F$4,0)))</f>
        <v/>
      </c>
      <c r="G788" s="309" t="str">
        <f>IF(IF(ISERROR(HLOOKUP($B788,'Base facturation'!$C$4:$ALN$59,G$4,0)),"",HLOOKUP($B788,'Base facturation'!$C$4:$ALN$59,G$4,0))=0,"",IF(ISERROR(HLOOKUP($B788,'Base facturation'!$C$4:$ALN$59,G$4,0)),"",HLOOKUP($B788,'Base facturation'!$C$4:$ALN$59,G$4,0)))</f>
        <v/>
      </c>
      <c r="H788" s="309" t="str">
        <f>IF(IF(ISERROR(HLOOKUP($B788,'Base facturation'!$C$4:$ALN$59,H$4,0)),"",HLOOKUP($B788,'Base facturation'!$C$4:$ALN$59,H$4,0))=0,"",IF(ISERROR(HLOOKUP($B788,'Base facturation'!$C$4:$ALN$59,H$4,0)),"",HLOOKUP($B788,'Base facturation'!$C$4:$ALN$59,H$4,0)))</f>
        <v/>
      </c>
      <c r="I788" s="287" t="str">
        <f t="shared" si="12"/>
        <v/>
      </c>
      <c r="J788" s="299"/>
      <c r="K788" s="294"/>
      <c r="L788" s="294"/>
      <c r="M788" s="295"/>
    </row>
    <row r="789" spans="2:13" ht="19.600000000000001" customHeight="1" x14ac:dyDescent="0.25">
      <c r="B789" s="282" t="s">
        <v>3596</v>
      </c>
      <c r="C789" s="283" t="str">
        <f>IF(IF(ISERROR(HLOOKUP($B789,'Base facturation'!$C$4:$ALN$59,C$4,0)),"",HLOOKUP($B789,'Base facturation'!$C$4:$ALN$59,C$4,0))=0,"",IF(ISERROR(HLOOKUP($B789,'Base facturation'!$C$4:$ALN$59,C$4,0)),"",HLOOKUP($B789,'Base facturation'!$C$4:$ALN$59,C$4,0)))</f>
        <v/>
      </c>
      <c r="D789" s="283" t="str">
        <f>IF(IF(ISERROR(HLOOKUP($B789,'Base facturation'!$C$4:$ALN$59,D$4,0)),"",HLOOKUP($B789,'Base facturation'!$C$4:$ALN$59,D$4,0))=0,"",IF(ISERROR(HLOOKUP($B789,'Base facturation'!$C$4:$ALN$59,D$4,0)),"",HLOOKUP($B789,'Base facturation'!$C$4:$ALN$59,D$4,0)))</f>
        <v/>
      </c>
      <c r="E789" s="283" t="str">
        <f>IF(IF(ISERROR(HLOOKUP($B789,'Base facturation'!$C$4:$ALN$59,E$4,0)),"",HLOOKUP($B789,'Base facturation'!$C$4:$ALN$59,E$4,0))=0,"",IF(ISERROR(HLOOKUP($B789,'Base facturation'!$C$4:$ALN$59,E$4,0)),"",HLOOKUP($B789,'Base facturation'!$C$4:$ALN$59,E$4,0)))</f>
        <v/>
      </c>
      <c r="F789" s="287" t="str">
        <f>IF(IF(ISERROR(HLOOKUP($B789,'Base facturation'!$C$4:$ALN$59,F$4,0)),"",HLOOKUP($B789,'Base facturation'!$C$4:$ALN$59,F$4,0))=0,"",IF(ISERROR(HLOOKUP($B789,'Base facturation'!$C$4:$ALN$59,F$4,0)),"",HLOOKUP($B789,'Base facturation'!$C$4:$ALN$59,F$4,0)))</f>
        <v/>
      </c>
      <c r="G789" s="309" t="str">
        <f>IF(IF(ISERROR(HLOOKUP($B789,'Base facturation'!$C$4:$ALN$59,G$4,0)),"",HLOOKUP($B789,'Base facturation'!$C$4:$ALN$59,G$4,0))=0,"",IF(ISERROR(HLOOKUP($B789,'Base facturation'!$C$4:$ALN$59,G$4,0)),"",HLOOKUP($B789,'Base facturation'!$C$4:$ALN$59,G$4,0)))</f>
        <v/>
      </c>
      <c r="H789" s="309" t="str">
        <f>IF(IF(ISERROR(HLOOKUP($B789,'Base facturation'!$C$4:$ALN$59,H$4,0)),"",HLOOKUP($B789,'Base facturation'!$C$4:$ALN$59,H$4,0))=0,"",IF(ISERROR(HLOOKUP($B789,'Base facturation'!$C$4:$ALN$59,H$4,0)),"",HLOOKUP($B789,'Base facturation'!$C$4:$ALN$59,H$4,0)))</f>
        <v/>
      </c>
      <c r="I789" s="287" t="str">
        <f t="shared" si="12"/>
        <v/>
      </c>
      <c r="J789" s="299"/>
      <c r="K789" s="294"/>
      <c r="L789" s="294"/>
      <c r="M789" s="295"/>
    </row>
    <row r="790" spans="2:13" ht="19.600000000000001" customHeight="1" x14ac:dyDescent="0.25">
      <c r="B790" s="282" t="s">
        <v>3597</v>
      </c>
      <c r="C790" s="283" t="str">
        <f>IF(IF(ISERROR(HLOOKUP($B790,'Base facturation'!$C$4:$ALN$59,C$4,0)),"",HLOOKUP($B790,'Base facturation'!$C$4:$ALN$59,C$4,0))=0,"",IF(ISERROR(HLOOKUP($B790,'Base facturation'!$C$4:$ALN$59,C$4,0)),"",HLOOKUP($B790,'Base facturation'!$C$4:$ALN$59,C$4,0)))</f>
        <v/>
      </c>
      <c r="D790" s="283" t="str">
        <f>IF(IF(ISERROR(HLOOKUP($B790,'Base facturation'!$C$4:$ALN$59,D$4,0)),"",HLOOKUP($B790,'Base facturation'!$C$4:$ALN$59,D$4,0))=0,"",IF(ISERROR(HLOOKUP($B790,'Base facturation'!$C$4:$ALN$59,D$4,0)),"",HLOOKUP($B790,'Base facturation'!$C$4:$ALN$59,D$4,0)))</f>
        <v/>
      </c>
      <c r="E790" s="283" t="str">
        <f>IF(IF(ISERROR(HLOOKUP($B790,'Base facturation'!$C$4:$ALN$59,E$4,0)),"",HLOOKUP($B790,'Base facturation'!$C$4:$ALN$59,E$4,0))=0,"",IF(ISERROR(HLOOKUP($B790,'Base facturation'!$C$4:$ALN$59,E$4,0)),"",HLOOKUP($B790,'Base facturation'!$C$4:$ALN$59,E$4,0)))</f>
        <v/>
      </c>
      <c r="F790" s="287" t="str">
        <f>IF(IF(ISERROR(HLOOKUP($B790,'Base facturation'!$C$4:$ALN$59,F$4,0)),"",HLOOKUP($B790,'Base facturation'!$C$4:$ALN$59,F$4,0))=0,"",IF(ISERROR(HLOOKUP($B790,'Base facturation'!$C$4:$ALN$59,F$4,0)),"",HLOOKUP($B790,'Base facturation'!$C$4:$ALN$59,F$4,0)))</f>
        <v/>
      </c>
      <c r="G790" s="309" t="str">
        <f>IF(IF(ISERROR(HLOOKUP($B790,'Base facturation'!$C$4:$ALN$59,G$4,0)),"",HLOOKUP($B790,'Base facturation'!$C$4:$ALN$59,G$4,0))=0,"",IF(ISERROR(HLOOKUP($B790,'Base facturation'!$C$4:$ALN$59,G$4,0)),"",HLOOKUP($B790,'Base facturation'!$C$4:$ALN$59,G$4,0)))</f>
        <v/>
      </c>
      <c r="H790" s="309" t="str">
        <f>IF(IF(ISERROR(HLOOKUP($B790,'Base facturation'!$C$4:$ALN$59,H$4,0)),"",HLOOKUP($B790,'Base facturation'!$C$4:$ALN$59,H$4,0))=0,"",IF(ISERROR(HLOOKUP($B790,'Base facturation'!$C$4:$ALN$59,H$4,0)),"",HLOOKUP($B790,'Base facturation'!$C$4:$ALN$59,H$4,0)))</f>
        <v/>
      </c>
      <c r="I790" s="287" t="str">
        <f t="shared" si="12"/>
        <v/>
      </c>
      <c r="J790" s="299"/>
      <c r="K790" s="294"/>
      <c r="L790" s="294"/>
      <c r="M790" s="295"/>
    </row>
    <row r="791" spans="2:13" ht="19.600000000000001" customHeight="1" x14ac:dyDescent="0.25">
      <c r="B791" s="282" t="s">
        <v>3598</v>
      </c>
      <c r="C791" s="283" t="str">
        <f>IF(IF(ISERROR(HLOOKUP($B791,'Base facturation'!$C$4:$ALN$59,C$4,0)),"",HLOOKUP($B791,'Base facturation'!$C$4:$ALN$59,C$4,0))=0,"",IF(ISERROR(HLOOKUP($B791,'Base facturation'!$C$4:$ALN$59,C$4,0)),"",HLOOKUP($B791,'Base facturation'!$C$4:$ALN$59,C$4,0)))</f>
        <v/>
      </c>
      <c r="D791" s="283" t="str">
        <f>IF(IF(ISERROR(HLOOKUP($B791,'Base facturation'!$C$4:$ALN$59,D$4,0)),"",HLOOKUP($B791,'Base facturation'!$C$4:$ALN$59,D$4,0))=0,"",IF(ISERROR(HLOOKUP($B791,'Base facturation'!$C$4:$ALN$59,D$4,0)),"",HLOOKUP($B791,'Base facturation'!$C$4:$ALN$59,D$4,0)))</f>
        <v/>
      </c>
      <c r="E791" s="283" t="str">
        <f>IF(IF(ISERROR(HLOOKUP($B791,'Base facturation'!$C$4:$ALN$59,E$4,0)),"",HLOOKUP($B791,'Base facturation'!$C$4:$ALN$59,E$4,0))=0,"",IF(ISERROR(HLOOKUP($B791,'Base facturation'!$C$4:$ALN$59,E$4,0)),"",HLOOKUP($B791,'Base facturation'!$C$4:$ALN$59,E$4,0)))</f>
        <v/>
      </c>
      <c r="F791" s="287" t="str">
        <f>IF(IF(ISERROR(HLOOKUP($B791,'Base facturation'!$C$4:$ALN$59,F$4,0)),"",HLOOKUP($B791,'Base facturation'!$C$4:$ALN$59,F$4,0))=0,"",IF(ISERROR(HLOOKUP($B791,'Base facturation'!$C$4:$ALN$59,F$4,0)),"",HLOOKUP($B791,'Base facturation'!$C$4:$ALN$59,F$4,0)))</f>
        <v/>
      </c>
      <c r="G791" s="309" t="str">
        <f>IF(IF(ISERROR(HLOOKUP($B791,'Base facturation'!$C$4:$ALN$59,G$4,0)),"",HLOOKUP($B791,'Base facturation'!$C$4:$ALN$59,G$4,0))=0,"",IF(ISERROR(HLOOKUP($B791,'Base facturation'!$C$4:$ALN$59,G$4,0)),"",HLOOKUP($B791,'Base facturation'!$C$4:$ALN$59,G$4,0)))</f>
        <v/>
      </c>
      <c r="H791" s="309" t="str">
        <f>IF(IF(ISERROR(HLOOKUP($B791,'Base facturation'!$C$4:$ALN$59,H$4,0)),"",HLOOKUP($B791,'Base facturation'!$C$4:$ALN$59,H$4,0))=0,"",IF(ISERROR(HLOOKUP($B791,'Base facturation'!$C$4:$ALN$59,H$4,0)),"",HLOOKUP($B791,'Base facturation'!$C$4:$ALN$59,H$4,0)))</f>
        <v/>
      </c>
      <c r="I791" s="287" t="str">
        <f t="shared" si="12"/>
        <v/>
      </c>
      <c r="J791" s="299"/>
      <c r="K791" s="294"/>
      <c r="L791" s="294"/>
      <c r="M791" s="295"/>
    </row>
    <row r="792" spans="2:13" ht="19.600000000000001" customHeight="1" x14ac:dyDescent="0.25">
      <c r="B792" s="282" t="s">
        <v>3599</v>
      </c>
      <c r="C792" s="283" t="str">
        <f>IF(IF(ISERROR(HLOOKUP($B792,'Base facturation'!$C$4:$ALN$59,C$4,0)),"",HLOOKUP($B792,'Base facturation'!$C$4:$ALN$59,C$4,0))=0,"",IF(ISERROR(HLOOKUP($B792,'Base facturation'!$C$4:$ALN$59,C$4,0)),"",HLOOKUP($B792,'Base facturation'!$C$4:$ALN$59,C$4,0)))</f>
        <v/>
      </c>
      <c r="D792" s="283" t="str">
        <f>IF(IF(ISERROR(HLOOKUP($B792,'Base facturation'!$C$4:$ALN$59,D$4,0)),"",HLOOKUP($B792,'Base facturation'!$C$4:$ALN$59,D$4,0))=0,"",IF(ISERROR(HLOOKUP($B792,'Base facturation'!$C$4:$ALN$59,D$4,0)),"",HLOOKUP($B792,'Base facturation'!$C$4:$ALN$59,D$4,0)))</f>
        <v/>
      </c>
      <c r="E792" s="283" t="str">
        <f>IF(IF(ISERROR(HLOOKUP($B792,'Base facturation'!$C$4:$ALN$59,E$4,0)),"",HLOOKUP($B792,'Base facturation'!$C$4:$ALN$59,E$4,0))=0,"",IF(ISERROR(HLOOKUP($B792,'Base facturation'!$C$4:$ALN$59,E$4,0)),"",HLOOKUP($B792,'Base facturation'!$C$4:$ALN$59,E$4,0)))</f>
        <v/>
      </c>
      <c r="F792" s="287" t="str">
        <f>IF(IF(ISERROR(HLOOKUP($B792,'Base facturation'!$C$4:$ALN$59,F$4,0)),"",HLOOKUP($B792,'Base facturation'!$C$4:$ALN$59,F$4,0))=0,"",IF(ISERROR(HLOOKUP($B792,'Base facturation'!$C$4:$ALN$59,F$4,0)),"",HLOOKUP($B792,'Base facturation'!$C$4:$ALN$59,F$4,0)))</f>
        <v/>
      </c>
      <c r="G792" s="309" t="str">
        <f>IF(IF(ISERROR(HLOOKUP($B792,'Base facturation'!$C$4:$ALN$59,G$4,0)),"",HLOOKUP($B792,'Base facturation'!$C$4:$ALN$59,G$4,0))=0,"",IF(ISERROR(HLOOKUP($B792,'Base facturation'!$C$4:$ALN$59,G$4,0)),"",HLOOKUP($B792,'Base facturation'!$C$4:$ALN$59,G$4,0)))</f>
        <v/>
      </c>
      <c r="H792" s="309" t="str">
        <f>IF(IF(ISERROR(HLOOKUP($B792,'Base facturation'!$C$4:$ALN$59,H$4,0)),"",HLOOKUP($B792,'Base facturation'!$C$4:$ALN$59,H$4,0))=0,"",IF(ISERROR(HLOOKUP($B792,'Base facturation'!$C$4:$ALN$59,H$4,0)),"",HLOOKUP($B792,'Base facturation'!$C$4:$ALN$59,H$4,0)))</f>
        <v/>
      </c>
      <c r="I792" s="287" t="str">
        <f t="shared" si="12"/>
        <v/>
      </c>
      <c r="J792" s="299"/>
      <c r="K792" s="294"/>
      <c r="L792" s="294"/>
      <c r="M792" s="295"/>
    </row>
    <row r="793" spans="2:13" ht="19.600000000000001" customHeight="1" x14ac:dyDescent="0.25">
      <c r="B793" s="282" t="s">
        <v>3600</v>
      </c>
      <c r="C793" s="283" t="str">
        <f>IF(IF(ISERROR(HLOOKUP($B793,'Base facturation'!$C$4:$ALN$59,C$4,0)),"",HLOOKUP($B793,'Base facturation'!$C$4:$ALN$59,C$4,0))=0,"",IF(ISERROR(HLOOKUP($B793,'Base facturation'!$C$4:$ALN$59,C$4,0)),"",HLOOKUP($B793,'Base facturation'!$C$4:$ALN$59,C$4,0)))</f>
        <v/>
      </c>
      <c r="D793" s="283" t="str">
        <f>IF(IF(ISERROR(HLOOKUP($B793,'Base facturation'!$C$4:$ALN$59,D$4,0)),"",HLOOKUP($B793,'Base facturation'!$C$4:$ALN$59,D$4,0))=0,"",IF(ISERROR(HLOOKUP($B793,'Base facturation'!$C$4:$ALN$59,D$4,0)),"",HLOOKUP($B793,'Base facturation'!$C$4:$ALN$59,D$4,0)))</f>
        <v/>
      </c>
      <c r="E793" s="283" t="str">
        <f>IF(IF(ISERROR(HLOOKUP($B793,'Base facturation'!$C$4:$ALN$59,E$4,0)),"",HLOOKUP($B793,'Base facturation'!$C$4:$ALN$59,E$4,0))=0,"",IF(ISERROR(HLOOKUP($B793,'Base facturation'!$C$4:$ALN$59,E$4,0)),"",HLOOKUP($B793,'Base facturation'!$C$4:$ALN$59,E$4,0)))</f>
        <v/>
      </c>
      <c r="F793" s="287" t="str">
        <f>IF(IF(ISERROR(HLOOKUP($B793,'Base facturation'!$C$4:$ALN$59,F$4,0)),"",HLOOKUP($B793,'Base facturation'!$C$4:$ALN$59,F$4,0))=0,"",IF(ISERROR(HLOOKUP($B793,'Base facturation'!$C$4:$ALN$59,F$4,0)),"",HLOOKUP($B793,'Base facturation'!$C$4:$ALN$59,F$4,0)))</f>
        <v/>
      </c>
      <c r="G793" s="309" t="str">
        <f>IF(IF(ISERROR(HLOOKUP($B793,'Base facturation'!$C$4:$ALN$59,G$4,0)),"",HLOOKUP($B793,'Base facturation'!$C$4:$ALN$59,G$4,0))=0,"",IF(ISERROR(HLOOKUP($B793,'Base facturation'!$C$4:$ALN$59,G$4,0)),"",HLOOKUP($B793,'Base facturation'!$C$4:$ALN$59,G$4,0)))</f>
        <v/>
      </c>
      <c r="H793" s="309" t="str">
        <f>IF(IF(ISERROR(HLOOKUP($B793,'Base facturation'!$C$4:$ALN$59,H$4,0)),"",HLOOKUP($B793,'Base facturation'!$C$4:$ALN$59,H$4,0))=0,"",IF(ISERROR(HLOOKUP($B793,'Base facturation'!$C$4:$ALN$59,H$4,0)),"",HLOOKUP($B793,'Base facturation'!$C$4:$ALN$59,H$4,0)))</f>
        <v/>
      </c>
      <c r="I793" s="287" t="str">
        <f t="shared" si="12"/>
        <v/>
      </c>
      <c r="J793" s="299"/>
      <c r="K793" s="294"/>
      <c r="L793" s="294"/>
      <c r="M793" s="295"/>
    </row>
    <row r="794" spans="2:13" ht="19.600000000000001" customHeight="1" x14ac:dyDescent="0.25">
      <c r="B794" s="282" t="s">
        <v>3601</v>
      </c>
      <c r="C794" s="283" t="str">
        <f>IF(IF(ISERROR(HLOOKUP($B794,'Base facturation'!$C$4:$ALN$59,C$4,0)),"",HLOOKUP($B794,'Base facturation'!$C$4:$ALN$59,C$4,0))=0,"",IF(ISERROR(HLOOKUP($B794,'Base facturation'!$C$4:$ALN$59,C$4,0)),"",HLOOKUP($B794,'Base facturation'!$C$4:$ALN$59,C$4,0)))</f>
        <v/>
      </c>
      <c r="D794" s="283" t="str">
        <f>IF(IF(ISERROR(HLOOKUP($B794,'Base facturation'!$C$4:$ALN$59,D$4,0)),"",HLOOKUP($B794,'Base facturation'!$C$4:$ALN$59,D$4,0))=0,"",IF(ISERROR(HLOOKUP($B794,'Base facturation'!$C$4:$ALN$59,D$4,0)),"",HLOOKUP($B794,'Base facturation'!$C$4:$ALN$59,D$4,0)))</f>
        <v/>
      </c>
      <c r="E794" s="283" t="str">
        <f>IF(IF(ISERROR(HLOOKUP($B794,'Base facturation'!$C$4:$ALN$59,E$4,0)),"",HLOOKUP($B794,'Base facturation'!$C$4:$ALN$59,E$4,0))=0,"",IF(ISERROR(HLOOKUP($B794,'Base facturation'!$C$4:$ALN$59,E$4,0)),"",HLOOKUP($B794,'Base facturation'!$C$4:$ALN$59,E$4,0)))</f>
        <v/>
      </c>
      <c r="F794" s="287" t="str">
        <f>IF(IF(ISERROR(HLOOKUP($B794,'Base facturation'!$C$4:$ALN$59,F$4,0)),"",HLOOKUP($B794,'Base facturation'!$C$4:$ALN$59,F$4,0))=0,"",IF(ISERROR(HLOOKUP($B794,'Base facturation'!$C$4:$ALN$59,F$4,0)),"",HLOOKUP($B794,'Base facturation'!$C$4:$ALN$59,F$4,0)))</f>
        <v/>
      </c>
      <c r="G794" s="309" t="str">
        <f>IF(IF(ISERROR(HLOOKUP($B794,'Base facturation'!$C$4:$ALN$59,G$4,0)),"",HLOOKUP($B794,'Base facturation'!$C$4:$ALN$59,G$4,0))=0,"",IF(ISERROR(HLOOKUP($B794,'Base facturation'!$C$4:$ALN$59,G$4,0)),"",HLOOKUP($B794,'Base facturation'!$C$4:$ALN$59,G$4,0)))</f>
        <v/>
      </c>
      <c r="H794" s="309" t="str">
        <f>IF(IF(ISERROR(HLOOKUP($B794,'Base facturation'!$C$4:$ALN$59,H$4,0)),"",HLOOKUP($B794,'Base facturation'!$C$4:$ALN$59,H$4,0))=0,"",IF(ISERROR(HLOOKUP($B794,'Base facturation'!$C$4:$ALN$59,H$4,0)),"",HLOOKUP($B794,'Base facturation'!$C$4:$ALN$59,H$4,0)))</f>
        <v/>
      </c>
      <c r="I794" s="287" t="str">
        <f t="shared" si="12"/>
        <v/>
      </c>
      <c r="J794" s="299"/>
      <c r="K794" s="294"/>
      <c r="L794" s="294"/>
      <c r="M794" s="295"/>
    </row>
    <row r="795" spans="2:13" ht="19.600000000000001" customHeight="1" x14ac:dyDescent="0.25">
      <c r="B795" s="282" t="s">
        <v>3602</v>
      </c>
      <c r="C795" s="283" t="str">
        <f>IF(IF(ISERROR(HLOOKUP($B795,'Base facturation'!$C$4:$ALN$59,C$4,0)),"",HLOOKUP($B795,'Base facturation'!$C$4:$ALN$59,C$4,0))=0,"",IF(ISERROR(HLOOKUP($B795,'Base facturation'!$C$4:$ALN$59,C$4,0)),"",HLOOKUP($B795,'Base facturation'!$C$4:$ALN$59,C$4,0)))</f>
        <v/>
      </c>
      <c r="D795" s="283" t="str">
        <f>IF(IF(ISERROR(HLOOKUP($B795,'Base facturation'!$C$4:$ALN$59,D$4,0)),"",HLOOKUP($B795,'Base facturation'!$C$4:$ALN$59,D$4,0))=0,"",IF(ISERROR(HLOOKUP($B795,'Base facturation'!$C$4:$ALN$59,D$4,0)),"",HLOOKUP($B795,'Base facturation'!$C$4:$ALN$59,D$4,0)))</f>
        <v/>
      </c>
      <c r="E795" s="283" t="str">
        <f>IF(IF(ISERROR(HLOOKUP($B795,'Base facturation'!$C$4:$ALN$59,E$4,0)),"",HLOOKUP($B795,'Base facturation'!$C$4:$ALN$59,E$4,0))=0,"",IF(ISERROR(HLOOKUP($B795,'Base facturation'!$C$4:$ALN$59,E$4,0)),"",HLOOKUP($B795,'Base facturation'!$C$4:$ALN$59,E$4,0)))</f>
        <v/>
      </c>
      <c r="F795" s="287" t="str">
        <f>IF(IF(ISERROR(HLOOKUP($B795,'Base facturation'!$C$4:$ALN$59,F$4,0)),"",HLOOKUP($B795,'Base facturation'!$C$4:$ALN$59,F$4,0))=0,"",IF(ISERROR(HLOOKUP($B795,'Base facturation'!$C$4:$ALN$59,F$4,0)),"",HLOOKUP($B795,'Base facturation'!$C$4:$ALN$59,F$4,0)))</f>
        <v/>
      </c>
      <c r="G795" s="309" t="str">
        <f>IF(IF(ISERROR(HLOOKUP($B795,'Base facturation'!$C$4:$ALN$59,G$4,0)),"",HLOOKUP($B795,'Base facturation'!$C$4:$ALN$59,G$4,0))=0,"",IF(ISERROR(HLOOKUP($B795,'Base facturation'!$C$4:$ALN$59,G$4,0)),"",HLOOKUP($B795,'Base facturation'!$C$4:$ALN$59,G$4,0)))</f>
        <v/>
      </c>
      <c r="H795" s="309" t="str">
        <f>IF(IF(ISERROR(HLOOKUP($B795,'Base facturation'!$C$4:$ALN$59,H$4,0)),"",HLOOKUP($B795,'Base facturation'!$C$4:$ALN$59,H$4,0))=0,"",IF(ISERROR(HLOOKUP($B795,'Base facturation'!$C$4:$ALN$59,H$4,0)),"",HLOOKUP($B795,'Base facturation'!$C$4:$ALN$59,H$4,0)))</f>
        <v/>
      </c>
      <c r="I795" s="287" t="str">
        <f t="shared" si="12"/>
        <v/>
      </c>
      <c r="J795" s="299"/>
      <c r="K795" s="294"/>
      <c r="L795" s="294"/>
      <c r="M795" s="295"/>
    </row>
    <row r="796" spans="2:13" ht="19.600000000000001" customHeight="1" x14ac:dyDescent="0.25">
      <c r="B796" s="282" t="s">
        <v>3603</v>
      </c>
      <c r="C796" s="283" t="str">
        <f>IF(IF(ISERROR(HLOOKUP($B796,'Base facturation'!$C$4:$ALN$59,C$4,0)),"",HLOOKUP($B796,'Base facturation'!$C$4:$ALN$59,C$4,0))=0,"",IF(ISERROR(HLOOKUP($B796,'Base facturation'!$C$4:$ALN$59,C$4,0)),"",HLOOKUP($B796,'Base facturation'!$C$4:$ALN$59,C$4,0)))</f>
        <v/>
      </c>
      <c r="D796" s="283" t="str">
        <f>IF(IF(ISERROR(HLOOKUP($B796,'Base facturation'!$C$4:$ALN$59,D$4,0)),"",HLOOKUP($B796,'Base facturation'!$C$4:$ALN$59,D$4,0))=0,"",IF(ISERROR(HLOOKUP($B796,'Base facturation'!$C$4:$ALN$59,D$4,0)),"",HLOOKUP($B796,'Base facturation'!$C$4:$ALN$59,D$4,0)))</f>
        <v/>
      </c>
      <c r="E796" s="283" t="str">
        <f>IF(IF(ISERROR(HLOOKUP($B796,'Base facturation'!$C$4:$ALN$59,E$4,0)),"",HLOOKUP($B796,'Base facturation'!$C$4:$ALN$59,E$4,0))=0,"",IF(ISERROR(HLOOKUP($B796,'Base facturation'!$C$4:$ALN$59,E$4,0)),"",HLOOKUP($B796,'Base facturation'!$C$4:$ALN$59,E$4,0)))</f>
        <v/>
      </c>
      <c r="F796" s="287" t="str">
        <f>IF(IF(ISERROR(HLOOKUP($B796,'Base facturation'!$C$4:$ALN$59,F$4,0)),"",HLOOKUP($B796,'Base facturation'!$C$4:$ALN$59,F$4,0))=0,"",IF(ISERROR(HLOOKUP($B796,'Base facturation'!$C$4:$ALN$59,F$4,0)),"",HLOOKUP($B796,'Base facturation'!$C$4:$ALN$59,F$4,0)))</f>
        <v/>
      </c>
      <c r="G796" s="309" t="str">
        <f>IF(IF(ISERROR(HLOOKUP($B796,'Base facturation'!$C$4:$ALN$59,G$4,0)),"",HLOOKUP($B796,'Base facturation'!$C$4:$ALN$59,G$4,0))=0,"",IF(ISERROR(HLOOKUP($B796,'Base facturation'!$C$4:$ALN$59,G$4,0)),"",HLOOKUP($B796,'Base facturation'!$C$4:$ALN$59,G$4,0)))</f>
        <v/>
      </c>
      <c r="H796" s="309" t="str">
        <f>IF(IF(ISERROR(HLOOKUP($B796,'Base facturation'!$C$4:$ALN$59,H$4,0)),"",HLOOKUP($B796,'Base facturation'!$C$4:$ALN$59,H$4,0))=0,"",IF(ISERROR(HLOOKUP($B796,'Base facturation'!$C$4:$ALN$59,H$4,0)),"",HLOOKUP($B796,'Base facturation'!$C$4:$ALN$59,H$4,0)))</f>
        <v/>
      </c>
      <c r="I796" s="287" t="str">
        <f t="shared" si="12"/>
        <v/>
      </c>
      <c r="J796" s="299"/>
      <c r="K796" s="294"/>
      <c r="L796" s="294"/>
      <c r="M796" s="295"/>
    </row>
    <row r="797" spans="2:13" ht="19.600000000000001" customHeight="1" x14ac:dyDescent="0.25">
      <c r="B797" s="282" t="s">
        <v>3604</v>
      </c>
      <c r="C797" s="283" t="str">
        <f>IF(IF(ISERROR(HLOOKUP($B797,'Base facturation'!$C$4:$ALN$59,C$4,0)),"",HLOOKUP($B797,'Base facturation'!$C$4:$ALN$59,C$4,0))=0,"",IF(ISERROR(HLOOKUP($B797,'Base facturation'!$C$4:$ALN$59,C$4,0)),"",HLOOKUP($B797,'Base facturation'!$C$4:$ALN$59,C$4,0)))</f>
        <v/>
      </c>
      <c r="D797" s="283" t="str">
        <f>IF(IF(ISERROR(HLOOKUP($B797,'Base facturation'!$C$4:$ALN$59,D$4,0)),"",HLOOKUP($B797,'Base facturation'!$C$4:$ALN$59,D$4,0))=0,"",IF(ISERROR(HLOOKUP($B797,'Base facturation'!$C$4:$ALN$59,D$4,0)),"",HLOOKUP($B797,'Base facturation'!$C$4:$ALN$59,D$4,0)))</f>
        <v/>
      </c>
      <c r="E797" s="283" t="str">
        <f>IF(IF(ISERROR(HLOOKUP($B797,'Base facturation'!$C$4:$ALN$59,E$4,0)),"",HLOOKUP($B797,'Base facturation'!$C$4:$ALN$59,E$4,0))=0,"",IF(ISERROR(HLOOKUP($B797,'Base facturation'!$C$4:$ALN$59,E$4,0)),"",HLOOKUP($B797,'Base facturation'!$C$4:$ALN$59,E$4,0)))</f>
        <v/>
      </c>
      <c r="F797" s="287" t="str">
        <f>IF(IF(ISERROR(HLOOKUP($B797,'Base facturation'!$C$4:$ALN$59,F$4,0)),"",HLOOKUP($B797,'Base facturation'!$C$4:$ALN$59,F$4,0))=0,"",IF(ISERROR(HLOOKUP($B797,'Base facturation'!$C$4:$ALN$59,F$4,0)),"",HLOOKUP($B797,'Base facturation'!$C$4:$ALN$59,F$4,0)))</f>
        <v/>
      </c>
      <c r="G797" s="309" t="str">
        <f>IF(IF(ISERROR(HLOOKUP($B797,'Base facturation'!$C$4:$ALN$59,G$4,0)),"",HLOOKUP($B797,'Base facturation'!$C$4:$ALN$59,G$4,0))=0,"",IF(ISERROR(HLOOKUP($B797,'Base facturation'!$C$4:$ALN$59,G$4,0)),"",HLOOKUP($B797,'Base facturation'!$C$4:$ALN$59,G$4,0)))</f>
        <v/>
      </c>
      <c r="H797" s="309" t="str">
        <f>IF(IF(ISERROR(HLOOKUP($B797,'Base facturation'!$C$4:$ALN$59,H$4,0)),"",HLOOKUP($B797,'Base facturation'!$C$4:$ALN$59,H$4,0))=0,"",IF(ISERROR(HLOOKUP($B797,'Base facturation'!$C$4:$ALN$59,H$4,0)),"",HLOOKUP($B797,'Base facturation'!$C$4:$ALN$59,H$4,0)))</f>
        <v/>
      </c>
      <c r="I797" s="287" t="str">
        <f t="shared" si="12"/>
        <v/>
      </c>
      <c r="J797" s="299"/>
      <c r="K797" s="294"/>
      <c r="L797" s="294"/>
      <c r="M797" s="295"/>
    </row>
    <row r="798" spans="2:13" ht="19.600000000000001" customHeight="1" x14ac:dyDescent="0.25">
      <c r="B798" s="282" t="s">
        <v>3605</v>
      </c>
      <c r="C798" s="283" t="str">
        <f>IF(IF(ISERROR(HLOOKUP($B798,'Base facturation'!$C$4:$ALN$59,C$4,0)),"",HLOOKUP($B798,'Base facturation'!$C$4:$ALN$59,C$4,0))=0,"",IF(ISERROR(HLOOKUP($B798,'Base facturation'!$C$4:$ALN$59,C$4,0)),"",HLOOKUP($B798,'Base facturation'!$C$4:$ALN$59,C$4,0)))</f>
        <v/>
      </c>
      <c r="D798" s="283" t="str">
        <f>IF(IF(ISERROR(HLOOKUP($B798,'Base facturation'!$C$4:$ALN$59,D$4,0)),"",HLOOKUP($B798,'Base facturation'!$C$4:$ALN$59,D$4,0))=0,"",IF(ISERROR(HLOOKUP($B798,'Base facturation'!$C$4:$ALN$59,D$4,0)),"",HLOOKUP($B798,'Base facturation'!$C$4:$ALN$59,D$4,0)))</f>
        <v/>
      </c>
      <c r="E798" s="283" t="str">
        <f>IF(IF(ISERROR(HLOOKUP($B798,'Base facturation'!$C$4:$ALN$59,E$4,0)),"",HLOOKUP($B798,'Base facturation'!$C$4:$ALN$59,E$4,0))=0,"",IF(ISERROR(HLOOKUP($B798,'Base facturation'!$C$4:$ALN$59,E$4,0)),"",HLOOKUP($B798,'Base facturation'!$C$4:$ALN$59,E$4,0)))</f>
        <v/>
      </c>
      <c r="F798" s="287" t="str">
        <f>IF(IF(ISERROR(HLOOKUP($B798,'Base facturation'!$C$4:$ALN$59,F$4,0)),"",HLOOKUP($B798,'Base facturation'!$C$4:$ALN$59,F$4,0))=0,"",IF(ISERROR(HLOOKUP($B798,'Base facturation'!$C$4:$ALN$59,F$4,0)),"",HLOOKUP($B798,'Base facturation'!$C$4:$ALN$59,F$4,0)))</f>
        <v/>
      </c>
      <c r="G798" s="309" t="str">
        <f>IF(IF(ISERROR(HLOOKUP($B798,'Base facturation'!$C$4:$ALN$59,G$4,0)),"",HLOOKUP($B798,'Base facturation'!$C$4:$ALN$59,G$4,0))=0,"",IF(ISERROR(HLOOKUP($B798,'Base facturation'!$C$4:$ALN$59,G$4,0)),"",HLOOKUP($B798,'Base facturation'!$C$4:$ALN$59,G$4,0)))</f>
        <v/>
      </c>
      <c r="H798" s="309" t="str">
        <f>IF(IF(ISERROR(HLOOKUP($B798,'Base facturation'!$C$4:$ALN$59,H$4,0)),"",HLOOKUP($B798,'Base facturation'!$C$4:$ALN$59,H$4,0))=0,"",IF(ISERROR(HLOOKUP($B798,'Base facturation'!$C$4:$ALN$59,H$4,0)),"",HLOOKUP($B798,'Base facturation'!$C$4:$ALN$59,H$4,0)))</f>
        <v/>
      </c>
      <c r="I798" s="287" t="str">
        <f t="shared" si="12"/>
        <v/>
      </c>
      <c r="J798" s="299"/>
      <c r="K798" s="294"/>
      <c r="L798" s="294"/>
      <c r="M798" s="295"/>
    </row>
    <row r="799" spans="2:13" ht="19.600000000000001" customHeight="1" x14ac:dyDescent="0.25">
      <c r="B799" s="282" t="s">
        <v>3606</v>
      </c>
      <c r="C799" s="283" t="str">
        <f>IF(IF(ISERROR(HLOOKUP($B799,'Base facturation'!$C$4:$ALN$59,C$4,0)),"",HLOOKUP($B799,'Base facturation'!$C$4:$ALN$59,C$4,0))=0,"",IF(ISERROR(HLOOKUP($B799,'Base facturation'!$C$4:$ALN$59,C$4,0)),"",HLOOKUP($B799,'Base facturation'!$C$4:$ALN$59,C$4,0)))</f>
        <v/>
      </c>
      <c r="D799" s="283" t="str">
        <f>IF(IF(ISERROR(HLOOKUP($B799,'Base facturation'!$C$4:$ALN$59,D$4,0)),"",HLOOKUP($B799,'Base facturation'!$C$4:$ALN$59,D$4,0))=0,"",IF(ISERROR(HLOOKUP($B799,'Base facturation'!$C$4:$ALN$59,D$4,0)),"",HLOOKUP($B799,'Base facturation'!$C$4:$ALN$59,D$4,0)))</f>
        <v/>
      </c>
      <c r="E799" s="283" t="str">
        <f>IF(IF(ISERROR(HLOOKUP($B799,'Base facturation'!$C$4:$ALN$59,E$4,0)),"",HLOOKUP($B799,'Base facturation'!$C$4:$ALN$59,E$4,0))=0,"",IF(ISERROR(HLOOKUP($B799,'Base facturation'!$C$4:$ALN$59,E$4,0)),"",HLOOKUP($B799,'Base facturation'!$C$4:$ALN$59,E$4,0)))</f>
        <v/>
      </c>
      <c r="F799" s="287" t="str">
        <f>IF(IF(ISERROR(HLOOKUP($B799,'Base facturation'!$C$4:$ALN$59,F$4,0)),"",HLOOKUP($B799,'Base facturation'!$C$4:$ALN$59,F$4,0))=0,"",IF(ISERROR(HLOOKUP($B799,'Base facturation'!$C$4:$ALN$59,F$4,0)),"",HLOOKUP($B799,'Base facturation'!$C$4:$ALN$59,F$4,0)))</f>
        <v/>
      </c>
      <c r="G799" s="309" t="str">
        <f>IF(IF(ISERROR(HLOOKUP($B799,'Base facturation'!$C$4:$ALN$59,G$4,0)),"",HLOOKUP($B799,'Base facturation'!$C$4:$ALN$59,G$4,0))=0,"",IF(ISERROR(HLOOKUP($B799,'Base facturation'!$C$4:$ALN$59,G$4,0)),"",HLOOKUP($B799,'Base facturation'!$C$4:$ALN$59,G$4,0)))</f>
        <v/>
      </c>
      <c r="H799" s="309" t="str">
        <f>IF(IF(ISERROR(HLOOKUP($B799,'Base facturation'!$C$4:$ALN$59,H$4,0)),"",HLOOKUP($B799,'Base facturation'!$C$4:$ALN$59,H$4,0))=0,"",IF(ISERROR(HLOOKUP($B799,'Base facturation'!$C$4:$ALN$59,H$4,0)),"",HLOOKUP($B799,'Base facturation'!$C$4:$ALN$59,H$4,0)))</f>
        <v/>
      </c>
      <c r="I799" s="287" t="str">
        <f t="shared" si="12"/>
        <v/>
      </c>
      <c r="J799" s="299"/>
      <c r="K799" s="294"/>
      <c r="L799" s="294"/>
      <c r="M799" s="295"/>
    </row>
    <row r="800" spans="2:13" ht="19.600000000000001" customHeight="1" x14ac:dyDescent="0.25">
      <c r="B800" s="282" t="s">
        <v>3607</v>
      </c>
      <c r="C800" s="283" t="str">
        <f>IF(IF(ISERROR(HLOOKUP($B800,'Base facturation'!$C$4:$ALN$59,C$4,0)),"",HLOOKUP($B800,'Base facturation'!$C$4:$ALN$59,C$4,0))=0,"",IF(ISERROR(HLOOKUP($B800,'Base facturation'!$C$4:$ALN$59,C$4,0)),"",HLOOKUP($B800,'Base facturation'!$C$4:$ALN$59,C$4,0)))</f>
        <v/>
      </c>
      <c r="D800" s="283" t="str">
        <f>IF(IF(ISERROR(HLOOKUP($B800,'Base facturation'!$C$4:$ALN$59,D$4,0)),"",HLOOKUP($B800,'Base facturation'!$C$4:$ALN$59,D$4,0))=0,"",IF(ISERROR(HLOOKUP($B800,'Base facturation'!$C$4:$ALN$59,D$4,0)),"",HLOOKUP($B800,'Base facturation'!$C$4:$ALN$59,D$4,0)))</f>
        <v/>
      </c>
      <c r="E800" s="283" t="str">
        <f>IF(IF(ISERROR(HLOOKUP($B800,'Base facturation'!$C$4:$ALN$59,E$4,0)),"",HLOOKUP($B800,'Base facturation'!$C$4:$ALN$59,E$4,0))=0,"",IF(ISERROR(HLOOKUP($B800,'Base facturation'!$C$4:$ALN$59,E$4,0)),"",HLOOKUP($B800,'Base facturation'!$C$4:$ALN$59,E$4,0)))</f>
        <v/>
      </c>
      <c r="F800" s="287" t="str">
        <f>IF(IF(ISERROR(HLOOKUP($B800,'Base facturation'!$C$4:$ALN$59,F$4,0)),"",HLOOKUP($B800,'Base facturation'!$C$4:$ALN$59,F$4,0))=0,"",IF(ISERROR(HLOOKUP($B800,'Base facturation'!$C$4:$ALN$59,F$4,0)),"",HLOOKUP($B800,'Base facturation'!$C$4:$ALN$59,F$4,0)))</f>
        <v/>
      </c>
      <c r="G800" s="309" t="str">
        <f>IF(IF(ISERROR(HLOOKUP($B800,'Base facturation'!$C$4:$ALN$59,G$4,0)),"",HLOOKUP($B800,'Base facturation'!$C$4:$ALN$59,G$4,0))=0,"",IF(ISERROR(HLOOKUP($B800,'Base facturation'!$C$4:$ALN$59,G$4,0)),"",HLOOKUP($B800,'Base facturation'!$C$4:$ALN$59,G$4,0)))</f>
        <v/>
      </c>
      <c r="H800" s="309" t="str">
        <f>IF(IF(ISERROR(HLOOKUP($B800,'Base facturation'!$C$4:$ALN$59,H$4,0)),"",HLOOKUP($B800,'Base facturation'!$C$4:$ALN$59,H$4,0))=0,"",IF(ISERROR(HLOOKUP($B800,'Base facturation'!$C$4:$ALN$59,H$4,0)),"",HLOOKUP($B800,'Base facturation'!$C$4:$ALN$59,H$4,0)))</f>
        <v/>
      </c>
      <c r="I800" s="287" t="str">
        <f t="shared" si="12"/>
        <v/>
      </c>
      <c r="J800" s="299"/>
      <c r="K800" s="294"/>
      <c r="L800" s="294"/>
      <c r="M800" s="295"/>
    </row>
    <row r="801" spans="2:13" ht="19.600000000000001" customHeight="1" x14ac:dyDescent="0.25">
      <c r="B801" s="282" t="s">
        <v>3608</v>
      </c>
      <c r="C801" s="283" t="str">
        <f>IF(IF(ISERROR(HLOOKUP($B801,'Base facturation'!$C$4:$ALN$59,C$4,0)),"",HLOOKUP($B801,'Base facturation'!$C$4:$ALN$59,C$4,0))=0,"",IF(ISERROR(HLOOKUP($B801,'Base facturation'!$C$4:$ALN$59,C$4,0)),"",HLOOKUP($B801,'Base facturation'!$C$4:$ALN$59,C$4,0)))</f>
        <v/>
      </c>
      <c r="D801" s="283" t="str">
        <f>IF(IF(ISERROR(HLOOKUP($B801,'Base facturation'!$C$4:$ALN$59,D$4,0)),"",HLOOKUP($B801,'Base facturation'!$C$4:$ALN$59,D$4,0))=0,"",IF(ISERROR(HLOOKUP($B801,'Base facturation'!$C$4:$ALN$59,D$4,0)),"",HLOOKUP($B801,'Base facturation'!$C$4:$ALN$59,D$4,0)))</f>
        <v/>
      </c>
      <c r="E801" s="283" t="str">
        <f>IF(IF(ISERROR(HLOOKUP($B801,'Base facturation'!$C$4:$ALN$59,E$4,0)),"",HLOOKUP($B801,'Base facturation'!$C$4:$ALN$59,E$4,0))=0,"",IF(ISERROR(HLOOKUP($B801,'Base facturation'!$C$4:$ALN$59,E$4,0)),"",HLOOKUP($B801,'Base facturation'!$C$4:$ALN$59,E$4,0)))</f>
        <v/>
      </c>
      <c r="F801" s="287" t="str">
        <f>IF(IF(ISERROR(HLOOKUP($B801,'Base facturation'!$C$4:$ALN$59,F$4,0)),"",HLOOKUP($B801,'Base facturation'!$C$4:$ALN$59,F$4,0))=0,"",IF(ISERROR(HLOOKUP($B801,'Base facturation'!$C$4:$ALN$59,F$4,0)),"",HLOOKUP($B801,'Base facturation'!$C$4:$ALN$59,F$4,0)))</f>
        <v/>
      </c>
      <c r="G801" s="309" t="str">
        <f>IF(IF(ISERROR(HLOOKUP($B801,'Base facturation'!$C$4:$ALN$59,G$4,0)),"",HLOOKUP($B801,'Base facturation'!$C$4:$ALN$59,G$4,0))=0,"",IF(ISERROR(HLOOKUP($B801,'Base facturation'!$C$4:$ALN$59,G$4,0)),"",HLOOKUP($B801,'Base facturation'!$C$4:$ALN$59,G$4,0)))</f>
        <v/>
      </c>
      <c r="H801" s="309" t="str">
        <f>IF(IF(ISERROR(HLOOKUP($B801,'Base facturation'!$C$4:$ALN$59,H$4,0)),"",HLOOKUP($B801,'Base facturation'!$C$4:$ALN$59,H$4,0))=0,"",IF(ISERROR(HLOOKUP($B801,'Base facturation'!$C$4:$ALN$59,H$4,0)),"",HLOOKUP($B801,'Base facturation'!$C$4:$ALN$59,H$4,0)))</f>
        <v/>
      </c>
      <c r="I801" s="287" t="str">
        <f t="shared" si="12"/>
        <v/>
      </c>
      <c r="J801" s="299"/>
      <c r="K801" s="294"/>
      <c r="L801" s="294"/>
      <c r="M801" s="295"/>
    </row>
    <row r="802" spans="2:13" ht="19.600000000000001" customHeight="1" x14ac:dyDescent="0.25">
      <c r="B802" s="282" t="s">
        <v>3609</v>
      </c>
      <c r="C802" s="283" t="str">
        <f>IF(IF(ISERROR(HLOOKUP($B802,'Base facturation'!$C$4:$ALN$59,C$4,0)),"",HLOOKUP($B802,'Base facturation'!$C$4:$ALN$59,C$4,0))=0,"",IF(ISERROR(HLOOKUP($B802,'Base facturation'!$C$4:$ALN$59,C$4,0)),"",HLOOKUP($B802,'Base facturation'!$C$4:$ALN$59,C$4,0)))</f>
        <v/>
      </c>
      <c r="D802" s="283" t="str">
        <f>IF(IF(ISERROR(HLOOKUP($B802,'Base facturation'!$C$4:$ALN$59,D$4,0)),"",HLOOKUP($B802,'Base facturation'!$C$4:$ALN$59,D$4,0))=0,"",IF(ISERROR(HLOOKUP($B802,'Base facturation'!$C$4:$ALN$59,D$4,0)),"",HLOOKUP($B802,'Base facturation'!$C$4:$ALN$59,D$4,0)))</f>
        <v/>
      </c>
      <c r="E802" s="283" t="str">
        <f>IF(IF(ISERROR(HLOOKUP($B802,'Base facturation'!$C$4:$ALN$59,E$4,0)),"",HLOOKUP($B802,'Base facturation'!$C$4:$ALN$59,E$4,0))=0,"",IF(ISERROR(HLOOKUP($B802,'Base facturation'!$C$4:$ALN$59,E$4,0)),"",HLOOKUP($B802,'Base facturation'!$C$4:$ALN$59,E$4,0)))</f>
        <v/>
      </c>
      <c r="F802" s="287" t="str">
        <f>IF(IF(ISERROR(HLOOKUP($B802,'Base facturation'!$C$4:$ALN$59,F$4,0)),"",HLOOKUP($B802,'Base facturation'!$C$4:$ALN$59,F$4,0))=0,"",IF(ISERROR(HLOOKUP($B802,'Base facturation'!$C$4:$ALN$59,F$4,0)),"",HLOOKUP($B802,'Base facturation'!$C$4:$ALN$59,F$4,0)))</f>
        <v/>
      </c>
      <c r="G802" s="309" t="str">
        <f>IF(IF(ISERROR(HLOOKUP($B802,'Base facturation'!$C$4:$ALN$59,G$4,0)),"",HLOOKUP($B802,'Base facturation'!$C$4:$ALN$59,G$4,0))=0,"",IF(ISERROR(HLOOKUP($B802,'Base facturation'!$C$4:$ALN$59,G$4,0)),"",HLOOKUP($B802,'Base facturation'!$C$4:$ALN$59,G$4,0)))</f>
        <v/>
      </c>
      <c r="H802" s="309" t="str">
        <f>IF(IF(ISERROR(HLOOKUP($B802,'Base facturation'!$C$4:$ALN$59,H$4,0)),"",HLOOKUP($B802,'Base facturation'!$C$4:$ALN$59,H$4,0))=0,"",IF(ISERROR(HLOOKUP($B802,'Base facturation'!$C$4:$ALN$59,H$4,0)),"",HLOOKUP($B802,'Base facturation'!$C$4:$ALN$59,H$4,0)))</f>
        <v/>
      </c>
      <c r="I802" s="287" t="str">
        <f t="shared" si="12"/>
        <v/>
      </c>
      <c r="J802" s="299"/>
      <c r="K802" s="294"/>
      <c r="L802" s="294"/>
      <c r="M802" s="295"/>
    </row>
    <row r="803" spans="2:13" ht="19.600000000000001" customHeight="1" x14ac:dyDescent="0.25">
      <c r="B803" s="282" t="s">
        <v>3610</v>
      </c>
      <c r="C803" s="283" t="str">
        <f>IF(IF(ISERROR(HLOOKUP($B803,'Base facturation'!$C$4:$ALN$59,C$4,0)),"",HLOOKUP($B803,'Base facturation'!$C$4:$ALN$59,C$4,0))=0,"",IF(ISERROR(HLOOKUP($B803,'Base facturation'!$C$4:$ALN$59,C$4,0)),"",HLOOKUP($B803,'Base facturation'!$C$4:$ALN$59,C$4,0)))</f>
        <v/>
      </c>
      <c r="D803" s="283" t="str">
        <f>IF(IF(ISERROR(HLOOKUP($B803,'Base facturation'!$C$4:$ALN$59,D$4,0)),"",HLOOKUP($B803,'Base facturation'!$C$4:$ALN$59,D$4,0))=0,"",IF(ISERROR(HLOOKUP($B803,'Base facturation'!$C$4:$ALN$59,D$4,0)),"",HLOOKUP($B803,'Base facturation'!$C$4:$ALN$59,D$4,0)))</f>
        <v/>
      </c>
      <c r="E803" s="283" t="str">
        <f>IF(IF(ISERROR(HLOOKUP($B803,'Base facturation'!$C$4:$ALN$59,E$4,0)),"",HLOOKUP($B803,'Base facturation'!$C$4:$ALN$59,E$4,0))=0,"",IF(ISERROR(HLOOKUP($B803,'Base facturation'!$C$4:$ALN$59,E$4,0)),"",HLOOKUP($B803,'Base facturation'!$C$4:$ALN$59,E$4,0)))</f>
        <v/>
      </c>
      <c r="F803" s="287" t="str">
        <f>IF(IF(ISERROR(HLOOKUP($B803,'Base facturation'!$C$4:$ALN$59,F$4,0)),"",HLOOKUP($B803,'Base facturation'!$C$4:$ALN$59,F$4,0))=0,"",IF(ISERROR(HLOOKUP($B803,'Base facturation'!$C$4:$ALN$59,F$4,0)),"",HLOOKUP($B803,'Base facturation'!$C$4:$ALN$59,F$4,0)))</f>
        <v/>
      </c>
      <c r="G803" s="309" t="str">
        <f>IF(IF(ISERROR(HLOOKUP($B803,'Base facturation'!$C$4:$ALN$59,G$4,0)),"",HLOOKUP($B803,'Base facturation'!$C$4:$ALN$59,G$4,0))=0,"",IF(ISERROR(HLOOKUP($B803,'Base facturation'!$C$4:$ALN$59,G$4,0)),"",HLOOKUP($B803,'Base facturation'!$C$4:$ALN$59,G$4,0)))</f>
        <v/>
      </c>
      <c r="H803" s="309" t="str">
        <f>IF(IF(ISERROR(HLOOKUP($B803,'Base facturation'!$C$4:$ALN$59,H$4,0)),"",HLOOKUP($B803,'Base facturation'!$C$4:$ALN$59,H$4,0))=0,"",IF(ISERROR(HLOOKUP($B803,'Base facturation'!$C$4:$ALN$59,H$4,0)),"",HLOOKUP($B803,'Base facturation'!$C$4:$ALN$59,H$4,0)))</f>
        <v/>
      </c>
      <c r="I803" s="287" t="str">
        <f t="shared" si="12"/>
        <v/>
      </c>
      <c r="J803" s="299"/>
      <c r="K803" s="294"/>
      <c r="L803" s="294"/>
      <c r="M803" s="295"/>
    </row>
    <row r="804" spans="2:13" ht="19.600000000000001" customHeight="1" x14ac:dyDescent="0.25">
      <c r="B804" s="282" t="s">
        <v>3611</v>
      </c>
      <c r="C804" s="283" t="str">
        <f>IF(IF(ISERROR(HLOOKUP($B804,'Base facturation'!$C$4:$ALN$59,C$4,0)),"",HLOOKUP($B804,'Base facturation'!$C$4:$ALN$59,C$4,0))=0,"",IF(ISERROR(HLOOKUP($B804,'Base facturation'!$C$4:$ALN$59,C$4,0)),"",HLOOKUP($B804,'Base facturation'!$C$4:$ALN$59,C$4,0)))</f>
        <v/>
      </c>
      <c r="D804" s="283" t="str">
        <f>IF(IF(ISERROR(HLOOKUP($B804,'Base facturation'!$C$4:$ALN$59,D$4,0)),"",HLOOKUP($B804,'Base facturation'!$C$4:$ALN$59,D$4,0))=0,"",IF(ISERROR(HLOOKUP($B804,'Base facturation'!$C$4:$ALN$59,D$4,0)),"",HLOOKUP($B804,'Base facturation'!$C$4:$ALN$59,D$4,0)))</f>
        <v/>
      </c>
      <c r="E804" s="283" t="str">
        <f>IF(IF(ISERROR(HLOOKUP($B804,'Base facturation'!$C$4:$ALN$59,E$4,0)),"",HLOOKUP($B804,'Base facturation'!$C$4:$ALN$59,E$4,0))=0,"",IF(ISERROR(HLOOKUP($B804,'Base facturation'!$C$4:$ALN$59,E$4,0)),"",HLOOKUP($B804,'Base facturation'!$C$4:$ALN$59,E$4,0)))</f>
        <v/>
      </c>
      <c r="F804" s="287" t="str">
        <f>IF(IF(ISERROR(HLOOKUP($B804,'Base facturation'!$C$4:$ALN$59,F$4,0)),"",HLOOKUP($B804,'Base facturation'!$C$4:$ALN$59,F$4,0))=0,"",IF(ISERROR(HLOOKUP($B804,'Base facturation'!$C$4:$ALN$59,F$4,0)),"",HLOOKUP($B804,'Base facturation'!$C$4:$ALN$59,F$4,0)))</f>
        <v/>
      </c>
      <c r="G804" s="309" t="str">
        <f>IF(IF(ISERROR(HLOOKUP($B804,'Base facturation'!$C$4:$ALN$59,G$4,0)),"",HLOOKUP($B804,'Base facturation'!$C$4:$ALN$59,G$4,0))=0,"",IF(ISERROR(HLOOKUP($B804,'Base facturation'!$C$4:$ALN$59,G$4,0)),"",HLOOKUP($B804,'Base facturation'!$C$4:$ALN$59,G$4,0)))</f>
        <v/>
      </c>
      <c r="H804" s="309" t="str">
        <f>IF(IF(ISERROR(HLOOKUP($B804,'Base facturation'!$C$4:$ALN$59,H$4,0)),"",HLOOKUP($B804,'Base facturation'!$C$4:$ALN$59,H$4,0))=0,"",IF(ISERROR(HLOOKUP($B804,'Base facturation'!$C$4:$ALN$59,H$4,0)),"",HLOOKUP($B804,'Base facturation'!$C$4:$ALN$59,H$4,0)))</f>
        <v/>
      </c>
      <c r="I804" s="287" t="str">
        <f t="shared" si="12"/>
        <v/>
      </c>
      <c r="J804" s="299"/>
      <c r="K804" s="294"/>
      <c r="L804" s="294"/>
      <c r="M804" s="295"/>
    </row>
    <row r="805" spans="2:13" ht="19.600000000000001" customHeight="1" x14ac:dyDescent="0.25">
      <c r="B805" s="282" t="s">
        <v>3612</v>
      </c>
      <c r="C805" s="283" t="str">
        <f>IF(IF(ISERROR(HLOOKUP($B805,'Base facturation'!$C$4:$ALN$59,C$4,0)),"",HLOOKUP($B805,'Base facturation'!$C$4:$ALN$59,C$4,0))=0,"",IF(ISERROR(HLOOKUP($B805,'Base facturation'!$C$4:$ALN$59,C$4,0)),"",HLOOKUP($B805,'Base facturation'!$C$4:$ALN$59,C$4,0)))</f>
        <v/>
      </c>
      <c r="D805" s="283" t="str">
        <f>IF(IF(ISERROR(HLOOKUP($B805,'Base facturation'!$C$4:$ALN$59,D$4,0)),"",HLOOKUP($B805,'Base facturation'!$C$4:$ALN$59,D$4,0))=0,"",IF(ISERROR(HLOOKUP($B805,'Base facturation'!$C$4:$ALN$59,D$4,0)),"",HLOOKUP($B805,'Base facturation'!$C$4:$ALN$59,D$4,0)))</f>
        <v/>
      </c>
      <c r="E805" s="283" t="str">
        <f>IF(IF(ISERROR(HLOOKUP($B805,'Base facturation'!$C$4:$ALN$59,E$4,0)),"",HLOOKUP($B805,'Base facturation'!$C$4:$ALN$59,E$4,0))=0,"",IF(ISERROR(HLOOKUP($B805,'Base facturation'!$C$4:$ALN$59,E$4,0)),"",HLOOKUP($B805,'Base facturation'!$C$4:$ALN$59,E$4,0)))</f>
        <v/>
      </c>
      <c r="F805" s="287" t="str">
        <f>IF(IF(ISERROR(HLOOKUP($B805,'Base facturation'!$C$4:$ALN$59,F$4,0)),"",HLOOKUP($B805,'Base facturation'!$C$4:$ALN$59,F$4,0))=0,"",IF(ISERROR(HLOOKUP($B805,'Base facturation'!$C$4:$ALN$59,F$4,0)),"",HLOOKUP($B805,'Base facturation'!$C$4:$ALN$59,F$4,0)))</f>
        <v/>
      </c>
      <c r="G805" s="309" t="str">
        <f>IF(IF(ISERROR(HLOOKUP($B805,'Base facturation'!$C$4:$ALN$59,G$4,0)),"",HLOOKUP($B805,'Base facturation'!$C$4:$ALN$59,G$4,0))=0,"",IF(ISERROR(HLOOKUP($B805,'Base facturation'!$C$4:$ALN$59,G$4,0)),"",HLOOKUP($B805,'Base facturation'!$C$4:$ALN$59,G$4,0)))</f>
        <v/>
      </c>
      <c r="H805" s="309" t="str">
        <f>IF(IF(ISERROR(HLOOKUP($B805,'Base facturation'!$C$4:$ALN$59,H$4,0)),"",HLOOKUP($B805,'Base facturation'!$C$4:$ALN$59,H$4,0))=0,"",IF(ISERROR(HLOOKUP($B805,'Base facturation'!$C$4:$ALN$59,H$4,0)),"",HLOOKUP($B805,'Base facturation'!$C$4:$ALN$59,H$4,0)))</f>
        <v/>
      </c>
      <c r="I805" s="287" t="str">
        <f t="shared" si="12"/>
        <v/>
      </c>
      <c r="J805" s="299"/>
      <c r="K805" s="294"/>
      <c r="L805" s="294"/>
      <c r="M805" s="295"/>
    </row>
    <row r="806" spans="2:13" ht="19.600000000000001" customHeight="1" x14ac:dyDescent="0.25">
      <c r="B806" s="282" t="s">
        <v>3613</v>
      </c>
      <c r="C806" s="283" t="str">
        <f>IF(IF(ISERROR(HLOOKUP($B806,'Base facturation'!$C$4:$ALN$59,C$4,0)),"",HLOOKUP($B806,'Base facturation'!$C$4:$ALN$59,C$4,0))=0,"",IF(ISERROR(HLOOKUP($B806,'Base facturation'!$C$4:$ALN$59,C$4,0)),"",HLOOKUP($B806,'Base facturation'!$C$4:$ALN$59,C$4,0)))</f>
        <v/>
      </c>
      <c r="D806" s="283" t="str">
        <f>IF(IF(ISERROR(HLOOKUP($B806,'Base facturation'!$C$4:$ALN$59,D$4,0)),"",HLOOKUP($B806,'Base facturation'!$C$4:$ALN$59,D$4,0))=0,"",IF(ISERROR(HLOOKUP($B806,'Base facturation'!$C$4:$ALN$59,D$4,0)),"",HLOOKUP($B806,'Base facturation'!$C$4:$ALN$59,D$4,0)))</f>
        <v/>
      </c>
      <c r="E806" s="283" t="str">
        <f>IF(IF(ISERROR(HLOOKUP($B806,'Base facturation'!$C$4:$ALN$59,E$4,0)),"",HLOOKUP($B806,'Base facturation'!$C$4:$ALN$59,E$4,0))=0,"",IF(ISERROR(HLOOKUP($B806,'Base facturation'!$C$4:$ALN$59,E$4,0)),"",HLOOKUP($B806,'Base facturation'!$C$4:$ALN$59,E$4,0)))</f>
        <v/>
      </c>
      <c r="F806" s="287" t="str">
        <f>IF(IF(ISERROR(HLOOKUP($B806,'Base facturation'!$C$4:$ALN$59,F$4,0)),"",HLOOKUP($B806,'Base facturation'!$C$4:$ALN$59,F$4,0))=0,"",IF(ISERROR(HLOOKUP($B806,'Base facturation'!$C$4:$ALN$59,F$4,0)),"",HLOOKUP($B806,'Base facturation'!$C$4:$ALN$59,F$4,0)))</f>
        <v/>
      </c>
      <c r="G806" s="309" t="str">
        <f>IF(IF(ISERROR(HLOOKUP($B806,'Base facturation'!$C$4:$ALN$59,G$4,0)),"",HLOOKUP($B806,'Base facturation'!$C$4:$ALN$59,G$4,0))=0,"",IF(ISERROR(HLOOKUP($B806,'Base facturation'!$C$4:$ALN$59,G$4,0)),"",HLOOKUP($B806,'Base facturation'!$C$4:$ALN$59,G$4,0)))</f>
        <v/>
      </c>
      <c r="H806" s="309" t="str">
        <f>IF(IF(ISERROR(HLOOKUP($B806,'Base facturation'!$C$4:$ALN$59,H$4,0)),"",HLOOKUP($B806,'Base facturation'!$C$4:$ALN$59,H$4,0))=0,"",IF(ISERROR(HLOOKUP($B806,'Base facturation'!$C$4:$ALN$59,H$4,0)),"",HLOOKUP($B806,'Base facturation'!$C$4:$ALN$59,H$4,0)))</f>
        <v/>
      </c>
      <c r="I806" s="287" t="str">
        <f t="shared" si="12"/>
        <v/>
      </c>
      <c r="J806" s="299"/>
      <c r="K806" s="294"/>
      <c r="L806" s="294"/>
      <c r="M806" s="295"/>
    </row>
    <row r="807" spans="2:13" ht="19.600000000000001" customHeight="1" x14ac:dyDescent="0.25">
      <c r="B807" s="282" t="s">
        <v>3614</v>
      </c>
      <c r="C807" s="283" t="str">
        <f>IF(IF(ISERROR(HLOOKUP($B807,'Base facturation'!$C$4:$ALN$59,C$4,0)),"",HLOOKUP($B807,'Base facturation'!$C$4:$ALN$59,C$4,0))=0,"",IF(ISERROR(HLOOKUP($B807,'Base facturation'!$C$4:$ALN$59,C$4,0)),"",HLOOKUP($B807,'Base facturation'!$C$4:$ALN$59,C$4,0)))</f>
        <v/>
      </c>
      <c r="D807" s="283" t="str">
        <f>IF(IF(ISERROR(HLOOKUP($B807,'Base facturation'!$C$4:$ALN$59,D$4,0)),"",HLOOKUP($B807,'Base facturation'!$C$4:$ALN$59,D$4,0))=0,"",IF(ISERROR(HLOOKUP($B807,'Base facturation'!$C$4:$ALN$59,D$4,0)),"",HLOOKUP($B807,'Base facturation'!$C$4:$ALN$59,D$4,0)))</f>
        <v/>
      </c>
      <c r="E807" s="283" t="str">
        <f>IF(IF(ISERROR(HLOOKUP($B807,'Base facturation'!$C$4:$ALN$59,E$4,0)),"",HLOOKUP($B807,'Base facturation'!$C$4:$ALN$59,E$4,0))=0,"",IF(ISERROR(HLOOKUP($B807,'Base facturation'!$C$4:$ALN$59,E$4,0)),"",HLOOKUP($B807,'Base facturation'!$C$4:$ALN$59,E$4,0)))</f>
        <v/>
      </c>
      <c r="F807" s="287" t="str">
        <f>IF(IF(ISERROR(HLOOKUP($B807,'Base facturation'!$C$4:$ALN$59,F$4,0)),"",HLOOKUP($B807,'Base facturation'!$C$4:$ALN$59,F$4,0))=0,"",IF(ISERROR(HLOOKUP($B807,'Base facturation'!$C$4:$ALN$59,F$4,0)),"",HLOOKUP($B807,'Base facturation'!$C$4:$ALN$59,F$4,0)))</f>
        <v/>
      </c>
      <c r="G807" s="309" t="str">
        <f>IF(IF(ISERROR(HLOOKUP($B807,'Base facturation'!$C$4:$ALN$59,G$4,0)),"",HLOOKUP($B807,'Base facturation'!$C$4:$ALN$59,G$4,0))=0,"",IF(ISERROR(HLOOKUP($B807,'Base facturation'!$C$4:$ALN$59,G$4,0)),"",HLOOKUP($B807,'Base facturation'!$C$4:$ALN$59,G$4,0)))</f>
        <v/>
      </c>
      <c r="H807" s="309" t="str">
        <f>IF(IF(ISERROR(HLOOKUP($B807,'Base facturation'!$C$4:$ALN$59,H$4,0)),"",HLOOKUP($B807,'Base facturation'!$C$4:$ALN$59,H$4,0))=0,"",IF(ISERROR(HLOOKUP($B807,'Base facturation'!$C$4:$ALN$59,H$4,0)),"",HLOOKUP($B807,'Base facturation'!$C$4:$ALN$59,H$4,0)))</f>
        <v/>
      </c>
      <c r="I807" s="287" t="str">
        <f t="shared" si="12"/>
        <v/>
      </c>
      <c r="J807" s="299"/>
      <c r="K807" s="294"/>
      <c r="L807" s="294"/>
      <c r="M807" s="295"/>
    </row>
    <row r="808" spans="2:13" ht="19.600000000000001" customHeight="1" x14ac:dyDescent="0.25">
      <c r="B808" s="282" t="s">
        <v>3615</v>
      </c>
      <c r="C808" s="283" t="str">
        <f>IF(IF(ISERROR(HLOOKUP($B808,'Base facturation'!$C$4:$ALN$59,C$4,0)),"",HLOOKUP($B808,'Base facturation'!$C$4:$ALN$59,C$4,0))=0,"",IF(ISERROR(HLOOKUP($B808,'Base facturation'!$C$4:$ALN$59,C$4,0)),"",HLOOKUP($B808,'Base facturation'!$C$4:$ALN$59,C$4,0)))</f>
        <v/>
      </c>
      <c r="D808" s="283" t="str">
        <f>IF(IF(ISERROR(HLOOKUP($B808,'Base facturation'!$C$4:$ALN$59,D$4,0)),"",HLOOKUP($B808,'Base facturation'!$C$4:$ALN$59,D$4,0))=0,"",IF(ISERROR(HLOOKUP($B808,'Base facturation'!$C$4:$ALN$59,D$4,0)),"",HLOOKUP($B808,'Base facturation'!$C$4:$ALN$59,D$4,0)))</f>
        <v/>
      </c>
      <c r="E808" s="283" t="str">
        <f>IF(IF(ISERROR(HLOOKUP($B808,'Base facturation'!$C$4:$ALN$59,E$4,0)),"",HLOOKUP($B808,'Base facturation'!$C$4:$ALN$59,E$4,0))=0,"",IF(ISERROR(HLOOKUP($B808,'Base facturation'!$C$4:$ALN$59,E$4,0)),"",HLOOKUP($B808,'Base facturation'!$C$4:$ALN$59,E$4,0)))</f>
        <v/>
      </c>
      <c r="F808" s="287" t="str">
        <f>IF(IF(ISERROR(HLOOKUP($B808,'Base facturation'!$C$4:$ALN$59,F$4,0)),"",HLOOKUP($B808,'Base facturation'!$C$4:$ALN$59,F$4,0))=0,"",IF(ISERROR(HLOOKUP($B808,'Base facturation'!$C$4:$ALN$59,F$4,0)),"",HLOOKUP($B808,'Base facturation'!$C$4:$ALN$59,F$4,0)))</f>
        <v/>
      </c>
      <c r="G808" s="309" t="str">
        <f>IF(IF(ISERROR(HLOOKUP($B808,'Base facturation'!$C$4:$ALN$59,G$4,0)),"",HLOOKUP($B808,'Base facturation'!$C$4:$ALN$59,G$4,0))=0,"",IF(ISERROR(HLOOKUP($B808,'Base facturation'!$C$4:$ALN$59,G$4,0)),"",HLOOKUP($B808,'Base facturation'!$C$4:$ALN$59,G$4,0)))</f>
        <v/>
      </c>
      <c r="H808" s="309" t="str">
        <f>IF(IF(ISERROR(HLOOKUP($B808,'Base facturation'!$C$4:$ALN$59,H$4,0)),"",HLOOKUP($B808,'Base facturation'!$C$4:$ALN$59,H$4,0))=0,"",IF(ISERROR(HLOOKUP($B808,'Base facturation'!$C$4:$ALN$59,H$4,0)),"",HLOOKUP($B808,'Base facturation'!$C$4:$ALN$59,H$4,0)))</f>
        <v/>
      </c>
      <c r="I808" s="287" t="str">
        <f t="shared" si="12"/>
        <v/>
      </c>
      <c r="J808" s="299"/>
      <c r="K808" s="294"/>
      <c r="L808" s="294"/>
      <c r="M808" s="295"/>
    </row>
    <row r="809" spans="2:13" ht="19.600000000000001" customHeight="1" x14ac:dyDescent="0.25">
      <c r="B809" s="282" t="s">
        <v>3616</v>
      </c>
      <c r="C809" s="283" t="str">
        <f>IF(IF(ISERROR(HLOOKUP($B809,'Base facturation'!$C$4:$ALN$59,C$4,0)),"",HLOOKUP($B809,'Base facturation'!$C$4:$ALN$59,C$4,0))=0,"",IF(ISERROR(HLOOKUP($B809,'Base facturation'!$C$4:$ALN$59,C$4,0)),"",HLOOKUP($B809,'Base facturation'!$C$4:$ALN$59,C$4,0)))</f>
        <v/>
      </c>
      <c r="D809" s="283" t="str">
        <f>IF(IF(ISERROR(HLOOKUP($B809,'Base facturation'!$C$4:$ALN$59,D$4,0)),"",HLOOKUP($B809,'Base facturation'!$C$4:$ALN$59,D$4,0))=0,"",IF(ISERROR(HLOOKUP($B809,'Base facturation'!$C$4:$ALN$59,D$4,0)),"",HLOOKUP($B809,'Base facturation'!$C$4:$ALN$59,D$4,0)))</f>
        <v/>
      </c>
      <c r="E809" s="283" t="str">
        <f>IF(IF(ISERROR(HLOOKUP($B809,'Base facturation'!$C$4:$ALN$59,E$4,0)),"",HLOOKUP($B809,'Base facturation'!$C$4:$ALN$59,E$4,0))=0,"",IF(ISERROR(HLOOKUP($B809,'Base facturation'!$C$4:$ALN$59,E$4,0)),"",HLOOKUP($B809,'Base facturation'!$C$4:$ALN$59,E$4,0)))</f>
        <v/>
      </c>
      <c r="F809" s="287" t="str">
        <f>IF(IF(ISERROR(HLOOKUP($B809,'Base facturation'!$C$4:$ALN$59,F$4,0)),"",HLOOKUP($B809,'Base facturation'!$C$4:$ALN$59,F$4,0))=0,"",IF(ISERROR(HLOOKUP($B809,'Base facturation'!$C$4:$ALN$59,F$4,0)),"",HLOOKUP($B809,'Base facturation'!$C$4:$ALN$59,F$4,0)))</f>
        <v/>
      </c>
      <c r="G809" s="309" t="str">
        <f>IF(IF(ISERROR(HLOOKUP($B809,'Base facturation'!$C$4:$ALN$59,G$4,0)),"",HLOOKUP($B809,'Base facturation'!$C$4:$ALN$59,G$4,0))=0,"",IF(ISERROR(HLOOKUP($B809,'Base facturation'!$C$4:$ALN$59,G$4,0)),"",HLOOKUP($B809,'Base facturation'!$C$4:$ALN$59,G$4,0)))</f>
        <v/>
      </c>
      <c r="H809" s="309" t="str">
        <f>IF(IF(ISERROR(HLOOKUP($B809,'Base facturation'!$C$4:$ALN$59,H$4,0)),"",HLOOKUP($B809,'Base facturation'!$C$4:$ALN$59,H$4,0))=0,"",IF(ISERROR(HLOOKUP($B809,'Base facturation'!$C$4:$ALN$59,H$4,0)),"",HLOOKUP($B809,'Base facturation'!$C$4:$ALN$59,H$4,0)))</f>
        <v/>
      </c>
      <c r="I809" s="287" t="str">
        <f t="shared" si="12"/>
        <v/>
      </c>
      <c r="J809" s="299"/>
      <c r="K809" s="294"/>
      <c r="L809" s="294"/>
      <c r="M809" s="295"/>
    </row>
    <row r="810" spans="2:13" ht="19.600000000000001" customHeight="1" x14ac:dyDescent="0.25">
      <c r="B810" s="282" t="s">
        <v>3617</v>
      </c>
      <c r="C810" s="283" t="str">
        <f>IF(IF(ISERROR(HLOOKUP($B810,'Base facturation'!$C$4:$ALN$59,C$4,0)),"",HLOOKUP($B810,'Base facturation'!$C$4:$ALN$59,C$4,0))=0,"",IF(ISERROR(HLOOKUP($B810,'Base facturation'!$C$4:$ALN$59,C$4,0)),"",HLOOKUP($B810,'Base facturation'!$C$4:$ALN$59,C$4,0)))</f>
        <v/>
      </c>
      <c r="D810" s="283" t="str">
        <f>IF(IF(ISERROR(HLOOKUP($B810,'Base facturation'!$C$4:$ALN$59,D$4,0)),"",HLOOKUP($B810,'Base facturation'!$C$4:$ALN$59,D$4,0))=0,"",IF(ISERROR(HLOOKUP($B810,'Base facturation'!$C$4:$ALN$59,D$4,0)),"",HLOOKUP($B810,'Base facturation'!$C$4:$ALN$59,D$4,0)))</f>
        <v/>
      </c>
      <c r="E810" s="283" t="str">
        <f>IF(IF(ISERROR(HLOOKUP($B810,'Base facturation'!$C$4:$ALN$59,E$4,0)),"",HLOOKUP($B810,'Base facturation'!$C$4:$ALN$59,E$4,0))=0,"",IF(ISERROR(HLOOKUP($B810,'Base facturation'!$C$4:$ALN$59,E$4,0)),"",HLOOKUP($B810,'Base facturation'!$C$4:$ALN$59,E$4,0)))</f>
        <v/>
      </c>
      <c r="F810" s="287" t="str">
        <f>IF(IF(ISERROR(HLOOKUP($B810,'Base facturation'!$C$4:$ALN$59,F$4,0)),"",HLOOKUP($B810,'Base facturation'!$C$4:$ALN$59,F$4,0))=0,"",IF(ISERROR(HLOOKUP($B810,'Base facturation'!$C$4:$ALN$59,F$4,0)),"",HLOOKUP($B810,'Base facturation'!$C$4:$ALN$59,F$4,0)))</f>
        <v/>
      </c>
      <c r="G810" s="309" t="str">
        <f>IF(IF(ISERROR(HLOOKUP($B810,'Base facturation'!$C$4:$ALN$59,G$4,0)),"",HLOOKUP($B810,'Base facturation'!$C$4:$ALN$59,G$4,0))=0,"",IF(ISERROR(HLOOKUP($B810,'Base facturation'!$C$4:$ALN$59,G$4,0)),"",HLOOKUP($B810,'Base facturation'!$C$4:$ALN$59,G$4,0)))</f>
        <v/>
      </c>
      <c r="H810" s="309" t="str">
        <f>IF(IF(ISERROR(HLOOKUP($B810,'Base facturation'!$C$4:$ALN$59,H$4,0)),"",HLOOKUP($B810,'Base facturation'!$C$4:$ALN$59,H$4,0))=0,"",IF(ISERROR(HLOOKUP($B810,'Base facturation'!$C$4:$ALN$59,H$4,0)),"",HLOOKUP($B810,'Base facturation'!$C$4:$ALN$59,H$4,0)))</f>
        <v/>
      </c>
      <c r="I810" s="287" t="str">
        <f t="shared" si="12"/>
        <v/>
      </c>
      <c r="J810" s="299"/>
      <c r="K810" s="294"/>
      <c r="L810" s="294"/>
      <c r="M810" s="295"/>
    </row>
    <row r="811" spans="2:13" ht="19.600000000000001" customHeight="1" x14ac:dyDescent="0.25">
      <c r="B811" s="282" t="s">
        <v>3618</v>
      </c>
      <c r="C811" s="283" t="str">
        <f>IF(IF(ISERROR(HLOOKUP($B811,'Base facturation'!$C$4:$ALN$59,C$4,0)),"",HLOOKUP($B811,'Base facturation'!$C$4:$ALN$59,C$4,0))=0,"",IF(ISERROR(HLOOKUP($B811,'Base facturation'!$C$4:$ALN$59,C$4,0)),"",HLOOKUP($B811,'Base facturation'!$C$4:$ALN$59,C$4,0)))</f>
        <v/>
      </c>
      <c r="D811" s="283" t="str">
        <f>IF(IF(ISERROR(HLOOKUP($B811,'Base facturation'!$C$4:$ALN$59,D$4,0)),"",HLOOKUP($B811,'Base facturation'!$C$4:$ALN$59,D$4,0))=0,"",IF(ISERROR(HLOOKUP($B811,'Base facturation'!$C$4:$ALN$59,D$4,0)),"",HLOOKUP($B811,'Base facturation'!$C$4:$ALN$59,D$4,0)))</f>
        <v/>
      </c>
      <c r="E811" s="283" t="str">
        <f>IF(IF(ISERROR(HLOOKUP($B811,'Base facturation'!$C$4:$ALN$59,E$4,0)),"",HLOOKUP($B811,'Base facturation'!$C$4:$ALN$59,E$4,0))=0,"",IF(ISERROR(HLOOKUP($B811,'Base facturation'!$C$4:$ALN$59,E$4,0)),"",HLOOKUP($B811,'Base facturation'!$C$4:$ALN$59,E$4,0)))</f>
        <v/>
      </c>
      <c r="F811" s="287" t="str">
        <f>IF(IF(ISERROR(HLOOKUP($B811,'Base facturation'!$C$4:$ALN$59,F$4,0)),"",HLOOKUP($B811,'Base facturation'!$C$4:$ALN$59,F$4,0))=0,"",IF(ISERROR(HLOOKUP($B811,'Base facturation'!$C$4:$ALN$59,F$4,0)),"",HLOOKUP($B811,'Base facturation'!$C$4:$ALN$59,F$4,0)))</f>
        <v/>
      </c>
      <c r="G811" s="309" t="str">
        <f>IF(IF(ISERROR(HLOOKUP($B811,'Base facturation'!$C$4:$ALN$59,G$4,0)),"",HLOOKUP($B811,'Base facturation'!$C$4:$ALN$59,G$4,0))=0,"",IF(ISERROR(HLOOKUP($B811,'Base facturation'!$C$4:$ALN$59,G$4,0)),"",HLOOKUP($B811,'Base facturation'!$C$4:$ALN$59,G$4,0)))</f>
        <v/>
      </c>
      <c r="H811" s="309" t="str">
        <f>IF(IF(ISERROR(HLOOKUP($B811,'Base facturation'!$C$4:$ALN$59,H$4,0)),"",HLOOKUP($B811,'Base facturation'!$C$4:$ALN$59,H$4,0))=0,"",IF(ISERROR(HLOOKUP($B811,'Base facturation'!$C$4:$ALN$59,H$4,0)),"",HLOOKUP($B811,'Base facturation'!$C$4:$ALN$59,H$4,0)))</f>
        <v/>
      </c>
      <c r="I811" s="287" t="str">
        <f t="shared" si="12"/>
        <v/>
      </c>
      <c r="J811" s="299"/>
      <c r="K811" s="294"/>
      <c r="L811" s="294"/>
      <c r="M811" s="295"/>
    </row>
    <row r="812" spans="2:13" ht="19.600000000000001" customHeight="1" x14ac:dyDescent="0.25">
      <c r="B812" s="282" t="s">
        <v>3619</v>
      </c>
      <c r="C812" s="283" t="str">
        <f>IF(IF(ISERROR(HLOOKUP($B812,'Base facturation'!$C$4:$ALN$59,C$4,0)),"",HLOOKUP($B812,'Base facturation'!$C$4:$ALN$59,C$4,0))=0,"",IF(ISERROR(HLOOKUP($B812,'Base facturation'!$C$4:$ALN$59,C$4,0)),"",HLOOKUP($B812,'Base facturation'!$C$4:$ALN$59,C$4,0)))</f>
        <v/>
      </c>
      <c r="D812" s="283" t="str">
        <f>IF(IF(ISERROR(HLOOKUP($B812,'Base facturation'!$C$4:$ALN$59,D$4,0)),"",HLOOKUP($B812,'Base facturation'!$C$4:$ALN$59,D$4,0))=0,"",IF(ISERROR(HLOOKUP($B812,'Base facturation'!$C$4:$ALN$59,D$4,0)),"",HLOOKUP($B812,'Base facturation'!$C$4:$ALN$59,D$4,0)))</f>
        <v/>
      </c>
      <c r="E812" s="283" t="str">
        <f>IF(IF(ISERROR(HLOOKUP($B812,'Base facturation'!$C$4:$ALN$59,E$4,0)),"",HLOOKUP($B812,'Base facturation'!$C$4:$ALN$59,E$4,0))=0,"",IF(ISERROR(HLOOKUP($B812,'Base facturation'!$C$4:$ALN$59,E$4,0)),"",HLOOKUP($B812,'Base facturation'!$C$4:$ALN$59,E$4,0)))</f>
        <v/>
      </c>
      <c r="F812" s="287" t="str">
        <f>IF(IF(ISERROR(HLOOKUP($B812,'Base facturation'!$C$4:$ALN$59,F$4,0)),"",HLOOKUP($B812,'Base facturation'!$C$4:$ALN$59,F$4,0))=0,"",IF(ISERROR(HLOOKUP($B812,'Base facturation'!$C$4:$ALN$59,F$4,0)),"",HLOOKUP($B812,'Base facturation'!$C$4:$ALN$59,F$4,0)))</f>
        <v/>
      </c>
      <c r="G812" s="309" t="str">
        <f>IF(IF(ISERROR(HLOOKUP($B812,'Base facturation'!$C$4:$ALN$59,G$4,0)),"",HLOOKUP($B812,'Base facturation'!$C$4:$ALN$59,G$4,0))=0,"",IF(ISERROR(HLOOKUP($B812,'Base facturation'!$C$4:$ALN$59,G$4,0)),"",HLOOKUP($B812,'Base facturation'!$C$4:$ALN$59,G$4,0)))</f>
        <v/>
      </c>
      <c r="H812" s="309" t="str">
        <f>IF(IF(ISERROR(HLOOKUP($B812,'Base facturation'!$C$4:$ALN$59,H$4,0)),"",HLOOKUP($B812,'Base facturation'!$C$4:$ALN$59,H$4,0))=0,"",IF(ISERROR(HLOOKUP($B812,'Base facturation'!$C$4:$ALN$59,H$4,0)),"",HLOOKUP($B812,'Base facturation'!$C$4:$ALN$59,H$4,0)))</f>
        <v/>
      </c>
      <c r="I812" s="287" t="str">
        <f t="shared" si="12"/>
        <v/>
      </c>
      <c r="J812" s="299"/>
      <c r="K812" s="294"/>
      <c r="L812" s="294"/>
      <c r="M812" s="295"/>
    </row>
    <row r="813" spans="2:13" ht="19.600000000000001" customHeight="1" x14ac:dyDescent="0.25">
      <c r="B813" s="282" t="s">
        <v>3620</v>
      </c>
      <c r="C813" s="283" t="str">
        <f>IF(IF(ISERROR(HLOOKUP($B813,'Base facturation'!$C$4:$ALN$59,C$4,0)),"",HLOOKUP($B813,'Base facturation'!$C$4:$ALN$59,C$4,0))=0,"",IF(ISERROR(HLOOKUP($B813,'Base facturation'!$C$4:$ALN$59,C$4,0)),"",HLOOKUP($B813,'Base facturation'!$C$4:$ALN$59,C$4,0)))</f>
        <v/>
      </c>
      <c r="D813" s="283" t="str">
        <f>IF(IF(ISERROR(HLOOKUP($B813,'Base facturation'!$C$4:$ALN$59,D$4,0)),"",HLOOKUP($B813,'Base facturation'!$C$4:$ALN$59,D$4,0))=0,"",IF(ISERROR(HLOOKUP($B813,'Base facturation'!$C$4:$ALN$59,D$4,0)),"",HLOOKUP($B813,'Base facturation'!$C$4:$ALN$59,D$4,0)))</f>
        <v/>
      </c>
      <c r="E813" s="283" t="str">
        <f>IF(IF(ISERROR(HLOOKUP($B813,'Base facturation'!$C$4:$ALN$59,E$4,0)),"",HLOOKUP($B813,'Base facturation'!$C$4:$ALN$59,E$4,0))=0,"",IF(ISERROR(HLOOKUP($B813,'Base facturation'!$C$4:$ALN$59,E$4,0)),"",HLOOKUP($B813,'Base facturation'!$C$4:$ALN$59,E$4,0)))</f>
        <v/>
      </c>
      <c r="F813" s="287" t="str">
        <f>IF(IF(ISERROR(HLOOKUP($B813,'Base facturation'!$C$4:$ALN$59,F$4,0)),"",HLOOKUP($B813,'Base facturation'!$C$4:$ALN$59,F$4,0))=0,"",IF(ISERROR(HLOOKUP($B813,'Base facturation'!$C$4:$ALN$59,F$4,0)),"",HLOOKUP($B813,'Base facturation'!$C$4:$ALN$59,F$4,0)))</f>
        <v/>
      </c>
      <c r="G813" s="309" t="str">
        <f>IF(IF(ISERROR(HLOOKUP($B813,'Base facturation'!$C$4:$ALN$59,G$4,0)),"",HLOOKUP($B813,'Base facturation'!$C$4:$ALN$59,G$4,0))=0,"",IF(ISERROR(HLOOKUP($B813,'Base facturation'!$C$4:$ALN$59,G$4,0)),"",HLOOKUP($B813,'Base facturation'!$C$4:$ALN$59,G$4,0)))</f>
        <v/>
      </c>
      <c r="H813" s="309" t="str">
        <f>IF(IF(ISERROR(HLOOKUP($B813,'Base facturation'!$C$4:$ALN$59,H$4,0)),"",HLOOKUP($B813,'Base facturation'!$C$4:$ALN$59,H$4,0))=0,"",IF(ISERROR(HLOOKUP($B813,'Base facturation'!$C$4:$ALN$59,H$4,0)),"",HLOOKUP($B813,'Base facturation'!$C$4:$ALN$59,H$4,0)))</f>
        <v/>
      </c>
      <c r="I813" s="287" t="str">
        <f t="shared" si="12"/>
        <v/>
      </c>
      <c r="J813" s="299"/>
      <c r="K813" s="294"/>
      <c r="L813" s="294"/>
      <c r="M813" s="295"/>
    </row>
    <row r="814" spans="2:13" ht="19.600000000000001" customHeight="1" x14ac:dyDescent="0.25">
      <c r="B814" s="282" t="s">
        <v>3621</v>
      </c>
      <c r="C814" s="283" t="str">
        <f>IF(IF(ISERROR(HLOOKUP($B814,'Base facturation'!$C$4:$ALN$59,C$4,0)),"",HLOOKUP($B814,'Base facturation'!$C$4:$ALN$59,C$4,0))=0,"",IF(ISERROR(HLOOKUP($B814,'Base facturation'!$C$4:$ALN$59,C$4,0)),"",HLOOKUP($B814,'Base facturation'!$C$4:$ALN$59,C$4,0)))</f>
        <v/>
      </c>
      <c r="D814" s="283" t="str">
        <f>IF(IF(ISERROR(HLOOKUP($B814,'Base facturation'!$C$4:$ALN$59,D$4,0)),"",HLOOKUP($B814,'Base facturation'!$C$4:$ALN$59,D$4,0))=0,"",IF(ISERROR(HLOOKUP($B814,'Base facturation'!$C$4:$ALN$59,D$4,0)),"",HLOOKUP($B814,'Base facturation'!$C$4:$ALN$59,D$4,0)))</f>
        <v/>
      </c>
      <c r="E814" s="283" t="str">
        <f>IF(IF(ISERROR(HLOOKUP($B814,'Base facturation'!$C$4:$ALN$59,E$4,0)),"",HLOOKUP($B814,'Base facturation'!$C$4:$ALN$59,E$4,0))=0,"",IF(ISERROR(HLOOKUP($B814,'Base facturation'!$C$4:$ALN$59,E$4,0)),"",HLOOKUP($B814,'Base facturation'!$C$4:$ALN$59,E$4,0)))</f>
        <v/>
      </c>
      <c r="F814" s="287" t="str">
        <f>IF(IF(ISERROR(HLOOKUP($B814,'Base facturation'!$C$4:$ALN$59,F$4,0)),"",HLOOKUP($B814,'Base facturation'!$C$4:$ALN$59,F$4,0))=0,"",IF(ISERROR(HLOOKUP($B814,'Base facturation'!$C$4:$ALN$59,F$4,0)),"",HLOOKUP($B814,'Base facturation'!$C$4:$ALN$59,F$4,0)))</f>
        <v/>
      </c>
      <c r="G814" s="309" t="str">
        <f>IF(IF(ISERROR(HLOOKUP($B814,'Base facturation'!$C$4:$ALN$59,G$4,0)),"",HLOOKUP($B814,'Base facturation'!$C$4:$ALN$59,G$4,0))=0,"",IF(ISERROR(HLOOKUP($B814,'Base facturation'!$C$4:$ALN$59,G$4,0)),"",HLOOKUP($B814,'Base facturation'!$C$4:$ALN$59,G$4,0)))</f>
        <v/>
      </c>
      <c r="H814" s="309" t="str">
        <f>IF(IF(ISERROR(HLOOKUP($B814,'Base facturation'!$C$4:$ALN$59,H$4,0)),"",HLOOKUP($B814,'Base facturation'!$C$4:$ALN$59,H$4,0))=0,"",IF(ISERROR(HLOOKUP($B814,'Base facturation'!$C$4:$ALN$59,H$4,0)),"",HLOOKUP($B814,'Base facturation'!$C$4:$ALN$59,H$4,0)))</f>
        <v/>
      </c>
      <c r="I814" s="287" t="str">
        <f t="shared" si="12"/>
        <v/>
      </c>
      <c r="J814" s="299"/>
      <c r="K814" s="294"/>
      <c r="L814" s="294"/>
      <c r="M814" s="295"/>
    </row>
    <row r="815" spans="2:13" ht="19.600000000000001" customHeight="1" x14ac:dyDescent="0.25">
      <c r="B815" s="282" t="s">
        <v>3622</v>
      </c>
      <c r="C815" s="283" t="str">
        <f>IF(IF(ISERROR(HLOOKUP($B815,'Base facturation'!$C$4:$ALN$59,C$4,0)),"",HLOOKUP($B815,'Base facturation'!$C$4:$ALN$59,C$4,0))=0,"",IF(ISERROR(HLOOKUP($B815,'Base facturation'!$C$4:$ALN$59,C$4,0)),"",HLOOKUP($B815,'Base facturation'!$C$4:$ALN$59,C$4,0)))</f>
        <v/>
      </c>
      <c r="D815" s="283" t="str">
        <f>IF(IF(ISERROR(HLOOKUP($B815,'Base facturation'!$C$4:$ALN$59,D$4,0)),"",HLOOKUP($B815,'Base facturation'!$C$4:$ALN$59,D$4,0))=0,"",IF(ISERROR(HLOOKUP($B815,'Base facturation'!$C$4:$ALN$59,D$4,0)),"",HLOOKUP($B815,'Base facturation'!$C$4:$ALN$59,D$4,0)))</f>
        <v/>
      </c>
      <c r="E815" s="283" t="str">
        <f>IF(IF(ISERROR(HLOOKUP($B815,'Base facturation'!$C$4:$ALN$59,E$4,0)),"",HLOOKUP($B815,'Base facturation'!$C$4:$ALN$59,E$4,0))=0,"",IF(ISERROR(HLOOKUP($B815,'Base facturation'!$C$4:$ALN$59,E$4,0)),"",HLOOKUP($B815,'Base facturation'!$C$4:$ALN$59,E$4,0)))</f>
        <v/>
      </c>
      <c r="F815" s="287" t="str">
        <f>IF(IF(ISERROR(HLOOKUP($B815,'Base facturation'!$C$4:$ALN$59,F$4,0)),"",HLOOKUP($B815,'Base facturation'!$C$4:$ALN$59,F$4,0))=0,"",IF(ISERROR(HLOOKUP($B815,'Base facturation'!$C$4:$ALN$59,F$4,0)),"",HLOOKUP($B815,'Base facturation'!$C$4:$ALN$59,F$4,0)))</f>
        <v/>
      </c>
      <c r="G815" s="309" t="str">
        <f>IF(IF(ISERROR(HLOOKUP($B815,'Base facturation'!$C$4:$ALN$59,G$4,0)),"",HLOOKUP($B815,'Base facturation'!$C$4:$ALN$59,G$4,0))=0,"",IF(ISERROR(HLOOKUP($B815,'Base facturation'!$C$4:$ALN$59,G$4,0)),"",HLOOKUP($B815,'Base facturation'!$C$4:$ALN$59,G$4,0)))</f>
        <v/>
      </c>
      <c r="H815" s="309" t="str">
        <f>IF(IF(ISERROR(HLOOKUP($B815,'Base facturation'!$C$4:$ALN$59,H$4,0)),"",HLOOKUP($B815,'Base facturation'!$C$4:$ALN$59,H$4,0))=0,"",IF(ISERROR(HLOOKUP($B815,'Base facturation'!$C$4:$ALN$59,H$4,0)),"",HLOOKUP($B815,'Base facturation'!$C$4:$ALN$59,H$4,0)))</f>
        <v/>
      </c>
      <c r="I815" s="287" t="str">
        <f t="shared" si="12"/>
        <v/>
      </c>
      <c r="J815" s="299"/>
      <c r="K815" s="294"/>
      <c r="L815" s="294"/>
      <c r="M815" s="295"/>
    </row>
    <row r="816" spans="2:13" ht="19.600000000000001" customHeight="1" x14ac:dyDescent="0.25">
      <c r="B816" s="282" t="s">
        <v>3623</v>
      </c>
      <c r="C816" s="283" t="str">
        <f>IF(IF(ISERROR(HLOOKUP($B816,'Base facturation'!$C$4:$ALN$59,C$4,0)),"",HLOOKUP($B816,'Base facturation'!$C$4:$ALN$59,C$4,0))=0,"",IF(ISERROR(HLOOKUP($B816,'Base facturation'!$C$4:$ALN$59,C$4,0)),"",HLOOKUP($B816,'Base facturation'!$C$4:$ALN$59,C$4,0)))</f>
        <v/>
      </c>
      <c r="D816" s="283" t="str">
        <f>IF(IF(ISERROR(HLOOKUP($B816,'Base facturation'!$C$4:$ALN$59,D$4,0)),"",HLOOKUP($B816,'Base facturation'!$C$4:$ALN$59,D$4,0))=0,"",IF(ISERROR(HLOOKUP($B816,'Base facturation'!$C$4:$ALN$59,D$4,0)),"",HLOOKUP($B816,'Base facturation'!$C$4:$ALN$59,D$4,0)))</f>
        <v/>
      </c>
      <c r="E816" s="283" t="str">
        <f>IF(IF(ISERROR(HLOOKUP($B816,'Base facturation'!$C$4:$ALN$59,E$4,0)),"",HLOOKUP($B816,'Base facturation'!$C$4:$ALN$59,E$4,0))=0,"",IF(ISERROR(HLOOKUP($B816,'Base facturation'!$C$4:$ALN$59,E$4,0)),"",HLOOKUP($B816,'Base facturation'!$C$4:$ALN$59,E$4,0)))</f>
        <v/>
      </c>
      <c r="F816" s="287" t="str">
        <f>IF(IF(ISERROR(HLOOKUP($B816,'Base facturation'!$C$4:$ALN$59,F$4,0)),"",HLOOKUP($B816,'Base facturation'!$C$4:$ALN$59,F$4,0))=0,"",IF(ISERROR(HLOOKUP($B816,'Base facturation'!$C$4:$ALN$59,F$4,0)),"",HLOOKUP($B816,'Base facturation'!$C$4:$ALN$59,F$4,0)))</f>
        <v/>
      </c>
      <c r="G816" s="309" t="str">
        <f>IF(IF(ISERROR(HLOOKUP($B816,'Base facturation'!$C$4:$ALN$59,G$4,0)),"",HLOOKUP($B816,'Base facturation'!$C$4:$ALN$59,G$4,0))=0,"",IF(ISERROR(HLOOKUP($B816,'Base facturation'!$C$4:$ALN$59,G$4,0)),"",HLOOKUP($B816,'Base facturation'!$C$4:$ALN$59,G$4,0)))</f>
        <v/>
      </c>
      <c r="H816" s="309" t="str">
        <f>IF(IF(ISERROR(HLOOKUP($B816,'Base facturation'!$C$4:$ALN$59,H$4,0)),"",HLOOKUP($B816,'Base facturation'!$C$4:$ALN$59,H$4,0))=0,"",IF(ISERROR(HLOOKUP($B816,'Base facturation'!$C$4:$ALN$59,H$4,0)),"",HLOOKUP($B816,'Base facturation'!$C$4:$ALN$59,H$4,0)))</f>
        <v/>
      </c>
      <c r="I816" s="287" t="str">
        <f t="shared" si="12"/>
        <v/>
      </c>
      <c r="J816" s="299"/>
      <c r="K816" s="294"/>
      <c r="L816" s="294"/>
      <c r="M816" s="295"/>
    </row>
    <row r="817" spans="2:13" ht="19.600000000000001" customHeight="1" x14ac:dyDescent="0.25">
      <c r="B817" s="282" t="s">
        <v>3624</v>
      </c>
      <c r="C817" s="283" t="str">
        <f>IF(IF(ISERROR(HLOOKUP($B817,'Base facturation'!$C$4:$ALN$59,C$4,0)),"",HLOOKUP($B817,'Base facturation'!$C$4:$ALN$59,C$4,0))=0,"",IF(ISERROR(HLOOKUP($B817,'Base facturation'!$C$4:$ALN$59,C$4,0)),"",HLOOKUP($B817,'Base facturation'!$C$4:$ALN$59,C$4,0)))</f>
        <v/>
      </c>
      <c r="D817" s="283" t="str">
        <f>IF(IF(ISERROR(HLOOKUP($B817,'Base facturation'!$C$4:$ALN$59,D$4,0)),"",HLOOKUP($B817,'Base facturation'!$C$4:$ALN$59,D$4,0))=0,"",IF(ISERROR(HLOOKUP($B817,'Base facturation'!$C$4:$ALN$59,D$4,0)),"",HLOOKUP($B817,'Base facturation'!$C$4:$ALN$59,D$4,0)))</f>
        <v/>
      </c>
      <c r="E817" s="283" t="str">
        <f>IF(IF(ISERROR(HLOOKUP($B817,'Base facturation'!$C$4:$ALN$59,E$4,0)),"",HLOOKUP($B817,'Base facturation'!$C$4:$ALN$59,E$4,0))=0,"",IF(ISERROR(HLOOKUP($B817,'Base facturation'!$C$4:$ALN$59,E$4,0)),"",HLOOKUP($B817,'Base facturation'!$C$4:$ALN$59,E$4,0)))</f>
        <v/>
      </c>
      <c r="F817" s="287" t="str">
        <f>IF(IF(ISERROR(HLOOKUP($B817,'Base facturation'!$C$4:$ALN$59,F$4,0)),"",HLOOKUP($B817,'Base facturation'!$C$4:$ALN$59,F$4,0))=0,"",IF(ISERROR(HLOOKUP($B817,'Base facturation'!$C$4:$ALN$59,F$4,0)),"",HLOOKUP($B817,'Base facturation'!$C$4:$ALN$59,F$4,0)))</f>
        <v/>
      </c>
      <c r="G817" s="309" t="str">
        <f>IF(IF(ISERROR(HLOOKUP($B817,'Base facturation'!$C$4:$ALN$59,G$4,0)),"",HLOOKUP($B817,'Base facturation'!$C$4:$ALN$59,G$4,0))=0,"",IF(ISERROR(HLOOKUP($B817,'Base facturation'!$C$4:$ALN$59,G$4,0)),"",HLOOKUP($B817,'Base facturation'!$C$4:$ALN$59,G$4,0)))</f>
        <v/>
      </c>
      <c r="H817" s="309" t="str">
        <f>IF(IF(ISERROR(HLOOKUP($B817,'Base facturation'!$C$4:$ALN$59,H$4,0)),"",HLOOKUP($B817,'Base facturation'!$C$4:$ALN$59,H$4,0))=0,"",IF(ISERROR(HLOOKUP($B817,'Base facturation'!$C$4:$ALN$59,H$4,0)),"",HLOOKUP($B817,'Base facturation'!$C$4:$ALN$59,H$4,0)))</f>
        <v/>
      </c>
      <c r="I817" s="287" t="str">
        <f t="shared" si="12"/>
        <v/>
      </c>
      <c r="J817" s="299"/>
      <c r="K817" s="294"/>
      <c r="L817" s="294"/>
      <c r="M817" s="295"/>
    </row>
    <row r="818" spans="2:13" ht="19.600000000000001" customHeight="1" x14ac:dyDescent="0.25">
      <c r="B818" s="282" t="s">
        <v>3625</v>
      </c>
      <c r="C818" s="283" t="str">
        <f>IF(IF(ISERROR(HLOOKUP($B818,'Base facturation'!$C$4:$ALN$59,C$4,0)),"",HLOOKUP($B818,'Base facturation'!$C$4:$ALN$59,C$4,0))=0,"",IF(ISERROR(HLOOKUP($B818,'Base facturation'!$C$4:$ALN$59,C$4,0)),"",HLOOKUP($B818,'Base facturation'!$C$4:$ALN$59,C$4,0)))</f>
        <v/>
      </c>
      <c r="D818" s="283" t="str">
        <f>IF(IF(ISERROR(HLOOKUP($B818,'Base facturation'!$C$4:$ALN$59,D$4,0)),"",HLOOKUP($B818,'Base facturation'!$C$4:$ALN$59,D$4,0))=0,"",IF(ISERROR(HLOOKUP($B818,'Base facturation'!$C$4:$ALN$59,D$4,0)),"",HLOOKUP($B818,'Base facturation'!$C$4:$ALN$59,D$4,0)))</f>
        <v/>
      </c>
      <c r="E818" s="283" t="str">
        <f>IF(IF(ISERROR(HLOOKUP($B818,'Base facturation'!$C$4:$ALN$59,E$4,0)),"",HLOOKUP($B818,'Base facturation'!$C$4:$ALN$59,E$4,0))=0,"",IF(ISERROR(HLOOKUP($B818,'Base facturation'!$C$4:$ALN$59,E$4,0)),"",HLOOKUP($B818,'Base facturation'!$C$4:$ALN$59,E$4,0)))</f>
        <v/>
      </c>
      <c r="F818" s="287" t="str">
        <f>IF(IF(ISERROR(HLOOKUP($B818,'Base facturation'!$C$4:$ALN$59,F$4,0)),"",HLOOKUP($B818,'Base facturation'!$C$4:$ALN$59,F$4,0))=0,"",IF(ISERROR(HLOOKUP($B818,'Base facturation'!$C$4:$ALN$59,F$4,0)),"",HLOOKUP($B818,'Base facturation'!$C$4:$ALN$59,F$4,0)))</f>
        <v/>
      </c>
      <c r="G818" s="309" t="str">
        <f>IF(IF(ISERROR(HLOOKUP($B818,'Base facturation'!$C$4:$ALN$59,G$4,0)),"",HLOOKUP($B818,'Base facturation'!$C$4:$ALN$59,G$4,0))=0,"",IF(ISERROR(HLOOKUP($B818,'Base facturation'!$C$4:$ALN$59,G$4,0)),"",HLOOKUP($B818,'Base facturation'!$C$4:$ALN$59,G$4,0)))</f>
        <v/>
      </c>
      <c r="H818" s="309" t="str">
        <f>IF(IF(ISERROR(HLOOKUP($B818,'Base facturation'!$C$4:$ALN$59,H$4,0)),"",HLOOKUP($B818,'Base facturation'!$C$4:$ALN$59,H$4,0))=0,"",IF(ISERROR(HLOOKUP($B818,'Base facturation'!$C$4:$ALN$59,H$4,0)),"",HLOOKUP($B818,'Base facturation'!$C$4:$ALN$59,H$4,0)))</f>
        <v/>
      </c>
      <c r="I818" s="287" t="str">
        <f t="shared" si="12"/>
        <v/>
      </c>
      <c r="J818" s="299"/>
      <c r="K818" s="294"/>
      <c r="L818" s="294"/>
      <c r="M818" s="295"/>
    </row>
    <row r="819" spans="2:13" ht="19.600000000000001" customHeight="1" x14ac:dyDescent="0.25">
      <c r="B819" s="282" t="s">
        <v>3626</v>
      </c>
      <c r="C819" s="283" t="str">
        <f>IF(IF(ISERROR(HLOOKUP($B819,'Base facturation'!$C$4:$ALN$59,C$4,0)),"",HLOOKUP($B819,'Base facturation'!$C$4:$ALN$59,C$4,0))=0,"",IF(ISERROR(HLOOKUP($B819,'Base facturation'!$C$4:$ALN$59,C$4,0)),"",HLOOKUP($B819,'Base facturation'!$C$4:$ALN$59,C$4,0)))</f>
        <v/>
      </c>
      <c r="D819" s="283" t="str">
        <f>IF(IF(ISERROR(HLOOKUP($B819,'Base facturation'!$C$4:$ALN$59,D$4,0)),"",HLOOKUP($B819,'Base facturation'!$C$4:$ALN$59,D$4,0))=0,"",IF(ISERROR(HLOOKUP($B819,'Base facturation'!$C$4:$ALN$59,D$4,0)),"",HLOOKUP($B819,'Base facturation'!$C$4:$ALN$59,D$4,0)))</f>
        <v/>
      </c>
      <c r="E819" s="283" t="str">
        <f>IF(IF(ISERROR(HLOOKUP($B819,'Base facturation'!$C$4:$ALN$59,E$4,0)),"",HLOOKUP($B819,'Base facturation'!$C$4:$ALN$59,E$4,0))=0,"",IF(ISERROR(HLOOKUP($B819,'Base facturation'!$C$4:$ALN$59,E$4,0)),"",HLOOKUP($B819,'Base facturation'!$C$4:$ALN$59,E$4,0)))</f>
        <v/>
      </c>
      <c r="F819" s="287" t="str">
        <f>IF(IF(ISERROR(HLOOKUP($B819,'Base facturation'!$C$4:$ALN$59,F$4,0)),"",HLOOKUP($B819,'Base facturation'!$C$4:$ALN$59,F$4,0))=0,"",IF(ISERROR(HLOOKUP($B819,'Base facturation'!$C$4:$ALN$59,F$4,0)),"",HLOOKUP($B819,'Base facturation'!$C$4:$ALN$59,F$4,0)))</f>
        <v/>
      </c>
      <c r="G819" s="309" t="str">
        <f>IF(IF(ISERROR(HLOOKUP($B819,'Base facturation'!$C$4:$ALN$59,G$4,0)),"",HLOOKUP($B819,'Base facturation'!$C$4:$ALN$59,G$4,0))=0,"",IF(ISERROR(HLOOKUP($B819,'Base facturation'!$C$4:$ALN$59,G$4,0)),"",HLOOKUP($B819,'Base facturation'!$C$4:$ALN$59,G$4,0)))</f>
        <v/>
      </c>
      <c r="H819" s="309" t="str">
        <f>IF(IF(ISERROR(HLOOKUP($B819,'Base facturation'!$C$4:$ALN$59,H$4,0)),"",HLOOKUP($B819,'Base facturation'!$C$4:$ALN$59,H$4,0))=0,"",IF(ISERROR(HLOOKUP($B819,'Base facturation'!$C$4:$ALN$59,H$4,0)),"",HLOOKUP($B819,'Base facturation'!$C$4:$ALN$59,H$4,0)))</f>
        <v/>
      </c>
      <c r="I819" s="287" t="str">
        <f t="shared" si="12"/>
        <v/>
      </c>
      <c r="J819" s="299"/>
      <c r="K819" s="294"/>
      <c r="L819" s="294"/>
      <c r="M819" s="295"/>
    </row>
    <row r="820" spans="2:13" ht="19.600000000000001" customHeight="1" x14ac:dyDescent="0.25">
      <c r="B820" s="282" t="s">
        <v>3627</v>
      </c>
      <c r="C820" s="283" t="str">
        <f>IF(IF(ISERROR(HLOOKUP($B820,'Base facturation'!$C$4:$ALN$59,C$4,0)),"",HLOOKUP($B820,'Base facturation'!$C$4:$ALN$59,C$4,0))=0,"",IF(ISERROR(HLOOKUP($B820,'Base facturation'!$C$4:$ALN$59,C$4,0)),"",HLOOKUP($B820,'Base facturation'!$C$4:$ALN$59,C$4,0)))</f>
        <v/>
      </c>
      <c r="D820" s="283" t="str">
        <f>IF(IF(ISERROR(HLOOKUP($B820,'Base facturation'!$C$4:$ALN$59,D$4,0)),"",HLOOKUP($B820,'Base facturation'!$C$4:$ALN$59,D$4,0))=0,"",IF(ISERROR(HLOOKUP($B820,'Base facturation'!$C$4:$ALN$59,D$4,0)),"",HLOOKUP($B820,'Base facturation'!$C$4:$ALN$59,D$4,0)))</f>
        <v/>
      </c>
      <c r="E820" s="283" t="str">
        <f>IF(IF(ISERROR(HLOOKUP($B820,'Base facturation'!$C$4:$ALN$59,E$4,0)),"",HLOOKUP($B820,'Base facturation'!$C$4:$ALN$59,E$4,0))=0,"",IF(ISERROR(HLOOKUP($B820,'Base facturation'!$C$4:$ALN$59,E$4,0)),"",HLOOKUP($B820,'Base facturation'!$C$4:$ALN$59,E$4,0)))</f>
        <v/>
      </c>
      <c r="F820" s="287" t="str">
        <f>IF(IF(ISERROR(HLOOKUP($B820,'Base facturation'!$C$4:$ALN$59,F$4,0)),"",HLOOKUP($B820,'Base facturation'!$C$4:$ALN$59,F$4,0))=0,"",IF(ISERROR(HLOOKUP($B820,'Base facturation'!$C$4:$ALN$59,F$4,0)),"",HLOOKUP($B820,'Base facturation'!$C$4:$ALN$59,F$4,0)))</f>
        <v/>
      </c>
      <c r="G820" s="309" t="str">
        <f>IF(IF(ISERROR(HLOOKUP($B820,'Base facturation'!$C$4:$ALN$59,G$4,0)),"",HLOOKUP($B820,'Base facturation'!$C$4:$ALN$59,G$4,0))=0,"",IF(ISERROR(HLOOKUP($B820,'Base facturation'!$C$4:$ALN$59,G$4,0)),"",HLOOKUP($B820,'Base facturation'!$C$4:$ALN$59,G$4,0)))</f>
        <v/>
      </c>
      <c r="H820" s="309" t="str">
        <f>IF(IF(ISERROR(HLOOKUP($B820,'Base facturation'!$C$4:$ALN$59,H$4,0)),"",HLOOKUP($B820,'Base facturation'!$C$4:$ALN$59,H$4,0))=0,"",IF(ISERROR(HLOOKUP($B820,'Base facturation'!$C$4:$ALN$59,H$4,0)),"",HLOOKUP($B820,'Base facturation'!$C$4:$ALN$59,H$4,0)))</f>
        <v/>
      </c>
      <c r="I820" s="287" t="str">
        <f t="shared" si="12"/>
        <v/>
      </c>
      <c r="J820" s="299"/>
      <c r="K820" s="294"/>
      <c r="L820" s="294"/>
      <c r="M820" s="295"/>
    </row>
    <row r="821" spans="2:13" ht="19.600000000000001" customHeight="1" x14ac:dyDescent="0.25">
      <c r="B821" s="282" t="s">
        <v>3628</v>
      </c>
      <c r="C821" s="283" t="str">
        <f>IF(IF(ISERROR(HLOOKUP($B821,'Base facturation'!$C$4:$ALN$59,C$4,0)),"",HLOOKUP($B821,'Base facturation'!$C$4:$ALN$59,C$4,0))=0,"",IF(ISERROR(HLOOKUP($B821,'Base facturation'!$C$4:$ALN$59,C$4,0)),"",HLOOKUP($B821,'Base facturation'!$C$4:$ALN$59,C$4,0)))</f>
        <v/>
      </c>
      <c r="D821" s="283" t="str">
        <f>IF(IF(ISERROR(HLOOKUP($B821,'Base facturation'!$C$4:$ALN$59,D$4,0)),"",HLOOKUP($B821,'Base facturation'!$C$4:$ALN$59,D$4,0))=0,"",IF(ISERROR(HLOOKUP($B821,'Base facturation'!$C$4:$ALN$59,D$4,0)),"",HLOOKUP($B821,'Base facturation'!$C$4:$ALN$59,D$4,0)))</f>
        <v/>
      </c>
      <c r="E821" s="283" t="str">
        <f>IF(IF(ISERROR(HLOOKUP($B821,'Base facturation'!$C$4:$ALN$59,E$4,0)),"",HLOOKUP($B821,'Base facturation'!$C$4:$ALN$59,E$4,0))=0,"",IF(ISERROR(HLOOKUP($B821,'Base facturation'!$C$4:$ALN$59,E$4,0)),"",HLOOKUP($B821,'Base facturation'!$C$4:$ALN$59,E$4,0)))</f>
        <v/>
      </c>
      <c r="F821" s="287" t="str">
        <f>IF(IF(ISERROR(HLOOKUP($B821,'Base facturation'!$C$4:$ALN$59,F$4,0)),"",HLOOKUP($B821,'Base facturation'!$C$4:$ALN$59,F$4,0))=0,"",IF(ISERROR(HLOOKUP($B821,'Base facturation'!$C$4:$ALN$59,F$4,0)),"",HLOOKUP($B821,'Base facturation'!$C$4:$ALN$59,F$4,0)))</f>
        <v/>
      </c>
      <c r="G821" s="309" t="str">
        <f>IF(IF(ISERROR(HLOOKUP($B821,'Base facturation'!$C$4:$ALN$59,G$4,0)),"",HLOOKUP($B821,'Base facturation'!$C$4:$ALN$59,G$4,0))=0,"",IF(ISERROR(HLOOKUP($B821,'Base facturation'!$C$4:$ALN$59,G$4,0)),"",HLOOKUP($B821,'Base facturation'!$C$4:$ALN$59,G$4,0)))</f>
        <v/>
      </c>
      <c r="H821" s="309" t="str">
        <f>IF(IF(ISERROR(HLOOKUP($B821,'Base facturation'!$C$4:$ALN$59,H$4,0)),"",HLOOKUP($B821,'Base facturation'!$C$4:$ALN$59,H$4,0))=0,"",IF(ISERROR(HLOOKUP($B821,'Base facturation'!$C$4:$ALN$59,H$4,0)),"",HLOOKUP($B821,'Base facturation'!$C$4:$ALN$59,H$4,0)))</f>
        <v/>
      </c>
      <c r="I821" s="287" t="str">
        <f t="shared" si="12"/>
        <v/>
      </c>
      <c r="J821" s="299"/>
      <c r="K821" s="294"/>
      <c r="L821" s="294"/>
      <c r="M821" s="295"/>
    </row>
    <row r="822" spans="2:13" ht="19.600000000000001" customHeight="1" x14ac:dyDescent="0.25">
      <c r="B822" s="282" t="s">
        <v>3629</v>
      </c>
      <c r="C822" s="283" t="str">
        <f>IF(IF(ISERROR(HLOOKUP($B822,'Base facturation'!$C$4:$ALN$59,C$4,0)),"",HLOOKUP($B822,'Base facturation'!$C$4:$ALN$59,C$4,0))=0,"",IF(ISERROR(HLOOKUP($B822,'Base facturation'!$C$4:$ALN$59,C$4,0)),"",HLOOKUP($B822,'Base facturation'!$C$4:$ALN$59,C$4,0)))</f>
        <v/>
      </c>
      <c r="D822" s="283" t="str">
        <f>IF(IF(ISERROR(HLOOKUP($B822,'Base facturation'!$C$4:$ALN$59,D$4,0)),"",HLOOKUP($B822,'Base facturation'!$C$4:$ALN$59,D$4,0))=0,"",IF(ISERROR(HLOOKUP($B822,'Base facturation'!$C$4:$ALN$59,D$4,0)),"",HLOOKUP($B822,'Base facturation'!$C$4:$ALN$59,D$4,0)))</f>
        <v/>
      </c>
      <c r="E822" s="283" t="str">
        <f>IF(IF(ISERROR(HLOOKUP($B822,'Base facturation'!$C$4:$ALN$59,E$4,0)),"",HLOOKUP($B822,'Base facturation'!$C$4:$ALN$59,E$4,0))=0,"",IF(ISERROR(HLOOKUP($B822,'Base facturation'!$C$4:$ALN$59,E$4,0)),"",HLOOKUP($B822,'Base facturation'!$C$4:$ALN$59,E$4,0)))</f>
        <v/>
      </c>
      <c r="F822" s="287" t="str">
        <f>IF(IF(ISERROR(HLOOKUP($B822,'Base facturation'!$C$4:$ALN$59,F$4,0)),"",HLOOKUP($B822,'Base facturation'!$C$4:$ALN$59,F$4,0))=0,"",IF(ISERROR(HLOOKUP($B822,'Base facturation'!$C$4:$ALN$59,F$4,0)),"",HLOOKUP($B822,'Base facturation'!$C$4:$ALN$59,F$4,0)))</f>
        <v/>
      </c>
      <c r="G822" s="309" t="str">
        <f>IF(IF(ISERROR(HLOOKUP($B822,'Base facturation'!$C$4:$ALN$59,G$4,0)),"",HLOOKUP($B822,'Base facturation'!$C$4:$ALN$59,G$4,0))=0,"",IF(ISERROR(HLOOKUP($B822,'Base facturation'!$C$4:$ALN$59,G$4,0)),"",HLOOKUP($B822,'Base facturation'!$C$4:$ALN$59,G$4,0)))</f>
        <v/>
      </c>
      <c r="H822" s="309" t="str">
        <f>IF(IF(ISERROR(HLOOKUP($B822,'Base facturation'!$C$4:$ALN$59,H$4,0)),"",HLOOKUP($B822,'Base facturation'!$C$4:$ALN$59,H$4,0))=0,"",IF(ISERROR(HLOOKUP($B822,'Base facturation'!$C$4:$ALN$59,H$4,0)),"",HLOOKUP($B822,'Base facturation'!$C$4:$ALN$59,H$4,0)))</f>
        <v/>
      </c>
      <c r="I822" s="287" t="str">
        <f t="shared" si="12"/>
        <v/>
      </c>
      <c r="J822" s="299"/>
      <c r="K822" s="294"/>
      <c r="L822" s="294"/>
      <c r="M822" s="295"/>
    </row>
    <row r="823" spans="2:13" ht="19.600000000000001" customHeight="1" x14ac:dyDescent="0.25">
      <c r="B823" s="282" t="s">
        <v>3630</v>
      </c>
      <c r="C823" s="283" t="str">
        <f>IF(IF(ISERROR(HLOOKUP($B823,'Base facturation'!$C$4:$ALN$59,C$4,0)),"",HLOOKUP($B823,'Base facturation'!$C$4:$ALN$59,C$4,0))=0,"",IF(ISERROR(HLOOKUP($B823,'Base facturation'!$C$4:$ALN$59,C$4,0)),"",HLOOKUP($B823,'Base facturation'!$C$4:$ALN$59,C$4,0)))</f>
        <v/>
      </c>
      <c r="D823" s="283" t="str">
        <f>IF(IF(ISERROR(HLOOKUP($B823,'Base facturation'!$C$4:$ALN$59,D$4,0)),"",HLOOKUP($B823,'Base facturation'!$C$4:$ALN$59,D$4,0))=0,"",IF(ISERROR(HLOOKUP($B823,'Base facturation'!$C$4:$ALN$59,D$4,0)),"",HLOOKUP($B823,'Base facturation'!$C$4:$ALN$59,D$4,0)))</f>
        <v/>
      </c>
      <c r="E823" s="283" t="str">
        <f>IF(IF(ISERROR(HLOOKUP($B823,'Base facturation'!$C$4:$ALN$59,E$4,0)),"",HLOOKUP($B823,'Base facturation'!$C$4:$ALN$59,E$4,0))=0,"",IF(ISERROR(HLOOKUP($B823,'Base facturation'!$C$4:$ALN$59,E$4,0)),"",HLOOKUP($B823,'Base facturation'!$C$4:$ALN$59,E$4,0)))</f>
        <v/>
      </c>
      <c r="F823" s="287" t="str">
        <f>IF(IF(ISERROR(HLOOKUP($B823,'Base facturation'!$C$4:$ALN$59,F$4,0)),"",HLOOKUP($B823,'Base facturation'!$C$4:$ALN$59,F$4,0))=0,"",IF(ISERROR(HLOOKUP($B823,'Base facturation'!$C$4:$ALN$59,F$4,0)),"",HLOOKUP($B823,'Base facturation'!$C$4:$ALN$59,F$4,0)))</f>
        <v/>
      </c>
      <c r="G823" s="309" t="str">
        <f>IF(IF(ISERROR(HLOOKUP($B823,'Base facturation'!$C$4:$ALN$59,G$4,0)),"",HLOOKUP($B823,'Base facturation'!$C$4:$ALN$59,G$4,0))=0,"",IF(ISERROR(HLOOKUP($B823,'Base facturation'!$C$4:$ALN$59,G$4,0)),"",HLOOKUP($B823,'Base facturation'!$C$4:$ALN$59,G$4,0)))</f>
        <v/>
      </c>
      <c r="H823" s="309" t="str">
        <f>IF(IF(ISERROR(HLOOKUP($B823,'Base facturation'!$C$4:$ALN$59,H$4,0)),"",HLOOKUP($B823,'Base facturation'!$C$4:$ALN$59,H$4,0))=0,"",IF(ISERROR(HLOOKUP($B823,'Base facturation'!$C$4:$ALN$59,H$4,0)),"",HLOOKUP($B823,'Base facturation'!$C$4:$ALN$59,H$4,0)))</f>
        <v/>
      </c>
      <c r="I823" s="287" t="str">
        <f t="shared" si="12"/>
        <v/>
      </c>
      <c r="J823" s="299"/>
      <c r="K823" s="294"/>
      <c r="L823" s="294"/>
      <c r="M823" s="295"/>
    </row>
    <row r="824" spans="2:13" ht="19.600000000000001" customHeight="1" x14ac:dyDescent="0.25">
      <c r="B824" s="282" t="s">
        <v>3631</v>
      </c>
      <c r="C824" s="283" t="str">
        <f>IF(IF(ISERROR(HLOOKUP($B824,'Base facturation'!$C$4:$ALN$59,C$4,0)),"",HLOOKUP($B824,'Base facturation'!$C$4:$ALN$59,C$4,0))=0,"",IF(ISERROR(HLOOKUP($B824,'Base facturation'!$C$4:$ALN$59,C$4,0)),"",HLOOKUP($B824,'Base facturation'!$C$4:$ALN$59,C$4,0)))</f>
        <v/>
      </c>
      <c r="D824" s="283" t="str">
        <f>IF(IF(ISERROR(HLOOKUP($B824,'Base facturation'!$C$4:$ALN$59,D$4,0)),"",HLOOKUP($B824,'Base facturation'!$C$4:$ALN$59,D$4,0))=0,"",IF(ISERROR(HLOOKUP($B824,'Base facturation'!$C$4:$ALN$59,D$4,0)),"",HLOOKUP($B824,'Base facturation'!$C$4:$ALN$59,D$4,0)))</f>
        <v/>
      </c>
      <c r="E824" s="283" t="str">
        <f>IF(IF(ISERROR(HLOOKUP($B824,'Base facturation'!$C$4:$ALN$59,E$4,0)),"",HLOOKUP($B824,'Base facturation'!$C$4:$ALN$59,E$4,0))=0,"",IF(ISERROR(HLOOKUP($B824,'Base facturation'!$C$4:$ALN$59,E$4,0)),"",HLOOKUP($B824,'Base facturation'!$C$4:$ALN$59,E$4,0)))</f>
        <v/>
      </c>
      <c r="F824" s="287" t="str">
        <f>IF(IF(ISERROR(HLOOKUP($B824,'Base facturation'!$C$4:$ALN$59,F$4,0)),"",HLOOKUP($B824,'Base facturation'!$C$4:$ALN$59,F$4,0))=0,"",IF(ISERROR(HLOOKUP($B824,'Base facturation'!$C$4:$ALN$59,F$4,0)),"",HLOOKUP($B824,'Base facturation'!$C$4:$ALN$59,F$4,0)))</f>
        <v/>
      </c>
      <c r="G824" s="309" t="str">
        <f>IF(IF(ISERROR(HLOOKUP($B824,'Base facturation'!$C$4:$ALN$59,G$4,0)),"",HLOOKUP($B824,'Base facturation'!$C$4:$ALN$59,G$4,0))=0,"",IF(ISERROR(HLOOKUP($B824,'Base facturation'!$C$4:$ALN$59,G$4,0)),"",HLOOKUP($B824,'Base facturation'!$C$4:$ALN$59,G$4,0)))</f>
        <v/>
      </c>
      <c r="H824" s="309" t="str">
        <f>IF(IF(ISERROR(HLOOKUP($B824,'Base facturation'!$C$4:$ALN$59,H$4,0)),"",HLOOKUP($B824,'Base facturation'!$C$4:$ALN$59,H$4,0))=0,"",IF(ISERROR(HLOOKUP($B824,'Base facturation'!$C$4:$ALN$59,H$4,0)),"",HLOOKUP($B824,'Base facturation'!$C$4:$ALN$59,H$4,0)))</f>
        <v/>
      </c>
      <c r="I824" s="287" t="str">
        <f t="shared" si="12"/>
        <v/>
      </c>
      <c r="J824" s="299"/>
      <c r="K824" s="294"/>
      <c r="L824" s="294"/>
      <c r="M824" s="295"/>
    </row>
    <row r="825" spans="2:13" ht="19.600000000000001" customHeight="1" x14ac:dyDescent="0.25">
      <c r="B825" s="282" t="s">
        <v>3632</v>
      </c>
      <c r="C825" s="283" t="str">
        <f>IF(IF(ISERROR(HLOOKUP($B825,'Base facturation'!$C$4:$ALN$59,C$4,0)),"",HLOOKUP($B825,'Base facturation'!$C$4:$ALN$59,C$4,0))=0,"",IF(ISERROR(HLOOKUP($B825,'Base facturation'!$C$4:$ALN$59,C$4,0)),"",HLOOKUP($B825,'Base facturation'!$C$4:$ALN$59,C$4,0)))</f>
        <v/>
      </c>
      <c r="D825" s="283" t="str">
        <f>IF(IF(ISERROR(HLOOKUP($B825,'Base facturation'!$C$4:$ALN$59,D$4,0)),"",HLOOKUP($B825,'Base facturation'!$C$4:$ALN$59,D$4,0))=0,"",IF(ISERROR(HLOOKUP($B825,'Base facturation'!$C$4:$ALN$59,D$4,0)),"",HLOOKUP($B825,'Base facturation'!$C$4:$ALN$59,D$4,0)))</f>
        <v/>
      </c>
      <c r="E825" s="283" t="str">
        <f>IF(IF(ISERROR(HLOOKUP($B825,'Base facturation'!$C$4:$ALN$59,E$4,0)),"",HLOOKUP($B825,'Base facturation'!$C$4:$ALN$59,E$4,0))=0,"",IF(ISERROR(HLOOKUP($B825,'Base facturation'!$C$4:$ALN$59,E$4,0)),"",HLOOKUP($B825,'Base facturation'!$C$4:$ALN$59,E$4,0)))</f>
        <v/>
      </c>
      <c r="F825" s="287" t="str">
        <f>IF(IF(ISERROR(HLOOKUP($B825,'Base facturation'!$C$4:$ALN$59,F$4,0)),"",HLOOKUP($B825,'Base facturation'!$C$4:$ALN$59,F$4,0))=0,"",IF(ISERROR(HLOOKUP($B825,'Base facturation'!$C$4:$ALN$59,F$4,0)),"",HLOOKUP($B825,'Base facturation'!$C$4:$ALN$59,F$4,0)))</f>
        <v/>
      </c>
      <c r="G825" s="309" t="str">
        <f>IF(IF(ISERROR(HLOOKUP($B825,'Base facturation'!$C$4:$ALN$59,G$4,0)),"",HLOOKUP($B825,'Base facturation'!$C$4:$ALN$59,G$4,0))=0,"",IF(ISERROR(HLOOKUP($B825,'Base facturation'!$C$4:$ALN$59,G$4,0)),"",HLOOKUP($B825,'Base facturation'!$C$4:$ALN$59,G$4,0)))</f>
        <v/>
      </c>
      <c r="H825" s="309" t="str">
        <f>IF(IF(ISERROR(HLOOKUP($B825,'Base facturation'!$C$4:$ALN$59,H$4,0)),"",HLOOKUP($B825,'Base facturation'!$C$4:$ALN$59,H$4,0))=0,"",IF(ISERROR(HLOOKUP($B825,'Base facturation'!$C$4:$ALN$59,H$4,0)),"",HLOOKUP($B825,'Base facturation'!$C$4:$ALN$59,H$4,0)))</f>
        <v/>
      </c>
      <c r="I825" s="287" t="str">
        <f t="shared" si="12"/>
        <v/>
      </c>
      <c r="J825" s="299"/>
      <c r="K825" s="294"/>
      <c r="L825" s="294"/>
      <c r="M825" s="295"/>
    </row>
    <row r="826" spans="2:13" ht="19.600000000000001" customHeight="1" x14ac:dyDescent="0.25">
      <c r="B826" s="282" t="s">
        <v>3633</v>
      </c>
      <c r="C826" s="283" t="str">
        <f>IF(IF(ISERROR(HLOOKUP($B826,'Base facturation'!$C$4:$ALN$59,C$4,0)),"",HLOOKUP($B826,'Base facturation'!$C$4:$ALN$59,C$4,0))=0,"",IF(ISERROR(HLOOKUP($B826,'Base facturation'!$C$4:$ALN$59,C$4,0)),"",HLOOKUP($B826,'Base facturation'!$C$4:$ALN$59,C$4,0)))</f>
        <v/>
      </c>
      <c r="D826" s="283" t="str">
        <f>IF(IF(ISERROR(HLOOKUP($B826,'Base facturation'!$C$4:$ALN$59,D$4,0)),"",HLOOKUP($B826,'Base facturation'!$C$4:$ALN$59,D$4,0))=0,"",IF(ISERROR(HLOOKUP($B826,'Base facturation'!$C$4:$ALN$59,D$4,0)),"",HLOOKUP($B826,'Base facturation'!$C$4:$ALN$59,D$4,0)))</f>
        <v/>
      </c>
      <c r="E826" s="283" t="str">
        <f>IF(IF(ISERROR(HLOOKUP($B826,'Base facturation'!$C$4:$ALN$59,E$4,0)),"",HLOOKUP($B826,'Base facturation'!$C$4:$ALN$59,E$4,0))=0,"",IF(ISERROR(HLOOKUP($B826,'Base facturation'!$C$4:$ALN$59,E$4,0)),"",HLOOKUP($B826,'Base facturation'!$C$4:$ALN$59,E$4,0)))</f>
        <v/>
      </c>
      <c r="F826" s="287" t="str">
        <f>IF(IF(ISERROR(HLOOKUP($B826,'Base facturation'!$C$4:$ALN$59,F$4,0)),"",HLOOKUP($B826,'Base facturation'!$C$4:$ALN$59,F$4,0))=0,"",IF(ISERROR(HLOOKUP($B826,'Base facturation'!$C$4:$ALN$59,F$4,0)),"",HLOOKUP($B826,'Base facturation'!$C$4:$ALN$59,F$4,0)))</f>
        <v/>
      </c>
      <c r="G826" s="309" t="str">
        <f>IF(IF(ISERROR(HLOOKUP($B826,'Base facturation'!$C$4:$ALN$59,G$4,0)),"",HLOOKUP($B826,'Base facturation'!$C$4:$ALN$59,G$4,0))=0,"",IF(ISERROR(HLOOKUP($B826,'Base facturation'!$C$4:$ALN$59,G$4,0)),"",HLOOKUP($B826,'Base facturation'!$C$4:$ALN$59,G$4,0)))</f>
        <v/>
      </c>
      <c r="H826" s="309" t="str">
        <f>IF(IF(ISERROR(HLOOKUP($B826,'Base facturation'!$C$4:$ALN$59,H$4,0)),"",HLOOKUP($B826,'Base facturation'!$C$4:$ALN$59,H$4,0))=0,"",IF(ISERROR(HLOOKUP($B826,'Base facturation'!$C$4:$ALN$59,H$4,0)),"",HLOOKUP($B826,'Base facturation'!$C$4:$ALN$59,H$4,0)))</f>
        <v/>
      </c>
      <c r="I826" s="287" t="str">
        <f t="shared" si="12"/>
        <v/>
      </c>
      <c r="J826" s="299"/>
      <c r="K826" s="294"/>
      <c r="L826" s="294"/>
      <c r="M826" s="295"/>
    </row>
    <row r="827" spans="2:13" ht="19.600000000000001" customHeight="1" x14ac:dyDescent="0.25">
      <c r="B827" s="282" t="s">
        <v>3634</v>
      </c>
      <c r="C827" s="283" t="str">
        <f>IF(IF(ISERROR(HLOOKUP($B827,'Base facturation'!$C$4:$ALN$59,C$4,0)),"",HLOOKUP($B827,'Base facturation'!$C$4:$ALN$59,C$4,0))=0,"",IF(ISERROR(HLOOKUP($B827,'Base facturation'!$C$4:$ALN$59,C$4,0)),"",HLOOKUP($B827,'Base facturation'!$C$4:$ALN$59,C$4,0)))</f>
        <v/>
      </c>
      <c r="D827" s="283" t="str">
        <f>IF(IF(ISERROR(HLOOKUP($B827,'Base facturation'!$C$4:$ALN$59,D$4,0)),"",HLOOKUP($B827,'Base facturation'!$C$4:$ALN$59,D$4,0))=0,"",IF(ISERROR(HLOOKUP($B827,'Base facturation'!$C$4:$ALN$59,D$4,0)),"",HLOOKUP($B827,'Base facturation'!$C$4:$ALN$59,D$4,0)))</f>
        <v/>
      </c>
      <c r="E827" s="283" t="str">
        <f>IF(IF(ISERROR(HLOOKUP($B827,'Base facturation'!$C$4:$ALN$59,E$4,0)),"",HLOOKUP($B827,'Base facturation'!$C$4:$ALN$59,E$4,0))=0,"",IF(ISERROR(HLOOKUP($B827,'Base facturation'!$C$4:$ALN$59,E$4,0)),"",HLOOKUP($B827,'Base facturation'!$C$4:$ALN$59,E$4,0)))</f>
        <v/>
      </c>
      <c r="F827" s="287" t="str">
        <f>IF(IF(ISERROR(HLOOKUP($B827,'Base facturation'!$C$4:$ALN$59,F$4,0)),"",HLOOKUP($B827,'Base facturation'!$C$4:$ALN$59,F$4,0))=0,"",IF(ISERROR(HLOOKUP($B827,'Base facturation'!$C$4:$ALN$59,F$4,0)),"",HLOOKUP($B827,'Base facturation'!$C$4:$ALN$59,F$4,0)))</f>
        <v/>
      </c>
      <c r="G827" s="309" t="str">
        <f>IF(IF(ISERROR(HLOOKUP($B827,'Base facturation'!$C$4:$ALN$59,G$4,0)),"",HLOOKUP($B827,'Base facturation'!$C$4:$ALN$59,G$4,0))=0,"",IF(ISERROR(HLOOKUP($B827,'Base facturation'!$C$4:$ALN$59,G$4,0)),"",HLOOKUP($B827,'Base facturation'!$C$4:$ALN$59,G$4,0)))</f>
        <v/>
      </c>
      <c r="H827" s="309" t="str">
        <f>IF(IF(ISERROR(HLOOKUP($B827,'Base facturation'!$C$4:$ALN$59,H$4,0)),"",HLOOKUP($B827,'Base facturation'!$C$4:$ALN$59,H$4,0))=0,"",IF(ISERROR(HLOOKUP($B827,'Base facturation'!$C$4:$ALN$59,H$4,0)),"",HLOOKUP($B827,'Base facturation'!$C$4:$ALN$59,H$4,0)))</f>
        <v/>
      </c>
      <c r="I827" s="287" t="str">
        <f t="shared" si="12"/>
        <v/>
      </c>
      <c r="J827" s="299"/>
      <c r="K827" s="294"/>
      <c r="L827" s="294"/>
      <c r="M827" s="295"/>
    </row>
    <row r="828" spans="2:13" ht="19.600000000000001" customHeight="1" x14ac:dyDescent="0.25">
      <c r="B828" s="282" t="s">
        <v>3635</v>
      </c>
      <c r="C828" s="283" t="str">
        <f>IF(IF(ISERROR(HLOOKUP($B828,'Base facturation'!$C$4:$ALN$59,C$4,0)),"",HLOOKUP($B828,'Base facturation'!$C$4:$ALN$59,C$4,0))=0,"",IF(ISERROR(HLOOKUP($B828,'Base facturation'!$C$4:$ALN$59,C$4,0)),"",HLOOKUP($B828,'Base facturation'!$C$4:$ALN$59,C$4,0)))</f>
        <v/>
      </c>
      <c r="D828" s="283" t="str">
        <f>IF(IF(ISERROR(HLOOKUP($B828,'Base facturation'!$C$4:$ALN$59,D$4,0)),"",HLOOKUP($B828,'Base facturation'!$C$4:$ALN$59,D$4,0))=0,"",IF(ISERROR(HLOOKUP($B828,'Base facturation'!$C$4:$ALN$59,D$4,0)),"",HLOOKUP($B828,'Base facturation'!$C$4:$ALN$59,D$4,0)))</f>
        <v/>
      </c>
      <c r="E828" s="283" t="str">
        <f>IF(IF(ISERROR(HLOOKUP($B828,'Base facturation'!$C$4:$ALN$59,E$4,0)),"",HLOOKUP($B828,'Base facturation'!$C$4:$ALN$59,E$4,0))=0,"",IF(ISERROR(HLOOKUP($B828,'Base facturation'!$C$4:$ALN$59,E$4,0)),"",HLOOKUP($B828,'Base facturation'!$C$4:$ALN$59,E$4,0)))</f>
        <v/>
      </c>
      <c r="F828" s="287" t="str">
        <f>IF(IF(ISERROR(HLOOKUP($B828,'Base facturation'!$C$4:$ALN$59,F$4,0)),"",HLOOKUP($B828,'Base facturation'!$C$4:$ALN$59,F$4,0))=0,"",IF(ISERROR(HLOOKUP($B828,'Base facturation'!$C$4:$ALN$59,F$4,0)),"",HLOOKUP($B828,'Base facturation'!$C$4:$ALN$59,F$4,0)))</f>
        <v/>
      </c>
      <c r="G828" s="309" t="str">
        <f>IF(IF(ISERROR(HLOOKUP($B828,'Base facturation'!$C$4:$ALN$59,G$4,0)),"",HLOOKUP($B828,'Base facturation'!$C$4:$ALN$59,G$4,0))=0,"",IF(ISERROR(HLOOKUP($B828,'Base facturation'!$C$4:$ALN$59,G$4,0)),"",HLOOKUP($B828,'Base facturation'!$C$4:$ALN$59,G$4,0)))</f>
        <v/>
      </c>
      <c r="H828" s="309" t="str">
        <f>IF(IF(ISERROR(HLOOKUP($B828,'Base facturation'!$C$4:$ALN$59,H$4,0)),"",HLOOKUP($B828,'Base facturation'!$C$4:$ALN$59,H$4,0))=0,"",IF(ISERROR(HLOOKUP($B828,'Base facturation'!$C$4:$ALN$59,H$4,0)),"",HLOOKUP($B828,'Base facturation'!$C$4:$ALN$59,H$4,0)))</f>
        <v/>
      </c>
      <c r="I828" s="287" t="str">
        <f t="shared" si="12"/>
        <v/>
      </c>
      <c r="J828" s="299"/>
      <c r="K828" s="294"/>
      <c r="L828" s="294"/>
      <c r="M828" s="295"/>
    </row>
    <row r="829" spans="2:13" ht="19.600000000000001" customHeight="1" x14ac:dyDescent="0.25">
      <c r="B829" s="282" t="s">
        <v>3636</v>
      </c>
      <c r="C829" s="283" t="str">
        <f>IF(IF(ISERROR(HLOOKUP($B829,'Base facturation'!$C$4:$ALN$59,C$4,0)),"",HLOOKUP($B829,'Base facturation'!$C$4:$ALN$59,C$4,0))=0,"",IF(ISERROR(HLOOKUP($B829,'Base facturation'!$C$4:$ALN$59,C$4,0)),"",HLOOKUP($B829,'Base facturation'!$C$4:$ALN$59,C$4,0)))</f>
        <v/>
      </c>
      <c r="D829" s="283" t="str">
        <f>IF(IF(ISERROR(HLOOKUP($B829,'Base facturation'!$C$4:$ALN$59,D$4,0)),"",HLOOKUP($B829,'Base facturation'!$C$4:$ALN$59,D$4,0))=0,"",IF(ISERROR(HLOOKUP($B829,'Base facturation'!$C$4:$ALN$59,D$4,0)),"",HLOOKUP($B829,'Base facturation'!$C$4:$ALN$59,D$4,0)))</f>
        <v/>
      </c>
      <c r="E829" s="283" t="str">
        <f>IF(IF(ISERROR(HLOOKUP($B829,'Base facturation'!$C$4:$ALN$59,E$4,0)),"",HLOOKUP($B829,'Base facturation'!$C$4:$ALN$59,E$4,0))=0,"",IF(ISERROR(HLOOKUP($B829,'Base facturation'!$C$4:$ALN$59,E$4,0)),"",HLOOKUP($B829,'Base facturation'!$C$4:$ALN$59,E$4,0)))</f>
        <v/>
      </c>
      <c r="F829" s="287" t="str">
        <f>IF(IF(ISERROR(HLOOKUP($B829,'Base facturation'!$C$4:$ALN$59,F$4,0)),"",HLOOKUP($B829,'Base facturation'!$C$4:$ALN$59,F$4,0))=0,"",IF(ISERROR(HLOOKUP($B829,'Base facturation'!$C$4:$ALN$59,F$4,0)),"",HLOOKUP($B829,'Base facturation'!$C$4:$ALN$59,F$4,0)))</f>
        <v/>
      </c>
      <c r="G829" s="309" t="str">
        <f>IF(IF(ISERROR(HLOOKUP($B829,'Base facturation'!$C$4:$ALN$59,G$4,0)),"",HLOOKUP($B829,'Base facturation'!$C$4:$ALN$59,G$4,0))=0,"",IF(ISERROR(HLOOKUP($B829,'Base facturation'!$C$4:$ALN$59,G$4,0)),"",HLOOKUP($B829,'Base facturation'!$C$4:$ALN$59,G$4,0)))</f>
        <v/>
      </c>
      <c r="H829" s="309" t="str">
        <f>IF(IF(ISERROR(HLOOKUP($B829,'Base facturation'!$C$4:$ALN$59,H$4,0)),"",HLOOKUP($B829,'Base facturation'!$C$4:$ALN$59,H$4,0))=0,"",IF(ISERROR(HLOOKUP($B829,'Base facturation'!$C$4:$ALN$59,H$4,0)),"",HLOOKUP($B829,'Base facturation'!$C$4:$ALN$59,H$4,0)))</f>
        <v/>
      </c>
      <c r="I829" s="287" t="str">
        <f t="shared" si="12"/>
        <v/>
      </c>
      <c r="J829" s="299"/>
      <c r="K829" s="294"/>
      <c r="L829" s="294"/>
      <c r="M829" s="295"/>
    </row>
    <row r="830" spans="2:13" ht="19.600000000000001" customHeight="1" x14ac:dyDescent="0.25">
      <c r="B830" s="282" t="s">
        <v>3637</v>
      </c>
      <c r="C830" s="283" t="str">
        <f>IF(IF(ISERROR(HLOOKUP($B830,'Base facturation'!$C$4:$ALN$59,C$4,0)),"",HLOOKUP($B830,'Base facturation'!$C$4:$ALN$59,C$4,0))=0,"",IF(ISERROR(HLOOKUP($B830,'Base facturation'!$C$4:$ALN$59,C$4,0)),"",HLOOKUP($B830,'Base facturation'!$C$4:$ALN$59,C$4,0)))</f>
        <v/>
      </c>
      <c r="D830" s="283" t="str">
        <f>IF(IF(ISERROR(HLOOKUP($B830,'Base facturation'!$C$4:$ALN$59,D$4,0)),"",HLOOKUP($B830,'Base facturation'!$C$4:$ALN$59,D$4,0))=0,"",IF(ISERROR(HLOOKUP($B830,'Base facturation'!$C$4:$ALN$59,D$4,0)),"",HLOOKUP($B830,'Base facturation'!$C$4:$ALN$59,D$4,0)))</f>
        <v/>
      </c>
      <c r="E830" s="283" t="str">
        <f>IF(IF(ISERROR(HLOOKUP($B830,'Base facturation'!$C$4:$ALN$59,E$4,0)),"",HLOOKUP($B830,'Base facturation'!$C$4:$ALN$59,E$4,0))=0,"",IF(ISERROR(HLOOKUP($B830,'Base facturation'!$C$4:$ALN$59,E$4,0)),"",HLOOKUP($B830,'Base facturation'!$C$4:$ALN$59,E$4,0)))</f>
        <v/>
      </c>
      <c r="F830" s="287" t="str">
        <f>IF(IF(ISERROR(HLOOKUP($B830,'Base facturation'!$C$4:$ALN$59,F$4,0)),"",HLOOKUP($B830,'Base facturation'!$C$4:$ALN$59,F$4,0))=0,"",IF(ISERROR(HLOOKUP($B830,'Base facturation'!$C$4:$ALN$59,F$4,0)),"",HLOOKUP($B830,'Base facturation'!$C$4:$ALN$59,F$4,0)))</f>
        <v/>
      </c>
      <c r="G830" s="309" t="str">
        <f>IF(IF(ISERROR(HLOOKUP($B830,'Base facturation'!$C$4:$ALN$59,G$4,0)),"",HLOOKUP($B830,'Base facturation'!$C$4:$ALN$59,G$4,0))=0,"",IF(ISERROR(HLOOKUP($B830,'Base facturation'!$C$4:$ALN$59,G$4,0)),"",HLOOKUP($B830,'Base facturation'!$C$4:$ALN$59,G$4,0)))</f>
        <v/>
      </c>
      <c r="H830" s="309" t="str">
        <f>IF(IF(ISERROR(HLOOKUP($B830,'Base facturation'!$C$4:$ALN$59,H$4,0)),"",HLOOKUP($B830,'Base facturation'!$C$4:$ALN$59,H$4,0))=0,"",IF(ISERROR(HLOOKUP($B830,'Base facturation'!$C$4:$ALN$59,H$4,0)),"",HLOOKUP($B830,'Base facturation'!$C$4:$ALN$59,H$4,0)))</f>
        <v/>
      </c>
      <c r="I830" s="287" t="str">
        <f t="shared" si="12"/>
        <v/>
      </c>
      <c r="J830" s="299"/>
      <c r="K830" s="294"/>
      <c r="L830" s="294"/>
      <c r="M830" s="295"/>
    </row>
    <row r="831" spans="2:13" ht="19.600000000000001" customHeight="1" x14ac:dyDescent="0.25">
      <c r="B831" s="282" t="s">
        <v>3638</v>
      </c>
      <c r="C831" s="283" t="str">
        <f>IF(IF(ISERROR(HLOOKUP($B831,'Base facturation'!$C$4:$ALN$59,C$4,0)),"",HLOOKUP($B831,'Base facturation'!$C$4:$ALN$59,C$4,0))=0,"",IF(ISERROR(HLOOKUP($B831,'Base facturation'!$C$4:$ALN$59,C$4,0)),"",HLOOKUP($B831,'Base facturation'!$C$4:$ALN$59,C$4,0)))</f>
        <v/>
      </c>
      <c r="D831" s="283" t="str">
        <f>IF(IF(ISERROR(HLOOKUP($B831,'Base facturation'!$C$4:$ALN$59,D$4,0)),"",HLOOKUP($B831,'Base facturation'!$C$4:$ALN$59,D$4,0))=0,"",IF(ISERROR(HLOOKUP($B831,'Base facturation'!$C$4:$ALN$59,D$4,0)),"",HLOOKUP($B831,'Base facturation'!$C$4:$ALN$59,D$4,0)))</f>
        <v/>
      </c>
      <c r="E831" s="283" t="str">
        <f>IF(IF(ISERROR(HLOOKUP($B831,'Base facturation'!$C$4:$ALN$59,E$4,0)),"",HLOOKUP($B831,'Base facturation'!$C$4:$ALN$59,E$4,0))=0,"",IF(ISERROR(HLOOKUP($B831,'Base facturation'!$C$4:$ALN$59,E$4,0)),"",HLOOKUP($B831,'Base facturation'!$C$4:$ALN$59,E$4,0)))</f>
        <v/>
      </c>
      <c r="F831" s="287" t="str">
        <f>IF(IF(ISERROR(HLOOKUP($B831,'Base facturation'!$C$4:$ALN$59,F$4,0)),"",HLOOKUP($B831,'Base facturation'!$C$4:$ALN$59,F$4,0))=0,"",IF(ISERROR(HLOOKUP($B831,'Base facturation'!$C$4:$ALN$59,F$4,0)),"",HLOOKUP($B831,'Base facturation'!$C$4:$ALN$59,F$4,0)))</f>
        <v/>
      </c>
      <c r="G831" s="309" t="str">
        <f>IF(IF(ISERROR(HLOOKUP($B831,'Base facturation'!$C$4:$ALN$59,G$4,0)),"",HLOOKUP($B831,'Base facturation'!$C$4:$ALN$59,G$4,0))=0,"",IF(ISERROR(HLOOKUP($B831,'Base facturation'!$C$4:$ALN$59,G$4,0)),"",HLOOKUP($B831,'Base facturation'!$C$4:$ALN$59,G$4,0)))</f>
        <v/>
      </c>
      <c r="H831" s="309" t="str">
        <f>IF(IF(ISERROR(HLOOKUP($B831,'Base facturation'!$C$4:$ALN$59,H$4,0)),"",HLOOKUP($B831,'Base facturation'!$C$4:$ALN$59,H$4,0))=0,"",IF(ISERROR(HLOOKUP($B831,'Base facturation'!$C$4:$ALN$59,H$4,0)),"",HLOOKUP($B831,'Base facturation'!$C$4:$ALN$59,H$4,0)))</f>
        <v/>
      </c>
      <c r="I831" s="287" t="str">
        <f t="shared" si="12"/>
        <v/>
      </c>
      <c r="J831" s="299"/>
      <c r="K831" s="294"/>
      <c r="L831" s="294"/>
      <c r="M831" s="295"/>
    </row>
    <row r="832" spans="2:13" ht="19.600000000000001" customHeight="1" x14ac:dyDescent="0.25">
      <c r="B832" s="282" t="s">
        <v>3639</v>
      </c>
      <c r="C832" s="283" t="str">
        <f>IF(IF(ISERROR(HLOOKUP($B832,'Base facturation'!$C$4:$ALN$59,C$4,0)),"",HLOOKUP($B832,'Base facturation'!$C$4:$ALN$59,C$4,0))=0,"",IF(ISERROR(HLOOKUP($B832,'Base facturation'!$C$4:$ALN$59,C$4,0)),"",HLOOKUP($B832,'Base facturation'!$C$4:$ALN$59,C$4,0)))</f>
        <v/>
      </c>
      <c r="D832" s="283" t="str">
        <f>IF(IF(ISERROR(HLOOKUP($B832,'Base facturation'!$C$4:$ALN$59,D$4,0)),"",HLOOKUP($B832,'Base facturation'!$C$4:$ALN$59,D$4,0))=0,"",IF(ISERROR(HLOOKUP($B832,'Base facturation'!$C$4:$ALN$59,D$4,0)),"",HLOOKUP($B832,'Base facturation'!$C$4:$ALN$59,D$4,0)))</f>
        <v/>
      </c>
      <c r="E832" s="283" t="str">
        <f>IF(IF(ISERROR(HLOOKUP($B832,'Base facturation'!$C$4:$ALN$59,E$4,0)),"",HLOOKUP($B832,'Base facturation'!$C$4:$ALN$59,E$4,0))=0,"",IF(ISERROR(HLOOKUP($B832,'Base facturation'!$C$4:$ALN$59,E$4,0)),"",HLOOKUP($B832,'Base facturation'!$C$4:$ALN$59,E$4,0)))</f>
        <v/>
      </c>
      <c r="F832" s="287" t="str">
        <f>IF(IF(ISERROR(HLOOKUP($B832,'Base facturation'!$C$4:$ALN$59,F$4,0)),"",HLOOKUP($B832,'Base facturation'!$C$4:$ALN$59,F$4,0))=0,"",IF(ISERROR(HLOOKUP($B832,'Base facturation'!$C$4:$ALN$59,F$4,0)),"",HLOOKUP($B832,'Base facturation'!$C$4:$ALN$59,F$4,0)))</f>
        <v/>
      </c>
      <c r="G832" s="309" t="str">
        <f>IF(IF(ISERROR(HLOOKUP($B832,'Base facturation'!$C$4:$ALN$59,G$4,0)),"",HLOOKUP($B832,'Base facturation'!$C$4:$ALN$59,G$4,0))=0,"",IF(ISERROR(HLOOKUP($B832,'Base facturation'!$C$4:$ALN$59,G$4,0)),"",HLOOKUP($B832,'Base facturation'!$C$4:$ALN$59,G$4,0)))</f>
        <v/>
      </c>
      <c r="H832" s="309" t="str">
        <f>IF(IF(ISERROR(HLOOKUP($B832,'Base facturation'!$C$4:$ALN$59,H$4,0)),"",HLOOKUP($B832,'Base facturation'!$C$4:$ALN$59,H$4,0))=0,"",IF(ISERROR(HLOOKUP($B832,'Base facturation'!$C$4:$ALN$59,H$4,0)),"",HLOOKUP($B832,'Base facturation'!$C$4:$ALN$59,H$4,0)))</f>
        <v/>
      </c>
      <c r="I832" s="287" t="str">
        <f t="shared" si="12"/>
        <v/>
      </c>
      <c r="J832" s="299"/>
      <c r="K832" s="294"/>
      <c r="L832" s="294"/>
      <c r="M832" s="295"/>
    </row>
    <row r="833" spans="2:13" ht="19.600000000000001" customHeight="1" x14ac:dyDescent="0.25">
      <c r="B833" s="282" t="s">
        <v>3640</v>
      </c>
      <c r="C833" s="283" t="str">
        <f>IF(IF(ISERROR(HLOOKUP($B833,'Base facturation'!$C$4:$ALN$59,C$4,0)),"",HLOOKUP($B833,'Base facturation'!$C$4:$ALN$59,C$4,0))=0,"",IF(ISERROR(HLOOKUP($B833,'Base facturation'!$C$4:$ALN$59,C$4,0)),"",HLOOKUP($B833,'Base facturation'!$C$4:$ALN$59,C$4,0)))</f>
        <v/>
      </c>
      <c r="D833" s="283" t="str">
        <f>IF(IF(ISERROR(HLOOKUP($B833,'Base facturation'!$C$4:$ALN$59,D$4,0)),"",HLOOKUP($B833,'Base facturation'!$C$4:$ALN$59,D$4,0))=0,"",IF(ISERROR(HLOOKUP($B833,'Base facturation'!$C$4:$ALN$59,D$4,0)),"",HLOOKUP($B833,'Base facturation'!$C$4:$ALN$59,D$4,0)))</f>
        <v/>
      </c>
      <c r="E833" s="283" t="str">
        <f>IF(IF(ISERROR(HLOOKUP($B833,'Base facturation'!$C$4:$ALN$59,E$4,0)),"",HLOOKUP($B833,'Base facturation'!$C$4:$ALN$59,E$4,0))=0,"",IF(ISERROR(HLOOKUP($B833,'Base facturation'!$C$4:$ALN$59,E$4,0)),"",HLOOKUP($B833,'Base facturation'!$C$4:$ALN$59,E$4,0)))</f>
        <v/>
      </c>
      <c r="F833" s="287" t="str">
        <f>IF(IF(ISERROR(HLOOKUP($B833,'Base facturation'!$C$4:$ALN$59,F$4,0)),"",HLOOKUP($B833,'Base facturation'!$C$4:$ALN$59,F$4,0))=0,"",IF(ISERROR(HLOOKUP($B833,'Base facturation'!$C$4:$ALN$59,F$4,0)),"",HLOOKUP($B833,'Base facturation'!$C$4:$ALN$59,F$4,0)))</f>
        <v/>
      </c>
      <c r="G833" s="309" t="str">
        <f>IF(IF(ISERROR(HLOOKUP($B833,'Base facturation'!$C$4:$ALN$59,G$4,0)),"",HLOOKUP($B833,'Base facturation'!$C$4:$ALN$59,G$4,0))=0,"",IF(ISERROR(HLOOKUP($B833,'Base facturation'!$C$4:$ALN$59,G$4,0)),"",HLOOKUP($B833,'Base facturation'!$C$4:$ALN$59,G$4,0)))</f>
        <v/>
      </c>
      <c r="H833" s="309" t="str">
        <f>IF(IF(ISERROR(HLOOKUP($B833,'Base facturation'!$C$4:$ALN$59,H$4,0)),"",HLOOKUP($B833,'Base facturation'!$C$4:$ALN$59,H$4,0))=0,"",IF(ISERROR(HLOOKUP($B833,'Base facturation'!$C$4:$ALN$59,H$4,0)),"",HLOOKUP($B833,'Base facturation'!$C$4:$ALN$59,H$4,0)))</f>
        <v/>
      </c>
      <c r="I833" s="287" t="str">
        <f t="shared" si="12"/>
        <v/>
      </c>
      <c r="J833" s="299"/>
      <c r="K833" s="294"/>
      <c r="L833" s="294"/>
      <c r="M833" s="295"/>
    </row>
    <row r="834" spans="2:13" ht="19.600000000000001" customHeight="1" x14ac:dyDescent="0.25">
      <c r="B834" s="282" t="s">
        <v>3641</v>
      </c>
      <c r="C834" s="283" t="str">
        <f>IF(IF(ISERROR(HLOOKUP($B834,'Base facturation'!$C$4:$ALN$59,C$4,0)),"",HLOOKUP($B834,'Base facturation'!$C$4:$ALN$59,C$4,0))=0,"",IF(ISERROR(HLOOKUP($B834,'Base facturation'!$C$4:$ALN$59,C$4,0)),"",HLOOKUP($B834,'Base facturation'!$C$4:$ALN$59,C$4,0)))</f>
        <v/>
      </c>
      <c r="D834" s="283" t="str">
        <f>IF(IF(ISERROR(HLOOKUP($B834,'Base facturation'!$C$4:$ALN$59,D$4,0)),"",HLOOKUP($B834,'Base facturation'!$C$4:$ALN$59,D$4,0))=0,"",IF(ISERROR(HLOOKUP($B834,'Base facturation'!$C$4:$ALN$59,D$4,0)),"",HLOOKUP($B834,'Base facturation'!$C$4:$ALN$59,D$4,0)))</f>
        <v/>
      </c>
      <c r="E834" s="283" t="str">
        <f>IF(IF(ISERROR(HLOOKUP($B834,'Base facturation'!$C$4:$ALN$59,E$4,0)),"",HLOOKUP($B834,'Base facturation'!$C$4:$ALN$59,E$4,0))=0,"",IF(ISERROR(HLOOKUP($B834,'Base facturation'!$C$4:$ALN$59,E$4,0)),"",HLOOKUP($B834,'Base facturation'!$C$4:$ALN$59,E$4,0)))</f>
        <v/>
      </c>
      <c r="F834" s="287" t="str">
        <f>IF(IF(ISERROR(HLOOKUP($B834,'Base facturation'!$C$4:$ALN$59,F$4,0)),"",HLOOKUP($B834,'Base facturation'!$C$4:$ALN$59,F$4,0))=0,"",IF(ISERROR(HLOOKUP($B834,'Base facturation'!$C$4:$ALN$59,F$4,0)),"",HLOOKUP($B834,'Base facturation'!$C$4:$ALN$59,F$4,0)))</f>
        <v/>
      </c>
      <c r="G834" s="309" t="str">
        <f>IF(IF(ISERROR(HLOOKUP($B834,'Base facturation'!$C$4:$ALN$59,G$4,0)),"",HLOOKUP($B834,'Base facturation'!$C$4:$ALN$59,G$4,0))=0,"",IF(ISERROR(HLOOKUP($B834,'Base facturation'!$C$4:$ALN$59,G$4,0)),"",HLOOKUP($B834,'Base facturation'!$C$4:$ALN$59,G$4,0)))</f>
        <v/>
      </c>
      <c r="H834" s="309" t="str">
        <f>IF(IF(ISERROR(HLOOKUP($B834,'Base facturation'!$C$4:$ALN$59,H$4,0)),"",HLOOKUP($B834,'Base facturation'!$C$4:$ALN$59,H$4,0))=0,"",IF(ISERROR(HLOOKUP($B834,'Base facturation'!$C$4:$ALN$59,H$4,0)),"",HLOOKUP($B834,'Base facturation'!$C$4:$ALN$59,H$4,0)))</f>
        <v/>
      </c>
      <c r="I834" s="287" t="str">
        <f t="shared" si="12"/>
        <v/>
      </c>
      <c r="J834" s="299"/>
      <c r="K834" s="294"/>
      <c r="L834" s="294"/>
      <c r="M834" s="295"/>
    </row>
    <row r="835" spans="2:13" ht="19.600000000000001" customHeight="1" x14ac:dyDescent="0.25">
      <c r="B835" s="282" t="s">
        <v>3642</v>
      </c>
      <c r="C835" s="283" t="str">
        <f>IF(IF(ISERROR(HLOOKUP($B835,'Base facturation'!$C$4:$ALN$59,C$4,0)),"",HLOOKUP($B835,'Base facturation'!$C$4:$ALN$59,C$4,0))=0,"",IF(ISERROR(HLOOKUP($B835,'Base facturation'!$C$4:$ALN$59,C$4,0)),"",HLOOKUP($B835,'Base facturation'!$C$4:$ALN$59,C$4,0)))</f>
        <v/>
      </c>
      <c r="D835" s="283" t="str">
        <f>IF(IF(ISERROR(HLOOKUP($B835,'Base facturation'!$C$4:$ALN$59,D$4,0)),"",HLOOKUP($B835,'Base facturation'!$C$4:$ALN$59,D$4,0))=0,"",IF(ISERROR(HLOOKUP($B835,'Base facturation'!$C$4:$ALN$59,D$4,0)),"",HLOOKUP($B835,'Base facturation'!$C$4:$ALN$59,D$4,0)))</f>
        <v/>
      </c>
      <c r="E835" s="283" t="str">
        <f>IF(IF(ISERROR(HLOOKUP($B835,'Base facturation'!$C$4:$ALN$59,E$4,0)),"",HLOOKUP($B835,'Base facturation'!$C$4:$ALN$59,E$4,0))=0,"",IF(ISERROR(HLOOKUP($B835,'Base facturation'!$C$4:$ALN$59,E$4,0)),"",HLOOKUP($B835,'Base facturation'!$C$4:$ALN$59,E$4,0)))</f>
        <v/>
      </c>
      <c r="F835" s="287" t="str">
        <f>IF(IF(ISERROR(HLOOKUP($B835,'Base facturation'!$C$4:$ALN$59,F$4,0)),"",HLOOKUP($B835,'Base facturation'!$C$4:$ALN$59,F$4,0))=0,"",IF(ISERROR(HLOOKUP($B835,'Base facturation'!$C$4:$ALN$59,F$4,0)),"",HLOOKUP($B835,'Base facturation'!$C$4:$ALN$59,F$4,0)))</f>
        <v/>
      </c>
      <c r="G835" s="309" t="str">
        <f>IF(IF(ISERROR(HLOOKUP($B835,'Base facturation'!$C$4:$ALN$59,G$4,0)),"",HLOOKUP($B835,'Base facturation'!$C$4:$ALN$59,G$4,0))=0,"",IF(ISERROR(HLOOKUP($B835,'Base facturation'!$C$4:$ALN$59,G$4,0)),"",HLOOKUP($B835,'Base facturation'!$C$4:$ALN$59,G$4,0)))</f>
        <v/>
      </c>
      <c r="H835" s="309" t="str">
        <f>IF(IF(ISERROR(HLOOKUP($B835,'Base facturation'!$C$4:$ALN$59,H$4,0)),"",HLOOKUP($B835,'Base facturation'!$C$4:$ALN$59,H$4,0))=0,"",IF(ISERROR(HLOOKUP($B835,'Base facturation'!$C$4:$ALN$59,H$4,0)),"",HLOOKUP($B835,'Base facturation'!$C$4:$ALN$59,H$4,0)))</f>
        <v/>
      </c>
      <c r="I835" s="287" t="str">
        <f t="shared" si="12"/>
        <v/>
      </c>
      <c r="J835" s="299"/>
      <c r="K835" s="294"/>
      <c r="L835" s="294"/>
      <c r="M835" s="295"/>
    </row>
    <row r="836" spans="2:13" ht="19.600000000000001" customHeight="1" x14ac:dyDescent="0.25">
      <c r="B836" s="282" t="s">
        <v>3643</v>
      </c>
      <c r="C836" s="283" t="str">
        <f>IF(IF(ISERROR(HLOOKUP($B836,'Base facturation'!$C$4:$ALN$59,C$4,0)),"",HLOOKUP($B836,'Base facturation'!$C$4:$ALN$59,C$4,0))=0,"",IF(ISERROR(HLOOKUP($B836,'Base facturation'!$C$4:$ALN$59,C$4,0)),"",HLOOKUP($B836,'Base facturation'!$C$4:$ALN$59,C$4,0)))</f>
        <v/>
      </c>
      <c r="D836" s="283" t="str">
        <f>IF(IF(ISERROR(HLOOKUP($B836,'Base facturation'!$C$4:$ALN$59,D$4,0)),"",HLOOKUP($B836,'Base facturation'!$C$4:$ALN$59,D$4,0))=0,"",IF(ISERROR(HLOOKUP($B836,'Base facturation'!$C$4:$ALN$59,D$4,0)),"",HLOOKUP($B836,'Base facturation'!$C$4:$ALN$59,D$4,0)))</f>
        <v/>
      </c>
      <c r="E836" s="283" t="str">
        <f>IF(IF(ISERROR(HLOOKUP($B836,'Base facturation'!$C$4:$ALN$59,E$4,0)),"",HLOOKUP($B836,'Base facturation'!$C$4:$ALN$59,E$4,0))=0,"",IF(ISERROR(HLOOKUP($B836,'Base facturation'!$C$4:$ALN$59,E$4,0)),"",HLOOKUP($B836,'Base facturation'!$C$4:$ALN$59,E$4,0)))</f>
        <v/>
      </c>
      <c r="F836" s="287" t="str">
        <f>IF(IF(ISERROR(HLOOKUP($B836,'Base facturation'!$C$4:$ALN$59,F$4,0)),"",HLOOKUP($B836,'Base facturation'!$C$4:$ALN$59,F$4,0))=0,"",IF(ISERROR(HLOOKUP($B836,'Base facturation'!$C$4:$ALN$59,F$4,0)),"",HLOOKUP($B836,'Base facturation'!$C$4:$ALN$59,F$4,0)))</f>
        <v/>
      </c>
      <c r="G836" s="309" t="str">
        <f>IF(IF(ISERROR(HLOOKUP($B836,'Base facturation'!$C$4:$ALN$59,G$4,0)),"",HLOOKUP($B836,'Base facturation'!$C$4:$ALN$59,G$4,0))=0,"",IF(ISERROR(HLOOKUP($B836,'Base facturation'!$C$4:$ALN$59,G$4,0)),"",HLOOKUP($B836,'Base facturation'!$C$4:$ALN$59,G$4,0)))</f>
        <v/>
      </c>
      <c r="H836" s="309" t="str">
        <f>IF(IF(ISERROR(HLOOKUP($B836,'Base facturation'!$C$4:$ALN$59,H$4,0)),"",HLOOKUP($B836,'Base facturation'!$C$4:$ALN$59,H$4,0))=0,"",IF(ISERROR(HLOOKUP($B836,'Base facturation'!$C$4:$ALN$59,H$4,0)),"",HLOOKUP($B836,'Base facturation'!$C$4:$ALN$59,H$4,0)))</f>
        <v/>
      </c>
      <c r="I836" s="287" t="str">
        <f t="shared" si="12"/>
        <v/>
      </c>
      <c r="J836" s="299"/>
      <c r="K836" s="294"/>
      <c r="L836" s="294"/>
      <c r="M836" s="295"/>
    </row>
    <row r="837" spans="2:13" ht="19.600000000000001" customHeight="1" x14ac:dyDescent="0.25">
      <c r="B837" s="282" t="s">
        <v>3644</v>
      </c>
      <c r="C837" s="283" t="str">
        <f>IF(IF(ISERROR(HLOOKUP($B837,'Base facturation'!$C$4:$ALN$59,C$4,0)),"",HLOOKUP($B837,'Base facturation'!$C$4:$ALN$59,C$4,0))=0,"",IF(ISERROR(HLOOKUP($B837,'Base facturation'!$C$4:$ALN$59,C$4,0)),"",HLOOKUP($B837,'Base facturation'!$C$4:$ALN$59,C$4,0)))</f>
        <v/>
      </c>
      <c r="D837" s="283" t="str">
        <f>IF(IF(ISERROR(HLOOKUP($B837,'Base facturation'!$C$4:$ALN$59,D$4,0)),"",HLOOKUP($B837,'Base facturation'!$C$4:$ALN$59,D$4,0))=0,"",IF(ISERROR(HLOOKUP($B837,'Base facturation'!$C$4:$ALN$59,D$4,0)),"",HLOOKUP($B837,'Base facturation'!$C$4:$ALN$59,D$4,0)))</f>
        <v/>
      </c>
      <c r="E837" s="283" t="str">
        <f>IF(IF(ISERROR(HLOOKUP($B837,'Base facturation'!$C$4:$ALN$59,E$4,0)),"",HLOOKUP($B837,'Base facturation'!$C$4:$ALN$59,E$4,0))=0,"",IF(ISERROR(HLOOKUP($B837,'Base facturation'!$C$4:$ALN$59,E$4,0)),"",HLOOKUP($B837,'Base facturation'!$C$4:$ALN$59,E$4,0)))</f>
        <v/>
      </c>
      <c r="F837" s="287" t="str">
        <f>IF(IF(ISERROR(HLOOKUP($B837,'Base facturation'!$C$4:$ALN$59,F$4,0)),"",HLOOKUP($B837,'Base facturation'!$C$4:$ALN$59,F$4,0))=0,"",IF(ISERROR(HLOOKUP($B837,'Base facturation'!$C$4:$ALN$59,F$4,0)),"",HLOOKUP($B837,'Base facturation'!$C$4:$ALN$59,F$4,0)))</f>
        <v/>
      </c>
      <c r="G837" s="309" t="str">
        <f>IF(IF(ISERROR(HLOOKUP($B837,'Base facturation'!$C$4:$ALN$59,G$4,0)),"",HLOOKUP($B837,'Base facturation'!$C$4:$ALN$59,G$4,0))=0,"",IF(ISERROR(HLOOKUP($B837,'Base facturation'!$C$4:$ALN$59,G$4,0)),"",HLOOKUP($B837,'Base facturation'!$C$4:$ALN$59,G$4,0)))</f>
        <v/>
      </c>
      <c r="H837" s="309" t="str">
        <f>IF(IF(ISERROR(HLOOKUP($B837,'Base facturation'!$C$4:$ALN$59,H$4,0)),"",HLOOKUP($B837,'Base facturation'!$C$4:$ALN$59,H$4,0))=0,"",IF(ISERROR(HLOOKUP($B837,'Base facturation'!$C$4:$ALN$59,H$4,0)),"",HLOOKUP($B837,'Base facturation'!$C$4:$ALN$59,H$4,0)))</f>
        <v/>
      </c>
      <c r="I837" s="287" t="str">
        <f t="shared" si="12"/>
        <v/>
      </c>
      <c r="J837" s="299"/>
      <c r="K837" s="294"/>
      <c r="L837" s="294"/>
      <c r="M837" s="295"/>
    </row>
    <row r="838" spans="2:13" ht="19.600000000000001" customHeight="1" x14ac:dyDescent="0.25">
      <c r="B838" s="282" t="s">
        <v>3645</v>
      </c>
      <c r="C838" s="283" t="str">
        <f>IF(IF(ISERROR(HLOOKUP($B838,'Base facturation'!$C$4:$ALN$59,C$4,0)),"",HLOOKUP($B838,'Base facturation'!$C$4:$ALN$59,C$4,0))=0,"",IF(ISERROR(HLOOKUP($B838,'Base facturation'!$C$4:$ALN$59,C$4,0)),"",HLOOKUP($B838,'Base facturation'!$C$4:$ALN$59,C$4,0)))</f>
        <v/>
      </c>
      <c r="D838" s="283" t="str">
        <f>IF(IF(ISERROR(HLOOKUP($B838,'Base facturation'!$C$4:$ALN$59,D$4,0)),"",HLOOKUP($B838,'Base facturation'!$C$4:$ALN$59,D$4,0))=0,"",IF(ISERROR(HLOOKUP($B838,'Base facturation'!$C$4:$ALN$59,D$4,0)),"",HLOOKUP($B838,'Base facturation'!$C$4:$ALN$59,D$4,0)))</f>
        <v/>
      </c>
      <c r="E838" s="283" t="str">
        <f>IF(IF(ISERROR(HLOOKUP($B838,'Base facturation'!$C$4:$ALN$59,E$4,0)),"",HLOOKUP($B838,'Base facturation'!$C$4:$ALN$59,E$4,0))=0,"",IF(ISERROR(HLOOKUP($B838,'Base facturation'!$C$4:$ALN$59,E$4,0)),"",HLOOKUP($B838,'Base facturation'!$C$4:$ALN$59,E$4,0)))</f>
        <v/>
      </c>
      <c r="F838" s="287" t="str">
        <f>IF(IF(ISERROR(HLOOKUP($B838,'Base facturation'!$C$4:$ALN$59,F$4,0)),"",HLOOKUP($B838,'Base facturation'!$C$4:$ALN$59,F$4,0))=0,"",IF(ISERROR(HLOOKUP($B838,'Base facturation'!$C$4:$ALN$59,F$4,0)),"",HLOOKUP($B838,'Base facturation'!$C$4:$ALN$59,F$4,0)))</f>
        <v/>
      </c>
      <c r="G838" s="309" t="str">
        <f>IF(IF(ISERROR(HLOOKUP($B838,'Base facturation'!$C$4:$ALN$59,G$4,0)),"",HLOOKUP($B838,'Base facturation'!$C$4:$ALN$59,G$4,0))=0,"",IF(ISERROR(HLOOKUP($B838,'Base facturation'!$C$4:$ALN$59,G$4,0)),"",HLOOKUP($B838,'Base facturation'!$C$4:$ALN$59,G$4,0)))</f>
        <v/>
      </c>
      <c r="H838" s="309" t="str">
        <f>IF(IF(ISERROR(HLOOKUP($B838,'Base facturation'!$C$4:$ALN$59,H$4,0)),"",HLOOKUP($B838,'Base facturation'!$C$4:$ALN$59,H$4,0))=0,"",IF(ISERROR(HLOOKUP($B838,'Base facturation'!$C$4:$ALN$59,H$4,0)),"",HLOOKUP($B838,'Base facturation'!$C$4:$ALN$59,H$4,0)))</f>
        <v/>
      </c>
      <c r="I838" s="287" t="str">
        <f t="shared" si="12"/>
        <v/>
      </c>
      <c r="J838" s="299"/>
      <c r="K838" s="294"/>
      <c r="L838" s="294"/>
      <c r="M838" s="295"/>
    </row>
    <row r="839" spans="2:13" ht="19.600000000000001" customHeight="1" x14ac:dyDescent="0.25">
      <c r="B839" s="282" t="s">
        <v>3646</v>
      </c>
      <c r="C839" s="283" t="str">
        <f>IF(IF(ISERROR(HLOOKUP($B839,'Base facturation'!$C$4:$ALN$59,C$4,0)),"",HLOOKUP($B839,'Base facturation'!$C$4:$ALN$59,C$4,0))=0,"",IF(ISERROR(HLOOKUP($B839,'Base facturation'!$C$4:$ALN$59,C$4,0)),"",HLOOKUP($B839,'Base facturation'!$C$4:$ALN$59,C$4,0)))</f>
        <v/>
      </c>
      <c r="D839" s="283" t="str">
        <f>IF(IF(ISERROR(HLOOKUP($B839,'Base facturation'!$C$4:$ALN$59,D$4,0)),"",HLOOKUP($B839,'Base facturation'!$C$4:$ALN$59,D$4,0))=0,"",IF(ISERROR(HLOOKUP($B839,'Base facturation'!$C$4:$ALN$59,D$4,0)),"",HLOOKUP($B839,'Base facturation'!$C$4:$ALN$59,D$4,0)))</f>
        <v/>
      </c>
      <c r="E839" s="283" t="str">
        <f>IF(IF(ISERROR(HLOOKUP($B839,'Base facturation'!$C$4:$ALN$59,E$4,0)),"",HLOOKUP($B839,'Base facturation'!$C$4:$ALN$59,E$4,0))=0,"",IF(ISERROR(HLOOKUP($B839,'Base facturation'!$C$4:$ALN$59,E$4,0)),"",HLOOKUP($B839,'Base facturation'!$C$4:$ALN$59,E$4,0)))</f>
        <v/>
      </c>
      <c r="F839" s="287" t="str">
        <f>IF(IF(ISERROR(HLOOKUP($B839,'Base facturation'!$C$4:$ALN$59,F$4,0)),"",HLOOKUP($B839,'Base facturation'!$C$4:$ALN$59,F$4,0))=0,"",IF(ISERROR(HLOOKUP($B839,'Base facturation'!$C$4:$ALN$59,F$4,0)),"",HLOOKUP($B839,'Base facturation'!$C$4:$ALN$59,F$4,0)))</f>
        <v/>
      </c>
      <c r="G839" s="309" t="str">
        <f>IF(IF(ISERROR(HLOOKUP($B839,'Base facturation'!$C$4:$ALN$59,G$4,0)),"",HLOOKUP($B839,'Base facturation'!$C$4:$ALN$59,G$4,0))=0,"",IF(ISERROR(HLOOKUP($B839,'Base facturation'!$C$4:$ALN$59,G$4,0)),"",HLOOKUP($B839,'Base facturation'!$C$4:$ALN$59,G$4,0)))</f>
        <v/>
      </c>
      <c r="H839" s="309" t="str">
        <f>IF(IF(ISERROR(HLOOKUP($B839,'Base facturation'!$C$4:$ALN$59,H$4,0)),"",HLOOKUP($B839,'Base facturation'!$C$4:$ALN$59,H$4,0))=0,"",IF(ISERROR(HLOOKUP($B839,'Base facturation'!$C$4:$ALN$59,H$4,0)),"",HLOOKUP($B839,'Base facturation'!$C$4:$ALN$59,H$4,0)))</f>
        <v/>
      </c>
      <c r="I839" s="287" t="str">
        <f t="shared" ref="I839:I902" si="13">IF(H839="","",IF($B$4&gt;H839,"OUI","non"))</f>
        <v/>
      </c>
      <c r="J839" s="299"/>
      <c r="K839" s="294"/>
      <c r="L839" s="294"/>
      <c r="M839" s="295"/>
    </row>
    <row r="840" spans="2:13" ht="19.600000000000001" customHeight="1" x14ac:dyDescent="0.25">
      <c r="B840" s="282" t="s">
        <v>3647</v>
      </c>
      <c r="C840" s="283" t="str">
        <f>IF(IF(ISERROR(HLOOKUP($B840,'Base facturation'!$C$4:$ALN$59,C$4,0)),"",HLOOKUP($B840,'Base facturation'!$C$4:$ALN$59,C$4,0))=0,"",IF(ISERROR(HLOOKUP($B840,'Base facturation'!$C$4:$ALN$59,C$4,0)),"",HLOOKUP($B840,'Base facturation'!$C$4:$ALN$59,C$4,0)))</f>
        <v/>
      </c>
      <c r="D840" s="283" t="str">
        <f>IF(IF(ISERROR(HLOOKUP($B840,'Base facturation'!$C$4:$ALN$59,D$4,0)),"",HLOOKUP($B840,'Base facturation'!$C$4:$ALN$59,D$4,0))=0,"",IF(ISERROR(HLOOKUP($B840,'Base facturation'!$C$4:$ALN$59,D$4,0)),"",HLOOKUP($B840,'Base facturation'!$C$4:$ALN$59,D$4,0)))</f>
        <v/>
      </c>
      <c r="E840" s="283" t="str">
        <f>IF(IF(ISERROR(HLOOKUP($B840,'Base facturation'!$C$4:$ALN$59,E$4,0)),"",HLOOKUP($B840,'Base facturation'!$C$4:$ALN$59,E$4,0))=0,"",IF(ISERROR(HLOOKUP($B840,'Base facturation'!$C$4:$ALN$59,E$4,0)),"",HLOOKUP($B840,'Base facturation'!$C$4:$ALN$59,E$4,0)))</f>
        <v/>
      </c>
      <c r="F840" s="287" t="str">
        <f>IF(IF(ISERROR(HLOOKUP($B840,'Base facturation'!$C$4:$ALN$59,F$4,0)),"",HLOOKUP($B840,'Base facturation'!$C$4:$ALN$59,F$4,0))=0,"",IF(ISERROR(HLOOKUP($B840,'Base facturation'!$C$4:$ALN$59,F$4,0)),"",HLOOKUP($B840,'Base facturation'!$C$4:$ALN$59,F$4,0)))</f>
        <v/>
      </c>
      <c r="G840" s="309" t="str">
        <f>IF(IF(ISERROR(HLOOKUP($B840,'Base facturation'!$C$4:$ALN$59,G$4,0)),"",HLOOKUP($B840,'Base facturation'!$C$4:$ALN$59,G$4,0))=0,"",IF(ISERROR(HLOOKUP($B840,'Base facturation'!$C$4:$ALN$59,G$4,0)),"",HLOOKUP($B840,'Base facturation'!$C$4:$ALN$59,G$4,0)))</f>
        <v/>
      </c>
      <c r="H840" s="309" t="str">
        <f>IF(IF(ISERROR(HLOOKUP($B840,'Base facturation'!$C$4:$ALN$59,H$4,0)),"",HLOOKUP($B840,'Base facturation'!$C$4:$ALN$59,H$4,0))=0,"",IF(ISERROR(HLOOKUP($B840,'Base facturation'!$C$4:$ALN$59,H$4,0)),"",HLOOKUP($B840,'Base facturation'!$C$4:$ALN$59,H$4,0)))</f>
        <v/>
      </c>
      <c r="I840" s="287" t="str">
        <f t="shared" si="13"/>
        <v/>
      </c>
      <c r="J840" s="299"/>
      <c r="K840" s="294"/>
      <c r="L840" s="294"/>
      <c r="M840" s="295"/>
    </row>
    <row r="841" spans="2:13" ht="19.600000000000001" customHeight="1" x14ac:dyDescent="0.25">
      <c r="B841" s="282" t="s">
        <v>3648</v>
      </c>
      <c r="C841" s="283" t="str">
        <f>IF(IF(ISERROR(HLOOKUP($B841,'Base facturation'!$C$4:$ALN$59,C$4,0)),"",HLOOKUP($B841,'Base facturation'!$C$4:$ALN$59,C$4,0))=0,"",IF(ISERROR(HLOOKUP($B841,'Base facturation'!$C$4:$ALN$59,C$4,0)),"",HLOOKUP($B841,'Base facturation'!$C$4:$ALN$59,C$4,0)))</f>
        <v/>
      </c>
      <c r="D841" s="283" t="str">
        <f>IF(IF(ISERROR(HLOOKUP($B841,'Base facturation'!$C$4:$ALN$59,D$4,0)),"",HLOOKUP($B841,'Base facturation'!$C$4:$ALN$59,D$4,0))=0,"",IF(ISERROR(HLOOKUP($B841,'Base facturation'!$C$4:$ALN$59,D$4,0)),"",HLOOKUP($B841,'Base facturation'!$C$4:$ALN$59,D$4,0)))</f>
        <v/>
      </c>
      <c r="E841" s="283" t="str">
        <f>IF(IF(ISERROR(HLOOKUP($B841,'Base facturation'!$C$4:$ALN$59,E$4,0)),"",HLOOKUP($B841,'Base facturation'!$C$4:$ALN$59,E$4,0))=0,"",IF(ISERROR(HLOOKUP($B841,'Base facturation'!$C$4:$ALN$59,E$4,0)),"",HLOOKUP($B841,'Base facturation'!$C$4:$ALN$59,E$4,0)))</f>
        <v/>
      </c>
      <c r="F841" s="287" t="str">
        <f>IF(IF(ISERROR(HLOOKUP($B841,'Base facturation'!$C$4:$ALN$59,F$4,0)),"",HLOOKUP($B841,'Base facturation'!$C$4:$ALN$59,F$4,0))=0,"",IF(ISERROR(HLOOKUP($B841,'Base facturation'!$C$4:$ALN$59,F$4,0)),"",HLOOKUP($B841,'Base facturation'!$C$4:$ALN$59,F$4,0)))</f>
        <v/>
      </c>
      <c r="G841" s="309" t="str">
        <f>IF(IF(ISERROR(HLOOKUP($B841,'Base facturation'!$C$4:$ALN$59,G$4,0)),"",HLOOKUP($B841,'Base facturation'!$C$4:$ALN$59,G$4,0))=0,"",IF(ISERROR(HLOOKUP($B841,'Base facturation'!$C$4:$ALN$59,G$4,0)),"",HLOOKUP($B841,'Base facturation'!$C$4:$ALN$59,G$4,0)))</f>
        <v/>
      </c>
      <c r="H841" s="309" t="str">
        <f>IF(IF(ISERROR(HLOOKUP($B841,'Base facturation'!$C$4:$ALN$59,H$4,0)),"",HLOOKUP($B841,'Base facturation'!$C$4:$ALN$59,H$4,0))=0,"",IF(ISERROR(HLOOKUP($B841,'Base facturation'!$C$4:$ALN$59,H$4,0)),"",HLOOKUP($B841,'Base facturation'!$C$4:$ALN$59,H$4,0)))</f>
        <v/>
      </c>
      <c r="I841" s="287" t="str">
        <f t="shared" si="13"/>
        <v/>
      </c>
      <c r="J841" s="299"/>
      <c r="K841" s="294"/>
      <c r="L841" s="294"/>
      <c r="M841" s="295"/>
    </row>
    <row r="842" spans="2:13" ht="19.600000000000001" customHeight="1" x14ac:dyDescent="0.25">
      <c r="B842" s="282" t="s">
        <v>3649</v>
      </c>
      <c r="C842" s="283" t="str">
        <f>IF(IF(ISERROR(HLOOKUP($B842,'Base facturation'!$C$4:$ALN$59,C$4,0)),"",HLOOKUP($B842,'Base facturation'!$C$4:$ALN$59,C$4,0))=0,"",IF(ISERROR(HLOOKUP($B842,'Base facturation'!$C$4:$ALN$59,C$4,0)),"",HLOOKUP($B842,'Base facturation'!$C$4:$ALN$59,C$4,0)))</f>
        <v/>
      </c>
      <c r="D842" s="283" t="str">
        <f>IF(IF(ISERROR(HLOOKUP($B842,'Base facturation'!$C$4:$ALN$59,D$4,0)),"",HLOOKUP($B842,'Base facturation'!$C$4:$ALN$59,D$4,0))=0,"",IF(ISERROR(HLOOKUP($B842,'Base facturation'!$C$4:$ALN$59,D$4,0)),"",HLOOKUP($B842,'Base facturation'!$C$4:$ALN$59,D$4,0)))</f>
        <v/>
      </c>
      <c r="E842" s="283" t="str">
        <f>IF(IF(ISERROR(HLOOKUP($B842,'Base facturation'!$C$4:$ALN$59,E$4,0)),"",HLOOKUP($B842,'Base facturation'!$C$4:$ALN$59,E$4,0))=0,"",IF(ISERROR(HLOOKUP($B842,'Base facturation'!$C$4:$ALN$59,E$4,0)),"",HLOOKUP($B842,'Base facturation'!$C$4:$ALN$59,E$4,0)))</f>
        <v/>
      </c>
      <c r="F842" s="287" t="str">
        <f>IF(IF(ISERROR(HLOOKUP($B842,'Base facturation'!$C$4:$ALN$59,F$4,0)),"",HLOOKUP($B842,'Base facturation'!$C$4:$ALN$59,F$4,0))=0,"",IF(ISERROR(HLOOKUP($B842,'Base facturation'!$C$4:$ALN$59,F$4,0)),"",HLOOKUP($B842,'Base facturation'!$C$4:$ALN$59,F$4,0)))</f>
        <v/>
      </c>
      <c r="G842" s="309" t="str">
        <f>IF(IF(ISERROR(HLOOKUP($B842,'Base facturation'!$C$4:$ALN$59,G$4,0)),"",HLOOKUP($B842,'Base facturation'!$C$4:$ALN$59,G$4,0))=0,"",IF(ISERROR(HLOOKUP($B842,'Base facturation'!$C$4:$ALN$59,G$4,0)),"",HLOOKUP($B842,'Base facturation'!$C$4:$ALN$59,G$4,0)))</f>
        <v/>
      </c>
      <c r="H842" s="309" t="str">
        <f>IF(IF(ISERROR(HLOOKUP($B842,'Base facturation'!$C$4:$ALN$59,H$4,0)),"",HLOOKUP($B842,'Base facturation'!$C$4:$ALN$59,H$4,0))=0,"",IF(ISERROR(HLOOKUP($B842,'Base facturation'!$C$4:$ALN$59,H$4,0)),"",HLOOKUP($B842,'Base facturation'!$C$4:$ALN$59,H$4,0)))</f>
        <v/>
      </c>
      <c r="I842" s="287" t="str">
        <f t="shared" si="13"/>
        <v/>
      </c>
      <c r="J842" s="299"/>
      <c r="K842" s="294"/>
      <c r="L842" s="294"/>
      <c r="M842" s="295"/>
    </row>
    <row r="843" spans="2:13" ht="19.600000000000001" customHeight="1" x14ac:dyDescent="0.25">
      <c r="B843" s="282" t="s">
        <v>3650</v>
      </c>
      <c r="C843" s="283" t="str">
        <f>IF(IF(ISERROR(HLOOKUP($B843,'Base facturation'!$C$4:$ALN$59,C$4,0)),"",HLOOKUP($B843,'Base facturation'!$C$4:$ALN$59,C$4,0))=0,"",IF(ISERROR(HLOOKUP($B843,'Base facturation'!$C$4:$ALN$59,C$4,0)),"",HLOOKUP($B843,'Base facturation'!$C$4:$ALN$59,C$4,0)))</f>
        <v/>
      </c>
      <c r="D843" s="283" t="str">
        <f>IF(IF(ISERROR(HLOOKUP($B843,'Base facturation'!$C$4:$ALN$59,D$4,0)),"",HLOOKUP($B843,'Base facturation'!$C$4:$ALN$59,D$4,0))=0,"",IF(ISERROR(HLOOKUP($B843,'Base facturation'!$C$4:$ALN$59,D$4,0)),"",HLOOKUP($B843,'Base facturation'!$C$4:$ALN$59,D$4,0)))</f>
        <v/>
      </c>
      <c r="E843" s="283" t="str">
        <f>IF(IF(ISERROR(HLOOKUP($B843,'Base facturation'!$C$4:$ALN$59,E$4,0)),"",HLOOKUP($B843,'Base facturation'!$C$4:$ALN$59,E$4,0))=0,"",IF(ISERROR(HLOOKUP($B843,'Base facturation'!$C$4:$ALN$59,E$4,0)),"",HLOOKUP($B843,'Base facturation'!$C$4:$ALN$59,E$4,0)))</f>
        <v/>
      </c>
      <c r="F843" s="287" t="str">
        <f>IF(IF(ISERROR(HLOOKUP($B843,'Base facturation'!$C$4:$ALN$59,F$4,0)),"",HLOOKUP($B843,'Base facturation'!$C$4:$ALN$59,F$4,0))=0,"",IF(ISERROR(HLOOKUP($B843,'Base facturation'!$C$4:$ALN$59,F$4,0)),"",HLOOKUP($B843,'Base facturation'!$C$4:$ALN$59,F$4,0)))</f>
        <v/>
      </c>
      <c r="G843" s="309" t="str">
        <f>IF(IF(ISERROR(HLOOKUP($B843,'Base facturation'!$C$4:$ALN$59,G$4,0)),"",HLOOKUP($B843,'Base facturation'!$C$4:$ALN$59,G$4,0))=0,"",IF(ISERROR(HLOOKUP($B843,'Base facturation'!$C$4:$ALN$59,G$4,0)),"",HLOOKUP($B843,'Base facturation'!$C$4:$ALN$59,G$4,0)))</f>
        <v/>
      </c>
      <c r="H843" s="309" t="str">
        <f>IF(IF(ISERROR(HLOOKUP($B843,'Base facturation'!$C$4:$ALN$59,H$4,0)),"",HLOOKUP($B843,'Base facturation'!$C$4:$ALN$59,H$4,0))=0,"",IF(ISERROR(HLOOKUP($B843,'Base facturation'!$C$4:$ALN$59,H$4,0)),"",HLOOKUP($B843,'Base facturation'!$C$4:$ALN$59,H$4,0)))</f>
        <v/>
      </c>
      <c r="I843" s="287" t="str">
        <f t="shared" si="13"/>
        <v/>
      </c>
      <c r="J843" s="299"/>
      <c r="K843" s="294"/>
      <c r="L843" s="294"/>
      <c r="M843" s="295"/>
    </row>
    <row r="844" spans="2:13" ht="19.600000000000001" customHeight="1" x14ac:dyDescent="0.25">
      <c r="B844" s="282" t="s">
        <v>3651</v>
      </c>
      <c r="C844" s="283" t="str">
        <f>IF(IF(ISERROR(HLOOKUP($B844,'Base facturation'!$C$4:$ALN$59,C$4,0)),"",HLOOKUP($B844,'Base facturation'!$C$4:$ALN$59,C$4,0))=0,"",IF(ISERROR(HLOOKUP($B844,'Base facturation'!$C$4:$ALN$59,C$4,0)),"",HLOOKUP($B844,'Base facturation'!$C$4:$ALN$59,C$4,0)))</f>
        <v/>
      </c>
      <c r="D844" s="283" t="str">
        <f>IF(IF(ISERROR(HLOOKUP($B844,'Base facturation'!$C$4:$ALN$59,D$4,0)),"",HLOOKUP($B844,'Base facturation'!$C$4:$ALN$59,D$4,0))=0,"",IF(ISERROR(HLOOKUP($B844,'Base facturation'!$C$4:$ALN$59,D$4,0)),"",HLOOKUP($B844,'Base facturation'!$C$4:$ALN$59,D$4,0)))</f>
        <v/>
      </c>
      <c r="E844" s="283" t="str">
        <f>IF(IF(ISERROR(HLOOKUP($B844,'Base facturation'!$C$4:$ALN$59,E$4,0)),"",HLOOKUP($B844,'Base facturation'!$C$4:$ALN$59,E$4,0))=0,"",IF(ISERROR(HLOOKUP($B844,'Base facturation'!$C$4:$ALN$59,E$4,0)),"",HLOOKUP($B844,'Base facturation'!$C$4:$ALN$59,E$4,0)))</f>
        <v/>
      </c>
      <c r="F844" s="287" t="str">
        <f>IF(IF(ISERROR(HLOOKUP($B844,'Base facturation'!$C$4:$ALN$59,F$4,0)),"",HLOOKUP($B844,'Base facturation'!$C$4:$ALN$59,F$4,0))=0,"",IF(ISERROR(HLOOKUP($B844,'Base facturation'!$C$4:$ALN$59,F$4,0)),"",HLOOKUP($B844,'Base facturation'!$C$4:$ALN$59,F$4,0)))</f>
        <v/>
      </c>
      <c r="G844" s="309" t="str">
        <f>IF(IF(ISERROR(HLOOKUP($B844,'Base facturation'!$C$4:$ALN$59,G$4,0)),"",HLOOKUP($B844,'Base facturation'!$C$4:$ALN$59,G$4,0))=0,"",IF(ISERROR(HLOOKUP($B844,'Base facturation'!$C$4:$ALN$59,G$4,0)),"",HLOOKUP($B844,'Base facturation'!$C$4:$ALN$59,G$4,0)))</f>
        <v/>
      </c>
      <c r="H844" s="309" t="str">
        <f>IF(IF(ISERROR(HLOOKUP($B844,'Base facturation'!$C$4:$ALN$59,H$4,0)),"",HLOOKUP($B844,'Base facturation'!$C$4:$ALN$59,H$4,0))=0,"",IF(ISERROR(HLOOKUP($B844,'Base facturation'!$C$4:$ALN$59,H$4,0)),"",HLOOKUP($B844,'Base facturation'!$C$4:$ALN$59,H$4,0)))</f>
        <v/>
      </c>
      <c r="I844" s="287" t="str">
        <f t="shared" si="13"/>
        <v/>
      </c>
      <c r="J844" s="299"/>
      <c r="K844" s="294"/>
      <c r="L844" s="294"/>
      <c r="M844" s="295"/>
    </row>
    <row r="845" spans="2:13" ht="19.600000000000001" customHeight="1" x14ac:dyDescent="0.25">
      <c r="B845" s="282" t="s">
        <v>3652</v>
      </c>
      <c r="C845" s="283" t="str">
        <f>IF(IF(ISERROR(HLOOKUP($B845,'Base facturation'!$C$4:$ALN$59,C$4,0)),"",HLOOKUP($B845,'Base facturation'!$C$4:$ALN$59,C$4,0))=0,"",IF(ISERROR(HLOOKUP($B845,'Base facturation'!$C$4:$ALN$59,C$4,0)),"",HLOOKUP($B845,'Base facturation'!$C$4:$ALN$59,C$4,0)))</f>
        <v/>
      </c>
      <c r="D845" s="283" t="str">
        <f>IF(IF(ISERROR(HLOOKUP($B845,'Base facturation'!$C$4:$ALN$59,D$4,0)),"",HLOOKUP($B845,'Base facturation'!$C$4:$ALN$59,D$4,0))=0,"",IF(ISERROR(HLOOKUP($B845,'Base facturation'!$C$4:$ALN$59,D$4,0)),"",HLOOKUP($B845,'Base facturation'!$C$4:$ALN$59,D$4,0)))</f>
        <v/>
      </c>
      <c r="E845" s="283" t="str">
        <f>IF(IF(ISERROR(HLOOKUP($B845,'Base facturation'!$C$4:$ALN$59,E$4,0)),"",HLOOKUP($B845,'Base facturation'!$C$4:$ALN$59,E$4,0))=0,"",IF(ISERROR(HLOOKUP($B845,'Base facturation'!$C$4:$ALN$59,E$4,0)),"",HLOOKUP($B845,'Base facturation'!$C$4:$ALN$59,E$4,0)))</f>
        <v/>
      </c>
      <c r="F845" s="287" t="str">
        <f>IF(IF(ISERROR(HLOOKUP($B845,'Base facturation'!$C$4:$ALN$59,F$4,0)),"",HLOOKUP($B845,'Base facturation'!$C$4:$ALN$59,F$4,0))=0,"",IF(ISERROR(HLOOKUP($B845,'Base facturation'!$C$4:$ALN$59,F$4,0)),"",HLOOKUP($B845,'Base facturation'!$C$4:$ALN$59,F$4,0)))</f>
        <v/>
      </c>
      <c r="G845" s="309" t="str">
        <f>IF(IF(ISERROR(HLOOKUP($B845,'Base facturation'!$C$4:$ALN$59,G$4,0)),"",HLOOKUP($B845,'Base facturation'!$C$4:$ALN$59,G$4,0))=0,"",IF(ISERROR(HLOOKUP($B845,'Base facturation'!$C$4:$ALN$59,G$4,0)),"",HLOOKUP($B845,'Base facturation'!$C$4:$ALN$59,G$4,0)))</f>
        <v/>
      </c>
      <c r="H845" s="309" t="str">
        <f>IF(IF(ISERROR(HLOOKUP($B845,'Base facturation'!$C$4:$ALN$59,H$4,0)),"",HLOOKUP($B845,'Base facturation'!$C$4:$ALN$59,H$4,0))=0,"",IF(ISERROR(HLOOKUP($B845,'Base facturation'!$C$4:$ALN$59,H$4,0)),"",HLOOKUP($B845,'Base facturation'!$C$4:$ALN$59,H$4,0)))</f>
        <v/>
      </c>
      <c r="I845" s="287" t="str">
        <f t="shared" si="13"/>
        <v/>
      </c>
      <c r="J845" s="299"/>
      <c r="K845" s="294"/>
      <c r="L845" s="294"/>
      <c r="M845" s="295"/>
    </row>
    <row r="846" spans="2:13" ht="19.600000000000001" customHeight="1" x14ac:dyDescent="0.25">
      <c r="B846" s="282" t="s">
        <v>3653</v>
      </c>
      <c r="C846" s="283" t="str">
        <f>IF(IF(ISERROR(HLOOKUP($B846,'Base facturation'!$C$4:$ALN$59,C$4,0)),"",HLOOKUP($B846,'Base facturation'!$C$4:$ALN$59,C$4,0))=0,"",IF(ISERROR(HLOOKUP($B846,'Base facturation'!$C$4:$ALN$59,C$4,0)),"",HLOOKUP($B846,'Base facturation'!$C$4:$ALN$59,C$4,0)))</f>
        <v/>
      </c>
      <c r="D846" s="283" t="str">
        <f>IF(IF(ISERROR(HLOOKUP($B846,'Base facturation'!$C$4:$ALN$59,D$4,0)),"",HLOOKUP($B846,'Base facturation'!$C$4:$ALN$59,D$4,0))=0,"",IF(ISERROR(HLOOKUP($B846,'Base facturation'!$C$4:$ALN$59,D$4,0)),"",HLOOKUP($B846,'Base facturation'!$C$4:$ALN$59,D$4,0)))</f>
        <v/>
      </c>
      <c r="E846" s="283" t="str">
        <f>IF(IF(ISERROR(HLOOKUP($B846,'Base facturation'!$C$4:$ALN$59,E$4,0)),"",HLOOKUP($B846,'Base facturation'!$C$4:$ALN$59,E$4,0))=0,"",IF(ISERROR(HLOOKUP($B846,'Base facturation'!$C$4:$ALN$59,E$4,0)),"",HLOOKUP($B846,'Base facturation'!$C$4:$ALN$59,E$4,0)))</f>
        <v/>
      </c>
      <c r="F846" s="287" t="str">
        <f>IF(IF(ISERROR(HLOOKUP($B846,'Base facturation'!$C$4:$ALN$59,F$4,0)),"",HLOOKUP($B846,'Base facturation'!$C$4:$ALN$59,F$4,0))=0,"",IF(ISERROR(HLOOKUP($B846,'Base facturation'!$C$4:$ALN$59,F$4,0)),"",HLOOKUP($B846,'Base facturation'!$C$4:$ALN$59,F$4,0)))</f>
        <v/>
      </c>
      <c r="G846" s="309" t="str">
        <f>IF(IF(ISERROR(HLOOKUP($B846,'Base facturation'!$C$4:$ALN$59,G$4,0)),"",HLOOKUP($B846,'Base facturation'!$C$4:$ALN$59,G$4,0))=0,"",IF(ISERROR(HLOOKUP($B846,'Base facturation'!$C$4:$ALN$59,G$4,0)),"",HLOOKUP($B846,'Base facturation'!$C$4:$ALN$59,G$4,0)))</f>
        <v/>
      </c>
      <c r="H846" s="309" t="str">
        <f>IF(IF(ISERROR(HLOOKUP($B846,'Base facturation'!$C$4:$ALN$59,H$4,0)),"",HLOOKUP($B846,'Base facturation'!$C$4:$ALN$59,H$4,0))=0,"",IF(ISERROR(HLOOKUP($B846,'Base facturation'!$C$4:$ALN$59,H$4,0)),"",HLOOKUP($B846,'Base facturation'!$C$4:$ALN$59,H$4,0)))</f>
        <v/>
      </c>
      <c r="I846" s="287" t="str">
        <f t="shared" si="13"/>
        <v/>
      </c>
      <c r="J846" s="299"/>
      <c r="K846" s="294"/>
      <c r="L846" s="294"/>
      <c r="M846" s="295"/>
    </row>
    <row r="847" spans="2:13" ht="19.600000000000001" customHeight="1" x14ac:dyDescent="0.25">
      <c r="B847" s="282" t="s">
        <v>3654</v>
      </c>
      <c r="C847" s="283" t="str">
        <f>IF(IF(ISERROR(HLOOKUP($B847,'Base facturation'!$C$4:$ALN$59,C$4,0)),"",HLOOKUP($B847,'Base facturation'!$C$4:$ALN$59,C$4,0))=0,"",IF(ISERROR(HLOOKUP($B847,'Base facturation'!$C$4:$ALN$59,C$4,0)),"",HLOOKUP($B847,'Base facturation'!$C$4:$ALN$59,C$4,0)))</f>
        <v/>
      </c>
      <c r="D847" s="283" t="str">
        <f>IF(IF(ISERROR(HLOOKUP($B847,'Base facturation'!$C$4:$ALN$59,D$4,0)),"",HLOOKUP($B847,'Base facturation'!$C$4:$ALN$59,D$4,0))=0,"",IF(ISERROR(HLOOKUP($B847,'Base facturation'!$C$4:$ALN$59,D$4,0)),"",HLOOKUP($B847,'Base facturation'!$C$4:$ALN$59,D$4,0)))</f>
        <v/>
      </c>
      <c r="E847" s="283" t="str">
        <f>IF(IF(ISERROR(HLOOKUP($B847,'Base facturation'!$C$4:$ALN$59,E$4,0)),"",HLOOKUP($B847,'Base facturation'!$C$4:$ALN$59,E$4,0))=0,"",IF(ISERROR(HLOOKUP($B847,'Base facturation'!$C$4:$ALN$59,E$4,0)),"",HLOOKUP($B847,'Base facturation'!$C$4:$ALN$59,E$4,0)))</f>
        <v/>
      </c>
      <c r="F847" s="287" t="str">
        <f>IF(IF(ISERROR(HLOOKUP($B847,'Base facturation'!$C$4:$ALN$59,F$4,0)),"",HLOOKUP($B847,'Base facturation'!$C$4:$ALN$59,F$4,0))=0,"",IF(ISERROR(HLOOKUP($B847,'Base facturation'!$C$4:$ALN$59,F$4,0)),"",HLOOKUP($B847,'Base facturation'!$C$4:$ALN$59,F$4,0)))</f>
        <v/>
      </c>
      <c r="G847" s="309" t="str">
        <f>IF(IF(ISERROR(HLOOKUP($B847,'Base facturation'!$C$4:$ALN$59,G$4,0)),"",HLOOKUP($B847,'Base facturation'!$C$4:$ALN$59,G$4,0))=0,"",IF(ISERROR(HLOOKUP($B847,'Base facturation'!$C$4:$ALN$59,G$4,0)),"",HLOOKUP($B847,'Base facturation'!$C$4:$ALN$59,G$4,0)))</f>
        <v/>
      </c>
      <c r="H847" s="309" t="str">
        <f>IF(IF(ISERROR(HLOOKUP($B847,'Base facturation'!$C$4:$ALN$59,H$4,0)),"",HLOOKUP($B847,'Base facturation'!$C$4:$ALN$59,H$4,0))=0,"",IF(ISERROR(HLOOKUP($B847,'Base facturation'!$C$4:$ALN$59,H$4,0)),"",HLOOKUP($B847,'Base facturation'!$C$4:$ALN$59,H$4,0)))</f>
        <v/>
      </c>
      <c r="I847" s="287" t="str">
        <f t="shared" si="13"/>
        <v/>
      </c>
      <c r="J847" s="299"/>
      <c r="K847" s="294"/>
      <c r="L847" s="294"/>
      <c r="M847" s="295"/>
    </row>
    <row r="848" spans="2:13" ht="19.600000000000001" customHeight="1" x14ac:dyDescent="0.25">
      <c r="B848" s="282" t="s">
        <v>3655</v>
      </c>
      <c r="C848" s="283" t="str">
        <f>IF(IF(ISERROR(HLOOKUP($B848,'Base facturation'!$C$4:$ALN$59,C$4,0)),"",HLOOKUP($B848,'Base facturation'!$C$4:$ALN$59,C$4,0))=0,"",IF(ISERROR(HLOOKUP($B848,'Base facturation'!$C$4:$ALN$59,C$4,0)),"",HLOOKUP($B848,'Base facturation'!$C$4:$ALN$59,C$4,0)))</f>
        <v/>
      </c>
      <c r="D848" s="283" t="str">
        <f>IF(IF(ISERROR(HLOOKUP($B848,'Base facturation'!$C$4:$ALN$59,D$4,0)),"",HLOOKUP($B848,'Base facturation'!$C$4:$ALN$59,D$4,0))=0,"",IF(ISERROR(HLOOKUP($B848,'Base facturation'!$C$4:$ALN$59,D$4,0)),"",HLOOKUP($B848,'Base facturation'!$C$4:$ALN$59,D$4,0)))</f>
        <v/>
      </c>
      <c r="E848" s="283" t="str">
        <f>IF(IF(ISERROR(HLOOKUP($B848,'Base facturation'!$C$4:$ALN$59,E$4,0)),"",HLOOKUP($B848,'Base facturation'!$C$4:$ALN$59,E$4,0))=0,"",IF(ISERROR(HLOOKUP($B848,'Base facturation'!$C$4:$ALN$59,E$4,0)),"",HLOOKUP($B848,'Base facturation'!$C$4:$ALN$59,E$4,0)))</f>
        <v/>
      </c>
      <c r="F848" s="287" t="str">
        <f>IF(IF(ISERROR(HLOOKUP($B848,'Base facturation'!$C$4:$ALN$59,F$4,0)),"",HLOOKUP($B848,'Base facturation'!$C$4:$ALN$59,F$4,0))=0,"",IF(ISERROR(HLOOKUP($B848,'Base facturation'!$C$4:$ALN$59,F$4,0)),"",HLOOKUP($B848,'Base facturation'!$C$4:$ALN$59,F$4,0)))</f>
        <v/>
      </c>
      <c r="G848" s="309" t="str">
        <f>IF(IF(ISERROR(HLOOKUP($B848,'Base facturation'!$C$4:$ALN$59,G$4,0)),"",HLOOKUP($B848,'Base facturation'!$C$4:$ALN$59,G$4,0))=0,"",IF(ISERROR(HLOOKUP($B848,'Base facturation'!$C$4:$ALN$59,G$4,0)),"",HLOOKUP($B848,'Base facturation'!$C$4:$ALN$59,G$4,0)))</f>
        <v/>
      </c>
      <c r="H848" s="309" t="str">
        <f>IF(IF(ISERROR(HLOOKUP($B848,'Base facturation'!$C$4:$ALN$59,H$4,0)),"",HLOOKUP($B848,'Base facturation'!$C$4:$ALN$59,H$4,0))=0,"",IF(ISERROR(HLOOKUP($B848,'Base facturation'!$C$4:$ALN$59,H$4,0)),"",HLOOKUP($B848,'Base facturation'!$C$4:$ALN$59,H$4,0)))</f>
        <v/>
      </c>
      <c r="I848" s="287" t="str">
        <f t="shared" si="13"/>
        <v/>
      </c>
      <c r="J848" s="299"/>
      <c r="K848" s="294"/>
      <c r="L848" s="294"/>
      <c r="M848" s="295"/>
    </row>
    <row r="849" spans="2:13" ht="19.600000000000001" customHeight="1" x14ac:dyDescent="0.25">
      <c r="B849" s="282" t="s">
        <v>3656</v>
      </c>
      <c r="C849" s="283" t="str">
        <f>IF(IF(ISERROR(HLOOKUP($B849,'Base facturation'!$C$4:$ALN$59,C$4,0)),"",HLOOKUP($B849,'Base facturation'!$C$4:$ALN$59,C$4,0))=0,"",IF(ISERROR(HLOOKUP($B849,'Base facturation'!$C$4:$ALN$59,C$4,0)),"",HLOOKUP($B849,'Base facturation'!$C$4:$ALN$59,C$4,0)))</f>
        <v/>
      </c>
      <c r="D849" s="283" t="str">
        <f>IF(IF(ISERROR(HLOOKUP($B849,'Base facturation'!$C$4:$ALN$59,D$4,0)),"",HLOOKUP($B849,'Base facturation'!$C$4:$ALN$59,D$4,0))=0,"",IF(ISERROR(HLOOKUP($B849,'Base facturation'!$C$4:$ALN$59,D$4,0)),"",HLOOKUP($B849,'Base facturation'!$C$4:$ALN$59,D$4,0)))</f>
        <v/>
      </c>
      <c r="E849" s="283" t="str">
        <f>IF(IF(ISERROR(HLOOKUP($B849,'Base facturation'!$C$4:$ALN$59,E$4,0)),"",HLOOKUP($B849,'Base facturation'!$C$4:$ALN$59,E$4,0))=0,"",IF(ISERROR(HLOOKUP($B849,'Base facturation'!$C$4:$ALN$59,E$4,0)),"",HLOOKUP($B849,'Base facturation'!$C$4:$ALN$59,E$4,0)))</f>
        <v/>
      </c>
      <c r="F849" s="287" t="str">
        <f>IF(IF(ISERROR(HLOOKUP($B849,'Base facturation'!$C$4:$ALN$59,F$4,0)),"",HLOOKUP($B849,'Base facturation'!$C$4:$ALN$59,F$4,0))=0,"",IF(ISERROR(HLOOKUP($B849,'Base facturation'!$C$4:$ALN$59,F$4,0)),"",HLOOKUP($B849,'Base facturation'!$C$4:$ALN$59,F$4,0)))</f>
        <v/>
      </c>
      <c r="G849" s="309" t="str">
        <f>IF(IF(ISERROR(HLOOKUP($B849,'Base facturation'!$C$4:$ALN$59,G$4,0)),"",HLOOKUP($B849,'Base facturation'!$C$4:$ALN$59,G$4,0))=0,"",IF(ISERROR(HLOOKUP($B849,'Base facturation'!$C$4:$ALN$59,G$4,0)),"",HLOOKUP($B849,'Base facturation'!$C$4:$ALN$59,G$4,0)))</f>
        <v/>
      </c>
      <c r="H849" s="309" t="str">
        <f>IF(IF(ISERROR(HLOOKUP($B849,'Base facturation'!$C$4:$ALN$59,H$4,0)),"",HLOOKUP($B849,'Base facturation'!$C$4:$ALN$59,H$4,0))=0,"",IF(ISERROR(HLOOKUP($B849,'Base facturation'!$C$4:$ALN$59,H$4,0)),"",HLOOKUP($B849,'Base facturation'!$C$4:$ALN$59,H$4,0)))</f>
        <v/>
      </c>
      <c r="I849" s="287" t="str">
        <f t="shared" si="13"/>
        <v/>
      </c>
      <c r="J849" s="299"/>
      <c r="K849" s="294"/>
      <c r="L849" s="294"/>
      <c r="M849" s="295"/>
    </row>
    <row r="850" spans="2:13" ht="19.600000000000001" customHeight="1" x14ac:dyDescent="0.25">
      <c r="B850" s="282" t="s">
        <v>3657</v>
      </c>
      <c r="C850" s="283" t="str">
        <f>IF(IF(ISERROR(HLOOKUP($B850,'Base facturation'!$C$4:$ALN$59,C$4,0)),"",HLOOKUP($B850,'Base facturation'!$C$4:$ALN$59,C$4,0))=0,"",IF(ISERROR(HLOOKUP($B850,'Base facturation'!$C$4:$ALN$59,C$4,0)),"",HLOOKUP($B850,'Base facturation'!$C$4:$ALN$59,C$4,0)))</f>
        <v/>
      </c>
      <c r="D850" s="283" t="str">
        <f>IF(IF(ISERROR(HLOOKUP($B850,'Base facturation'!$C$4:$ALN$59,D$4,0)),"",HLOOKUP($B850,'Base facturation'!$C$4:$ALN$59,D$4,0))=0,"",IF(ISERROR(HLOOKUP($B850,'Base facturation'!$C$4:$ALN$59,D$4,0)),"",HLOOKUP($B850,'Base facturation'!$C$4:$ALN$59,D$4,0)))</f>
        <v/>
      </c>
      <c r="E850" s="283" t="str">
        <f>IF(IF(ISERROR(HLOOKUP($B850,'Base facturation'!$C$4:$ALN$59,E$4,0)),"",HLOOKUP($B850,'Base facturation'!$C$4:$ALN$59,E$4,0))=0,"",IF(ISERROR(HLOOKUP($B850,'Base facturation'!$C$4:$ALN$59,E$4,0)),"",HLOOKUP($B850,'Base facturation'!$C$4:$ALN$59,E$4,0)))</f>
        <v/>
      </c>
      <c r="F850" s="287" t="str">
        <f>IF(IF(ISERROR(HLOOKUP($B850,'Base facturation'!$C$4:$ALN$59,F$4,0)),"",HLOOKUP($B850,'Base facturation'!$C$4:$ALN$59,F$4,0))=0,"",IF(ISERROR(HLOOKUP($B850,'Base facturation'!$C$4:$ALN$59,F$4,0)),"",HLOOKUP($B850,'Base facturation'!$C$4:$ALN$59,F$4,0)))</f>
        <v/>
      </c>
      <c r="G850" s="309" t="str">
        <f>IF(IF(ISERROR(HLOOKUP($B850,'Base facturation'!$C$4:$ALN$59,G$4,0)),"",HLOOKUP($B850,'Base facturation'!$C$4:$ALN$59,G$4,0))=0,"",IF(ISERROR(HLOOKUP($B850,'Base facturation'!$C$4:$ALN$59,G$4,0)),"",HLOOKUP($B850,'Base facturation'!$C$4:$ALN$59,G$4,0)))</f>
        <v/>
      </c>
      <c r="H850" s="309" t="str">
        <f>IF(IF(ISERROR(HLOOKUP($B850,'Base facturation'!$C$4:$ALN$59,H$4,0)),"",HLOOKUP($B850,'Base facturation'!$C$4:$ALN$59,H$4,0))=0,"",IF(ISERROR(HLOOKUP($B850,'Base facturation'!$C$4:$ALN$59,H$4,0)),"",HLOOKUP($B850,'Base facturation'!$C$4:$ALN$59,H$4,0)))</f>
        <v/>
      </c>
      <c r="I850" s="287" t="str">
        <f t="shared" si="13"/>
        <v/>
      </c>
      <c r="J850" s="299"/>
      <c r="K850" s="294"/>
      <c r="L850" s="294"/>
      <c r="M850" s="295"/>
    </row>
    <row r="851" spans="2:13" ht="19.600000000000001" customHeight="1" x14ac:dyDescent="0.25">
      <c r="B851" s="282" t="s">
        <v>3658</v>
      </c>
      <c r="C851" s="283" t="str">
        <f>IF(IF(ISERROR(HLOOKUP($B851,'Base facturation'!$C$4:$ALN$59,C$4,0)),"",HLOOKUP($B851,'Base facturation'!$C$4:$ALN$59,C$4,0))=0,"",IF(ISERROR(HLOOKUP($B851,'Base facturation'!$C$4:$ALN$59,C$4,0)),"",HLOOKUP($B851,'Base facturation'!$C$4:$ALN$59,C$4,0)))</f>
        <v/>
      </c>
      <c r="D851" s="283" t="str">
        <f>IF(IF(ISERROR(HLOOKUP($B851,'Base facturation'!$C$4:$ALN$59,D$4,0)),"",HLOOKUP($B851,'Base facturation'!$C$4:$ALN$59,D$4,0))=0,"",IF(ISERROR(HLOOKUP($B851,'Base facturation'!$C$4:$ALN$59,D$4,0)),"",HLOOKUP($B851,'Base facturation'!$C$4:$ALN$59,D$4,0)))</f>
        <v/>
      </c>
      <c r="E851" s="283" t="str">
        <f>IF(IF(ISERROR(HLOOKUP($B851,'Base facturation'!$C$4:$ALN$59,E$4,0)),"",HLOOKUP($B851,'Base facturation'!$C$4:$ALN$59,E$4,0))=0,"",IF(ISERROR(HLOOKUP($B851,'Base facturation'!$C$4:$ALN$59,E$4,0)),"",HLOOKUP($B851,'Base facturation'!$C$4:$ALN$59,E$4,0)))</f>
        <v/>
      </c>
      <c r="F851" s="287" t="str">
        <f>IF(IF(ISERROR(HLOOKUP($B851,'Base facturation'!$C$4:$ALN$59,F$4,0)),"",HLOOKUP($B851,'Base facturation'!$C$4:$ALN$59,F$4,0))=0,"",IF(ISERROR(HLOOKUP($B851,'Base facturation'!$C$4:$ALN$59,F$4,0)),"",HLOOKUP($B851,'Base facturation'!$C$4:$ALN$59,F$4,0)))</f>
        <v/>
      </c>
      <c r="G851" s="309" t="str">
        <f>IF(IF(ISERROR(HLOOKUP($B851,'Base facturation'!$C$4:$ALN$59,G$4,0)),"",HLOOKUP($B851,'Base facturation'!$C$4:$ALN$59,G$4,0))=0,"",IF(ISERROR(HLOOKUP($B851,'Base facturation'!$C$4:$ALN$59,G$4,0)),"",HLOOKUP($B851,'Base facturation'!$C$4:$ALN$59,G$4,0)))</f>
        <v/>
      </c>
      <c r="H851" s="309" t="str">
        <f>IF(IF(ISERROR(HLOOKUP($B851,'Base facturation'!$C$4:$ALN$59,H$4,0)),"",HLOOKUP($B851,'Base facturation'!$C$4:$ALN$59,H$4,0))=0,"",IF(ISERROR(HLOOKUP($B851,'Base facturation'!$C$4:$ALN$59,H$4,0)),"",HLOOKUP($B851,'Base facturation'!$C$4:$ALN$59,H$4,0)))</f>
        <v/>
      </c>
      <c r="I851" s="287" t="str">
        <f t="shared" si="13"/>
        <v/>
      </c>
      <c r="J851" s="299"/>
      <c r="K851" s="294"/>
      <c r="L851" s="294"/>
      <c r="M851" s="295"/>
    </row>
    <row r="852" spans="2:13" ht="19.600000000000001" customHeight="1" x14ac:dyDescent="0.25">
      <c r="B852" s="282" t="s">
        <v>3659</v>
      </c>
      <c r="C852" s="283" t="str">
        <f>IF(IF(ISERROR(HLOOKUP($B852,'Base facturation'!$C$4:$ALN$59,C$4,0)),"",HLOOKUP($B852,'Base facturation'!$C$4:$ALN$59,C$4,0))=0,"",IF(ISERROR(HLOOKUP($B852,'Base facturation'!$C$4:$ALN$59,C$4,0)),"",HLOOKUP($B852,'Base facturation'!$C$4:$ALN$59,C$4,0)))</f>
        <v/>
      </c>
      <c r="D852" s="283" t="str">
        <f>IF(IF(ISERROR(HLOOKUP($B852,'Base facturation'!$C$4:$ALN$59,D$4,0)),"",HLOOKUP($B852,'Base facturation'!$C$4:$ALN$59,D$4,0))=0,"",IF(ISERROR(HLOOKUP($B852,'Base facturation'!$C$4:$ALN$59,D$4,0)),"",HLOOKUP($B852,'Base facturation'!$C$4:$ALN$59,D$4,0)))</f>
        <v/>
      </c>
      <c r="E852" s="283" t="str">
        <f>IF(IF(ISERROR(HLOOKUP($B852,'Base facturation'!$C$4:$ALN$59,E$4,0)),"",HLOOKUP($B852,'Base facturation'!$C$4:$ALN$59,E$4,0))=0,"",IF(ISERROR(HLOOKUP($B852,'Base facturation'!$C$4:$ALN$59,E$4,0)),"",HLOOKUP($B852,'Base facturation'!$C$4:$ALN$59,E$4,0)))</f>
        <v/>
      </c>
      <c r="F852" s="287" t="str">
        <f>IF(IF(ISERROR(HLOOKUP($B852,'Base facturation'!$C$4:$ALN$59,F$4,0)),"",HLOOKUP($B852,'Base facturation'!$C$4:$ALN$59,F$4,0))=0,"",IF(ISERROR(HLOOKUP($B852,'Base facturation'!$C$4:$ALN$59,F$4,0)),"",HLOOKUP($B852,'Base facturation'!$C$4:$ALN$59,F$4,0)))</f>
        <v/>
      </c>
      <c r="G852" s="309" t="str">
        <f>IF(IF(ISERROR(HLOOKUP($B852,'Base facturation'!$C$4:$ALN$59,G$4,0)),"",HLOOKUP($B852,'Base facturation'!$C$4:$ALN$59,G$4,0))=0,"",IF(ISERROR(HLOOKUP($B852,'Base facturation'!$C$4:$ALN$59,G$4,0)),"",HLOOKUP($B852,'Base facturation'!$C$4:$ALN$59,G$4,0)))</f>
        <v/>
      </c>
      <c r="H852" s="309" t="str">
        <f>IF(IF(ISERROR(HLOOKUP($B852,'Base facturation'!$C$4:$ALN$59,H$4,0)),"",HLOOKUP($B852,'Base facturation'!$C$4:$ALN$59,H$4,0))=0,"",IF(ISERROR(HLOOKUP($B852,'Base facturation'!$C$4:$ALN$59,H$4,0)),"",HLOOKUP($B852,'Base facturation'!$C$4:$ALN$59,H$4,0)))</f>
        <v/>
      </c>
      <c r="I852" s="287" t="str">
        <f t="shared" si="13"/>
        <v/>
      </c>
      <c r="J852" s="299"/>
      <c r="K852" s="294"/>
      <c r="L852" s="294"/>
      <c r="M852" s="295"/>
    </row>
    <row r="853" spans="2:13" ht="19.600000000000001" customHeight="1" x14ac:dyDescent="0.25">
      <c r="B853" s="282" t="s">
        <v>3660</v>
      </c>
      <c r="C853" s="283" t="str">
        <f>IF(IF(ISERROR(HLOOKUP($B853,'Base facturation'!$C$4:$ALN$59,C$4,0)),"",HLOOKUP($B853,'Base facturation'!$C$4:$ALN$59,C$4,0))=0,"",IF(ISERROR(HLOOKUP($B853,'Base facturation'!$C$4:$ALN$59,C$4,0)),"",HLOOKUP($B853,'Base facturation'!$C$4:$ALN$59,C$4,0)))</f>
        <v/>
      </c>
      <c r="D853" s="283" t="str">
        <f>IF(IF(ISERROR(HLOOKUP($B853,'Base facturation'!$C$4:$ALN$59,D$4,0)),"",HLOOKUP($B853,'Base facturation'!$C$4:$ALN$59,D$4,0))=0,"",IF(ISERROR(HLOOKUP($B853,'Base facturation'!$C$4:$ALN$59,D$4,0)),"",HLOOKUP($B853,'Base facturation'!$C$4:$ALN$59,D$4,0)))</f>
        <v/>
      </c>
      <c r="E853" s="283" t="str">
        <f>IF(IF(ISERROR(HLOOKUP($B853,'Base facturation'!$C$4:$ALN$59,E$4,0)),"",HLOOKUP($B853,'Base facturation'!$C$4:$ALN$59,E$4,0))=0,"",IF(ISERROR(HLOOKUP($B853,'Base facturation'!$C$4:$ALN$59,E$4,0)),"",HLOOKUP($B853,'Base facturation'!$C$4:$ALN$59,E$4,0)))</f>
        <v/>
      </c>
      <c r="F853" s="287" t="str">
        <f>IF(IF(ISERROR(HLOOKUP($B853,'Base facturation'!$C$4:$ALN$59,F$4,0)),"",HLOOKUP($B853,'Base facturation'!$C$4:$ALN$59,F$4,0))=0,"",IF(ISERROR(HLOOKUP($B853,'Base facturation'!$C$4:$ALN$59,F$4,0)),"",HLOOKUP($B853,'Base facturation'!$C$4:$ALN$59,F$4,0)))</f>
        <v/>
      </c>
      <c r="G853" s="309" t="str">
        <f>IF(IF(ISERROR(HLOOKUP($B853,'Base facturation'!$C$4:$ALN$59,G$4,0)),"",HLOOKUP($B853,'Base facturation'!$C$4:$ALN$59,G$4,0))=0,"",IF(ISERROR(HLOOKUP($B853,'Base facturation'!$C$4:$ALN$59,G$4,0)),"",HLOOKUP($B853,'Base facturation'!$C$4:$ALN$59,G$4,0)))</f>
        <v/>
      </c>
      <c r="H853" s="309" t="str">
        <f>IF(IF(ISERROR(HLOOKUP($B853,'Base facturation'!$C$4:$ALN$59,H$4,0)),"",HLOOKUP($B853,'Base facturation'!$C$4:$ALN$59,H$4,0))=0,"",IF(ISERROR(HLOOKUP($B853,'Base facturation'!$C$4:$ALN$59,H$4,0)),"",HLOOKUP($B853,'Base facturation'!$C$4:$ALN$59,H$4,0)))</f>
        <v/>
      </c>
      <c r="I853" s="287" t="str">
        <f t="shared" si="13"/>
        <v/>
      </c>
      <c r="J853" s="299"/>
      <c r="K853" s="294"/>
      <c r="L853" s="294"/>
      <c r="M853" s="295"/>
    </row>
    <row r="854" spans="2:13" ht="19.600000000000001" customHeight="1" x14ac:dyDescent="0.25">
      <c r="B854" s="282" t="s">
        <v>3661</v>
      </c>
      <c r="C854" s="283" t="str">
        <f>IF(IF(ISERROR(HLOOKUP($B854,'Base facturation'!$C$4:$ALN$59,C$4,0)),"",HLOOKUP($B854,'Base facturation'!$C$4:$ALN$59,C$4,0))=0,"",IF(ISERROR(HLOOKUP($B854,'Base facturation'!$C$4:$ALN$59,C$4,0)),"",HLOOKUP($B854,'Base facturation'!$C$4:$ALN$59,C$4,0)))</f>
        <v/>
      </c>
      <c r="D854" s="283" t="str">
        <f>IF(IF(ISERROR(HLOOKUP($B854,'Base facturation'!$C$4:$ALN$59,D$4,0)),"",HLOOKUP($B854,'Base facturation'!$C$4:$ALN$59,D$4,0))=0,"",IF(ISERROR(HLOOKUP($B854,'Base facturation'!$C$4:$ALN$59,D$4,0)),"",HLOOKUP($B854,'Base facturation'!$C$4:$ALN$59,D$4,0)))</f>
        <v/>
      </c>
      <c r="E854" s="283" t="str">
        <f>IF(IF(ISERROR(HLOOKUP($B854,'Base facturation'!$C$4:$ALN$59,E$4,0)),"",HLOOKUP($B854,'Base facturation'!$C$4:$ALN$59,E$4,0))=0,"",IF(ISERROR(HLOOKUP($B854,'Base facturation'!$C$4:$ALN$59,E$4,0)),"",HLOOKUP($B854,'Base facturation'!$C$4:$ALN$59,E$4,0)))</f>
        <v/>
      </c>
      <c r="F854" s="287" t="str">
        <f>IF(IF(ISERROR(HLOOKUP($B854,'Base facturation'!$C$4:$ALN$59,F$4,0)),"",HLOOKUP($B854,'Base facturation'!$C$4:$ALN$59,F$4,0))=0,"",IF(ISERROR(HLOOKUP($B854,'Base facturation'!$C$4:$ALN$59,F$4,0)),"",HLOOKUP($B854,'Base facturation'!$C$4:$ALN$59,F$4,0)))</f>
        <v/>
      </c>
      <c r="G854" s="309" t="str">
        <f>IF(IF(ISERROR(HLOOKUP($B854,'Base facturation'!$C$4:$ALN$59,G$4,0)),"",HLOOKUP($B854,'Base facturation'!$C$4:$ALN$59,G$4,0))=0,"",IF(ISERROR(HLOOKUP($B854,'Base facturation'!$C$4:$ALN$59,G$4,0)),"",HLOOKUP($B854,'Base facturation'!$C$4:$ALN$59,G$4,0)))</f>
        <v/>
      </c>
      <c r="H854" s="309" t="str">
        <f>IF(IF(ISERROR(HLOOKUP($B854,'Base facturation'!$C$4:$ALN$59,H$4,0)),"",HLOOKUP($B854,'Base facturation'!$C$4:$ALN$59,H$4,0))=0,"",IF(ISERROR(HLOOKUP($B854,'Base facturation'!$C$4:$ALN$59,H$4,0)),"",HLOOKUP($B854,'Base facturation'!$C$4:$ALN$59,H$4,0)))</f>
        <v/>
      </c>
      <c r="I854" s="287" t="str">
        <f t="shared" si="13"/>
        <v/>
      </c>
      <c r="J854" s="299"/>
      <c r="K854" s="294"/>
      <c r="L854" s="294"/>
      <c r="M854" s="295"/>
    </row>
    <row r="855" spans="2:13" ht="19.600000000000001" customHeight="1" x14ac:dyDescent="0.25">
      <c r="B855" s="282" t="s">
        <v>3662</v>
      </c>
      <c r="C855" s="283" t="str">
        <f>IF(IF(ISERROR(HLOOKUP($B855,'Base facturation'!$C$4:$ALN$59,C$4,0)),"",HLOOKUP($B855,'Base facturation'!$C$4:$ALN$59,C$4,0))=0,"",IF(ISERROR(HLOOKUP($B855,'Base facturation'!$C$4:$ALN$59,C$4,0)),"",HLOOKUP($B855,'Base facturation'!$C$4:$ALN$59,C$4,0)))</f>
        <v/>
      </c>
      <c r="D855" s="283" t="str">
        <f>IF(IF(ISERROR(HLOOKUP($B855,'Base facturation'!$C$4:$ALN$59,D$4,0)),"",HLOOKUP($B855,'Base facturation'!$C$4:$ALN$59,D$4,0))=0,"",IF(ISERROR(HLOOKUP($B855,'Base facturation'!$C$4:$ALN$59,D$4,0)),"",HLOOKUP($B855,'Base facturation'!$C$4:$ALN$59,D$4,0)))</f>
        <v/>
      </c>
      <c r="E855" s="283" t="str">
        <f>IF(IF(ISERROR(HLOOKUP($B855,'Base facturation'!$C$4:$ALN$59,E$4,0)),"",HLOOKUP($B855,'Base facturation'!$C$4:$ALN$59,E$4,0))=0,"",IF(ISERROR(HLOOKUP($B855,'Base facturation'!$C$4:$ALN$59,E$4,0)),"",HLOOKUP($B855,'Base facturation'!$C$4:$ALN$59,E$4,0)))</f>
        <v/>
      </c>
      <c r="F855" s="287" t="str">
        <f>IF(IF(ISERROR(HLOOKUP($B855,'Base facturation'!$C$4:$ALN$59,F$4,0)),"",HLOOKUP($B855,'Base facturation'!$C$4:$ALN$59,F$4,0))=0,"",IF(ISERROR(HLOOKUP($B855,'Base facturation'!$C$4:$ALN$59,F$4,0)),"",HLOOKUP($B855,'Base facturation'!$C$4:$ALN$59,F$4,0)))</f>
        <v/>
      </c>
      <c r="G855" s="309" t="str">
        <f>IF(IF(ISERROR(HLOOKUP($B855,'Base facturation'!$C$4:$ALN$59,G$4,0)),"",HLOOKUP($B855,'Base facturation'!$C$4:$ALN$59,G$4,0))=0,"",IF(ISERROR(HLOOKUP($B855,'Base facturation'!$C$4:$ALN$59,G$4,0)),"",HLOOKUP($B855,'Base facturation'!$C$4:$ALN$59,G$4,0)))</f>
        <v/>
      </c>
      <c r="H855" s="309" t="str">
        <f>IF(IF(ISERROR(HLOOKUP($B855,'Base facturation'!$C$4:$ALN$59,H$4,0)),"",HLOOKUP($B855,'Base facturation'!$C$4:$ALN$59,H$4,0))=0,"",IF(ISERROR(HLOOKUP($B855,'Base facturation'!$C$4:$ALN$59,H$4,0)),"",HLOOKUP($B855,'Base facturation'!$C$4:$ALN$59,H$4,0)))</f>
        <v/>
      </c>
      <c r="I855" s="287" t="str">
        <f t="shared" si="13"/>
        <v/>
      </c>
      <c r="J855" s="299"/>
      <c r="K855" s="294"/>
      <c r="L855" s="294"/>
      <c r="M855" s="295"/>
    </row>
    <row r="856" spans="2:13" ht="19.600000000000001" customHeight="1" x14ac:dyDescent="0.25">
      <c r="B856" s="282" t="s">
        <v>3663</v>
      </c>
      <c r="C856" s="283" t="str">
        <f>IF(IF(ISERROR(HLOOKUP($B856,'Base facturation'!$C$4:$ALN$59,C$4,0)),"",HLOOKUP($B856,'Base facturation'!$C$4:$ALN$59,C$4,0))=0,"",IF(ISERROR(HLOOKUP($B856,'Base facturation'!$C$4:$ALN$59,C$4,0)),"",HLOOKUP($B856,'Base facturation'!$C$4:$ALN$59,C$4,0)))</f>
        <v/>
      </c>
      <c r="D856" s="283" t="str">
        <f>IF(IF(ISERROR(HLOOKUP($B856,'Base facturation'!$C$4:$ALN$59,D$4,0)),"",HLOOKUP($B856,'Base facturation'!$C$4:$ALN$59,D$4,0))=0,"",IF(ISERROR(HLOOKUP($B856,'Base facturation'!$C$4:$ALN$59,D$4,0)),"",HLOOKUP($B856,'Base facturation'!$C$4:$ALN$59,D$4,0)))</f>
        <v/>
      </c>
      <c r="E856" s="283" t="str">
        <f>IF(IF(ISERROR(HLOOKUP($B856,'Base facturation'!$C$4:$ALN$59,E$4,0)),"",HLOOKUP($B856,'Base facturation'!$C$4:$ALN$59,E$4,0))=0,"",IF(ISERROR(HLOOKUP($B856,'Base facturation'!$C$4:$ALN$59,E$4,0)),"",HLOOKUP($B856,'Base facturation'!$C$4:$ALN$59,E$4,0)))</f>
        <v/>
      </c>
      <c r="F856" s="287" t="str">
        <f>IF(IF(ISERROR(HLOOKUP($B856,'Base facturation'!$C$4:$ALN$59,F$4,0)),"",HLOOKUP($B856,'Base facturation'!$C$4:$ALN$59,F$4,0))=0,"",IF(ISERROR(HLOOKUP($B856,'Base facturation'!$C$4:$ALN$59,F$4,0)),"",HLOOKUP($B856,'Base facturation'!$C$4:$ALN$59,F$4,0)))</f>
        <v/>
      </c>
      <c r="G856" s="309" t="str">
        <f>IF(IF(ISERROR(HLOOKUP($B856,'Base facturation'!$C$4:$ALN$59,G$4,0)),"",HLOOKUP($B856,'Base facturation'!$C$4:$ALN$59,G$4,0))=0,"",IF(ISERROR(HLOOKUP($B856,'Base facturation'!$C$4:$ALN$59,G$4,0)),"",HLOOKUP($B856,'Base facturation'!$C$4:$ALN$59,G$4,0)))</f>
        <v/>
      </c>
      <c r="H856" s="309" t="str">
        <f>IF(IF(ISERROR(HLOOKUP($B856,'Base facturation'!$C$4:$ALN$59,H$4,0)),"",HLOOKUP($B856,'Base facturation'!$C$4:$ALN$59,H$4,0))=0,"",IF(ISERROR(HLOOKUP($B856,'Base facturation'!$C$4:$ALN$59,H$4,0)),"",HLOOKUP($B856,'Base facturation'!$C$4:$ALN$59,H$4,0)))</f>
        <v/>
      </c>
      <c r="I856" s="287" t="str">
        <f t="shared" si="13"/>
        <v/>
      </c>
      <c r="J856" s="299"/>
      <c r="K856" s="294"/>
      <c r="L856" s="294"/>
      <c r="M856" s="295"/>
    </row>
    <row r="857" spans="2:13" ht="19.600000000000001" customHeight="1" x14ac:dyDescent="0.25">
      <c r="B857" s="282" t="s">
        <v>3664</v>
      </c>
      <c r="C857" s="283" t="str">
        <f>IF(IF(ISERROR(HLOOKUP($B857,'Base facturation'!$C$4:$ALN$59,C$4,0)),"",HLOOKUP($B857,'Base facturation'!$C$4:$ALN$59,C$4,0))=0,"",IF(ISERROR(HLOOKUP($B857,'Base facturation'!$C$4:$ALN$59,C$4,0)),"",HLOOKUP($B857,'Base facturation'!$C$4:$ALN$59,C$4,0)))</f>
        <v/>
      </c>
      <c r="D857" s="283" t="str">
        <f>IF(IF(ISERROR(HLOOKUP($B857,'Base facturation'!$C$4:$ALN$59,D$4,0)),"",HLOOKUP($B857,'Base facturation'!$C$4:$ALN$59,D$4,0))=0,"",IF(ISERROR(HLOOKUP($B857,'Base facturation'!$C$4:$ALN$59,D$4,0)),"",HLOOKUP($B857,'Base facturation'!$C$4:$ALN$59,D$4,0)))</f>
        <v/>
      </c>
      <c r="E857" s="283" t="str">
        <f>IF(IF(ISERROR(HLOOKUP($B857,'Base facturation'!$C$4:$ALN$59,E$4,0)),"",HLOOKUP($B857,'Base facturation'!$C$4:$ALN$59,E$4,0))=0,"",IF(ISERROR(HLOOKUP($B857,'Base facturation'!$C$4:$ALN$59,E$4,0)),"",HLOOKUP($B857,'Base facturation'!$C$4:$ALN$59,E$4,0)))</f>
        <v/>
      </c>
      <c r="F857" s="287" t="str">
        <f>IF(IF(ISERROR(HLOOKUP($B857,'Base facturation'!$C$4:$ALN$59,F$4,0)),"",HLOOKUP($B857,'Base facturation'!$C$4:$ALN$59,F$4,0))=0,"",IF(ISERROR(HLOOKUP($B857,'Base facturation'!$C$4:$ALN$59,F$4,0)),"",HLOOKUP($B857,'Base facturation'!$C$4:$ALN$59,F$4,0)))</f>
        <v/>
      </c>
      <c r="G857" s="309" t="str">
        <f>IF(IF(ISERROR(HLOOKUP($B857,'Base facturation'!$C$4:$ALN$59,G$4,0)),"",HLOOKUP($B857,'Base facturation'!$C$4:$ALN$59,G$4,0))=0,"",IF(ISERROR(HLOOKUP($B857,'Base facturation'!$C$4:$ALN$59,G$4,0)),"",HLOOKUP($B857,'Base facturation'!$C$4:$ALN$59,G$4,0)))</f>
        <v/>
      </c>
      <c r="H857" s="309" t="str">
        <f>IF(IF(ISERROR(HLOOKUP($B857,'Base facturation'!$C$4:$ALN$59,H$4,0)),"",HLOOKUP($B857,'Base facturation'!$C$4:$ALN$59,H$4,0))=0,"",IF(ISERROR(HLOOKUP($B857,'Base facturation'!$C$4:$ALN$59,H$4,0)),"",HLOOKUP($B857,'Base facturation'!$C$4:$ALN$59,H$4,0)))</f>
        <v/>
      </c>
      <c r="I857" s="287" t="str">
        <f t="shared" si="13"/>
        <v/>
      </c>
      <c r="J857" s="299"/>
      <c r="K857" s="294"/>
      <c r="L857" s="294"/>
      <c r="M857" s="295"/>
    </row>
    <row r="858" spans="2:13" ht="19.600000000000001" customHeight="1" x14ac:dyDescent="0.25">
      <c r="B858" s="282" t="s">
        <v>3665</v>
      </c>
      <c r="C858" s="283" t="str">
        <f>IF(IF(ISERROR(HLOOKUP($B858,'Base facturation'!$C$4:$ALN$59,C$4,0)),"",HLOOKUP($B858,'Base facturation'!$C$4:$ALN$59,C$4,0))=0,"",IF(ISERROR(HLOOKUP($B858,'Base facturation'!$C$4:$ALN$59,C$4,0)),"",HLOOKUP($B858,'Base facturation'!$C$4:$ALN$59,C$4,0)))</f>
        <v/>
      </c>
      <c r="D858" s="283" t="str">
        <f>IF(IF(ISERROR(HLOOKUP($B858,'Base facturation'!$C$4:$ALN$59,D$4,0)),"",HLOOKUP($B858,'Base facturation'!$C$4:$ALN$59,D$4,0))=0,"",IF(ISERROR(HLOOKUP($B858,'Base facturation'!$C$4:$ALN$59,D$4,0)),"",HLOOKUP($B858,'Base facturation'!$C$4:$ALN$59,D$4,0)))</f>
        <v/>
      </c>
      <c r="E858" s="283" t="str">
        <f>IF(IF(ISERROR(HLOOKUP($B858,'Base facturation'!$C$4:$ALN$59,E$4,0)),"",HLOOKUP($B858,'Base facturation'!$C$4:$ALN$59,E$4,0))=0,"",IF(ISERROR(HLOOKUP($B858,'Base facturation'!$C$4:$ALN$59,E$4,0)),"",HLOOKUP($B858,'Base facturation'!$C$4:$ALN$59,E$4,0)))</f>
        <v/>
      </c>
      <c r="F858" s="287" t="str">
        <f>IF(IF(ISERROR(HLOOKUP($B858,'Base facturation'!$C$4:$ALN$59,F$4,0)),"",HLOOKUP($B858,'Base facturation'!$C$4:$ALN$59,F$4,0))=0,"",IF(ISERROR(HLOOKUP($B858,'Base facturation'!$C$4:$ALN$59,F$4,0)),"",HLOOKUP($B858,'Base facturation'!$C$4:$ALN$59,F$4,0)))</f>
        <v/>
      </c>
      <c r="G858" s="309" t="str">
        <f>IF(IF(ISERROR(HLOOKUP($B858,'Base facturation'!$C$4:$ALN$59,G$4,0)),"",HLOOKUP($B858,'Base facturation'!$C$4:$ALN$59,G$4,0))=0,"",IF(ISERROR(HLOOKUP($B858,'Base facturation'!$C$4:$ALN$59,G$4,0)),"",HLOOKUP($B858,'Base facturation'!$C$4:$ALN$59,G$4,0)))</f>
        <v/>
      </c>
      <c r="H858" s="309" t="str">
        <f>IF(IF(ISERROR(HLOOKUP($B858,'Base facturation'!$C$4:$ALN$59,H$4,0)),"",HLOOKUP($B858,'Base facturation'!$C$4:$ALN$59,H$4,0))=0,"",IF(ISERROR(HLOOKUP($B858,'Base facturation'!$C$4:$ALN$59,H$4,0)),"",HLOOKUP($B858,'Base facturation'!$C$4:$ALN$59,H$4,0)))</f>
        <v/>
      </c>
      <c r="I858" s="287" t="str">
        <f t="shared" si="13"/>
        <v/>
      </c>
      <c r="J858" s="299"/>
      <c r="K858" s="294"/>
      <c r="L858" s="294"/>
      <c r="M858" s="295"/>
    </row>
    <row r="859" spans="2:13" ht="19.600000000000001" customHeight="1" x14ac:dyDescent="0.25">
      <c r="B859" s="282" t="s">
        <v>3666</v>
      </c>
      <c r="C859" s="283" t="str">
        <f>IF(IF(ISERROR(HLOOKUP($B859,'Base facturation'!$C$4:$ALN$59,C$4,0)),"",HLOOKUP($B859,'Base facturation'!$C$4:$ALN$59,C$4,0))=0,"",IF(ISERROR(HLOOKUP($B859,'Base facturation'!$C$4:$ALN$59,C$4,0)),"",HLOOKUP($B859,'Base facturation'!$C$4:$ALN$59,C$4,0)))</f>
        <v/>
      </c>
      <c r="D859" s="283" t="str">
        <f>IF(IF(ISERROR(HLOOKUP($B859,'Base facturation'!$C$4:$ALN$59,D$4,0)),"",HLOOKUP($B859,'Base facturation'!$C$4:$ALN$59,D$4,0))=0,"",IF(ISERROR(HLOOKUP($B859,'Base facturation'!$C$4:$ALN$59,D$4,0)),"",HLOOKUP($B859,'Base facturation'!$C$4:$ALN$59,D$4,0)))</f>
        <v/>
      </c>
      <c r="E859" s="283" t="str">
        <f>IF(IF(ISERROR(HLOOKUP($B859,'Base facturation'!$C$4:$ALN$59,E$4,0)),"",HLOOKUP($B859,'Base facturation'!$C$4:$ALN$59,E$4,0))=0,"",IF(ISERROR(HLOOKUP($B859,'Base facturation'!$C$4:$ALN$59,E$4,0)),"",HLOOKUP($B859,'Base facturation'!$C$4:$ALN$59,E$4,0)))</f>
        <v/>
      </c>
      <c r="F859" s="287" t="str">
        <f>IF(IF(ISERROR(HLOOKUP($B859,'Base facturation'!$C$4:$ALN$59,F$4,0)),"",HLOOKUP($B859,'Base facturation'!$C$4:$ALN$59,F$4,0))=0,"",IF(ISERROR(HLOOKUP($B859,'Base facturation'!$C$4:$ALN$59,F$4,0)),"",HLOOKUP($B859,'Base facturation'!$C$4:$ALN$59,F$4,0)))</f>
        <v/>
      </c>
      <c r="G859" s="309" t="str">
        <f>IF(IF(ISERROR(HLOOKUP($B859,'Base facturation'!$C$4:$ALN$59,G$4,0)),"",HLOOKUP($B859,'Base facturation'!$C$4:$ALN$59,G$4,0))=0,"",IF(ISERROR(HLOOKUP($B859,'Base facturation'!$C$4:$ALN$59,G$4,0)),"",HLOOKUP($B859,'Base facturation'!$C$4:$ALN$59,G$4,0)))</f>
        <v/>
      </c>
      <c r="H859" s="309" t="str">
        <f>IF(IF(ISERROR(HLOOKUP($B859,'Base facturation'!$C$4:$ALN$59,H$4,0)),"",HLOOKUP($B859,'Base facturation'!$C$4:$ALN$59,H$4,0))=0,"",IF(ISERROR(HLOOKUP($B859,'Base facturation'!$C$4:$ALN$59,H$4,0)),"",HLOOKUP($B859,'Base facturation'!$C$4:$ALN$59,H$4,0)))</f>
        <v/>
      </c>
      <c r="I859" s="287" t="str">
        <f t="shared" si="13"/>
        <v/>
      </c>
      <c r="J859" s="299"/>
      <c r="K859" s="294"/>
      <c r="L859" s="294"/>
      <c r="M859" s="295"/>
    </row>
    <row r="860" spans="2:13" ht="19.600000000000001" customHeight="1" x14ac:dyDescent="0.25">
      <c r="B860" s="282" t="s">
        <v>3667</v>
      </c>
      <c r="C860" s="283" t="str">
        <f>IF(IF(ISERROR(HLOOKUP($B860,'Base facturation'!$C$4:$ALN$59,C$4,0)),"",HLOOKUP($B860,'Base facturation'!$C$4:$ALN$59,C$4,0))=0,"",IF(ISERROR(HLOOKUP($B860,'Base facturation'!$C$4:$ALN$59,C$4,0)),"",HLOOKUP($B860,'Base facturation'!$C$4:$ALN$59,C$4,0)))</f>
        <v/>
      </c>
      <c r="D860" s="283" t="str">
        <f>IF(IF(ISERROR(HLOOKUP($B860,'Base facturation'!$C$4:$ALN$59,D$4,0)),"",HLOOKUP($B860,'Base facturation'!$C$4:$ALN$59,D$4,0))=0,"",IF(ISERROR(HLOOKUP($B860,'Base facturation'!$C$4:$ALN$59,D$4,0)),"",HLOOKUP($B860,'Base facturation'!$C$4:$ALN$59,D$4,0)))</f>
        <v/>
      </c>
      <c r="E860" s="283" t="str">
        <f>IF(IF(ISERROR(HLOOKUP($B860,'Base facturation'!$C$4:$ALN$59,E$4,0)),"",HLOOKUP($B860,'Base facturation'!$C$4:$ALN$59,E$4,0))=0,"",IF(ISERROR(HLOOKUP($B860,'Base facturation'!$C$4:$ALN$59,E$4,0)),"",HLOOKUP($B860,'Base facturation'!$C$4:$ALN$59,E$4,0)))</f>
        <v/>
      </c>
      <c r="F860" s="287" t="str">
        <f>IF(IF(ISERROR(HLOOKUP($B860,'Base facturation'!$C$4:$ALN$59,F$4,0)),"",HLOOKUP($B860,'Base facturation'!$C$4:$ALN$59,F$4,0))=0,"",IF(ISERROR(HLOOKUP($B860,'Base facturation'!$C$4:$ALN$59,F$4,0)),"",HLOOKUP($B860,'Base facturation'!$C$4:$ALN$59,F$4,0)))</f>
        <v/>
      </c>
      <c r="G860" s="309" t="str">
        <f>IF(IF(ISERROR(HLOOKUP($B860,'Base facturation'!$C$4:$ALN$59,G$4,0)),"",HLOOKUP($B860,'Base facturation'!$C$4:$ALN$59,G$4,0))=0,"",IF(ISERROR(HLOOKUP($B860,'Base facturation'!$C$4:$ALN$59,G$4,0)),"",HLOOKUP($B860,'Base facturation'!$C$4:$ALN$59,G$4,0)))</f>
        <v/>
      </c>
      <c r="H860" s="309" t="str">
        <f>IF(IF(ISERROR(HLOOKUP($B860,'Base facturation'!$C$4:$ALN$59,H$4,0)),"",HLOOKUP($B860,'Base facturation'!$C$4:$ALN$59,H$4,0))=0,"",IF(ISERROR(HLOOKUP($B860,'Base facturation'!$C$4:$ALN$59,H$4,0)),"",HLOOKUP($B860,'Base facturation'!$C$4:$ALN$59,H$4,0)))</f>
        <v/>
      </c>
      <c r="I860" s="287" t="str">
        <f t="shared" si="13"/>
        <v/>
      </c>
      <c r="J860" s="299"/>
      <c r="K860" s="294"/>
      <c r="L860" s="294"/>
      <c r="M860" s="295"/>
    </row>
    <row r="861" spans="2:13" ht="19.600000000000001" customHeight="1" x14ac:dyDescent="0.25">
      <c r="B861" s="282" t="s">
        <v>3668</v>
      </c>
      <c r="C861" s="283" t="str">
        <f>IF(IF(ISERROR(HLOOKUP($B861,'Base facturation'!$C$4:$ALN$59,C$4,0)),"",HLOOKUP($B861,'Base facturation'!$C$4:$ALN$59,C$4,0))=0,"",IF(ISERROR(HLOOKUP($B861,'Base facturation'!$C$4:$ALN$59,C$4,0)),"",HLOOKUP($B861,'Base facturation'!$C$4:$ALN$59,C$4,0)))</f>
        <v/>
      </c>
      <c r="D861" s="283" t="str">
        <f>IF(IF(ISERROR(HLOOKUP($B861,'Base facturation'!$C$4:$ALN$59,D$4,0)),"",HLOOKUP($B861,'Base facturation'!$C$4:$ALN$59,D$4,0))=0,"",IF(ISERROR(HLOOKUP($B861,'Base facturation'!$C$4:$ALN$59,D$4,0)),"",HLOOKUP($B861,'Base facturation'!$C$4:$ALN$59,D$4,0)))</f>
        <v/>
      </c>
      <c r="E861" s="283" t="str">
        <f>IF(IF(ISERROR(HLOOKUP($B861,'Base facturation'!$C$4:$ALN$59,E$4,0)),"",HLOOKUP($B861,'Base facturation'!$C$4:$ALN$59,E$4,0))=0,"",IF(ISERROR(HLOOKUP($B861,'Base facturation'!$C$4:$ALN$59,E$4,0)),"",HLOOKUP($B861,'Base facturation'!$C$4:$ALN$59,E$4,0)))</f>
        <v/>
      </c>
      <c r="F861" s="287" t="str">
        <f>IF(IF(ISERROR(HLOOKUP($B861,'Base facturation'!$C$4:$ALN$59,F$4,0)),"",HLOOKUP($B861,'Base facturation'!$C$4:$ALN$59,F$4,0))=0,"",IF(ISERROR(HLOOKUP($B861,'Base facturation'!$C$4:$ALN$59,F$4,0)),"",HLOOKUP($B861,'Base facturation'!$C$4:$ALN$59,F$4,0)))</f>
        <v/>
      </c>
      <c r="G861" s="309" t="str">
        <f>IF(IF(ISERROR(HLOOKUP($B861,'Base facturation'!$C$4:$ALN$59,G$4,0)),"",HLOOKUP($B861,'Base facturation'!$C$4:$ALN$59,G$4,0))=0,"",IF(ISERROR(HLOOKUP($B861,'Base facturation'!$C$4:$ALN$59,G$4,0)),"",HLOOKUP($B861,'Base facturation'!$C$4:$ALN$59,G$4,0)))</f>
        <v/>
      </c>
      <c r="H861" s="309" t="str">
        <f>IF(IF(ISERROR(HLOOKUP($B861,'Base facturation'!$C$4:$ALN$59,H$4,0)),"",HLOOKUP($B861,'Base facturation'!$C$4:$ALN$59,H$4,0))=0,"",IF(ISERROR(HLOOKUP($B861,'Base facturation'!$C$4:$ALN$59,H$4,0)),"",HLOOKUP($B861,'Base facturation'!$C$4:$ALN$59,H$4,0)))</f>
        <v/>
      </c>
      <c r="I861" s="287" t="str">
        <f t="shared" si="13"/>
        <v/>
      </c>
      <c r="J861" s="299"/>
      <c r="K861" s="294"/>
      <c r="L861" s="294"/>
      <c r="M861" s="295"/>
    </row>
    <row r="862" spans="2:13" ht="19.600000000000001" customHeight="1" x14ac:dyDescent="0.25">
      <c r="B862" s="282" t="s">
        <v>3669</v>
      </c>
      <c r="C862" s="283" t="str">
        <f>IF(IF(ISERROR(HLOOKUP($B862,'Base facturation'!$C$4:$ALN$59,C$4,0)),"",HLOOKUP($B862,'Base facturation'!$C$4:$ALN$59,C$4,0))=0,"",IF(ISERROR(HLOOKUP($B862,'Base facturation'!$C$4:$ALN$59,C$4,0)),"",HLOOKUP($B862,'Base facturation'!$C$4:$ALN$59,C$4,0)))</f>
        <v/>
      </c>
      <c r="D862" s="283" t="str">
        <f>IF(IF(ISERROR(HLOOKUP($B862,'Base facturation'!$C$4:$ALN$59,D$4,0)),"",HLOOKUP($B862,'Base facturation'!$C$4:$ALN$59,D$4,0))=0,"",IF(ISERROR(HLOOKUP($B862,'Base facturation'!$C$4:$ALN$59,D$4,0)),"",HLOOKUP($B862,'Base facturation'!$C$4:$ALN$59,D$4,0)))</f>
        <v/>
      </c>
      <c r="E862" s="283" t="str">
        <f>IF(IF(ISERROR(HLOOKUP($B862,'Base facturation'!$C$4:$ALN$59,E$4,0)),"",HLOOKUP($B862,'Base facturation'!$C$4:$ALN$59,E$4,0))=0,"",IF(ISERROR(HLOOKUP($B862,'Base facturation'!$C$4:$ALN$59,E$4,0)),"",HLOOKUP($B862,'Base facturation'!$C$4:$ALN$59,E$4,0)))</f>
        <v/>
      </c>
      <c r="F862" s="287" t="str">
        <f>IF(IF(ISERROR(HLOOKUP($B862,'Base facturation'!$C$4:$ALN$59,F$4,0)),"",HLOOKUP($B862,'Base facturation'!$C$4:$ALN$59,F$4,0))=0,"",IF(ISERROR(HLOOKUP($B862,'Base facturation'!$C$4:$ALN$59,F$4,0)),"",HLOOKUP($B862,'Base facturation'!$C$4:$ALN$59,F$4,0)))</f>
        <v/>
      </c>
      <c r="G862" s="309" t="str">
        <f>IF(IF(ISERROR(HLOOKUP($B862,'Base facturation'!$C$4:$ALN$59,G$4,0)),"",HLOOKUP($B862,'Base facturation'!$C$4:$ALN$59,G$4,0))=0,"",IF(ISERROR(HLOOKUP($B862,'Base facturation'!$C$4:$ALN$59,G$4,0)),"",HLOOKUP($B862,'Base facturation'!$C$4:$ALN$59,G$4,0)))</f>
        <v/>
      </c>
      <c r="H862" s="309" t="str">
        <f>IF(IF(ISERROR(HLOOKUP($B862,'Base facturation'!$C$4:$ALN$59,H$4,0)),"",HLOOKUP($B862,'Base facturation'!$C$4:$ALN$59,H$4,0))=0,"",IF(ISERROR(HLOOKUP($B862,'Base facturation'!$C$4:$ALN$59,H$4,0)),"",HLOOKUP($B862,'Base facturation'!$C$4:$ALN$59,H$4,0)))</f>
        <v/>
      </c>
      <c r="I862" s="287" t="str">
        <f t="shared" si="13"/>
        <v/>
      </c>
      <c r="J862" s="299"/>
      <c r="K862" s="294"/>
      <c r="L862" s="294"/>
      <c r="M862" s="295"/>
    </row>
    <row r="863" spans="2:13" ht="19.600000000000001" customHeight="1" x14ac:dyDescent="0.25">
      <c r="B863" s="282" t="s">
        <v>3670</v>
      </c>
      <c r="C863" s="283" t="str">
        <f>IF(IF(ISERROR(HLOOKUP($B863,'Base facturation'!$C$4:$ALN$59,C$4,0)),"",HLOOKUP($B863,'Base facturation'!$C$4:$ALN$59,C$4,0))=0,"",IF(ISERROR(HLOOKUP($B863,'Base facturation'!$C$4:$ALN$59,C$4,0)),"",HLOOKUP($B863,'Base facturation'!$C$4:$ALN$59,C$4,0)))</f>
        <v/>
      </c>
      <c r="D863" s="283" t="str">
        <f>IF(IF(ISERROR(HLOOKUP($B863,'Base facturation'!$C$4:$ALN$59,D$4,0)),"",HLOOKUP($B863,'Base facturation'!$C$4:$ALN$59,D$4,0))=0,"",IF(ISERROR(HLOOKUP($B863,'Base facturation'!$C$4:$ALN$59,D$4,0)),"",HLOOKUP($B863,'Base facturation'!$C$4:$ALN$59,D$4,0)))</f>
        <v/>
      </c>
      <c r="E863" s="283" t="str">
        <f>IF(IF(ISERROR(HLOOKUP($B863,'Base facturation'!$C$4:$ALN$59,E$4,0)),"",HLOOKUP($B863,'Base facturation'!$C$4:$ALN$59,E$4,0))=0,"",IF(ISERROR(HLOOKUP($B863,'Base facturation'!$C$4:$ALN$59,E$4,0)),"",HLOOKUP($B863,'Base facturation'!$C$4:$ALN$59,E$4,0)))</f>
        <v/>
      </c>
      <c r="F863" s="287" t="str">
        <f>IF(IF(ISERROR(HLOOKUP($B863,'Base facturation'!$C$4:$ALN$59,F$4,0)),"",HLOOKUP($B863,'Base facturation'!$C$4:$ALN$59,F$4,0))=0,"",IF(ISERROR(HLOOKUP($B863,'Base facturation'!$C$4:$ALN$59,F$4,0)),"",HLOOKUP($B863,'Base facturation'!$C$4:$ALN$59,F$4,0)))</f>
        <v/>
      </c>
      <c r="G863" s="309" t="str">
        <f>IF(IF(ISERROR(HLOOKUP($B863,'Base facturation'!$C$4:$ALN$59,G$4,0)),"",HLOOKUP($B863,'Base facturation'!$C$4:$ALN$59,G$4,0))=0,"",IF(ISERROR(HLOOKUP($B863,'Base facturation'!$C$4:$ALN$59,G$4,0)),"",HLOOKUP($B863,'Base facturation'!$C$4:$ALN$59,G$4,0)))</f>
        <v/>
      </c>
      <c r="H863" s="309" t="str">
        <f>IF(IF(ISERROR(HLOOKUP($B863,'Base facturation'!$C$4:$ALN$59,H$4,0)),"",HLOOKUP($B863,'Base facturation'!$C$4:$ALN$59,H$4,0))=0,"",IF(ISERROR(HLOOKUP($B863,'Base facturation'!$C$4:$ALN$59,H$4,0)),"",HLOOKUP($B863,'Base facturation'!$C$4:$ALN$59,H$4,0)))</f>
        <v/>
      </c>
      <c r="I863" s="287" t="str">
        <f t="shared" si="13"/>
        <v/>
      </c>
      <c r="J863" s="299"/>
      <c r="K863" s="294"/>
      <c r="L863" s="294"/>
      <c r="M863" s="295"/>
    </row>
    <row r="864" spans="2:13" ht="19.600000000000001" customHeight="1" x14ac:dyDescent="0.25">
      <c r="B864" s="282" t="s">
        <v>3671</v>
      </c>
      <c r="C864" s="283" t="str">
        <f>IF(IF(ISERROR(HLOOKUP($B864,'Base facturation'!$C$4:$ALN$59,C$4,0)),"",HLOOKUP($B864,'Base facturation'!$C$4:$ALN$59,C$4,0))=0,"",IF(ISERROR(HLOOKUP($B864,'Base facturation'!$C$4:$ALN$59,C$4,0)),"",HLOOKUP($B864,'Base facturation'!$C$4:$ALN$59,C$4,0)))</f>
        <v/>
      </c>
      <c r="D864" s="283" t="str">
        <f>IF(IF(ISERROR(HLOOKUP($B864,'Base facturation'!$C$4:$ALN$59,D$4,0)),"",HLOOKUP($B864,'Base facturation'!$C$4:$ALN$59,D$4,0))=0,"",IF(ISERROR(HLOOKUP($B864,'Base facturation'!$C$4:$ALN$59,D$4,0)),"",HLOOKUP($B864,'Base facturation'!$C$4:$ALN$59,D$4,0)))</f>
        <v/>
      </c>
      <c r="E864" s="283" t="str">
        <f>IF(IF(ISERROR(HLOOKUP($B864,'Base facturation'!$C$4:$ALN$59,E$4,0)),"",HLOOKUP($B864,'Base facturation'!$C$4:$ALN$59,E$4,0))=0,"",IF(ISERROR(HLOOKUP($B864,'Base facturation'!$C$4:$ALN$59,E$4,0)),"",HLOOKUP($B864,'Base facturation'!$C$4:$ALN$59,E$4,0)))</f>
        <v/>
      </c>
      <c r="F864" s="287" t="str">
        <f>IF(IF(ISERROR(HLOOKUP($B864,'Base facturation'!$C$4:$ALN$59,F$4,0)),"",HLOOKUP($B864,'Base facturation'!$C$4:$ALN$59,F$4,0))=0,"",IF(ISERROR(HLOOKUP($B864,'Base facturation'!$C$4:$ALN$59,F$4,0)),"",HLOOKUP($B864,'Base facturation'!$C$4:$ALN$59,F$4,0)))</f>
        <v/>
      </c>
      <c r="G864" s="309" t="str">
        <f>IF(IF(ISERROR(HLOOKUP($B864,'Base facturation'!$C$4:$ALN$59,G$4,0)),"",HLOOKUP($B864,'Base facturation'!$C$4:$ALN$59,G$4,0))=0,"",IF(ISERROR(HLOOKUP($B864,'Base facturation'!$C$4:$ALN$59,G$4,0)),"",HLOOKUP($B864,'Base facturation'!$C$4:$ALN$59,G$4,0)))</f>
        <v/>
      </c>
      <c r="H864" s="309" t="str">
        <f>IF(IF(ISERROR(HLOOKUP($B864,'Base facturation'!$C$4:$ALN$59,H$4,0)),"",HLOOKUP($B864,'Base facturation'!$C$4:$ALN$59,H$4,0))=0,"",IF(ISERROR(HLOOKUP($B864,'Base facturation'!$C$4:$ALN$59,H$4,0)),"",HLOOKUP($B864,'Base facturation'!$C$4:$ALN$59,H$4,0)))</f>
        <v/>
      </c>
      <c r="I864" s="287" t="str">
        <f t="shared" si="13"/>
        <v/>
      </c>
      <c r="J864" s="299"/>
      <c r="K864" s="294"/>
      <c r="L864" s="294"/>
      <c r="M864" s="295"/>
    </row>
    <row r="865" spans="2:13" ht="19.600000000000001" customHeight="1" x14ac:dyDescent="0.25">
      <c r="B865" s="282" t="s">
        <v>3672</v>
      </c>
      <c r="C865" s="283" t="str">
        <f>IF(IF(ISERROR(HLOOKUP($B865,'Base facturation'!$C$4:$ALN$59,C$4,0)),"",HLOOKUP($B865,'Base facturation'!$C$4:$ALN$59,C$4,0))=0,"",IF(ISERROR(HLOOKUP($B865,'Base facturation'!$C$4:$ALN$59,C$4,0)),"",HLOOKUP($B865,'Base facturation'!$C$4:$ALN$59,C$4,0)))</f>
        <v/>
      </c>
      <c r="D865" s="283" t="str">
        <f>IF(IF(ISERROR(HLOOKUP($B865,'Base facturation'!$C$4:$ALN$59,D$4,0)),"",HLOOKUP($B865,'Base facturation'!$C$4:$ALN$59,D$4,0))=0,"",IF(ISERROR(HLOOKUP($B865,'Base facturation'!$C$4:$ALN$59,D$4,0)),"",HLOOKUP($B865,'Base facturation'!$C$4:$ALN$59,D$4,0)))</f>
        <v/>
      </c>
      <c r="E865" s="283" t="str">
        <f>IF(IF(ISERROR(HLOOKUP($B865,'Base facturation'!$C$4:$ALN$59,E$4,0)),"",HLOOKUP($B865,'Base facturation'!$C$4:$ALN$59,E$4,0))=0,"",IF(ISERROR(HLOOKUP($B865,'Base facturation'!$C$4:$ALN$59,E$4,0)),"",HLOOKUP($B865,'Base facturation'!$C$4:$ALN$59,E$4,0)))</f>
        <v/>
      </c>
      <c r="F865" s="287" t="str">
        <f>IF(IF(ISERROR(HLOOKUP($B865,'Base facturation'!$C$4:$ALN$59,F$4,0)),"",HLOOKUP($B865,'Base facturation'!$C$4:$ALN$59,F$4,0))=0,"",IF(ISERROR(HLOOKUP($B865,'Base facturation'!$C$4:$ALN$59,F$4,0)),"",HLOOKUP($B865,'Base facturation'!$C$4:$ALN$59,F$4,0)))</f>
        <v/>
      </c>
      <c r="G865" s="309" t="str">
        <f>IF(IF(ISERROR(HLOOKUP($B865,'Base facturation'!$C$4:$ALN$59,G$4,0)),"",HLOOKUP($B865,'Base facturation'!$C$4:$ALN$59,G$4,0))=0,"",IF(ISERROR(HLOOKUP($B865,'Base facturation'!$C$4:$ALN$59,G$4,0)),"",HLOOKUP($B865,'Base facturation'!$C$4:$ALN$59,G$4,0)))</f>
        <v/>
      </c>
      <c r="H865" s="309" t="str">
        <f>IF(IF(ISERROR(HLOOKUP($B865,'Base facturation'!$C$4:$ALN$59,H$4,0)),"",HLOOKUP($B865,'Base facturation'!$C$4:$ALN$59,H$4,0))=0,"",IF(ISERROR(HLOOKUP($B865,'Base facturation'!$C$4:$ALN$59,H$4,0)),"",HLOOKUP($B865,'Base facturation'!$C$4:$ALN$59,H$4,0)))</f>
        <v/>
      </c>
      <c r="I865" s="287" t="str">
        <f t="shared" si="13"/>
        <v/>
      </c>
      <c r="J865" s="299"/>
      <c r="K865" s="294"/>
      <c r="L865" s="294"/>
      <c r="M865" s="295"/>
    </row>
    <row r="866" spans="2:13" ht="19.600000000000001" customHeight="1" x14ac:dyDescent="0.25">
      <c r="B866" s="282" t="s">
        <v>3673</v>
      </c>
      <c r="C866" s="283" t="str">
        <f>IF(IF(ISERROR(HLOOKUP($B866,'Base facturation'!$C$4:$ALN$59,C$4,0)),"",HLOOKUP($B866,'Base facturation'!$C$4:$ALN$59,C$4,0))=0,"",IF(ISERROR(HLOOKUP($B866,'Base facturation'!$C$4:$ALN$59,C$4,0)),"",HLOOKUP($B866,'Base facturation'!$C$4:$ALN$59,C$4,0)))</f>
        <v/>
      </c>
      <c r="D866" s="283" t="str">
        <f>IF(IF(ISERROR(HLOOKUP($B866,'Base facturation'!$C$4:$ALN$59,D$4,0)),"",HLOOKUP($B866,'Base facturation'!$C$4:$ALN$59,D$4,0))=0,"",IF(ISERROR(HLOOKUP($B866,'Base facturation'!$C$4:$ALN$59,D$4,0)),"",HLOOKUP($B866,'Base facturation'!$C$4:$ALN$59,D$4,0)))</f>
        <v/>
      </c>
      <c r="E866" s="283" t="str">
        <f>IF(IF(ISERROR(HLOOKUP($B866,'Base facturation'!$C$4:$ALN$59,E$4,0)),"",HLOOKUP($B866,'Base facturation'!$C$4:$ALN$59,E$4,0))=0,"",IF(ISERROR(HLOOKUP($B866,'Base facturation'!$C$4:$ALN$59,E$4,0)),"",HLOOKUP($B866,'Base facturation'!$C$4:$ALN$59,E$4,0)))</f>
        <v/>
      </c>
      <c r="F866" s="287" t="str">
        <f>IF(IF(ISERROR(HLOOKUP($B866,'Base facturation'!$C$4:$ALN$59,F$4,0)),"",HLOOKUP($B866,'Base facturation'!$C$4:$ALN$59,F$4,0))=0,"",IF(ISERROR(HLOOKUP($B866,'Base facturation'!$C$4:$ALN$59,F$4,0)),"",HLOOKUP($B866,'Base facturation'!$C$4:$ALN$59,F$4,0)))</f>
        <v/>
      </c>
      <c r="G866" s="309" t="str">
        <f>IF(IF(ISERROR(HLOOKUP($B866,'Base facturation'!$C$4:$ALN$59,G$4,0)),"",HLOOKUP($B866,'Base facturation'!$C$4:$ALN$59,G$4,0))=0,"",IF(ISERROR(HLOOKUP($B866,'Base facturation'!$C$4:$ALN$59,G$4,0)),"",HLOOKUP($B866,'Base facturation'!$C$4:$ALN$59,G$4,0)))</f>
        <v/>
      </c>
      <c r="H866" s="309" t="str">
        <f>IF(IF(ISERROR(HLOOKUP($B866,'Base facturation'!$C$4:$ALN$59,H$4,0)),"",HLOOKUP($B866,'Base facturation'!$C$4:$ALN$59,H$4,0))=0,"",IF(ISERROR(HLOOKUP($B866,'Base facturation'!$C$4:$ALN$59,H$4,0)),"",HLOOKUP($B866,'Base facturation'!$C$4:$ALN$59,H$4,0)))</f>
        <v/>
      </c>
      <c r="I866" s="287" t="str">
        <f t="shared" si="13"/>
        <v/>
      </c>
      <c r="J866" s="299"/>
      <c r="K866" s="294"/>
      <c r="L866" s="294"/>
      <c r="M866" s="295"/>
    </row>
    <row r="867" spans="2:13" ht="19.600000000000001" customHeight="1" x14ac:dyDescent="0.25">
      <c r="B867" s="282" t="s">
        <v>3674</v>
      </c>
      <c r="C867" s="283" t="str">
        <f>IF(IF(ISERROR(HLOOKUP($B867,'Base facturation'!$C$4:$ALN$59,C$4,0)),"",HLOOKUP($B867,'Base facturation'!$C$4:$ALN$59,C$4,0))=0,"",IF(ISERROR(HLOOKUP($B867,'Base facturation'!$C$4:$ALN$59,C$4,0)),"",HLOOKUP($B867,'Base facturation'!$C$4:$ALN$59,C$4,0)))</f>
        <v/>
      </c>
      <c r="D867" s="283" t="str">
        <f>IF(IF(ISERROR(HLOOKUP($B867,'Base facturation'!$C$4:$ALN$59,D$4,0)),"",HLOOKUP($B867,'Base facturation'!$C$4:$ALN$59,D$4,0))=0,"",IF(ISERROR(HLOOKUP($B867,'Base facturation'!$C$4:$ALN$59,D$4,0)),"",HLOOKUP($B867,'Base facturation'!$C$4:$ALN$59,D$4,0)))</f>
        <v/>
      </c>
      <c r="E867" s="283" t="str">
        <f>IF(IF(ISERROR(HLOOKUP($B867,'Base facturation'!$C$4:$ALN$59,E$4,0)),"",HLOOKUP($B867,'Base facturation'!$C$4:$ALN$59,E$4,0))=0,"",IF(ISERROR(HLOOKUP($B867,'Base facturation'!$C$4:$ALN$59,E$4,0)),"",HLOOKUP($B867,'Base facturation'!$C$4:$ALN$59,E$4,0)))</f>
        <v/>
      </c>
      <c r="F867" s="287" t="str">
        <f>IF(IF(ISERROR(HLOOKUP($B867,'Base facturation'!$C$4:$ALN$59,F$4,0)),"",HLOOKUP($B867,'Base facturation'!$C$4:$ALN$59,F$4,0))=0,"",IF(ISERROR(HLOOKUP($B867,'Base facturation'!$C$4:$ALN$59,F$4,0)),"",HLOOKUP($B867,'Base facturation'!$C$4:$ALN$59,F$4,0)))</f>
        <v/>
      </c>
      <c r="G867" s="309" t="str">
        <f>IF(IF(ISERROR(HLOOKUP($B867,'Base facturation'!$C$4:$ALN$59,G$4,0)),"",HLOOKUP($B867,'Base facturation'!$C$4:$ALN$59,G$4,0))=0,"",IF(ISERROR(HLOOKUP($B867,'Base facturation'!$C$4:$ALN$59,G$4,0)),"",HLOOKUP($B867,'Base facturation'!$C$4:$ALN$59,G$4,0)))</f>
        <v/>
      </c>
      <c r="H867" s="309" t="str">
        <f>IF(IF(ISERROR(HLOOKUP($B867,'Base facturation'!$C$4:$ALN$59,H$4,0)),"",HLOOKUP($B867,'Base facturation'!$C$4:$ALN$59,H$4,0))=0,"",IF(ISERROR(HLOOKUP($B867,'Base facturation'!$C$4:$ALN$59,H$4,0)),"",HLOOKUP($B867,'Base facturation'!$C$4:$ALN$59,H$4,0)))</f>
        <v/>
      </c>
      <c r="I867" s="287" t="str">
        <f t="shared" si="13"/>
        <v/>
      </c>
      <c r="J867" s="299"/>
      <c r="K867" s="294"/>
      <c r="L867" s="294"/>
      <c r="M867" s="295"/>
    </row>
    <row r="868" spans="2:13" ht="19.600000000000001" customHeight="1" x14ac:dyDescent="0.25">
      <c r="B868" s="282" t="s">
        <v>3675</v>
      </c>
      <c r="C868" s="283" t="str">
        <f>IF(IF(ISERROR(HLOOKUP($B868,'Base facturation'!$C$4:$ALN$59,C$4,0)),"",HLOOKUP($B868,'Base facturation'!$C$4:$ALN$59,C$4,0))=0,"",IF(ISERROR(HLOOKUP($B868,'Base facturation'!$C$4:$ALN$59,C$4,0)),"",HLOOKUP($B868,'Base facturation'!$C$4:$ALN$59,C$4,0)))</f>
        <v/>
      </c>
      <c r="D868" s="283" t="str">
        <f>IF(IF(ISERROR(HLOOKUP($B868,'Base facturation'!$C$4:$ALN$59,D$4,0)),"",HLOOKUP($B868,'Base facturation'!$C$4:$ALN$59,D$4,0))=0,"",IF(ISERROR(HLOOKUP($B868,'Base facturation'!$C$4:$ALN$59,D$4,0)),"",HLOOKUP($B868,'Base facturation'!$C$4:$ALN$59,D$4,0)))</f>
        <v/>
      </c>
      <c r="E868" s="283" t="str">
        <f>IF(IF(ISERROR(HLOOKUP($B868,'Base facturation'!$C$4:$ALN$59,E$4,0)),"",HLOOKUP($B868,'Base facturation'!$C$4:$ALN$59,E$4,0))=0,"",IF(ISERROR(HLOOKUP($B868,'Base facturation'!$C$4:$ALN$59,E$4,0)),"",HLOOKUP($B868,'Base facturation'!$C$4:$ALN$59,E$4,0)))</f>
        <v/>
      </c>
      <c r="F868" s="287" t="str">
        <f>IF(IF(ISERROR(HLOOKUP($B868,'Base facturation'!$C$4:$ALN$59,F$4,0)),"",HLOOKUP($B868,'Base facturation'!$C$4:$ALN$59,F$4,0))=0,"",IF(ISERROR(HLOOKUP($B868,'Base facturation'!$C$4:$ALN$59,F$4,0)),"",HLOOKUP($B868,'Base facturation'!$C$4:$ALN$59,F$4,0)))</f>
        <v/>
      </c>
      <c r="G868" s="309" t="str">
        <f>IF(IF(ISERROR(HLOOKUP($B868,'Base facturation'!$C$4:$ALN$59,G$4,0)),"",HLOOKUP($B868,'Base facturation'!$C$4:$ALN$59,G$4,0))=0,"",IF(ISERROR(HLOOKUP($B868,'Base facturation'!$C$4:$ALN$59,G$4,0)),"",HLOOKUP($B868,'Base facturation'!$C$4:$ALN$59,G$4,0)))</f>
        <v/>
      </c>
      <c r="H868" s="309" t="str">
        <f>IF(IF(ISERROR(HLOOKUP($B868,'Base facturation'!$C$4:$ALN$59,H$4,0)),"",HLOOKUP($B868,'Base facturation'!$C$4:$ALN$59,H$4,0))=0,"",IF(ISERROR(HLOOKUP($B868,'Base facturation'!$C$4:$ALN$59,H$4,0)),"",HLOOKUP($B868,'Base facturation'!$C$4:$ALN$59,H$4,0)))</f>
        <v/>
      </c>
      <c r="I868" s="287" t="str">
        <f t="shared" si="13"/>
        <v/>
      </c>
      <c r="J868" s="299"/>
      <c r="K868" s="294"/>
      <c r="L868" s="294"/>
      <c r="M868" s="295"/>
    </row>
    <row r="869" spans="2:13" ht="19.600000000000001" customHeight="1" x14ac:dyDescent="0.25">
      <c r="B869" s="282" t="s">
        <v>3676</v>
      </c>
      <c r="C869" s="283" t="str">
        <f>IF(IF(ISERROR(HLOOKUP($B869,'Base facturation'!$C$4:$ALN$59,C$4,0)),"",HLOOKUP($B869,'Base facturation'!$C$4:$ALN$59,C$4,0))=0,"",IF(ISERROR(HLOOKUP($B869,'Base facturation'!$C$4:$ALN$59,C$4,0)),"",HLOOKUP($B869,'Base facturation'!$C$4:$ALN$59,C$4,0)))</f>
        <v/>
      </c>
      <c r="D869" s="283" t="str">
        <f>IF(IF(ISERROR(HLOOKUP($B869,'Base facturation'!$C$4:$ALN$59,D$4,0)),"",HLOOKUP($B869,'Base facturation'!$C$4:$ALN$59,D$4,0))=0,"",IF(ISERROR(HLOOKUP($B869,'Base facturation'!$C$4:$ALN$59,D$4,0)),"",HLOOKUP($B869,'Base facturation'!$C$4:$ALN$59,D$4,0)))</f>
        <v/>
      </c>
      <c r="E869" s="283" t="str">
        <f>IF(IF(ISERROR(HLOOKUP($B869,'Base facturation'!$C$4:$ALN$59,E$4,0)),"",HLOOKUP($B869,'Base facturation'!$C$4:$ALN$59,E$4,0))=0,"",IF(ISERROR(HLOOKUP($B869,'Base facturation'!$C$4:$ALN$59,E$4,0)),"",HLOOKUP($B869,'Base facturation'!$C$4:$ALN$59,E$4,0)))</f>
        <v/>
      </c>
      <c r="F869" s="287" t="str">
        <f>IF(IF(ISERROR(HLOOKUP($B869,'Base facturation'!$C$4:$ALN$59,F$4,0)),"",HLOOKUP($B869,'Base facturation'!$C$4:$ALN$59,F$4,0))=0,"",IF(ISERROR(HLOOKUP($B869,'Base facturation'!$C$4:$ALN$59,F$4,0)),"",HLOOKUP($B869,'Base facturation'!$C$4:$ALN$59,F$4,0)))</f>
        <v/>
      </c>
      <c r="G869" s="309" t="str">
        <f>IF(IF(ISERROR(HLOOKUP($B869,'Base facturation'!$C$4:$ALN$59,G$4,0)),"",HLOOKUP($B869,'Base facturation'!$C$4:$ALN$59,G$4,0))=0,"",IF(ISERROR(HLOOKUP($B869,'Base facturation'!$C$4:$ALN$59,G$4,0)),"",HLOOKUP($B869,'Base facturation'!$C$4:$ALN$59,G$4,0)))</f>
        <v/>
      </c>
      <c r="H869" s="309" t="str">
        <f>IF(IF(ISERROR(HLOOKUP($B869,'Base facturation'!$C$4:$ALN$59,H$4,0)),"",HLOOKUP($B869,'Base facturation'!$C$4:$ALN$59,H$4,0))=0,"",IF(ISERROR(HLOOKUP($B869,'Base facturation'!$C$4:$ALN$59,H$4,0)),"",HLOOKUP($B869,'Base facturation'!$C$4:$ALN$59,H$4,0)))</f>
        <v/>
      </c>
      <c r="I869" s="287" t="str">
        <f t="shared" si="13"/>
        <v/>
      </c>
      <c r="J869" s="299"/>
      <c r="K869" s="294"/>
      <c r="L869" s="294"/>
      <c r="M869" s="295"/>
    </row>
    <row r="870" spans="2:13" ht="19.600000000000001" customHeight="1" x14ac:dyDescent="0.25">
      <c r="B870" s="282" t="s">
        <v>3677</v>
      </c>
      <c r="C870" s="283" t="str">
        <f>IF(IF(ISERROR(HLOOKUP($B870,'Base facturation'!$C$4:$ALN$59,C$4,0)),"",HLOOKUP($B870,'Base facturation'!$C$4:$ALN$59,C$4,0))=0,"",IF(ISERROR(HLOOKUP($B870,'Base facturation'!$C$4:$ALN$59,C$4,0)),"",HLOOKUP($B870,'Base facturation'!$C$4:$ALN$59,C$4,0)))</f>
        <v/>
      </c>
      <c r="D870" s="283" t="str">
        <f>IF(IF(ISERROR(HLOOKUP($B870,'Base facturation'!$C$4:$ALN$59,D$4,0)),"",HLOOKUP($B870,'Base facturation'!$C$4:$ALN$59,D$4,0))=0,"",IF(ISERROR(HLOOKUP($B870,'Base facturation'!$C$4:$ALN$59,D$4,0)),"",HLOOKUP($B870,'Base facturation'!$C$4:$ALN$59,D$4,0)))</f>
        <v/>
      </c>
      <c r="E870" s="283" t="str">
        <f>IF(IF(ISERROR(HLOOKUP($B870,'Base facturation'!$C$4:$ALN$59,E$4,0)),"",HLOOKUP($B870,'Base facturation'!$C$4:$ALN$59,E$4,0))=0,"",IF(ISERROR(HLOOKUP($B870,'Base facturation'!$C$4:$ALN$59,E$4,0)),"",HLOOKUP($B870,'Base facturation'!$C$4:$ALN$59,E$4,0)))</f>
        <v/>
      </c>
      <c r="F870" s="287" t="str">
        <f>IF(IF(ISERROR(HLOOKUP($B870,'Base facturation'!$C$4:$ALN$59,F$4,0)),"",HLOOKUP($B870,'Base facturation'!$C$4:$ALN$59,F$4,0))=0,"",IF(ISERROR(HLOOKUP($B870,'Base facturation'!$C$4:$ALN$59,F$4,0)),"",HLOOKUP($B870,'Base facturation'!$C$4:$ALN$59,F$4,0)))</f>
        <v/>
      </c>
      <c r="G870" s="309" t="str">
        <f>IF(IF(ISERROR(HLOOKUP($B870,'Base facturation'!$C$4:$ALN$59,G$4,0)),"",HLOOKUP($B870,'Base facturation'!$C$4:$ALN$59,G$4,0))=0,"",IF(ISERROR(HLOOKUP($B870,'Base facturation'!$C$4:$ALN$59,G$4,0)),"",HLOOKUP($B870,'Base facturation'!$C$4:$ALN$59,G$4,0)))</f>
        <v/>
      </c>
      <c r="H870" s="309" t="str">
        <f>IF(IF(ISERROR(HLOOKUP($B870,'Base facturation'!$C$4:$ALN$59,H$4,0)),"",HLOOKUP($B870,'Base facturation'!$C$4:$ALN$59,H$4,0))=0,"",IF(ISERROR(HLOOKUP($B870,'Base facturation'!$C$4:$ALN$59,H$4,0)),"",HLOOKUP($B870,'Base facturation'!$C$4:$ALN$59,H$4,0)))</f>
        <v/>
      </c>
      <c r="I870" s="287" t="str">
        <f t="shared" si="13"/>
        <v/>
      </c>
      <c r="J870" s="299"/>
      <c r="K870" s="294"/>
      <c r="L870" s="294"/>
      <c r="M870" s="295"/>
    </row>
    <row r="871" spans="2:13" ht="19.600000000000001" customHeight="1" x14ac:dyDescent="0.25">
      <c r="B871" s="282" t="s">
        <v>3678</v>
      </c>
      <c r="C871" s="283" t="str">
        <f>IF(IF(ISERROR(HLOOKUP($B871,'Base facturation'!$C$4:$ALN$59,C$4,0)),"",HLOOKUP($B871,'Base facturation'!$C$4:$ALN$59,C$4,0))=0,"",IF(ISERROR(HLOOKUP($B871,'Base facturation'!$C$4:$ALN$59,C$4,0)),"",HLOOKUP($B871,'Base facturation'!$C$4:$ALN$59,C$4,0)))</f>
        <v/>
      </c>
      <c r="D871" s="283" t="str">
        <f>IF(IF(ISERROR(HLOOKUP($B871,'Base facturation'!$C$4:$ALN$59,D$4,0)),"",HLOOKUP($B871,'Base facturation'!$C$4:$ALN$59,D$4,0))=0,"",IF(ISERROR(HLOOKUP($B871,'Base facturation'!$C$4:$ALN$59,D$4,0)),"",HLOOKUP($B871,'Base facturation'!$C$4:$ALN$59,D$4,0)))</f>
        <v/>
      </c>
      <c r="E871" s="283" t="str">
        <f>IF(IF(ISERROR(HLOOKUP($B871,'Base facturation'!$C$4:$ALN$59,E$4,0)),"",HLOOKUP($B871,'Base facturation'!$C$4:$ALN$59,E$4,0))=0,"",IF(ISERROR(HLOOKUP($B871,'Base facturation'!$C$4:$ALN$59,E$4,0)),"",HLOOKUP($B871,'Base facturation'!$C$4:$ALN$59,E$4,0)))</f>
        <v/>
      </c>
      <c r="F871" s="287" t="str">
        <f>IF(IF(ISERROR(HLOOKUP($B871,'Base facturation'!$C$4:$ALN$59,F$4,0)),"",HLOOKUP($B871,'Base facturation'!$C$4:$ALN$59,F$4,0))=0,"",IF(ISERROR(HLOOKUP($B871,'Base facturation'!$C$4:$ALN$59,F$4,0)),"",HLOOKUP($B871,'Base facturation'!$C$4:$ALN$59,F$4,0)))</f>
        <v/>
      </c>
      <c r="G871" s="309" t="str">
        <f>IF(IF(ISERROR(HLOOKUP($B871,'Base facturation'!$C$4:$ALN$59,G$4,0)),"",HLOOKUP($B871,'Base facturation'!$C$4:$ALN$59,G$4,0))=0,"",IF(ISERROR(HLOOKUP($B871,'Base facturation'!$C$4:$ALN$59,G$4,0)),"",HLOOKUP($B871,'Base facturation'!$C$4:$ALN$59,G$4,0)))</f>
        <v/>
      </c>
      <c r="H871" s="309" t="str">
        <f>IF(IF(ISERROR(HLOOKUP($B871,'Base facturation'!$C$4:$ALN$59,H$4,0)),"",HLOOKUP($B871,'Base facturation'!$C$4:$ALN$59,H$4,0))=0,"",IF(ISERROR(HLOOKUP($B871,'Base facturation'!$C$4:$ALN$59,H$4,0)),"",HLOOKUP($B871,'Base facturation'!$C$4:$ALN$59,H$4,0)))</f>
        <v/>
      </c>
      <c r="I871" s="287" t="str">
        <f t="shared" si="13"/>
        <v/>
      </c>
      <c r="J871" s="299"/>
      <c r="K871" s="294"/>
      <c r="L871" s="294"/>
      <c r="M871" s="295"/>
    </row>
    <row r="872" spans="2:13" ht="19.600000000000001" customHeight="1" x14ac:dyDescent="0.25">
      <c r="B872" s="282" t="s">
        <v>3679</v>
      </c>
      <c r="C872" s="283" t="str">
        <f>IF(IF(ISERROR(HLOOKUP($B872,'Base facturation'!$C$4:$ALN$59,C$4,0)),"",HLOOKUP($B872,'Base facturation'!$C$4:$ALN$59,C$4,0))=0,"",IF(ISERROR(HLOOKUP($B872,'Base facturation'!$C$4:$ALN$59,C$4,0)),"",HLOOKUP($B872,'Base facturation'!$C$4:$ALN$59,C$4,0)))</f>
        <v/>
      </c>
      <c r="D872" s="283" t="str">
        <f>IF(IF(ISERROR(HLOOKUP($B872,'Base facturation'!$C$4:$ALN$59,D$4,0)),"",HLOOKUP($B872,'Base facturation'!$C$4:$ALN$59,D$4,0))=0,"",IF(ISERROR(HLOOKUP($B872,'Base facturation'!$C$4:$ALN$59,D$4,0)),"",HLOOKUP($B872,'Base facturation'!$C$4:$ALN$59,D$4,0)))</f>
        <v/>
      </c>
      <c r="E872" s="283" t="str">
        <f>IF(IF(ISERROR(HLOOKUP($B872,'Base facturation'!$C$4:$ALN$59,E$4,0)),"",HLOOKUP($B872,'Base facturation'!$C$4:$ALN$59,E$4,0))=0,"",IF(ISERROR(HLOOKUP($B872,'Base facturation'!$C$4:$ALN$59,E$4,0)),"",HLOOKUP($B872,'Base facturation'!$C$4:$ALN$59,E$4,0)))</f>
        <v/>
      </c>
      <c r="F872" s="287" t="str">
        <f>IF(IF(ISERROR(HLOOKUP($B872,'Base facturation'!$C$4:$ALN$59,F$4,0)),"",HLOOKUP($B872,'Base facturation'!$C$4:$ALN$59,F$4,0))=0,"",IF(ISERROR(HLOOKUP($B872,'Base facturation'!$C$4:$ALN$59,F$4,0)),"",HLOOKUP($B872,'Base facturation'!$C$4:$ALN$59,F$4,0)))</f>
        <v/>
      </c>
      <c r="G872" s="309" t="str">
        <f>IF(IF(ISERROR(HLOOKUP($B872,'Base facturation'!$C$4:$ALN$59,G$4,0)),"",HLOOKUP($B872,'Base facturation'!$C$4:$ALN$59,G$4,0))=0,"",IF(ISERROR(HLOOKUP($B872,'Base facturation'!$C$4:$ALN$59,G$4,0)),"",HLOOKUP($B872,'Base facturation'!$C$4:$ALN$59,G$4,0)))</f>
        <v/>
      </c>
      <c r="H872" s="309" t="str">
        <f>IF(IF(ISERROR(HLOOKUP($B872,'Base facturation'!$C$4:$ALN$59,H$4,0)),"",HLOOKUP($B872,'Base facturation'!$C$4:$ALN$59,H$4,0))=0,"",IF(ISERROR(HLOOKUP($B872,'Base facturation'!$C$4:$ALN$59,H$4,0)),"",HLOOKUP($B872,'Base facturation'!$C$4:$ALN$59,H$4,0)))</f>
        <v/>
      </c>
      <c r="I872" s="287" t="str">
        <f t="shared" si="13"/>
        <v/>
      </c>
      <c r="J872" s="299"/>
      <c r="K872" s="294"/>
      <c r="L872" s="294"/>
      <c r="M872" s="295"/>
    </row>
    <row r="873" spans="2:13" ht="19.600000000000001" customHeight="1" x14ac:dyDescent="0.25">
      <c r="B873" s="282" t="s">
        <v>3680</v>
      </c>
      <c r="C873" s="283" t="str">
        <f>IF(IF(ISERROR(HLOOKUP($B873,'Base facturation'!$C$4:$ALN$59,C$4,0)),"",HLOOKUP($B873,'Base facturation'!$C$4:$ALN$59,C$4,0))=0,"",IF(ISERROR(HLOOKUP($B873,'Base facturation'!$C$4:$ALN$59,C$4,0)),"",HLOOKUP($B873,'Base facturation'!$C$4:$ALN$59,C$4,0)))</f>
        <v/>
      </c>
      <c r="D873" s="283" t="str">
        <f>IF(IF(ISERROR(HLOOKUP($B873,'Base facturation'!$C$4:$ALN$59,D$4,0)),"",HLOOKUP($B873,'Base facturation'!$C$4:$ALN$59,D$4,0))=0,"",IF(ISERROR(HLOOKUP($B873,'Base facturation'!$C$4:$ALN$59,D$4,0)),"",HLOOKUP($B873,'Base facturation'!$C$4:$ALN$59,D$4,0)))</f>
        <v/>
      </c>
      <c r="E873" s="283" t="str">
        <f>IF(IF(ISERROR(HLOOKUP($B873,'Base facturation'!$C$4:$ALN$59,E$4,0)),"",HLOOKUP($B873,'Base facturation'!$C$4:$ALN$59,E$4,0))=0,"",IF(ISERROR(HLOOKUP($B873,'Base facturation'!$C$4:$ALN$59,E$4,0)),"",HLOOKUP($B873,'Base facturation'!$C$4:$ALN$59,E$4,0)))</f>
        <v/>
      </c>
      <c r="F873" s="287" t="str">
        <f>IF(IF(ISERROR(HLOOKUP($B873,'Base facturation'!$C$4:$ALN$59,F$4,0)),"",HLOOKUP($B873,'Base facturation'!$C$4:$ALN$59,F$4,0))=0,"",IF(ISERROR(HLOOKUP($B873,'Base facturation'!$C$4:$ALN$59,F$4,0)),"",HLOOKUP($B873,'Base facturation'!$C$4:$ALN$59,F$4,0)))</f>
        <v/>
      </c>
      <c r="G873" s="309" t="str">
        <f>IF(IF(ISERROR(HLOOKUP($B873,'Base facturation'!$C$4:$ALN$59,G$4,0)),"",HLOOKUP($B873,'Base facturation'!$C$4:$ALN$59,G$4,0))=0,"",IF(ISERROR(HLOOKUP($B873,'Base facturation'!$C$4:$ALN$59,G$4,0)),"",HLOOKUP($B873,'Base facturation'!$C$4:$ALN$59,G$4,0)))</f>
        <v/>
      </c>
      <c r="H873" s="309" t="str">
        <f>IF(IF(ISERROR(HLOOKUP($B873,'Base facturation'!$C$4:$ALN$59,H$4,0)),"",HLOOKUP($B873,'Base facturation'!$C$4:$ALN$59,H$4,0))=0,"",IF(ISERROR(HLOOKUP($B873,'Base facturation'!$C$4:$ALN$59,H$4,0)),"",HLOOKUP($B873,'Base facturation'!$C$4:$ALN$59,H$4,0)))</f>
        <v/>
      </c>
      <c r="I873" s="287" t="str">
        <f t="shared" si="13"/>
        <v/>
      </c>
      <c r="J873" s="299"/>
      <c r="K873" s="294"/>
      <c r="L873" s="294"/>
      <c r="M873" s="295"/>
    </row>
    <row r="874" spans="2:13" ht="19.600000000000001" customHeight="1" x14ac:dyDescent="0.25">
      <c r="B874" s="282" t="s">
        <v>3681</v>
      </c>
      <c r="C874" s="283" t="str">
        <f>IF(IF(ISERROR(HLOOKUP($B874,'Base facturation'!$C$4:$ALN$59,C$4,0)),"",HLOOKUP($B874,'Base facturation'!$C$4:$ALN$59,C$4,0))=0,"",IF(ISERROR(HLOOKUP($B874,'Base facturation'!$C$4:$ALN$59,C$4,0)),"",HLOOKUP($B874,'Base facturation'!$C$4:$ALN$59,C$4,0)))</f>
        <v/>
      </c>
      <c r="D874" s="283" t="str">
        <f>IF(IF(ISERROR(HLOOKUP($B874,'Base facturation'!$C$4:$ALN$59,D$4,0)),"",HLOOKUP($B874,'Base facturation'!$C$4:$ALN$59,D$4,0))=0,"",IF(ISERROR(HLOOKUP($B874,'Base facturation'!$C$4:$ALN$59,D$4,0)),"",HLOOKUP($B874,'Base facturation'!$C$4:$ALN$59,D$4,0)))</f>
        <v/>
      </c>
      <c r="E874" s="283" t="str">
        <f>IF(IF(ISERROR(HLOOKUP($B874,'Base facturation'!$C$4:$ALN$59,E$4,0)),"",HLOOKUP($B874,'Base facturation'!$C$4:$ALN$59,E$4,0))=0,"",IF(ISERROR(HLOOKUP($B874,'Base facturation'!$C$4:$ALN$59,E$4,0)),"",HLOOKUP($B874,'Base facturation'!$C$4:$ALN$59,E$4,0)))</f>
        <v/>
      </c>
      <c r="F874" s="287" t="str">
        <f>IF(IF(ISERROR(HLOOKUP($B874,'Base facturation'!$C$4:$ALN$59,F$4,0)),"",HLOOKUP($B874,'Base facturation'!$C$4:$ALN$59,F$4,0))=0,"",IF(ISERROR(HLOOKUP($B874,'Base facturation'!$C$4:$ALN$59,F$4,0)),"",HLOOKUP($B874,'Base facturation'!$C$4:$ALN$59,F$4,0)))</f>
        <v/>
      </c>
      <c r="G874" s="309" t="str">
        <f>IF(IF(ISERROR(HLOOKUP($B874,'Base facturation'!$C$4:$ALN$59,G$4,0)),"",HLOOKUP($B874,'Base facturation'!$C$4:$ALN$59,G$4,0))=0,"",IF(ISERROR(HLOOKUP($B874,'Base facturation'!$C$4:$ALN$59,G$4,0)),"",HLOOKUP($B874,'Base facturation'!$C$4:$ALN$59,G$4,0)))</f>
        <v/>
      </c>
      <c r="H874" s="309" t="str">
        <f>IF(IF(ISERROR(HLOOKUP($B874,'Base facturation'!$C$4:$ALN$59,H$4,0)),"",HLOOKUP($B874,'Base facturation'!$C$4:$ALN$59,H$4,0))=0,"",IF(ISERROR(HLOOKUP($B874,'Base facturation'!$C$4:$ALN$59,H$4,0)),"",HLOOKUP($B874,'Base facturation'!$C$4:$ALN$59,H$4,0)))</f>
        <v/>
      </c>
      <c r="I874" s="287" t="str">
        <f t="shared" si="13"/>
        <v/>
      </c>
      <c r="J874" s="299"/>
      <c r="K874" s="294"/>
      <c r="L874" s="294"/>
      <c r="M874" s="295"/>
    </row>
    <row r="875" spans="2:13" ht="19.600000000000001" customHeight="1" x14ac:dyDescent="0.25">
      <c r="B875" s="282" t="s">
        <v>3682</v>
      </c>
      <c r="C875" s="283" t="str">
        <f>IF(IF(ISERROR(HLOOKUP($B875,'Base facturation'!$C$4:$ALN$59,C$4,0)),"",HLOOKUP($B875,'Base facturation'!$C$4:$ALN$59,C$4,0))=0,"",IF(ISERROR(HLOOKUP($B875,'Base facturation'!$C$4:$ALN$59,C$4,0)),"",HLOOKUP($B875,'Base facturation'!$C$4:$ALN$59,C$4,0)))</f>
        <v/>
      </c>
      <c r="D875" s="283" t="str">
        <f>IF(IF(ISERROR(HLOOKUP($B875,'Base facturation'!$C$4:$ALN$59,D$4,0)),"",HLOOKUP($B875,'Base facturation'!$C$4:$ALN$59,D$4,0))=0,"",IF(ISERROR(HLOOKUP($B875,'Base facturation'!$C$4:$ALN$59,D$4,0)),"",HLOOKUP($B875,'Base facturation'!$C$4:$ALN$59,D$4,0)))</f>
        <v/>
      </c>
      <c r="E875" s="283" t="str">
        <f>IF(IF(ISERROR(HLOOKUP($B875,'Base facturation'!$C$4:$ALN$59,E$4,0)),"",HLOOKUP($B875,'Base facturation'!$C$4:$ALN$59,E$4,0))=0,"",IF(ISERROR(HLOOKUP($B875,'Base facturation'!$C$4:$ALN$59,E$4,0)),"",HLOOKUP($B875,'Base facturation'!$C$4:$ALN$59,E$4,0)))</f>
        <v/>
      </c>
      <c r="F875" s="287" t="str">
        <f>IF(IF(ISERROR(HLOOKUP($B875,'Base facturation'!$C$4:$ALN$59,F$4,0)),"",HLOOKUP($B875,'Base facturation'!$C$4:$ALN$59,F$4,0))=0,"",IF(ISERROR(HLOOKUP($B875,'Base facturation'!$C$4:$ALN$59,F$4,0)),"",HLOOKUP($B875,'Base facturation'!$C$4:$ALN$59,F$4,0)))</f>
        <v/>
      </c>
      <c r="G875" s="309" t="str">
        <f>IF(IF(ISERROR(HLOOKUP($B875,'Base facturation'!$C$4:$ALN$59,G$4,0)),"",HLOOKUP($B875,'Base facturation'!$C$4:$ALN$59,G$4,0))=0,"",IF(ISERROR(HLOOKUP($B875,'Base facturation'!$C$4:$ALN$59,G$4,0)),"",HLOOKUP($B875,'Base facturation'!$C$4:$ALN$59,G$4,0)))</f>
        <v/>
      </c>
      <c r="H875" s="309" t="str">
        <f>IF(IF(ISERROR(HLOOKUP($B875,'Base facturation'!$C$4:$ALN$59,H$4,0)),"",HLOOKUP($B875,'Base facturation'!$C$4:$ALN$59,H$4,0))=0,"",IF(ISERROR(HLOOKUP($B875,'Base facturation'!$C$4:$ALN$59,H$4,0)),"",HLOOKUP($B875,'Base facturation'!$C$4:$ALN$59,H$4,0)))</f>
        <v/>
      </c>
      <c r="I875" s="287" t="str">
        <f t="shared" si="13"/>
        <v/>
      </c>
      <c r="J875" s="299"/>
      <c r="K875" s="294"/>
      <c r="L875" s="294"/>
      <c r="M875" s="295"/>
    </row>
    <row r="876" spans="2:13" ht="19.600000000000001" customHeight="1" x14ac:dyDescent="0.25">
      <c r="B876" s="282" t="s">
        <v>3683</v>
      </c>
      <c r="C876" s="283" t="str">
        <f>IF(IF(ISERROR(HLOOKUP($B876,'Base facturation'!$C$4:$ALN$59,C$4,0)),"",HLOOKUP($B876,'Base facturation'!$C$4:$ALN$59,C$4,0))=0,"",IF(ISERROR(HLOOKUP($B876,'Base facturation'!$C$4:$ALN$59,C$4,0)),"",HLOOKUP($B876,'Base facturation'!$C$4:$ALN$59,C$4,0)))</f>
        <v/>
      </c>
      <c r="D876" s="283" t="str">
        <f>IF(IF(ISERROR(HLOOKUP($B876,'Base facturation'!$C$4:$ALN$59,D$4,0)),"",HLOOKUP($B876,'Base facturation'!$C$4:$ALN$59,D$4,0))=0,"",IF(ISERROR(HLOOKUP($B876,'Base facturation'!$C$4:$ALN$59,D$4,0)),"",HLOOKUP($B876,'Base facturation'!$C$4:$ALN$59,D$4,0)))</f>
        <v/>
      </c>
      <c r="E876" s="283" t="str">
        <f>IF(IF(ISERROR(HLOOKUP($B876,'Base facturation'!$C$4:$ALN$59,E$4,0)),"",HLOOKUP($B876,'Base facturation'!$C$4:$ALN$59,E$4,0))=0,"",IF(ISERROR(HLOOKUP($B876,'Base facturation'!$C$4:$ALN$59,E$4,0)),"",HLOOKUP($B876,'Base facturation'!$C$4:$ALN$59,E$4,0)))</f>
        <v/>
      </c>
      <c r="F876" s="287" t="str">
        <f>IF(IF(ISERROR(HLOOKUP($B876,'Base facturation'!$C$4:$ALN$59,F$4,0)),"",HLOOKUP($B876,'Base facturation'!$C$4:$ALN$59,F$4,0))=0,"",IF(ISERROR(HLOOKUP($B876,'Base facturation'!$C$4:$ALN$59,F$4,0)),"",HLOOKUP($B876,'Base facturation'!$C$4:$ALN$59,F$4,0)))</f>
        <v/>
      </c>
      <c r="G876" s="309" t="str">
        <f>IF(IF(ISERROR(HLOOKUP($B876,'Base facturation'!$C$4:$ALN$59,G$4,0)),"",HLOOKUP($B876,'Base facturation'!$C$4:$ALN$59,G$4,0))=0,"",IF(ISERROR(HLOOKUP($B876,'Base facturation'!$C$4:$ALN$59,G$4,0)),"",HLOOKUP($B876,'Base facturation'!$C$4:$ALN$59,G$4,0)))</f>
        <v/>
      </c>
      <c r="H876" s="309" t="str">
        <f>IF(IF(ISERROR(HLOOKUP($B876,'Base facturation'!$C$4:$ALN$59,H$4,0)),"",HLOOKUP($B876,'Base facturation'!$C$4:$ALN$59,H$4,0))=0,"",IF(ISERROR(HLOOKUP($B876,'Base facturation'!$C$4:$ALN$59,H$4,0)),"",HLOOKUP($B876,'Base facturation'!$C$4:$ALN$59,H$4,0)))</f>
        <v/>
      </c>
      <c r="I876" s="287" t="str">
        <f t="shared" si="13"/>
        <v/>
      </c>
      <c r="J876" s="299"/>
      <c r="K876" s="294"/>
      <c r="L876" s="294"/>
      <c r="M876" s="295"/>
    </row>
    <row r="877" spans="2:13" ht="19.600000000000001" customHeight="1" x14ac:dyDescent="0.25">
      <c r="B877" s="282" t="s">
        <v>3684</v>
      </c>
      <c r="C877" s="283" t="str">
        <f>IF(IF(ISERROR(HLOOKUP($B877,'Base facturation'!$C$4:$ALN$59,C$4,0)),"",HLOOKUP($B877,'Base facturation'!$C$4:$ALN$59,C$4,0))=0,"",IF(ISERROR(HLOOKUP($B877,'Base facturation'!$C$4:$ALN$59,C$4,0)),"",HLOOKUP($B877,'Base facturation'!$C$4:$ALN$59,C$4,0)))</f>
        <v/>
      </c>
      <c r="D877" s="283" t="str">
        <f>IF(IF(ISERROR(HLOOKUP($B877,'Base facturation'!$C$4:$ALN$59,D$4,0)),"",HLOOKUP($B877,'Base facturation'!$C$4:$ALN$59,D$4,0))=0,"",IF(ISERROR(HLOOKUP($B877,'Base facturation'!$C$4:$ALN$59,D$4,0)),"",HLOOKUP($B877,'Base facturation'!$C$4:$ALN$59,D$4,0)))</f>
        <v/>
      </c>
      <c r="E877" s="283" t="str">
        <f>IF(IF(ISERROR(HLOOKUP($B877,'Base facturation'!$C$4:$ALN$59,E$4,0)),"",HLOOKUP($B877,'Base facturation'!$C$4:$ALN$59,E$4,0))=0,"",IF(ISERROR(HLOOKUP($B877,'Base facturation'!$C$4:$ALN$59,E$4,0)),"",HLOOKUP($B877,'Base facturation'!$C$4:$ALN$59,E$4,0)))</f>
        <v/>
      </c>
      <c r="F877" s="287" t="str">
        <f>IF(IF(ISERROR(HLOOKUP($B877,'Base facturation'!$C$4:$ALN$59,F$4,0)),"",HLOOKUP($B877,'Base facturation'!$C$4:$ALN$59,F$4,0))=0,"",IF(ISERROR(HLOOKUP($B877,'Base facturation'!$C$4:$ALN$59,F$4,0)),"",HLOOKUP($B877,'Base facturation'!$C$4:$ALN$59,F$4,0)))</f>
        <v/>
      </c>
      <c r="G877" s="309" t="str">
        <f>IF(IF(ISERROR(HLOOKUP($B877,'Base facturation'!$C$4:$ALN$59,G$4,0)),"",HLOOKUP($B877,'Base facturation'!$C$4:$ALN$59,G$4,0))=0,"",IF(ISERROR(HLOOKUP($B877,'Base facturation'!$C$4:$ALN$59,G$4,0)),"",HLOOKUP($B877,'Base facturation'!$C$4:$ALN$59,G$4,0)))</f>
        <v/>
      </c>
      <c r="H877" s="309" t="str">
        <f>IF(IF(ISERROR(HLOOKUP($B877,'Base facturation'!$C$4:$ALN$59,H$4,0)),"",HLOOKUP($B877,'Base facturation'!$C$4:$ALN$59,H$4,0))=0,"",IF(ISERROR(HLOOKUP($B877,'Base facturation'!$C$4:$ALN$59,H$4,0)),"",HLOOKUP($B877,'Base facturation'!$C$4:$ALN$59,H$4,0)))</f>
        <v/>
      </c>
      <c r="I877" s="287" t="str">
        <f t="shared" si="13"/>
        <v/>
      </c>
      <c r="J877" s="299"/>
      <c r="K877" s="294"/>
      <c r="L877" s="294"/>
      <c r="M877" s="295"/>
    </row>
    <row r="878" spans="2:13" ht="19.600000000000001" customHeight="1" x14ac:dyDescent="0.25">
      <c r="B878" s="282" t="s">
        <v>3685</v>
      </c>
      <c r="C878" s="283" t="str">
        <f>IF(IF(ISERROR(HLOOKUP($B878,'Base facturation'!$C$4:$ALN$59,C$4,0)),"",HLOOKUP($B878,'Base facturation'!$C$4:$ALN$59,C$4,0))=0,"",IF(ISERROR(HLOOKUP($B878,'Base facturation'!$C$4:$ALN$59,C$4,0)),"",HLOOKUP($B878,'Base facturation'!$C$4:$ALN$59,C$4,0)))</f>
        <v/>
      </c>
      <c r="D878" s="283" t="str">
        <f>IF(IF(ISERROR(HLOOKUP($B878,'Base facturation'!$C$4:$ALN$59,D$4,0)),"",HLOOKUP($B878,'Base facturation'!$C$4:$ALN$59,D$4,0))=0,"",IF(ISERROR(HLOOKUP($B878,'Base facturation'!$C$4:$ALN$59,D$4,0)),"",HLOOKUP($B878,'Base facturation'!$C$4:$ALN$59,D$4,0)))</f>
        <v/>
      </c>
      <c r="E878" s="283" t="str">
        <f>IF(IF(ISERROR(HLOOKUP($B878,'Base facturation'!$C$4:$ALN$59,E$4,0)),"",HLOOKUP($B878,'Base facturation'!$C$4:$ALN$59,E$4,0))=0,"",IF(ISERROR(HLOOKUP($B878,'Base facturation'!$C$4:$ALN$59,E$4,0)),"",HLOOKUP($B878,'Base facturation'!$C$4:$ALN$59,E$4,0)))</f>
        <v/>
      </c>
      <c r="F878" s="287" t="str">
        <f>IF(IF(ISERROR(HLOOKUP($B878,'Base facturation'!$C$4:$ALN$59,F$4,0)),"",HLOOKUP($B878,'Base facturation'!$C$4:$ALN$59,F$4,0))=0,"",IF(ISERROR(HLOOKUP($B878,'Base facturation'!$C$4:$ALN$59,F$4,0)),"",HLOOKUP($B878,'Base facturation'!$C$4:$ALN$59,F$4,0)))</f>
        <v/>
      </c>
      <c r="G878" s="309" t="str">
        <f>IF(IF(ISERROR(HLOOKUP($B878,'Base facturation'!$C$4:$ALN$59,G$4,0)),"",HLOOKUP($B878,'Base facturation'!$C$4:$ALN$59,G$4,0))=0,"",IF(ISERROR(HLOOKUP($B878,'Base facturation'!$C$4:$ALN$59,G$4,0)),"",HLOOKUP($B878,'Base facturation'!$C$4:$ALN$59,G$4,0)))</f>
        <v/>
      </c>
      <c r="H878" s="309" t="str">
        <f>IF(IF(ISERROR(HLOOKUP($B878,'Base facturation'!$C$4:$ALN$59,H$4,0)),"",HLOOKUP($B878,'Base facturation'!$C$4:$ALN$59,H$4,0))=0,"",IF(ISERROR(HLOOKUP($B878,'Base facturation'!$C$4:$ALN$59,H$4,0)),"",HLOOKUP($B878,'Base facturation'!$C$4:$ALN$59,H$4,0)))</f>
        <v/>
      </c>
      <c r="I878" s="287" t="str">
        <f t="shared" si="13"/>
        <v/>
      </c>
      <c r="J878" s="299"/>
      <c r="K878" s="294"/>
      <c r="L878" s="294"/>
      <c r="M878" s="295"/>
    </row>
    <row r="879" spans="2:13" ht="19.600000000000001" customHeight="1" x14ac:dyDescent="0.25">
      <c r="B879" s="282" t="s">
        <v>3686</v>
      </c>
      <c r="C879" s="283" t="str">
        <f>IF(IF(ISERROR(HLOOKUP($B879,'Base facturation'!$C$4:$ALN$59,C$4,0)),"",HLOOKUP($B879,'Base facturation'!$C$4:$ALN$59,C$4,0))=0,"",IF(ISERROR(HLOOKUP($B879,'Base facturation'!$C$4:$ALN$59,C$4,0)),"",HLOOKUP($B879,'Base facturation'!$C$4:$ALN$59,C$4,0)))</f>
        <v/>
      </c>
      <c r="D879" s="283" t="str">
        <f>IF(IF(ISERROR(HLOOKUP($B879,'Base facturation'!$C$4:$ALN$59,D$4,0)),"",HLOOKUP($B879,'Base facturation'!$C$4:$ALN$59,D$4,0))=0,"",IF(ISERROR(HLOOKUP($B879,'Base facturation'!$C$4:$ALN$59,D$4,0)),"",HLOOKUP($B879,'Base facturation'!$C$4:$ALN$59,D$4,0)))</f>
        <v/>
      </c>
      <c r="E879" s="283" t="str">
        <f>IF(IF(ISERROR(HLOOKUP($B879,'Base facturation'!$C$4:$ALN$59,E$4,0)),"",HLOOKUP($B879,'Base facturation'!$C$4:$ALN$59,E$4,0))=0,"",IF(ISERROR(HLOOKUP($B879,'Base facturation'!$C$4:$ALN$59,E$4,0)),"",HLOOKUP($B879,'Base facturation'!$C$4:$ALN$59,E$4,0)))</f>
        <v/>
      </c>
      <c r="F879" s="287" t="str">
        <f>IF(IF(ISERROR(HLOOKUP($B879,'Base facturation'!$C$4:$ALN$59,F$4,0)),"",HLOOKUP($B879,'Base facturation'!$C$4:$ALN$59,F$4,0))=0,"",IF(ISERROR(HLOOKUP($B879,'Base facturation'!$C$4:$ALN$59,F$4,0)),"",HLOOKUP($B879,'Base facturation'!$C$4:$ALN$59,F$4,0)))</f>
        <v/>
      </c>
      <c r="G879" s="309" t="str">
        <f>IF(IF(ISERROR(HLOOKUP($B879,'Base facturation'!$C$4:$ALN$59,G$4,0)),"",HLOOKUP($B879,'Base facturation'!$C$4:$ALN$59,G$4,0))=0,"",IF(ISERROR(HLOOKUP($B879,'Base facturation'!$C$4:$ALN$59,G$4,0)),"",HLOOKUP($B879,'Base facturation'!$C$4:$ALN$59,G$4,0)))</f>
        <v/>
      </c>
      <c r="H879" s="309" t="str">
        <f>IF(IF(ISERROR(HLOOKUP($B879,'Base facturation'!$C$4:$ALN$59,H$4,0)),"",HLOOKUP($B879,'Base facturation'!$C$4:$ALN$59,H$4,0))=0,"",IF(ISERROR(HLOOKUP($B879,'Base facturation'!$C$4:$ALN$59,H$4,0)),"",HLOOKUP($B879,'Base facturation'!$C$4:$ALN$59,H$4,0)))</f>
        <v/>
      </c>
      <c r="I879" s="287" t="str">
        <f t="shared" si="13"/>
        <v/>
      </c>
      <c r="J879" s="299"/>
      <c r="K879" s="294"/>
      <c r="L879" s="294"/>
      <c r="M879" s="295"/>
    </row>
    <row r="880" spans="2:13" ht="19.600000000000001" customHeight="1" x14ac:dyDescent="0.25">
      <c r="B880" s="282" t="s">
        <v>3687</v>
      </c>
      <c r="C880" s="283" t="str">
        <f>IF(IF(ISERROR(HLOOKUP($B880,'Base facturation'!$C$4:$ALN$59,C$4,0)),"",HLOOKUP($B880,'Base facturation'!$C$4:$ALN$59,C$4,0))=0,"",IF(ISERROR(HLOOKUP($B880,'Base facturation'!$C$4:$ALN$59,C$4,0)),"",HLOOKUP($B880,'Base facturation'!$C$4:$ALN$59,C$4,0)))</f>
        <v/>
      </c>
      <c r="D880" s="283" t="str">
        <f>IF(IF(ISERROR(HLOOKUP($B880,'Base facturation'!$C$4:$ALN$59,D$4,0)),"",HLOOKUP($B880,'Base facturation'!$C$4:$ALN$59,D$4,0))=0,"",IF(ISERROR(HLOOKUP($B880,'Base facturation'!$C$4:$ALN$59,D$4,0)),"",HLOOKUP($B880,'Base facturation'!$C$4:$ALN$59,D$4,0)))</f>
        <v/>
      </c>
      <c r="E880" s="283" t="str">
        <f>IF(IF(ISERROR(HLOOKUP($B880,'Base facturation'!$C$4:$ALN$59,E$4,0)),"",HLOOKUP($B880,'Base facturation'!$C$4:$ALN$59,E$4,0))=0,"",IF(ISERROR(HLOOKUP($B880,'Base facturation'!$C$4:$ALN$59,E$4,0)),"",HLOOKUP($B880,'Base facturation'!$C$4:$ALN$59,E$4,0)))</f>
        <v/>
      </c>
      <c r="F880" s="287" t="str">
        <f>IF(IF(ISERROR(HLOOKUP($B880,'Base facturation'!$C$4:$ALN$59,F$4,0)),"",HLOOKUP($B880,'Base facturation'!$C$4:$ALN$59,F$4,0))=0,"",IF(ISERROR(HLOOKUP($B880,'Base facturation'!$C$4:$ALN$59,F$4,0)),"",HLOOKUP($B880,'Base facturation'!$C$4:$ALN$59,F$4,0)))</f>
        <v/>
      </c>
      <c r="G880" s="309" t="str">
        <f>IF(IF(ISERROR(HLOOKUP($B880,'Base facturation'!$C$4:$ALN$59,G$4,0)),"",HLOOKUP($B880,'Base facturation'!$C$4:$ALN$59,G$4,0))=0,"",IF(ISERROR(HLOOKUP($B880,'Base facturation'!$C$4:$ALN$59,G$4,0)),"",HLOOKUP($B880,'Base facturation'!$C$4:$ALN$59,G$4,0)))</f>
        <v/>
      </c>
      <c r="H880" s="309" t="str">
        <f>IF(IF(ISERROR(HLOOKUP($B880,'Base facturation'!$C$4:$ALN$59,H$4,0)),"",HLOOKUP($B880,'Base facturation'!$C$4:$ALN$59,H$4,0))=0,"",IF(ISERROR(HLOOKUP($B880,'Base facturation'!$C$4:$ALN$59,H$4,0)),"",HLOOKUP($B880,'Base facturation'!$C$4:$ALN$59,H$4,0)))</f>
        <v/>
      </c>
      <c r="I880" s="287" t="str">
        <f t="shared" si="13"/>
        <v/>
      </c>
      <c r="J880" s="299"/>
      <c r="K880" s="294"/>
      <c r="L880" s="294"/>
      <c r="M880" s="295"/>
    </row>
    <row r="881" spans="2:13" ht="19.600000000000001" customHeight="1" x14ac:dyDescent="0.25">
      <c r="B881" s="282" t="s">
        <v>3688</v>
      </c>
      <c r="C881" s="283" t="str">
        <f>IF(IF(ISERROR(HLOOKUP($B881,'Base facturation'!$C$4:$ALN$59,C$4,0)),"",HLOOKUP($B881,'Base facturation'!$C$4:$ALN$59,C$4,0))=0,"",IF(ISERROR(HLOOKUP($B881,'Base facturation'!$C$4:$ALN$59,C$4,0)),"",HLOOKUP($B881,'Base facturation'!$C$4:$ALN$59,C$4,0)))</f>
        <v/>
      </c>
      <c r="D881" s="283" t="str">
        <f>IF(IF(ISERROR(HLOOKUP($B881,'Base facturation'!$C$4:$ALN$59,D$4,0)),"",HLOOKUP($B881,'Base facturation'!$C$4:$ALN$59,D$4,0))=0,"",IF(ISERROR(HLOOKUP($B881,'Base facturation'!$C$4:$ALN$59,D$4,0)),"",HLOOKUP($B881,'Base facturation'!$C$4:$ALN$59,D$4,0)))</f>
        <v/>
      </c>
      <c r="E881" s="283" t="str">
        <f>IF(IF(ISERROR(HLOOKUP($B881,'Base facturation'!$C$4:$ALN$59,E$4,0)),"",HLOOKUP($B881,'Base facturation'!$C$4:$ALN$59,E$4,0))=0,"",IF(ISERROR(HLOOKUP($B881,'Base facturation'!$C$4:$ALN$59,E$4,0)),"",HLOOKUP($B881,'Base facturation'!$C$4:$ALN$59,E$4,0)))</f>
        <v/>
      </c>
      <c r="F881" s="287" t="str">
        <f>IF(IF(ISERROR(HLOOKUP($B881,'Base facturation'!$C$4:$ALN$59,F$4,0)),"",HLOOKUP($B881,'Base facturation'!$C$4:$ALN$59,F$4,0))=0,"",IF(ISERROR(HLOOKUP($B881,'Base facturation'!$C$4:$ALN$59,F$4,0)),"",HLOOKUP($B881,'Base facturation'!$C$4:$ALN$59,F$4,0)))</f>
        <v/>
      </c>
      <c r="G881" s="309" t="str">
        <f>IF(IF(ISERROR(HLOOKUP($B881,'Base facturation'!$C$4:$ALN$59,G$4,0)),"",HLOOKUP($B881,'Base facturation'!$C$4:$ALN$59,G$4,0))=0,"",IF(ISERROR(HLOOKUP($B881,'Base facturation'!$C$4:$ALN$59,G$4,0)),"",HLOOKUP($B881,'Base facturation'!$C$4:$ALN$59,G$4,0)))</f>
        <v/>
      </c>
      <c r="H881" s="309" t="str">
        <f>IF(IF(ISERROR(HLOOKUP($B881,'Base facturation'!$C$4:$ALN$59,H$4,0)),"",HLOOKUP($B881,'Base facturation'!$C$4:$ALN$59,H$4,0))=0,"",IF(ISERROR(HLOOKUP($B881,'Base facturation'!$C$4:$ALN$59,H$4,0)),"",HLOOKUP($B881,'Base facturation'!$C$4:$ALN$59,H$4,0)))</f>
        <v/>
      </c>
      <c r="I881" s="287" t="str">
        <f t="shared" si="13"/>
        <v/>
      </c>
      <c r="J881" s="299"/>
      <c r="K881" s="294"/>
      <c r="L881" s="294"/>
      <c r="M881" s="295"/>
    </row>
    <row r="882" spans="2:13" ht="19.600000000000001" customHeight="1" x14ac:dyDescent="0.25">
      <c r="B882" s="282" t="s">
        <v>3689</v>
      </c>
      <c r="C882" s="283" t="str">
        <f>IF(IF(ISERROR(HLOOKUP($B882,'Base facturation'!$C$4:$ALN$59,C$4,0)),"",HLOOKUP($B882,'Base facturation'!$C$4:$ALN$59,C$4,0))=0,"",IF(ISERROR(HLOOKUP($B882,'Base facturation'!$C$4:$ALN$59,C$4,0)),"",HLOOKUP($B882,'Base facturation'!$C$4:$ALN$59,C$4,0)))</f>
        <v/>
      </c>
      <c r="D882" s="283" t="str">
        <f>IF(IF(ISERROR(HLOOKUP($B882,'Base facturation'!$C$4:$ALN$59,D$4,0)),"",HLOOKUP($B882,'Base facturation'!$C$4:$ALN$59,D$4,0))=0,"",IF(ISERROR(HLOOKUP($B882,'Base facturation'!$C$4:$ALN$59,D$4,0)),"",HLOOKUP($B882,'Base facturation'!$C$4:$ALN$59,D$4,0)))</f>
        <v/>
      </c>
      <c r="E882" s="283" t="str">
        <f>IF(IF(ISERROR(HLOOKUP($B882,'Base facturation'!$C$4:$ALN$59,E$4,0)),"",HLOOKUP($B882,'Base facturation'!$C$4:$ALN$59,E$4,0))=0,"",IF(ISERROR(HLOOKUP($B882,'Base facturation'!$C$4:$ALN$59,E$4,0)),"",HLOOKUP($B882,'Base facturation'!$C$4:$ALN$59,E$4,0)))</f>
        <v/>
      </c>
      <c r="F882" s="287" t="str">
        <f>IF(IF(ISERROR(HLOOKUP($B882,'Base facturation'!$C$4:$ALN$59,F$4,0)),"",HLOOKUP($B882,'Base facturation'!$C$4:$ALN$59,F$4,0))=0,"",IF(ISERROR(HLOOKUP($B882,'Base facturation'!$C$4:$ALN$59,F$4,0)),"",HLOOKUP($B882,'Base facturation'!$C$4:$ALN$59,F$4,0)))</f>
        <v/>
      </c>
      <c r="G882" s="309" t="str">
        <f>IF(IF(ISERROR(HLOOKUP($B882,'Base facturation'!$C$4:$ALN$59,G$4,0)),"",HLOOKUP($B882,'Base facturation'!$C$4:$ALN$59,G$4,0))=0,"",IF(ISERROR(HLOOKUP($B882,'Base facturation'!$C$4:$ALN$59,G$4,0)),"",HLOOKUP($B882,'Base facturation'!$C$4:$ALN$59,G$4,0)))</f>
        <v/>
      </c>
      <c r="H882" s="309" t="str">
        <f>IF(IF(ISERROR(HLOOKUP($B882,'Base facturation'!$C$4:$ALN$59,H$4,0)),"",HLOOKUP($B882,'Base facturation'!$C$4:$ALN$59,H$4,0))=0,"",IF(ISERROR(HLOOKUP($B882,'Base facturation'!$C$4:$ALN$59,H$4,0)),"",HLOOKUP($B882,'Base facturation'!$C$4:$ALN$59,H$4,0)))</f>
        <v/>
      </c>
      <c r="I882" s="287" t="str">
        <f t="shared" si="13"/>
        <v/>
      </c>
      <c r="J882" s="299"/>
      <c r="K882" s="294"/>
      <c r="L882" s="294"/>
      <c r="M882" s="295"/>
    </row>
    <row r="883" spans="2:13" ht="19.600000000000001" customHeight="1" x14ac:dyDescent="0.25">
      <c r="B883" s="282" t="s">
        <v>3690</v>
      </c>
      <c r="C883" s="283" t="str">
        <f>IF(IF(ISERROR(HLOOKUP($B883,'Base facturation'!$C$4:$ALN$59,C$4,0)),"",HLOOKUP($B883,'Base facturation'!$C$4:$ALN$59,C$4,0))=0,"",IF(ISERROR(HLOOKUP($B883,'Base facturation'!$C$4:$ALN$59,C$4,0)),"",HLOOKUP($B883,'Base facturation'!$C$4:$ALN$59,C$4,0)))</f>
        <v/>
      </c>
      <c r="D883" s="283" t="str">
        <f>IF(IF(ISERROR(HLOOKUP($B883,'Base facturation'!$C$4:$ALN$59,D$4,0)),"",HLOOKUP($B883,'Base facturation'!$C$4:$ALN$59,D$4,0))=0,"",IF(ISERROR(HLOOKUP($B883,'Base facturation'!$C$4:$ALN$59,D$4,0)),"",HLOOKUP($B883,'Base facturation'!$C$4:$ALN$59,D$4,0)))</f>
        <v/>
      </c>
      <c r="E883" s="283" t="str">
        <f>IF(IF(ISERROR(HLOOKUP($B883,'Base facturation'!$C$4:$ALN$59,E$4,0)),"",HLOOKUP($B883,'Base facturation'!$C$4:$ALN$59,E$4,0))=0,"",IF(ISERROR(HLOOKUP($B883,'Base facturation'!$C$4:$ALN$59,E$4,0)),"",HLOOKUP($B883,'Base facturation'!$C$4:$ALN$59,E$4,0)))</f>
        <v/>
      </c>
      <c r="F883" s="287" t="str">
        <f>IF(IF(ISERROR(HLOOKUP($B883,'Base facturation'!$C$4:$ALN$59,F$4,0)),"",HLOOKUP($B883,'Base facturation'!$C$4:$ALN$59,F$4,0))=0,"",IF(ISERROR(HLOOKUP($B883,'Base facturation'!$C$4:$ALN$59,F$4,0)),"",HLOOKUP($B883,'Base facturation'!$C$4:$ALN$59,F$4,0)))</f>
        <v/>
      </c>
      <c r="G883" s="309" t="str">
        <f>IF(IF(ISERROR(HLOOKUP($B883,'Base facturation'!$C$4:$ALN$59,G$4,0)),"",HLOOKUP($B883,'Base facturation'!$C$4:$ALN$59,G$4,0))=0,"",IF(ISERROR(HLOOKUP($B883,'Base facturation'!$C$4:$ALN$59,G$4,0)),"",HLOOKUP($B883,'Base facturation'!$C$4:$ALN$59,G$4,0)))</f>
        <v/>
      </c>
      <c r="H883" s="309" t="str">
        <f>IF(IF(ISERROR(HLOOKUP($B883,'Base facturation'!$C$4:$ALN$59,H$4,0)),"",HLOOKUP($B883,'Base facturation'!$C$4:$ALN$59,H$4,0))=0,"",IF(ISERROR(HLOOKUP($B883,'Base facturation'!$C$4:$ALN$59,H$4,0)),"",HLOOKUP($B883,'Base facturation'!$C$4:$ALN$59,H$4,0)))</f>
        <v/>
      </c>
      <c r="I883" s="287" t="str">
        <f t="shared" si="13"/>
        <v/>
      </c>
      <c r="J883" s="299"/>
      <c r="K883" s="294"/>
      <c r="L883" s="294"/>
      <c r="M883" s="295"/>
    </row>
    <row r="884" spans="2:13" ht="19.600000000000001" customHeight="1" x14ac:dyDescent="0.25">
      <c r="B884" s="282" t="s">
        <v>3691</v>
      </c>
      <c r="C884" s="283" t="str">
        <f>IF(IF(ISERROR(HLOOKUP($B884,'Base facturation'!$C$4:$ALN$59,C$4,0)),"",HLOOKUP($B884,'Base facturation'!$C$4:$ALN$59,C$4,0))=0,"",IF(ISERROR(HLOOKUP($B884,'Base facturation'!$C$4:$ALN$59,C$4,0)),"",HLOOKUP($B884,'Base facturation'!$C$4:$ALN$59,C$4,0)))</f>
        <v/>
      </c>
      <c r="D884" s="283" t="str">
        <f>IF(IF(ISERROR(HLOOKUP($B884,'Base facturation'!$C$4:$ALN$59,D$4,0)),"",HLOOKUP($B884,'Base facturation'!$C$4:$ALN$59,D$4,0))=0,"",IF(ISERROR(HLOOKUP($B884,'Base facturation'!$C$4:$ALN$59,D$4,0)),"",HLOOKUP($B884,'Base facturation'!$C$4:$ALN$59,D$4,0)))</f>
        <v/>
      </c>
      <c r="E884" s="283" t="str">
        <f>IF(IF(ISERROR(HLOOKUP($B884,'Base facturation'!$C$4:$ALN$59,E$4,0)),"",HLOOKUP($B884,'Base facturation'!$C$4:$ALN$59,E$4,0))=0,"",IF(ISERROR(HLOOKUP($B884,'Base facturation'!$C$4:$ALN$59,E$4,0)),"",HLOOKUP($B884,'Base facturation'!$C$4:$ALN$59,E$4,0)))</f>
        <v/>
      </c>
      <c r="F884" s="287" t="str">
        <f>IF(IF(ISERROR(HLOOKUP($B884,'Base facturation'!$C$4:$ALN$59,F$4,0)),"",HLOOKUP($B884,'Base facturation'!$C$4:$ALN$59,F$4,0))=0,"",IF(ISERROR(HLOOKUP($B884,'Base facturation'!$C$4:$ALN$59,F$4,0)),"",HLOOKUP($B884,'Base facturation'!$C$4:$ALN$59,F$4,0)))</f>
        <v/>
      </c>
      <c r="G884" s="309" t="str">
        <f>IF(IF(ISERROR(HLOOKUP($B884,'Base facturation'!$C$4:$ALN$59,G$4,0)),"",HLOOKUP($B884,'Base facturation'!$C$4:$ALN$59,G$4,0))=0,"",IF(ISERROR(HLOOKUP($B884,'Base facturation'!$C$4:$ALN$59,G$4,0)),"",HLOOKUP($B884,'Base facturation'!$C$4:$ALN$59,G$4,0)))</f>
        <v/>
      </c>
      <c r="H884" s="309" t="str">
        <f>IF(IF(ISERROR(HLOOKUP($B884,'Base facturation'!$C$4:$ALN$59,H$4,0)),"",HLOOKUP($B884,'Base facturation'!$C$4:$ALN$59,H$4,0))=0,"",IF(ISERROR(HLOOKUP($B884,'Base facturation'!$C$4:$ALN$59,H$4,0)),"",HLOOKUP($B884,'Base facturation'!$C$4:$ALN$59,H$4,0)))</f>
        <v/>
      </c>
      <c r="I884" s="287" t="str">
        <f t="shared" si="13"/>
        <v/>
      </c>
      <c r="J884" s="299"/>
      <c r="K884" s="294"/>
      <c r="L884" s="294"/>
      <c r="M884" s="295"/>
    </row>
    <row r="885" spans="2:13" ht="19.600000000000001" customHeight="1" x14ac:dyDescent="0.25">
      <c r="B885" s="282" t="s">
        <v>3692</v>
      </c>
      <c r="C885" s="283" t="str">
        <f>IF(IF(ISERROR(HLOOKUP($B885,'Base facturation'!$C$4:$ALN$59,C$4,0)),"",HLOOKUP($B885,'Base facturation'!$C$4:$ALN$59,C$4,0))=0,"",IF(ISERROR(HLOOKUP($B885,'Base facturation'!$C$4:$ALN$59,C$4,0)),"",HLOOKUP($B885,'Base facturation'!$C$4:$ALN$59,C$4,0)))</f>
        <v/>
      </c>
      <c r="D885" s="283" t="str">
        <f>IF(IF(ISERROR(HLOOKUP($B885,'Base facturation'!$C$4:$ALN$59,D$4,0)),"",HLOOKUP($B885,'Base facturation'!$C$4:$ALN$59,D$4,0))=0,"",IF(ISERROR(HLOOKUP($B885,'Base facturation'!$C$4:$ALN$59,D$4,0)),"",HLOOKUP($B885,'Base facturation'!$C$4:$ALN$59,D$4,0)))</f>
        <v/>
      </c>
      <c r="E885" s="283" t="str">
        <f>IF(IF(ISERROR(HLOOKUP($B885,'Base facturation'!$C$4:$ALN$59,E$4,0)),"",HLOOKUP($B885,'Base facturation'!$C$4:$ALN$59,E$4,0))=0,"",IF(ISERROR(HLOOKUP($B885,'Base facturation'!$C$4:$ALN$59,E$4,0)),"",HLOOKUP($B885,'Base facturation'!$C$4:$ALN$59,E$4,0)))</f>
        <v/>
      </c>
      <c r="F885" s="287" t="str">
        <f>IF(IF(ISERROR(HLOOKUP($B885,'Base facturation'!$C$4:$ALN$59,F$4,0)),"",HLOOKUP($B885,'Base facturation'!$C$4:$ALN$59,F$4,0))=0,"",IF(ISERROR(HLOOKUP($B885,'Base facturation'!$C$4:$ALN$59,F$4,0)),"",HLOOKUP($B885,'Base facturation'!$C$4:$ALN$59,F$4,0)))</f>
        <v/>
      </c>
      <c r="G885" s="309" t="str">
        <f>IF(IF(ISERROR(HLOOKUP($B885,'Base facturation'!$C$4:$ALN$59,G$4,0)),"",HLOOKUP($B885,'Base facturation'!$C$4:$ALN$59,G$4,0))=0,"",IF(ISERROR(HLOOKUP($B885,'Base facturation'!$C$4:$ALN$59,G$4,0)),"",HLOOKUP($B885,'Base facturation'!$C$4:$ALN$59,G$4,0)))</f>
        <v/>
      </c>
      <c r="H885" s="309" t="str">
        <f>IF(IF(ISERROR(HLOOKUP($B885,'Base facturation'!$C$4:$ALN$59,H$4,0)),"",HLOOKUP($B885,'Base facturation'!$C$4:$ALN$59,H$4,0))=0,"",IF(ISERROR(HLOOKUP($B885,'Base facturation'!$C$4:$ALN$59,H$4,0)),"",HLOOKUP($B885,'Base facturation'!$C$4:$ALN$59,H$4,0)))</f>
        <v/>
      </c>
      <c r="I885" s="287" t="str">
        <f t="shared" si="13"/>
        <v/>
      </c>
      <c r="J885" s="299"/>
      <c r="K885" s="294"/>
      <c r="L885" s="294"/>
      <c r="M885" s="295"/>
    </row>
    <row r="886" spans="2:13" ht="19.600000000000001" customHeight="1" x14ac:dyDescent="0.25">
      <c r="B886" s="282" t="s">
        <v>3693</v>
      </c>
      <c r="C886" s="283" t="str">
        <f>IF(IF(ISERROR(HLOOKUP($B886,'Base facturation'!$C$4:$ALN$59,C$4,0)),"",HLOOKUP($B886,'Base facturation'!$C$4:$ALN$59,C$4,0))=0,"",IF(ISERROR(HLOOKUP($B886,'Base facturation'!$C$4:$ALN$59,C$4,0)),"",HLOOKUP($B886,'Base facturation'!$C$4:$ALN$59,C$4,0)))</f>
        <v/>
      </c>
      <c r="D886" s="283" t="str">
        <f>IF(IF(ISERROR(HLOOKUP($B886,'Base facturation'!$C$4:$ALN$59,D$4,0)),"",HLOOKUP($B886,'Base facturation'!$C$4:$ALN$59,D$4,0))=0,"",IF(ISERROR(HLOOKUP($B886,'Base facturation'!$C$4:$ALN$59,D$4,0)),"",HLOOKUP($B886,'Base facturation'!$C$4:$ALN$59,D$4,0)))</f>
        <v/>
      </c>
      <c r="E886" s="283" t="str">
        <f>IF(IF(ISERROR(HLOOKUP($B886,'Base facturation'!$C$4:$ALN$59,E$4,0)),"",HLOOKUP($B886,'Base facturation'!$C$4:$ALN$59,E$4,0))=0,"",IF(ISERROR(HLOOKUP($B886,'Base facturation'!$C$4:$ALN$59,E$4,0)),"",HLOOKUP($B886,'Base facturation'!$C$4:$ALN$59,E$4,0)))</f>
        <v/>
      </c>
      <c r="F886" s="287" t="str">
        <f>IF(IF(ISERROR(HLOOKUP($B886,'Base facturation'!$C$4:$ALN$59,F$4,0)),"",HLOOKUP($B886,'Base facturation'!$C$4:$ALN$59,F$4,0))=0,"",IF(ISERROR(HLOOKUP($B886,'Base facturation'!$C$4:$ALN$59,F$4,0)),"",HLOOKUP($B886,'Base facturation'!$C$4:$ALN$59,F$4,0)))</f>
        <v/>
      </c>
      <c r="G886" s="309" t="str">
        <f>IF(IF(ISERROR(HLOOKUP($B886,'Base facturation'!$C$4:$ALN$59,G$4,0)),"",HLOOKUP($B886,'Base facturation'!$C$4:$ALN$59,G$4,0))=0,"",IF(ISERROR(HLOOKUP($B886,'Base facturation'!$C$4:$ALN$59,G$4,0)),"",HLOOKUP($B886,'Base facturation'!$C$4:$ALN$59,G$4,0)))</f>
        <v/>
      </c>
      <c r="H886" s="309" t="str">
        <f>IF(IF(ISERROR(HLOOKUP($B886,'Base facturation'!$C$4:$ALN$59,H$4,0)),"",HLOOKUP($B886,'Base facturation'!$C$4:$ALN$59,H$4,0))=0,"",IF(ISERROR(HLOOKUP($B886,'Base facturation'!$C$4:$ALN$59,H$4,0)),"",HLOOKUP($B886,'Base facturation'!$C$4:$ALN$59,H$4,0)))</f>
        <v/>
      </c>
      <c r="I886" s="287" t="str">
        <f t="shared" si="13"/>
        <v/>
      </c>
      <c r="J886" s="299"/>
      <c r="K886" s="294"/>
      <c r="L886" s="294"/>
      <c r="M886" s="295"/>
    </row>
    <row r="887" spans="2:13" ht="19.600000000000001" customHeight="1" x14ac:dyDescent="0.25">
      <c r="B887" s="282" t="s">
        <v>3694</v>
      </c>
      <c r="C887" s="283" t="str">
        <f>IF(IF(ISERROR(HLOOKUP($B887,'Base facturation'!$C$4:$ALN$59,C$4,0)),"",HLOOKUP($B887,'Base facturation'!$C$4:$ALN$59,C$4,0))=0,"",IF(ISERROR(HLOOKUP($B887,'Base facturation'!$C$4:$ALN$59,C$4,0)),"",HLOOKUP($B887,'Base facturation'!$C$4:$ALN$59,C$4,0)))</f>
        <v/>
      </c>
      <c r="D887" s="283" t="str">
        <f>IF(IF(ISERROR(HLOOKUP($B887,'Base facturation'!$C$4:$ALN$59,D$4,0)),"",HLOOKUP($B887,'Base facturation'!$C$4:$ALN$59,D$4,0))=0,"",IF(ISERROR(HLOOKUP($B887,'Base facturation'!$C$4:$ALN$59,D$4,0)),"",HLOOKUP($B887,'Base facturation'!$C$4:$ALN$59,D$4,0)))</f>
        <v/>
      </c>
      <c r="E887" s="283" t="str">
        <f>IF(IF(ISERROR(HLOOKUP($B887,'Base facturation'!$C$4:$ALN$59,E$4,0)),"",HLOOKUP($B887,'Base facturation'!$C$4:$ALN$59,E$4,0))=0,"",IF(ISERROR(HLOOKUP($B887,'Base facturation'!$C$4:$ALN$59,E$4,0)),"",HLOOKUP($B887,'Base facturation'!$C$4:$ALN$59,E$4,0)))</f>
        <v/>
      </c>
      <c r="F887" s="287" t="str">
        <f>IF(IF(ISERROR(HLOOKUP($B887,'Base facturation'!$C$4:$ALN$59,F$4,0)),"",HLOOKUP($B887,'Base facturation'!$C$4:$ALN$59,F$4,0))=0,"",IF(ISERROR(HLOOKUP($B887,'Base facturation'!$C$4:$ALN$59,F$4,0)),"",HLOOKUP($B887,'Base facturation'!$C$4:$ALN$59,F$4,0)))</f>
        <v/>
      </c>
      <c r="G887" s="309" t="str">
        <f>IF(IF(ISERROR(HLOOKUP($B887,'Base facturation'!$C$4:$ALN$59,G$4,0)),"",HLOOKUP($B887,'Base facturation'!$C$4:$ALN$59,G$4,0))=0,"",IF(ISERROR(HLOOKUP($B887,'Base facturation'!$C$4:$ALN$59,G$4,0)),"",HLOOKUP($B887,'Base facturation'!$C$4:$ALN$59,G$4,0)))</f>
        <v/>
      </c>
      <c r="H887" s="309" t="str">
        <f>IF(IF(ISERROR(HLOOKUP($B887,'Base facturation'!$C$4:$ALN$59,H$4,0)),"",HLOOKUP($B887,'Base facturation'!$C$4:$ALN$59,H$4,0))=0,"",IF(ISERROR(HLOOKUP($B887,'Base facturation'!$C$4:$ALN$59,H$4,0)),"",HLOOKUP($B887,'Base facturation'!$C$4:$ALN$59,H$4,0)))</f>
        <v/>
      </c>
      <c r="I887" s="287" t="str">
        <f t="shared" si="13"/>
        <v/>
      </c>
      <c r="J887" s="299"/>
      <c r="K887" s="294"/>
      <c r="L887" s="294"/>
      <c r="M887" s="295"/>
    </row>
    <row r="888" spans="2:13" ht="19.600000000000001" customHeight="1" x14ac:dyDescent="0.25">
      <c r="B888" s="282" t="s">
        <v>3695</v>
      </c>
      <c r="C888" s="283" t="str">
        <f>IF(IF(ISERROR(HLOOKUP($B888,'Base facturation'!$C$4:$ALN$59,C$4,0)),"",HLOOKUP($B888,'Base facturation'!$C$4:$ALN$59,C$4,0))=0,"",IF(ISERROR(HLOOKUP($B888,'Base facturation'!$C$4:$ALN$59,C$4,0)),"",HLOOKUP($B888,'Base facturation'!$C$4:$ALN$59,C$4,0)))</f>
        <v/>
      </c>
      <c r="D888" s="283" t="str">
        <f>IF(IF(ISERROR(HLOOKUP($B888,'Base facturation'!$C$4:$ALN$59,D$4,0)),"",HLOOKUP($B888,'Base facturation'!$C$4:$ALN$59,D$4,0))=0,"",IF(ISERROR(HLOOKUP($B888,'Base facturation'!$C$4:$ALN$59,D$4,0)),"",HLOOKUP($B888,'Base facturation'!$C$4:$ALN$59,D$4,0)))</f>
        <v/>
      </c>
      <c r="E888" s="283" t="str">
        <f>IF(IF(ISERROR(HLOOKUP($B888,'Base facturation'!$C$4:$ALN$59,E$4,0)),"",HLOOKUP($B888,'Base facturation'!$C$4:$ALN$59,E$4,0))=0,"",IF(ISERROR(HLOOKUP($B888,'Base facturation'!$C$4:$ALN$59,E$4,0)),"",HLOOKUP($B888,'Base facturation'!$C$4:$ALN$59,E$4,0)))</f>
        <v/>
      </c>
      <c r="F888" s="287" t="str">
        <f>IF(IF(ISERROR(HLOOKUP($B888,'Base facturation'!$C$4:$ALN$59,F$4,0)),"",HLOOKUP($B888,'Base facturation'!$C$4:$ALN$59,F$4,0))=0,"",IF(ISERROR(HLOOKUP($B888,'Base facturation'!$C$4:$ALN$59,F$4,0)),"",HLOOKUP($B888,'Base facturation'!$C$4:$ALN$59,F$4,0)))</f>
        <v/>
      </c>
      <c r="G888" s="309" t="str">
        <f>IF(IF(ISERROR(HLOOKUP($B888,'Base facturation'!$C$4:$ALN$59,G$4,0)),"",HLOOKUP($B888,'Base facturation'!$C$4:$ALN$59,G$4,0))=0,"",IF(ISERROR(HLOOKUP($B888,'Base facturation'!$C$4:$ALN$59,G$4,0)),"",HLOOKUP($B888,'Base facturation'!$C$4:$ALN$59,G$4,0)))</f>
        <v/>
      </c>
      <c r="H888" s="309" t="str">
        <f>IF(IF(ISERROR(HLOOKUP($B888,'Base facturation'!$C$4:$ALN$59,H$4,0)),"",HLOOKUP($B888,'Base facturation'!$C$4:$ALN$59,H$4,0))=0,"",IF(ISERROR(HLOOKUP($B888,'Base facturation'!$C$4:$ALN$59,H$4,0)),"",HLOOKUP($B888,'Base facturation'!$C$4:$ALN$59,H$4,0)))</f>
        <v/>
      </c>
      <c r="I888" s="287" t="str">
        <f t="shared" si="13"/>
        <v/>
      </c>
      <c r="J888" s="299"/>
      <c r="K888" s="294"/>
      <c r="L888" s="294"/>
      <c r="M888" s="295"/>
    </row>
    <row r="889" spans="2:13" ht="19.600000000000001" customHeight="1" x14ac:dyDescent="0.25">
      <c r="B889" s="282" t="s">
        <v>3696</v>
      </c>
      <c r="C889" s="283" t="str">
        <f>IF(IF(ISERROR(HLOOKUP($B889,'Base facturation'!$C$4:$ALN$59,C$4,0)),"",HLOOKUP($B889,'Base facturation'!$C$4:$ALN$59,C$4,0))=0,"",IF(ISERROR(HLOOKUP($B889,'Base facturation'!$C$4:$ALN$59,C$4,0)),"",HLOOKUP($B889,'Base facturation'!$C$4:$ALN$59,C$4,0)))</f>
        <v/>
      </c>
      <c r="D889" s="283" t="str">
        <f>IF(IF(ISERROR(HLOOKUP($B889,'Base facturation'!$C$4:$ALN$59,D$4,0)),"",HLOOKUP($B889,'Base facturation'!$C$4:$ALN$59,D$4,0))=0,"",IF(ISERROR(HLOOKUP($B889,'Base facturation'!$C$4:$ALN$59,D$4,0)),"",HLOOKUP($B889,'Base facturation'!$C$4:$ALN$59,D$4,0)))</f>
        <v/>
      </c>
      <c r="E889" s="283" t="str">
        <f>IF(IF(ISERROR(HLOOKUP($B889,'Base facturation'!$C$4:$ALN$59,E$4,0)),"",HLOOKUP($B889,'Base facturation'!$C$4:$ALN$59,E$4,0))=0,"",IF(ISERROR(HLOOKUP($B889,'Base facturation'!$C$4:$ALN$59,E$4,0)),"",HLOOKUP($B889,'Base facturation'!$C$4:$ALN$59,E$4,0)))</f>
        <v/>
      </c>
      <c r="F889" s="287" t="str">
        <f>IF(IF(ISERROR(HLOOKUP($B889,'Base facturation'!$C$4:$ALN$59,F$4,0)),"",HLOOKUP($B889,'Base facturation'!$C$4:$ALN$59,F$4,0))=0,"",IF(ISERROR(HLOOKUP($B889,'Base facturation'!$C$4:$ALN$59,F$4,0)),"",HLOOKUP($B889,'Base facturation'!$C$4:$ALN$59,F$4,0)))</f>
        <v/>
      </c>
      <c r="G889" s="309" t="str">
        <f>IF(IF(ISERROR(HLOOKUP($B889,'Base facturation'!$C$4:$ALN$59,G$4,0)),"",HLOOKUP($B889,'Base facturation'!$C$4:$ALN$59,G$4,0))=0,"",IF(ISERROR(HLOOKUP($B889,'Base facturation'!$C$4:$ALN$59,G$4,0)),"",HLOOKUP($B889,'Base facturation'!$C$4:$ALN$59,G$4,0)))</f>
        <v/>
      </c>
      <c r="H889" s="309" t="str">
        <f>IF(IF(ISERROR(HLOOKUP($B889,'Base facturation'!$C$4:$ALN$59,H$4,0)),"",HLOOKUP($B889,'Base facturation'!$C$4:$ALN$59,H$4,0))=0,"",IF(ISERROR(HLOOKUP($B889,'Base facturation'!$C$4:$ALN$59,H$4,0)),"",HLOOKUP($B889,'Base facturation'!$C$4:$ALN$59,H$4,0)))</f>
        <v/>
      </c>
      <c r="I889" s="287" t="str">
        <f t="shared" si="13"/>
        <v/>
      </c>
      <c r="J889" s="299"/>
      <c r="K889" s="294"/>
      <c r="L889" s="294"/>
      <c r="M889" s="295"/>
    </row>
    <row r="890" spans="2:13" ht="19.600000000000001" customHeight="1" x14ac:dyDescent="0.25">
      <c r="B890" s="282" t="s">
        <v>3697</v>
      </c>
      <c r="C890" s="283" t="str">
        <f>IF(IF(ISERROR(HLOOKUP($B890,'Base facturation'!$C$4:$ALN$59,C$4,0)),"",HLOOKUP($B890,'Base facturation'!$C$4:$ALN$59,C$4,0))=0,"",IF(ISERROR(HLOOKUP($B890,'Base facturation'!$C$4:$ALN$59,C$4,0)),"",HLOOKUP($B890,'Base facturation'!$C$4:$ALN$59,C$4,0)))</f>
        <v/>
      </c>
      <c r="D890" s="283" t="str">
        <f>IF(IF(ISERROR(HLOOKUP($B890,'Base facturation'!$C$4:$ALN$59,D$4,0)),"",HLOOKUP($B890,'Base facturation'!$C$4:$ALN$59,D$4,0))=0,"",IF(ISERROR(HLOOKUP($B890,'Base facturation'!$C$4:$ALN$59,D$4,0)),"",HLOOKUP($B890,'Base facturation'!$C$4:$ALN$59,D$4,0)))</f>
        <v/>
      </c>
      <c r="E890" s="283" t="str">
        <f>IF(IF(ISERROR(HLOOKUP($B890,'Base facturation'!$C$4:$ALN$59,E$4,0)),"",HLOOKUP($B890,'Base facturation'!$C$4:$ALN$59,E$4,0))=0,"",IF(ISERROR(HLOOKUP($B890,'Base facturation'!$C$4:$ALN$59,E$4,0)),"",HLOOKUP($B890,'Base facturation'!$C$4:$ALN$59,E$4,0)))</f>
        <v/>
      </c>
      <c r="F890" s="287" t="str">
        <f>IF(IF(ISERROR(HLOOKUP($B890,'Base facturation'!$C$4:$ALN$59,F$4,0)),"",HLOOKUP($B890,'Base facturation'!$C$4:$ALN$59,F$4,0))=0,"",IF(ISERROR(HLOOKUP($B890,'Base facturation'!$C$4:$ALN$59,F$4,0)),"",HLOOKUP($B890,'Base facturation'!$C$4:$ALN$59,F$4,0)))</f>
        <v/>
      </c>
      <c r="G890" s="309" t="str">
        <f>IF(IF(ISERROR(HLOOKUP($B890,'Base facturation'!$C$4:$ALN$59,G$4,0)),"",HLOOKUP($B890,'Base facturation'!$C$4:$ALN$59,G$4,0))=0,"",IF(ISERROR(HLOOKUP($B890,'Base facturation'!$C$4:$ALN$59,G$4,0)),"",HLOOKUP($B890,'Base facturation'!$C$4:$ALN$59,G$4,0)))</f>
        <v/>
      </c>
      <c r="H890" s="309" t="str">
        <f>IF(IF(ISERROR(HLOOKUP($B890,'Base facturation'!$C$4:$ALN$59,H$4,0)),"",HLOOKUP($B890,'Base facturation'!$C$4:$ALN$59,H$4,0))=0,"",IF(ISERROR(HLOOKUP($B890,'Base facturation'!$C$4:$ALN$59,H$4,0)),"",HLOOKUP($B890,'Base facturation'!$C$4:$ALN$59,H$4,0)))</f>
        <v/>
      </c>
      <c r="I890" s="287" t="str">
        <f t="shared" si="13"/>
        <v/>
      </c>
      <c r="J890" s="299"/>
      <c r="K890" s="294"/>
      <c r="L890" s="294"/>
      <c r="M890" s="295"/>
    </row>
    <row r="891" spans="2:13" ht="19.600000000000001" customHeight="1" x14ac:dyDescent="0.25">
      <c r="B891" s="282" t="s">
        <v>3698</v>
      </c>
      <c r="C891" s="283" t="str">
        <f>IF(IF(ISERROR(HLOOKUP($B891,'Base facturation'!$C$4:$ALN$59,C$4,0)),"",HLOOKUP($B891,'Base facturation'!$C$4:$ALN$59,C$4,0))=0,"",IF(ISERROR(HLOOKUP($B891,'Base facturation'!$C$4:$ALN$59,C$4,0)),"",HLOOKUP($B891,'Base facturation'!$C$4:$ALN$59,C$4,0)))</f>
        <v/>
      </c>
      <c r="D891" s="283" t="str">
        <f>IF(IF(ISERROR(HLOOKUP($B891,'Base facturation'!$C$4:$ALN$59,D$4,0)),"",HLOOKUP($B891,'Base facturation'!$C$4:$ALN$59,D$4,0))=0,"",IF(ISERROR(HLOOKUP($B891,'Base facturation'!$C$4:$ALN$59,D$4,0)),"",HLOOKUP($B891,'Base facturation'!$C$4:$ALN$59,D$4,0)))</f>
        <v/>
      </c>
      <c r="E891" s="283" t="str">
        <f>IF(IF(ISERROR(HLOOKUP($B891,'Base facturation'!$C$4:$ALN$59,E$4,0)),"",HLOOKUP($B891,'Base facturation'!$C$4:$ALN$59,E$4,0))=0,"",IF(ISERROR(HLOOKUP($B891,'Base facturation'!$C$4:$ALN$59,E$4,0)),"",HLOOKUP($B891,'Base facturation'!$C$4:$ALN$59,E$4,0)))</f>
        <v/>
      </c>
      <c r="F891" s="287" t="str">
        <f>IF(IF(ISERROR(HLOOKUP($B891,'Base facturation'!$C$4:$ALN$59,F$4,0)),"",HLOOKUP($B891,'Base facturation'!$C$4:$ALN$59,F$4,0))=0,"",IF(ISERROR(HLOOKUP($B891,'Base facturation'!$C$4:$ALN$59,F$4,0)),"",HLOOKUP($B891,'Base facturation'!$C$4:$ALN$59,F$4,0)))</f>
        <v/>
      </c>
      <c r="G891" s="309" t="str">
        <f>IF(IF(ISERROR(HLOOKUP($B891,'Base facturation'!$C$4:$ALN$59,G$4,0)),"",HLOOKUP($B891,'Base facturation'!$C$4:$ALN$59,G$4,0))=0,"",IF(ISERROR(HLOOKUP($B891,'Base facturation'!$C$4:$ALN$59,G$4,0)),"",HLOOKUP($B891,'Base facturation'!$C$4:$ALN$59,G$4,0)))</f>
        <v/>
      </c>
      <c r="H891" s="309" t="str">
        <f>IF(IF(ISERROR(HLOOKUP($B891,'Base facturation'!$C$4:$ALN$59,H$4,0)),"",HLOOKUP($B891,'Base facturation'!$C$4:$ALN$59,H$4,0))=0,"",IF(ISERROR(HLOOKUP($B891,'Base facturation'!$C$4:$ALN$59,H$4,0)),"",HLOOKUP($B891,'Base facturation'!$C$4:$ALN$59,H$4,0)))</f>
        <v/>
      </c>
      <c r="I891" s="287" t="str">
        <f t="shared" si="13"/>
        <v/>
      </c>
      <c r="J891" s="299"/>
      <c r="K891" s="294"/>
      <c r="L891" s="294"/>
      <c r="M891" s="295"/>
    </row>
    <row r="892" spans="2:13" ht="19.600000000000001" customHeight="1" x14ac:dyDescent="0.25">
      <c r="B892" s="282" t="s">
        <v>3699</v>
      </c>
      <c r="C892" s="283" t="str">
        <f>IF(IF(ISERROR(HLOOKUP($B892,'Base facturation'!$C$4:$ALN$59,C$4,0)),"",HLOOKUP($B892,'Base facturation'!$C$4:$ALN$59,C$4,0))=0,"",IF(ISERROR(HLOOKUP($B892,'Base facturation'!$C$4:$ALN$59,C$4,0)),"",HLOOKUP($B892,'Base facturation'!$C$4:$ALN$59,C$4,0)))</f>
        <v/>
      </c>
      <c r="D892" s="283" t="str">
        <f>IF(IF(ISERROR(HLOOKUP($B892,'Base facturation'!$C$4:$ALN$59,D$4,0)),"",HLOOKUP($B892,'Base facturation'!$C$4:$ALN$59,D$4,0))=0,"",IF(ISERROR(HLOOKUP($B892,'Base facturation'!$C$4:$ALN$59,D$4,0)),"",HLOOKUP($B892,'Base facturation'!$C$4:$ALN$59,D$4,0)))</f>
        <v/>
      </c>
      <c r="E892" s="283" t="str">
        <f>IF(IF(ISERROR(HLOOKUP($B892,'Base facturation'!$C$4:$ALN$59,E$4,0)),"",HLOOKUP($B892,'Base facturation'!$C$4:$ALN$59,E$4,0))=0,"",IF(ISERROR(HLOOKUP($B892,'Base facturation'!$C$4:$ALN$59,E$4,0)),"",HLOOKUP($B892,'Base facturation'!$C$4:$ALN$59,E$4,0)))</f>
        <v/>
      </c>
      <c r="F892" s="287" t="str">
        <f>IF(IF(ISERROR(HLOOKUP($B892,'Base facturation'!$C$4:$ALN$59,F$4,0)),"",HLOOKUP($B892,'Base facturation'!$C$4:$ALN$59,F$4,0))=0,"",IF(ISERROR(HLOOKUP($B892,'Base facturation'!$C$4:$ALN$59,F$4,0)),"",HLOOKUP($B892,'Base facturation'!$C$4:$ALN$59,F$4,0)))</f>
        <v/>
      </c>
      <c r="G892" s="309" t="str">
        <f>IF(IF(ISERROR(HLOOKUP($B892,'Base facturation'!$C$4:$ALN$59,G$4,0)),"",HLOOKUP($B892,'Base facturation'!$C$4:$ALN$59,G$4,0))=0,"",IF(ISERROR(HLOOKUP($B892,'Base facturation'!$C$4:$ALN$59,G$4,0)),"",HLOOKUP($B892,'Base facturation'!$C$4:$ALN$59,G$4,0)))</f>
        <v/>
      </c>
      <c r="H892" s="309" t="str">
        <f>IF(IF(ISERROR(HLOOKUP($B892,'Base facturation'!$C$4:$ALN$59,H$4,0)),"",HLOOKUP($B892,'Base facturation'!$C$4:$ALN$59,H$4,0))=0,"",IF(ISERROR(HLOOKUP($B892,'Base facturation'!$C$4:$ALN$59,H$4,0)),"",HLOOKUP($B892,'Base facturation'!$C$4:$ALN$59,H$4,0)))</f>
        <v/>
      </c>
      <c r="I892" s="287" t="str">
        <f t="shared" si="13"/>
        <v/>
      </c>
      <c r="J892" s="299"/>
      <c r="K892" s="294"/>
      <c r="L892" s="294"/>
      <c r="M892" s="295"/>
    </row>
    <row r="893" spans="2:13" ht="19.600000000000001" customHeight="1" x14ac:dyDescent="0.25">
      <c r="B893" s="282" t="s">
        <v>3700</v>
      </c>
      <c r="C893" s="283" t="str">
        <f>IF(IF(ISERROR(HLOOKUP($B893,'Base facturation'!$C$4:$ALN$59,C$4,0)),"",HLOOKUP($B893,'Base facturation'!$C$4:$ALN$59,C$4,0))=0,"",IF(ISERROR(HLOOKUP($B893,'Base facturation'!$C$4:$ALN$59,C$4,0)),"",HLOOKUP($B893,'Base facturation'!$C$4:$ALN$59,C$4,0)))</f>
        <v/>
      </c>
      <c r="D893" s="283" t="str">
        <f>IF(IF(ISERROR(HLOOKUP($B893,'Base facturation'!$C$4:$ALN$59,D$4,0)),"",HLOOKUP($B893,'Base facturation'!$C$4:$ALN$59,D$4,0))=0,"",IF(ISERROR(HLOOKUP($B893,'Base facturation'!$C$4:$ALN$59,D$4,0)),"",HLOOKUP($B893,'Base facturation'!$C$4:$ALN$59,D$4,0)))</f>
        <v/>
      </c>
      <c r="E893" s="283" t="str">
        <f>IF(IF(ISERROR(HLOOKUP($B893,'Base facturation'!$C$4:$ALN$59,E$4,0)),"",HLOOKUP($B893,'Base facturation'!$C$4:$ALN$59,E$4,0))=0,"",IF(ISERROR(HLOOKUP($B893,'Base facturation'!$C$4:$ALN$59,E$4,0)),"",HLOOKUP($B893,'Base facturation'!$C$4:$ALN$59,E$4,0)))</f>
        <v/>
      </c>
      <c r="F893" s="287" t="str">
        <f>IF(IF(ISERROR(HLOOKUP($B893,'Base facturation'!$C$4:$ALN$59,F$4,0)),"",HLOOKUP($B893,'Base facturation'!$C$4:$ALN$59,F$4,0))=0,"",IF(ISERROR(HLOOKUP($B893,'Base facturation'!$C$4:$ALN$59,F$4,0)),"",HLOOKUP($B893,'Base facturation'!$C$4:$ALN$59,F$4,0)))</f>
        <v/>
      </c>
      <c r="G893" s="309" t="str">
        <f>IF(IF(ISERROR(HLOOKUP($B893,'Base facturation'!$C$4:$ALN$59,G$4,0)),"",HLOOKUP($B893,'Base facturation'!$C$4:$ALN$59,G$4,0))=0,"",IF(ISERROR(HLOOKUP($B893,'Base facturation'!$C$4:$ALN$59,G$4,0)),"",HLOOKUP($B893,'Base facturation'!$C$4:$ALN$59,G$4,0)))</f>
        <v/>
      </c>
      <c r="H893" s="309" t="str">
        <f>IF(IF(ISERROR(HLOOKUP($B893,'Base facturation'!$C$4:$ALN$59,H$4,0)),"",HLOOKUP($B893,'Base facturation'!$C$4:$ALN$59,H$4,0))=0,"",IF(ISERROR(HLOOKUP($B893,'Base facturation'!$C$4:$ALN$59,H$4,0)),"",HLOOKUP($B893,'Base facturation'!$C$4:$ALN$59,H$4,0)))</f>
        <v/>
      </c>
      <c r="I893" s="287" t="str">
        <f t="shared" si="13"/>
        <v/>
      </c>
      <c r="J893" s="299"/>
      <c r="K893" s="294"/>
      <c r="L893" s="294"/>
      <c r="M893" s="295"/>
    </row>
    <row r="894" spans="2:13" ht="19.600000000000001" customHeight="1" x14ac:dyDescent="0.25">
      <c r="B894" s="282" t="s">
        <v>3701</v>
      </c>
      <c r="C894" s="283" t="str">
        <f>IF(IF(ISERROR(HLOOKUP($B894,'Base facturation'!$C$4:$ALN$59,C$4,0)),"",HLOOKUP($B894,'Base facturation'!$C$4:$ALN$59,C$4,0))=0,"",IF(ISERROR(HLOOKUP($B894,'Base facturation'!$C$4:$ALN$59,C$4,0)),"",HLOOKUP($B894,'Base facturation'!$C$4:$ALN$59,C$4,0)))</f>
        <v/>
      </c>
      <c r="D894" s="283" t="str">
        <f>IF(IF(ISERROR(HLOOKUP($B894,'Base facturation'!$C$4:$ALN$59,D$4,0)),"",HLOOKUP($B894,'Base facturation'!$C$4:$ALN$59,D$4,0))=0,"",IF(ISERROR(HLOOKUP($B894,'Base facturation'!$C$4:$ALN$59,D$4,0)),"",HLOOKUP($B894,'Base facturation'!$C$4:$ALN$59,D$4,0)))</f>
        <v/>
      </c>
      <c r="E894" s="283" t="str">
        <f>IF(IF(ISERROR(HLOOKUP($B894,'Base facturation'!$C$4:$ALN$59,E$4,0)),"",HLOOKUP($B894,'Base facturation'!$C$4:$ALN$59,E$4,0))=0,"",IF(ISERROR(HLOOKUP($B894,'Base facturation'!$C$4:$ALN$59,E$4,0)),"",HLOOKUP($B894,'Base facturation'!$C$4:$ALN$59,E$4,0)))</f>
        <v/>
      </c>
      <c r="F894" s="287" t="str">
        <f>IF(IF(ISERROR(HLOOKUP($B894,'Base facturation'!$C$4:$ALN$59,F$4,0)),"",HLOOKUP($B894,'Base facturation'!$C$4:$ALN$59,F$4,0))=0,"",IF(ISERROR(HLOOKUP($B894,'Base facturation'!$C$4:$ALN$59,F$4,0)),"",HLOOKUP($B894,'Base facturation'!$C$4:$ALN$59,F$4,0)))</f>
        <v/>
      </c>
      <c r="G894" s="309" t="str">
        <f>IF(IF(ISERROR(HLOOKUP($B894,'Base facturation'!$C$4:$ALN$59,G$4,0)),"",HLOOKUP($B894,'Base facturation'!$C$4:$ALN$59,G$4,0))=0,"",IF(ISERROR(HLOOKUP($B894,'Base facturation'!$C$4:$ALN$59,G$4,0)),"",HLOOKUP($B894,'Base facturation'!$C$4:$ALN$59,G$4,0)))</f>
        <v/>
      </c>
      <c r="H894" s="309" t="str">
        <f>IF(IF(ISERROR(HLOOKUP($B894,'Base facturation'!$C$4:$ALN$59,H$4,0)),"",HLOOKUP($B894,'Base facturation'!$C$4:$ALN$59,H$4,0))=0,"",IF(ISERROR(HLOOKUP($B894,'Base facturation'!$C$4:$ALN$59,H$4,0)),"",HLOOKUP($B894,'Base facturation'!$C$4:$ALN$59,H$4,0)))</f>
        <v/>
      </c>
      <c r="I894" s="287" t="str">
        <f t="shared" si="13"/>
        <v/>
      </c>
      <c r="J894" s="299"/>
      <c r="K894" s="294"/>
      <c r="L894" s="294"/>
      <c r="M894" s="295"/>
    </row>
    <row r="895" spans="2:13" ht="19.600000000000001" customHeight="1" x14ac:dyDescent="0.25">
      <c r="B895" s="282" t="s">
        <v>3702</v>
      </c>
      <c r="C895" s="283" t="str">
        <f>IF(IF(ISERROR(HLOOKUP($B895,'Base facturation'!$C$4:$ALN$59,C$4,0)),"",HLOOKUP($B895,'Base facturation'!$C$4:$ALN$59,C$4,0))=0,"",IF(ISERROR(HLOOKUP($B895,'Base facturation'!$C$4:$ALN$59,C$4,0)),"",HLOOKUP($B895,'Base facturation'!$C$4:$ALN$59,C$4,0)))</f>
        <v/>
      </c>
      <c r="D895" s="283" t="str">
        <f>IF(IF(ISERROR(HLOOKUP($B895,'Base facturation'!$C$4:$ALN$59,D$4,0)),"",HLOOKUP($B895,'Base facturation'!$C$4:$ALN$59,D$4,0))=0,"",IF(ISERROR(HLOOKUP($B895,'Base facturation'!$C$4:$ALN$59,D$4,0)),"",HLOOKUP($B895,'Base facturation'!$C$4:$ALN$59,D$4,0)))</f>
        <v/>
      </c>
      <c r="E895" s="283" t="str">
        <f>IF(IF(ISERROR(HLOOKUP($B895,'Base facturation'!$C$4:$ALN$59,E$4,0)),"",HLOOKUP($B895,'Base facturation'!$C$4:$ALN$59,E$4,0))=0,"",IF(ISERROR(HLOOKUP($B895,'Base facturation'!$C$4:$ALN$59,E$4,0)),"",HLOOKUP($B895,'Base facturation'!$C$4:$ALN$59,E$4,0)))</f>
        <v/>
      </c>
      <c r="F895" s="287" t="str">
        <f>IF(IF(ISERROR(HLOOKUP($B895,'Base facturation'!$C$4:$ALN$59,F$4,0)),"",HLOOKUP($B895,'Base facturation'!$C$4:$ALN$59,F$4,0))=0,"",IF(ISERROR(HLOOKUP($B895,'Base facturation'!$C$4:$ALN$59,F$4,0)),"",HLOOKUP($B895,'Base facturation'!$C$4:$ALN$59,F$4,0)))</f>
        <v/>
      </c>
      <c r="G895" s="309" t="str">
        <f>IF(IF(ISERROR(HLOOKUP($B895,'Base facturation'!$C$4:$ALN$59,G$4,0)),"",HLOOKUP($B895,'Base facturation'!$C$4:$ALN$59,G$4,0))=0,"",IF(ISERROR(HLOOKUP($B895,'Base facturation'!$C$4:$ALN$59,G$4,0)),"",HLOOKUP($B895,'Base facturation'!$C$4:$ALN$59,G$4,0)))</f>
        <v/>
      </c>
      <c r="H895" s="309" t="str">
        <f>IF(IF(ISERROR(HLOOKUP($B895,'Base facturation'!$C$4:$ALN$59,H$4,0)),"",HLOOKUP($B895,'Base facturation'!$C$4:$ALN$59,H$4,0))=0,"",IF(ISERROR(HLOOKUP($B895,'Base facturation'!$C$4:$ALN$59,H$4,0)),"",HLOOKUP($B895,'Base facturation'!$C$4:$ALN$59,H$4,0)))</f>
        <v/>
      </c>
      <c r="I895" s="287" t="str">
        <f t="shared" si="13"/>
        <v/>
      </c>
      <c r="J895" s="299"/>
      <c r="K895" s="294"/>
      <c r="L895" s="294"/>
      <c r="M895" s="295"/>
    </row>
    <row r="896" spans="2:13" ht="19.600000000000001" customHeight="1" x14ac:dyDescent="0.25">
      <c r="B896" s="282" t="s">
        <v>3703</v>
      </c>
      <c r="C896" s="283" t="str">
        <f>IF(IF(ISERROR(HLOOKUP($B896,'Base facturation'!$C$4:$ALN$59,C$4,0)),"",HLOOKUP($B896,'Base facturation'!$C$4:$ALN$59,C$4,0))=0,"",IF(ISERROR(HLOOKUP($B896,'Base facturation'!$C$4:$ALN$59,C$4,0)),"",HLOOKUP($B896,'Base facturation'!$C$4:$ALN$59,C$4,0)))</f>
        <v/>
      </c>
      <c r="D896" s="283" t="str">
        <f>IF(IF(ISERROR(HLOOKUP($B896,'Base facturation'!$C$4:$ALN$59,D$4,0)),"",HLOOKUP($B896,'Base facturation'!$C$4:$ALN$59,D$4,0))=0,"",IF(ISERROR(HLOOKUP($B896,'Base facturation'!$C$4:$ALN$59,D$4,0)),"",HLOOKUP($B896,'Base facturation'!$C$4:$ALN$59,D$4,0)))</f>
        <v/>
      </c>
      <c r="E896" s="283" t="str">
        <f>IF(IF(ISERROR(HLOOKUP($B896,'Base facturation'!$C$4:$ALN$59,E$4,0)),"",HLOOKUP($B896,'Base facturation'!$C$4:$ALN$59,E$4,0))=0,"",IF(ISERROR(HLOOKUP($B896,'Base facturation'!$C$4:$ALN$59,E$4,0)),"",HLOOKUP($B896,'Base facturation'!$C$4:$ALN$59,E$4,0)))</f>
        <v/>
      </c>
      <c r="F896" s="287" t="str">
        <f>IF(IF(ISERROR(HLOOKUP($B896,'Base facturation'!$C$4:$ALN$59,F$4,0)),"",HLOOKUP($B896,'Base facturation'!$C$4:$ALN$59,F$4,0))=0,"",IF(ISERROR(HLOOKUP($B896,'Base facturation'!$C$4:$ALN$59,F$4,0)),"",HLOOKUP($B896,'Base facturation'!$C$4:$ALN$59,F$4,0)))</f>
        <v/>
      </c>
      <c r="G896" s="309" t="str">
        <f>IF(IF(ISERROR(HLOOKUP($B896,'Base facturation'!$C$4:$ALN$59,G$4,0)),"",HLOOKUP($B896,'Base facturation'!$C$4:$ALN$59,G$4,0))=0,"",IF(ISERROR(HLOOKUP($B896,'Base facturation'!$C$4:$ALN$59,G$4,0)),"",HLOOKUP($B896,'Base facturation'!$C$4:$ALN$59,G$4,0)))</f>
        <v/>
      </c>
      <c r="H896" s="309" t="str">
        <f>IF(IF(ISERROR(HLOOKUP($B896,'Base facturation'!$C$4:$ALN$59,H$4,0)),"",HLOOKUP($B896,'Base facturation'!$C$4:$ALN$59,H$4,0))=0,"",IF(ISERROR(HLOOKUP($B896,'Base facturation'!$C$4:$ALN$59,H$4,0)),"",HLOOKUP($B896,'Base facturation'!$C$4:$ALN$59,H$4,0)))</f>
        <v/>
      </c>
      <c r="I896" s="287" t="str">
        <f t="shared" si="13"/>
        <v/>
      </c>
      <c r="J896" s="299"/>
      <c r="K896" s="294"/>
      <c r="L896" s="294"/>
      <c r="M896" s="295"/>
    </row>
    <row r="897" spans="2:13" ht="19.600000000000001" customHeight="1" x14ac:dyDescent="0.25">
      <c r="B897" s="282" t="s">
        <v>3704</v>
      </c>
      <c r="C897" s="283" t="str">
        <f>IF(IF(ISERROR(HLOOKUP($B897,'Base facturation'!$C$4:$ALN$59,C$4,0)),"",HLOOKUP($B897,'Base facturation'!$C$4:$ALN$59,C$4,0))=0,"",IF(ISERROR(HLOOKUP($B897,'Base facturation'!$C$4:$ALN$59,C$4,0)),"",HLOOKUP($B897,'Base facturation'!$C$4:$ALN$59,C$4,0)))</f>
        <v/>
      </c>
      <c r="D897" s="283" t="str">
        <f>IF(IF(ISERROR(HLOOKUP($B897,'Base facturation'!$C$4:$ALN$59,D$4,0)),"",HLOOKUP($B897,'Base facturation'!$C$4:$ALN$59,D$4,0))=0,"",IF(ISERROR(HLOOKUP($B897,'Base facturation'!$C$4:$ALN$59,D$4,0)),"",HLOOKUP($B897,'Base facturation'!$C$4:$ALN$59,D$4,0)))</f>
        <v/>
      </c>
      <c r="E897" s="283" t="str">
        <f>IF(IF(ISERROR(HLOOKUP($B897,'Base facturation'!$C$4:$ALN$59,E$4,0)),"",HLOOKUP($B897,'Base facturation'!$C$4:$ALN$59,E$4,0))=0,"",IF(ISERROR(HLOOKUP($B897,'Base facturation'!$C$4:$ALN$59,E$4,0)),"",HLOOKUP($B897,'Base facturation'!$C$4:$ALN$59,E$4,0)))</f>
        <v/>
      </c>
      <c r="F897" s="287" t="str">
        <f>IF(IF(ISERROR(HLOOKUP($B897,'Base facturation'!$C$4:$ALN$59,F$4,0)),"",HLOOKUP($B897,'Base facturation'!$C$4:$ALN$59,F$4,0))=0,"",IF(ISERROR(HLOOKUP($B897,'Base facturation'!$C$4:$ALN$59,F$4,0)),"",HLOOKUP($B897,'Base facturation'!$C$4:$ALN$59,F$4,0)))</f>
        <v/>
      </c>
      <c r="G897" s="309" t="str">
        <f>IF(IF(ISERROR(HLOOKUP($B897,'Base facturation'!$C$4:$ALN$59,G$4,0)),"",HLOOKUP($B897,'Base facturation'!$C$4:$ALN$59,G$4,0))=0,"",IF(ISERROR(HLOOKUP($B897,'Base facturation'!$C$4:$ALN$59,G$4,0)),"",HLOOKUP($B897,'Base facturation'!$C$4:$ALN$59,G$4,0)))</f>
        <v/>
      </c>
      <c r="H897" s="309" t="str">
        <f>IF(IF(ISERROR(HLOOKUP($B897,'Base facturation'!$C$4:$ALN$59,H$4,0)),"",HLOOKUP($B897,'Base facturation'!$C$4:$ALN$59,H$4,0))=0,"",IF(ISERROR(HLOOKUP($B897,'Base facturation'!$C$4:$ALN$59,H$4,0)),"",HLOOKUP($B897,'Base facturation'!$C$4:$ALN$59,H$4,0)))</f>
        <v/>
      </c>
      <c r="I897" s="287" t="str">
        <f t="shared" si="13"/>
        <v/>
      </c>
      <c r="J897" s="299"/>
      <c r="K897" s="294"/>
      <c r="L897" s="294"/>
      <c r="M897" s="295"/>
    </row>
    <row r="898" spans="2:13" ht="19.600000000000001" customHeight="1" x14ac:dyDescent="0.25">
      <c r="B898" s="282" t="s">
        <v>3705</v>
      </c>
      <c r="C898" s="283" t="str">
        <f>IF(IF(ISERROR(HLOOKUP($B898,'Base facturation'!$C$4:$ALN$59,C$4,0)),"",HLOOKUP($B898,'Base facturation'!$C$4:$ALN$59,C$4,0))=0,"",IF(ISERROR(HLOOKUP($B898,'Base facturation'!$C$4:$ALN$59,C$4,0)),"",HLOOKUP($B898,'Base facturation'!$C$4:$ALN$59,C$4,0)))</f>
        <v/>
      </c>
      <c r="D898" s="283" t="str">
        <f>IF(IF(ISERROR(HLOOKUP($B898,'Base facturation'!$C$4:$ALN$59,D$4,0)),"",HLOOKUP($B898,'Base facturation'!$C$4:$ALN$59,D$4,0))=0,"",IF(ISERROR(HLOOKUP($B898,'Base facturation'!$C$4:$ALN$59,D$4,0)),"",HLOOKUP($B898,'Base facturation'!$C$4:$ALN$59,D$4,0)))</f>
        <v/>
      </c>
      <c r="E898" s="283" t="str">
        <f>IF(IF(ISERROR(HLOOKUP($B898,'Base facturation'!$C$4:$ALN$59,E$4,0)),"",HLOOKUP($B898,'Base facturation'!$C$4:$ALN$59,E$4,0))=0,"",IF(ISERROR(HLOOKUP($B898,'Base facturation'!$C$4:$ALN$59,E$4,0)),"",HLOOKUP($B898,'Base facturation'!$C$4:$ALN$59,E$4,0)))</f>
        <v/>
      </c>
      <c r="F898" s="287" t="str">
        <f>IF(IF(ISERROR(HLOOKUP($B898,'Base facturation'!$C$4:$ALN$59,F$4,0)),"",HLOOKUP($B898,'Base facturation'!$C$4:$ALN$59,F$4,0))=0,"",IF(ISERROR(HLOOKUP($B898,'Base facturation'!$C$4:$ALN$59,F$4,0)),"",HLOOKUP($B898,'Base facturation'!$C$4:$ALN$59,F$4,0)))</f>
        <v/>
      </c>
      <c r="G898" s="309" t="str">
        <f>IF(IF(ISERROR(HLOOKUP($B898,'Base facturation'!$C$4:$ALN$59,G$4,0)),"",HLOOKUP($B898,'Base facturation'!$C$4:$ALN$59,G$4,0))=0,"",IF(ISERROR(HLOOKUP($B898,'Base facturation'!$C$4:$ALN$59,G$4,0)),"",HLOOKUP($B898,'Base facturation'!$C$4:$ALN$59,G$4,0)))</f>
        <v/>
      </c>
      <c r="H898" s="309" t="str">
        <f>IF(IF(ISERROR(HLOOKUP($B898,'Base facturation'!$C$4:$ALN$59,H$4,0)),"",HLOOKUP($B898,'Base facturation'!$C$4:$ALN$59,H$4,0))=0,"",IF(ISERROR(HLOOKUP($B898,'Base facturation'!$C$4:$ALN$59,H$4,0)),"",HLOOKUP($B898,'Base facturation'!$C$4:$ALN$59,H$4,0)))</f>
        <v/>
      </c>
      <c r="I898" s="287" t="str">
        <f t="shared" si="13"/>
        <v/>
      </c>
      <c r="J898" s="299"/>
      <c r="K898" s="294"/>
      <c r="L898" s="294"/>
      <c r="M898" s="295"/>
    </row>
    <row r="899" spans="2:13" ht="19.600000000000001" customHeight="1" x14ac:dyDescent="0.25">
      <c r="B899" s="282" t="s">
        <v>3706</v>
      </c>
      <c r="C899" s="283" t="str">
        <f>IF(IF(ISERROR(HLOOKUP($B899,'Base facturation'!$C$4:$ALN$59,C$4,0)),"",HLOOKUP($B899,'Base facturation'!$C$4:$ALN$59,C$4,0))=0,"",IF(ISERROR(HLOOKUP($B899,'Base facturation'!$C$4:$ALN$59,C$4,0)),"",HLOOKUP($B899,'Base facturation'!$C$4:$ALN$59,C$4,0)))</f>
        <v/>
      </c>
      <c r="D899" s="283" t="str">
        <f>IF(IF(ISERROR(HLOOKUP($B899,'Base facturation'!$C$4:$ALN$59,D$4,0)),"",HLOOKUP($B899,'Base facturation'!$C$4:$ALN$59,D$4,0))=0,"",IF(ISERROR(HLOOKUP($B899,'Base facturation'!$C$4:$ALN$59,D$4,0)),"",HLOOKUP($B899,'Base facturation'!$C$4:$ALN$59,D$4,0)))</f>
        <v/>
      </c>
      <c r="E899" s="283" t="str">
        <f>IF(IF(ISERROR(HLOOKUP($B899,'Base facturation'!$C$4:$ALN$59,E$4,0)),"",HLOOKUP($B899,'Base facturation'!$C$4:$ALN$59,E$4,0))=0,"",IF(ISERROR(HLOOKUP($B899,'Base facturation'!$C$4:$ALN$59,E$4,0)),"",HLOOKUP($B899,'Base facturation'!$C$4:$ALN$59,E$4,0)))</f>
        <v/>
      </c>
      <c r="F899" s="287" t="str">
        <f>IF(IF(ISERROR(HLOOKUP($B899,'Base facturation'!$C$4:$ALN$59,F$4,0)),"",HLOOKUP($B899,'Base facturation'!$C$4:$ALN$59,F$4,0))=0,"",IF(ISERROR(HLOOKUP($B899,'Base facturation'!$C$4:$ALN$59,F$4,0)),"",HLOOKUP($B899,'Base facturation'!$C$4:$ALN$59,F$4,0)))</f>
        <v/>
      </c>
      <c r="G899" s="309" t="str">
        <f>IF(IF(ISERROR(HLOOKUP($B899,'Base facturation'!$C$4:$ALN$59,G$4,0)),"",HLOOKUP($B899,'Base facturation'!$C$4:$ALN$59,G$4,0))=0,"",IF(ISERROR(HLOOKUP($B899,'Base facturation'!$C$4:$ALN$59,G$4,0)),"",HLOOKUP($B899,'Base facturation'!$C$4:$ALN$59,G$4,0)))</f>
        <v/>
      </c>
      <c r="H899" s="309" t="str">
        <f>IF(IF(ISERROR(HLOOKUP($B899,'Base facturation'!$C$4:$ALN$59,H$4,0)),"",HLOOKUP($B899,'Base facturation'!$C$4:$ALN$59,H$4,0))=0,"",IF(ISERROR(HLOOKUP($B899,'Base facturation'!$C$4:$ALN$59,H$4,0)),"",HLOOKUP($B899,'Base facturation'!$C$4:$ALN$59,H$4,0)))</f>
        <v/>
      </c>
      <c r="I899" s="287" t="str">
        <f t="shared" si="13"/>
        <v/>
      </c>
      <c r="J899" s="299"/>
      <c r="K899" s="294"/>
      <c r="L899" s="294"/>
      <c r="M899" s="295"/>
    </row>
    <row r="900" spans="2:13" ht="19.600000000000001" customHeight="1" x14ac:dyDescent="0.25">
      <c r="B900" s="282" t="s">
        <v>3707</v>
      </c>
      <c r="C900" s="283" t="str">
        <f>IF(IF(ISERROR(HLOOKUP($B900,'Base facturation'!$C$4:$ALN$59,C$4,0)),"",HLOOKUP($B900,'Base facturation'!$C$4:$ALN$59,C$4,0))=0,"",IF(ISERROR(HLOOKUP($B900,'Base facturation'!$C$4:$ALN$59,C$4,0)),"",HLOOKUP($B900,'Base facturation'!$C$4:$ALN$59,C$4,0)))</f>
        <v/>
      </c>
      <c r="D900" s="283" t="str">
        <f>IF(IF(ISERROR(HLOOKUP($B900,'Base facturation'!$C$4:$ALN$59,D$4,0)),"",HLOOKUP($B900,'Base facturation'!$C$4:$ALN$59,D$4,0))=0,"",IF(ISERROR(HLOOKUP($B900,'Base facturation'!$C$4:$ALN$59,D$4,0)),"",HLOOKUP($B900,'Base facturation'!$C$4:$ALN$59,D$4,0)))</f>
        <v/>
      </c>
      <c r="E900" s="283" t="str">
        <f>IF(IF(ISERROR(HLOOKUP($B900,'Base facturation'!$C$4:$ALN$59,E$4,0)),"",HLOOKUP($B900,'Base facturation'!$C$4:$ALN$59,E$4,0))=0,"",IF(ISERROR(HLOOKUP($B900,'Base facturation'!$C$4:$ALN$59,E$4,0)),"",HLOOKUP($B900,'Base facturation'!$C$4:$ALN$59,E$4,0)))</f>
        <v/>
      </c>
      <c r="F900" s="287" t="str">
        <f>IF(IF(ISERROR(HLOOKUP($B900,'Base facturation'!$C$4:$ALN$59,F$4,0)),"",HLOOKUP($B900,'Base facturation'!$C$4:$ALN$59,F$4,0))=0,"",IF(ISERROR(HLOOKUP($B900,'Base facturation'!$C$4:$ALN$59,F$4,0)),"",HLOOKUP($B900,'Base facturation'!$C$4:$ALN$59,F$4,0)))</f>
        <v/>
      </c>
      <c r="G900" s="309" t="str">
        <f>IF(IF(ISERROR(HLOOKUP($B900,'Base facturation'!$C$4:$ALN$59,G$4,0)),"",HLOOKUP($B900,'Base facturation'!$C$4:$ALN$59,G$4,0))=0,"",IF(ISERROR(HLOOKUP($B900,'Base facturation'!$C$4:$ALN$59,G$4,0)),"",HLOOKUP($B900,'Base facturation'!$C$4:$ALN$59,G$4,0)))</f>
        <v/>
      </c>
      <c r="H900" s="309" t="str">
        <f>IF(IF(ISERROR(HLOOKUP($B900,'Base facturation'!$C$4:$ALN$59,H$4,0)),"",HLOOKUP($B900,'Base facturation'!$C$4:$ALN$59,H$4,0))=0,"",IF(ISERROR(HLOOKUP($B900,'Base facturation'!$C$4:$ALN$59,H$4,0)),"",HLOOKUP($B900,'Base facturation'!$C$4:$ALN$59,H$4,0)))</f>
        <v/>
      </c>
      <c r="I900" s="287" t="str">
        <f t="shared" si="13"/>
        <v/>
      </c>
      <c r="J900" s="299"/>
      <c r="K900" s="294"/>
      <c r="L900" s="294"/>
      <c r="M900" s="295"/>
    </row>
    <row r="901" spans="2:13" ht="19.600000000000001" customHeight="1" x14ac:dyDescent="0.25">
      <c r="B901" s="282" t="s">
        <v>3708</v>
      </c>
      <c r="C901" s="283" t="str">
        <f>IF(IF(ISERROR(HLOOKUP($B901,'Base facturation'!$C$4:$ALN$59,C$4,0)),"",HLOOKUP($B901,'Base facturation'!$C$4:$ALN$59,C$4,0))=0,"",IF(ISERROR(HLOOKUP($B901,'Base facturation'!$C$4:$ALN$59,C$4,0)),"",HLOOKUP($B901,'Base facturation'!$C$4:$ALN$59,C$4,0)))</f>
        <v/>
      </c>
      <c r="D901" s="283" t="str">
        <f>IF(IF(ISERROR(HLOOKUP($B901,'Base facturation'!$C$4:$ALN$59,D$4,0)),"",HLOOKUP($B901,'Base facturation'!$C$4:$ALN$59,D$4,0))=0,"",IF(ISERROR(HLOOKUP($B901,'Base facturation'!$C$4:$ALN$59,D$4,0)),"",HLOOKUP($B901,'Base facturation'!$C$4:$ALN$59,D$4,0)))</f>
        <v/>
      </c>
      <c r="E901" s="283" t="str">
        <f>IF(IF(ISERROR(HLOOKUP($B901,'Base facturation'!$C$4:$ALN$59,E$4,0)),"",HLOOKUP($B901,'Base facturation'!$C$4:$ALN$59,E$4,0))=0,"",IF(ISERROR(HLOOKUP($B901,'Base facturation'!$C$4:$ALN$59,E$4,0)),"",HLOOKUP($B901,'Base facturation'!$C$4:$ALN$59,E$4,0)))</f>
        <v/>
      </c>
      <c r="F901" s="287" t="str">
        <f>IF(IF(ISERROR(HLOOKUP($B901,'Base facturation'!$C$4:$ALN$59,F$4,0)),"",HLOOKUP($B901,'Base facturation'!$C$4:$ALN$59,F$4,0))=0,"",IF(ISERROR(HLOOKUP($B901,'Base facturation'!$C$4:$ALN$59,F$4,0)),"",HLOOKUP($B901,'Base facturation'!$C$4:$ALN$59,F$4,0)))</f>
        <v/>
      </c>
      <c r="G901" s="309" t="str">
        <f>IF(IF(ISERROR(HLOOKUP($B901,'Base facturation'!$C$4:$ALN$59,G$4,0)),"",HLOOKUP($B901,'Base facturation'!$C$4:$ALN$59,G$4,0))=0,"",IF(ISERROR(HLOOKUP($B901,'Base facturation'!$C$4:$ALN$59,G$4,0)),"",HLOOKUP($B901,'Base facturation'!$C$4:$ALN$59,G$4,0)))</f>
        <v/>
      </c>
      <c r="H901" s="309" t="str">
        <f>IF(IF(ISERROR(HLOOKUP($B901,'Base facturation'!$C$4:$ALN$59,H$4,0)),"",HLOOKUP($B901,'Base facturation'!$C$4:$ALN$59,H$4,0))=0,"",IF(ISERROR(HLOOKUP($B901,'Base facturation'!$C$4:$ALN$59,H$4,0)),"",HLOOKUP($B901,'Base facturation'!$C$4:$ALN$59,H$4,0)))</f>
        <v/>
      </c>
      <c r="I901" s="287" t="str">
        <f t="shared" si="13"/>
        <v/>
      </c>
      <c r="J901" s="299"/>
      <c r="K901" s="294"/>
      <c r="L901" s="294"/>
      <c r="M901" s="295"/>
    </row>
    <row r="902" spans="2:13" ht="19.600000000000001" customHeight="1" x14ac:dyDescent="0.25">
      <c r="B902" s="282" t="s">
        <v>3709</v>
      </c>
      <c r="C902" s="283" t="str">
        <f>IF(IF(ISERROR(HLOOKUP($B902,'Base facturation'!$C$4:$ALN$59,C$4,0)),"",HLOOKUP($B902,'Base facturation'!$C$4:$ALN$59,C$4,0))=0,"",IF(ISERROR(HLOOKUP($B902,'Base facturation'!$C$4:$ALN$59,C$4,0)),"",HLOOKUP($B902,'Base facturation'!$C$4:$ALN$59,C$4,0)))</f>
        <v/>
      </c>
      <c r="D902" s="283" t="str">
        <f>IF(IF(ISERROR(HLOOKUP($B902,'Base facturation'!$C$4:$ALN$59,D$4,0)),"",HLOOKUP($B902,'Base facturation'!$C$4:$ALN$59,D$4,0))=0,"",IF(ISERROR(HLOOKUP($B902,'Base facturation'!$C$4:$ALN$59,D$4,0)),"",HLOOKUP($B902,'Base facturation'!$C$4:$ALN$59,D$4,0)))</f>
        <v/>
      </c>
      <c r="E902" s="283" t="str">
        <f>IF(IF(ISERROR(HLOOKUP($B902,'Base facturation'!$C$4:$ALN$59,E$4,0)),"",HLOOKUP($B902,'Base facturation'!$C$4:$ALN$59,E$4,0))=0,"",IF(ISERROR(HLOOKUP($B902,'Base facturation'!$C$4:$ALN$59,E$4,0)),"",HLOOKUP($B902,'Base facturation'!$C$4:$ALN$59,E$4,0)))</f>
        <v/>
      </c>
      <c r="F902" s="287" t="str">
        <f>IF(IF(ISERROR(HLOOKUP($B902,'Base facturation'!$C$4:$ALN$59,F$4,0)),"",HLOOKUP($B902,'Base facturation'!$C$4:$ALN$59,F$4,0))=0,"",IF(ISERROR(HLOOKUP($B902,'Base facturation'!$C$4:$ALN$59,F$4,0)),"",HLOOKUP($B902,'Base facturation'!$C$4:$ALN$59,F$4,0)))</f>
        <v/>
      </c>
      <c r="G902" s="309" t="str">
        <f>IF(IF(ISERROR(HLOOKUP($B902,'Base facturation'!$C$4:$ALN$59,G$4,0)),"",HLOOKUP($B902,'Base facturation'!$C$4:$ALN$59,G$4,0))=0,"",IF(ISERROR(HLOOKUP($B902,'Base facturation'!$C$4:$ALN$59,G$4,0)),"",HLOOKUP($B902,'Base facturation'!$C$4:$ALN$59,G$4,0)))</f>
        <v/>
      </c>
      <c r="H902" s="309" t="str">
        <f>IF(IF(ISERROR(HLOOKUP($B902,'Base facturation'!$C$4:$ALN$59,H$4,0)),"",HLOOKUP($B902,'Base facturation'!$C$4:$ALN$59,H$4,0))=0,"",IF(ISERROR(HLOOKUP($B902,'Base facturation'!$C$4:$ALN$59,H$4,0)),"",HLOOKUP($B902,'Base facturation'!$C$4:$ALN$59,H$4,0)))</f>
        <v/>
      </c>
      <c r="I902" s="287" t="str">
        <f t="shared" si="13"/>
        <v/>
      </c>
      <c r="J902" s="299"/>
      <c r="K902" s="294"/>
      <c r="L902" s="294"/>
      <c r="M902" s="295"/>
    </row>
    <row r="903" spans="2:13" ht="19.600000000000001" customHeight="1" x14ac:dyDescent="0.25">
      <c r="B903" s="282" t="s">
        <v>3710</v>
      </c>
      <c r="C903" s="283" t="str">
        <f>IF(IF(ISERROR(HLOOKUP($B903,'Base facturation'!$C$4:$ALN$59,C$4,0)),"",HLOOKUP($B903,'Base facturation'!$C$4:$ALN$59,C$4,0))=0,"",IF(ISERROR(HLOOKUP($B903,'Base facturation'!$C$4:$ALN$59,C$4,0)),"",HLOOKUP($B903,'Base facturation'!$C$4:$ALN$59,C$4,0)))</f>
        <v/>
      </c>
      <c r="D903" s="283" t="str">
        <f>IF(IF(ISERROR(HLOOKUP($B903,'Base facturation'!$C$4:$ALN$59,D$4,0)),"",HLOOKUP($B903,'Base facturation'!$C$4:$ALN$59,D$4,0))=0,"",IF(ISERROR(HLOOKUP($B903,'Base facturation'!$C$4:$ALN$59,D$4,0)),"",HLOOKUP($B903,'Base facturation'!$C$4:$ALN$59,D$4,0)))</f>
        <v/>
      </c>
      <c r="E903" s="283" t="str">
        <f>IF(IF(ISERROR(HLOOKUP($B903,'Base facturation'!$C$4:$ALN$59,E$4,0)),"",HLOOKUP($B903,'Base facturation'!$C$4:$ALN$59,E$4,0))=0,"",IF(ISERROR(HLOOKUP($B903,'Base facturation'!$C$4:$ALN$59,E$4,0)),"",HLOOKUP($B903,'Base facturation'!$C$4:$ALN$59,E$4,0)))</f>
        <v/>
      </c>
      <c r="F903" s="287" t="str">
        <f>IF(IF(ISERROR(HLOOKUP($B903,'Base facturation'!$C$4:$ALN$59,F$4,0)),"",HLOOKUP($B903,'Base facturation'!$C$4:$ALN$59,F$4,0))=0,"",IF(ISERROR(HLOOKUP($B903,'Base facturation'!$C$4:$ALN$59,F$4,0)),"",HLOOKUP($B903,'Base facturation'!$C$4:$ALN$59,F$4,0)))</f>
        <v/>
      </c>
      <c r="G903" s="309" t="str">
        <f>IF(IF(ISERROR(HLOOKUP($B903,'Base facturation'!$C$4:$ALN$59,G$4,0)),"",HLOOKUP($B903,'Base facturation'!$C$4:$ALN$59,G$4,0))=0,"",IF(ISERROR(HLOOKUP($B903,'Base facturation'!$C$4:$ALN$59,G$4,0)),"",HLOOKUP($B903,'Base facturation'!$C$4:$ALN$59,G$4,0)))</f>
        <v/>
      </c>
      <c r="H903" s="309" t="str">
        <f>IF(IF(ISERROR(HLOOKUP($B903,'Base facturation'!$C$4:$ALN$59,H$4,0)),"",HLOOKUP($B903,'Base facturation'!$C$4:$ALN$59,H$4,0))=0,"",IF(ISERROR(HLOOKUP($B903,'Base facturation'!$C$4:$ALN$59,H$4,0)),"",HLOOKUP($B903,'Base facturation'!$C$4:$ALN$59,H$4,0)))</f>
        <v/>
      </c>
      <c r="I903" s="287" t="str">
        <f t="shared" ref="I903:I966" si="14">IF(H903="","",IF($B$4&gt;H903,"OUI","non"))</f>
        <v/>
      </c>
      <c r="J903" s="299"/>
      <c r="K903" s="294"/>
      <c r="L903" s="294"/>
      <c r="M903" s="295"/>
    </row>
    <row r="904" spans="2:13" ht="19.600000000000001" customHeight="1" x14ac:dyDescent="0.25">
      <c r="B904" s="282" t="s">
        <v>3711</v>
      </c>
      <c r="C904" s="283" t="str">
        <f>IF(IF(ISERROR(HLOOKUP($B904,'Base facturation'!$C$4:$ALN$59,C$4,0)),"",HLOOKUP($B904,'Base facturation'!$C$4:$ALN$59,C$4,0))=0,"",IF(ISERROR(HLOOKUP($B904,'Base facturation'!$C$4:$ALN$59,C$4,0)),"",HLOOKUP($B904,'Base facturation'!$C$4:$ALN$59,C$4,0)))</f>
        <v/>
      </c>
      <c r="D904" s="283" t="str">
        <f>IF(IF(ISERROR(HLOOKUP($B904,'Base facturation'!$C$4:$ALN$59,D$4,0)),"",HLOOKUP($B904,'Base facturation'!$C$4:$ALN$59,D$4,0))=0,"",IF(ISERROR(HLOOKUP($B904,'Base facturation'!$C$4:$ALN$59,D$4,0)),"",HLOOKUP($B904,'Base facturation'!$C$4:$ALN$59,D$4,0)))</f>
        <v/>
      </c>
      <c r="E904" s="283" t="str">
        <f>IF(IF(ISERROR(HLOOKUP($B904,'Base facturation'!$C$4:$ALN$59,E$4,0)),"",HLOOKUP($B904,'Base facturation'!$C$4:$ALN$59,E$4,0))=0,"",IF(ISERROR(HLOOKUP($B904,'Base facturation'!$C$4:$ALN$59,E$4,0)),"",HLOOKUP($B904,'Base facturation'!$C$4:$ALN$59,E$4,0)))</f>
        <v/>
      </c>
      <c r="F904" s="287" t="str">
        <f>IF(IF(ISERROR(HLOOKUP($B904,'Base facturation'!$C$4:$ALN$59,F$4,0)),"",HLOOKUP($B904,'Base facturation'!$C$4:$ALN$59,F$4,0))=0,"",IF(ISERROR(HLOOKUP($B904,'Base facturation'!$C$4:$ALN$59,F$4,0)),"",HLOOKUP($B904,'Base facturation'!$C$4:$ALN$59,F$4,0)))</f>
        <v/>
      </c>
      <c r="G904" s="309" t="str">
        <f>IF(IF(ISERROR(HLOOKUP($B904,'Base facturation'!$C$4:$ALN$59,G$4,0)),"",HLOOKUP($B904,'Base facturation'!$C$4:$ALN$59,G$4,0))=0,"",IF(ISERROR(HLOOKUP($B904,'Base facturation'!$C$4:$ALN$59,G$4,0)),"",HLOOKUP($B904,'Base facturation'!$C$4:$ALN$59,G$4,0)))</f>
        <v/>
      </c>
      <c r="H904" s="309" t="str">
        <f>IF(IF(ISERROR(HLOOKUP($B904,'Base facturation'!$C$4:$ALN$59,H$4,0)),"",HLOOKUP($B904,'Base facturation'!$C$4:$ALN$59,H$4,0))=0,"",IF(ISERROR(HLOOKUP($B904,'Base facturation'!$C$4:$ALN$59,H$4,0)),"",HLOOKUP($B904,'Base facturation'!$C$4:$ALN$59,H$4,0)))</f>
        <v/>
      </c>
      <c r="I904" s="287" t="str">
        <f t="shared" si="14"/>
        <v/>
      </c>
      <c r="J904" s="299"/>
      <c r="K904" s="294"/>
      <c r="L904" s="294"/>
      <c r="M904" s="295"/>
    </row>
    <row r="905" spans="2:13" ht="19.600000000000001" customHeight="1" x14ac:dyDescent="0.25">
      <c r="B905" s="282" t="s">
        <v>3712</v>
      </c>
      <c r="C905" s="283" t="str">
        <f>IF(IF(ISERROR(HLOOKUP($B905,'Base facturation'!$C$4:$ALN$59,C$4,0)),"",HLOOKUP($B905,'Base facturation'!$C$4:$ALN$59,C$4,0))=0,"",IF(ISERROR(HLOOKUP($B905,'Base facturation'!$C$4:$ALN$59,C$4,0)),"",HLOOKUP($B905,'Base facturation'!$C$4:$ALN$59,C$4,0)))</f>
        <v/>
      </c>
      <c r="D905" s="283" t="str">
        <f>IF(IF(ISERROR(HLOOKUP($B905,'Base facturation'!$C$4:$ALN$59,D$4,0)),"",HLOOKUP($B905,'Base facturation'!$C$4:$ALN$59,D$4,0))=0,"",IF(ISERROR(HLOOKUP($B905,'Base facturation'!$C$4:$ALN$59,D$4,0)),"",HLOOKUP($B905,'Base facturation'!$C$4:$ALN$59,D$4,0)))</f>
        <v/>
      </c>
      <c r="E905" s="283" t="str">
        <f>IF(IF(ISERROR(HLOOKUP($B905,'Base facturation'!$C$4:$ALN$59,E$4,0)),"",HLOOKUP($B905,'Base facturation'!$C$4:$ALN$59,E$4,0))=0,"",IF(ISERROR(HLOOKUP($B905,'Base facturation'!$C$4:$ALN$59,E$4,0)),"",HLOOKUP($B905,'Base facturation'!$C$4:$ALN$59,E$4,0)))</f>
        <v/>
      </c>
      <c r="F905" s="287" t="str">
        <f>IF(IF(ISERROR(HLOOKUP($B905,'Base facturation'!$C$4:$ALN$59,F$4,0)),"",HLOOKUP($B905,'Base facturation'!$C$4:$ALN$59,F$4,0))=0,"",IF(ISERROR(HLOOKUP($B905,'Base facturation'!$C$4:$ALN$59,F$4,0)),"",HLOOKUP($B905,'Base facturation'!$C$4:$ALN$59,F$4,0)))</f>
        <v/>
      </c>
      <c r="G905" s="309" t="str">
        <f>IF(IF(ISERROR(HLOOKUP($B905,'Base facturation'!$C$4:$ALN$59,G$4,0)),"",HLOOKUP($B905,'Base facturation'!$C$4:$ALN$59,G$4,0))=0,"",IF(ISERROR(HLOOKUP($B905,'Base facturation'!$C$4:$ALN$59,G$4,0)),"",HLOOKUP($B905,'Base facturation'!$C$4:$ALN$59,G$4,0)))</f>
        <v/>
      </c>
      <c r="H905" s="309" t="str">
        <f>IF(IF(ISERROR(HLOOKUP($B905,'Base facturation'!$C$4:$ALN$59,H$4,0)),"",HLOOKUP($B905,'Base facturation'!$C$4:$ALN$59,H$4,0))=0,"",IF(ISERROR(HLOOKUP($B905,'Base facturation'!$C$4:$ALN$59,H$4,0)),"",HLOOKUP($B905,'Base facturation'!$C$4:$ALN$59,H$4,0)))</f>
        <v/>
      </c>
      <c r="I905" s="287" t="str">
        <f t="shared" si="14"/>
        <v/>
      </c>
      <c r="J905" s="299"/>
      <c r="K905" s="294"/>
      <c r="L905" s="294"/>
      <c r="M905" s="295"/>
    </row>
    <row r="906" spans="2:13" ht="19.600000000000001" customHeight="1" x14ac:dyDescent="0.25">
      <c r="B906" s="282" t="s">
        <v>3713</v>
      </c>
      <c r="C906" s="283" t="str">
        <f>IF(IF(ISERROR(HLOOKUP($B906,'Base facturation'!$C$4:$ALN$59,C$4,0)),"",HLOOKUP($B906,'Base facturation'!$C$4:$ALN$59,C$4,0))=0,"",IF(ISERROR(HLOOKUP($B906,'Base facturation'!$C$4:$ALN$59,C$4,0)),"",HLOOKUP($B906,'Base facturation'!$C$4:$ALN$59,C$4,0)))</f>
        <v/>
      </c>
      <c r="D906" s="283" t="str">
        <f>IF(IF(ISERROR(HLOOKUP($B906,'Base facturation'!$C$4:$ALN$59,D$4,0)),"",HLOOKUP($B906,'Base facturation'!$C$4:$ALN$59,D$4,0))=0,"",IF(ISERROR(HLOOKUP($B906,'Base facturation'!$C$4:$ALN$59,D$4,0)),"",HLOOKUP($B906,'Base facturation'!$C$4:$ALN$59,D$4,0)))</f>
        <v/>
      </c>
      <c r="E906" s="283" t="str">
        <f>IF(IF(ISERROR(HLOOKUP($B906,'Base facturation'!$C$4:$ALN$59,E$4,0)),"",HLOOKUP($B906,'Base facturation'!$C$4:$ALN$59,E$4,0))=0,"",IF(ISERROR(HLOOKUP($B906,'Base facturation'!$C$4:$ALN$59,E$4,0)),"",HLOOKUP($B906,'Base facturation'!$C$4:$ALN$59,E$4,0)))</f>
        <v/>
      </c>
      <c r="F906" s="287" t="str">
        <f>IF(IF(ISERROR(HLOOKUP($B906,'Base facturation'!$C$4:$ALN$59,F$4,0)),"",HLOOKUP($B906,'Base facturation'!$C$4:$ALN$59,F$4,0))=0,"",IF(ISERROR(HLOOKUP($B906,'Base facturation'!$C$4:$ALN$59,F$4,0)),"",HLOOKUP($B906,'Base facturation'!$C$4:$ALN$59,F$4,0)))</f>
        <v/>
      </c>
      <c r="G906" s="309" t="str">
        <f>IF(IF(ISERROR(HLOOKUP($B906,'Base facturation'!$C$4:$ALN$59,G$4,0)),"",HLOOKUP($B906,'Base facturation'!$C$4:$ALN$59,G$4,0))=0,"",IF(ISERROR(HLOOKUP($B906,'Base facturation'!$C$4:$ALN$59,G$4,0)),"",HLOOKUP($B906,'Base facturation'!$C$4:$ALN$59,G$4,0)))</f>
        <v/>
      </c>
      <c r="H906" s="309" t="str">
        <f>IF(IF(ISERROR(HLOOKUP($B906,'Base facturation'!$C$4:$ALN$59,H$4,0)),"",HLOOKUP($B906,'Base facturation'!$C$4:$ALN$59,H$4,0))=0,"",IF(ISERROR(HLOOKUP($B906,'Base facturation'!$C$4:$ALN$59,H$4,0)),"",HLOOKUP($B906,'Base facturation'!$C$4:$ALN$59,H$4,0)))</f>
        <v/>
      </c>
      <c r="I906" s="287" t="str">
        <f t="shared" si="14"/>
        <v/>
      </c>
      <c r="J906" s="299"/>
      <c r="K906" s="294"/>
      <c r="L906" s="294"/>
      <c r="M906" s="295"/>
    </row>
    <row r="907" spans="2:13" ht="19.600000000000001" customHeight="1" x14ac:dyDescent="0.25">
      <c r="B907" s="282" t="s">
        <v>3714</v>
      </c>
      <c r="C907" s="283" t="str">
        <f>IF(IF(ISERROR(HLOOKUP($B907,'Base facturation'!$C$4:$ALN$59,C$4,0)),"",HLOOKUP($B907,'Base facturation'!$C$4:$ALN$59,C$4,0))=0,"",IF(ISERROR(HLOOKUP($B907,'Base facturation'!$C$4:$ALN$59,C$4,0)),"",HLOOKUP($B907,'Base facturation'!$C$4:$ALN$59,C$4,0)))</f>
        <v/>
      </c>
      <c r="D907" s="283" t="str">
        <f>IF(IF(ISERROR(HLOOKUP($B907,'Base facturation'!$C$4:$ALN$59,D$4,0)),"",HLOOKUP($B907,'Base facturation'!$C$4:$ALN$59,D$4,0))=0,"",IF(ISERROR(HLOOKUP($B907,'Base facturation'!$C$4:$ALN$59,D$4,0)),"",HLOOKUP($B907,'Base facturation'!$C$4:$ALN$59,D$4,0)))</f>
        <v/>
      </c>
      <c r="E907" s="283" t="str">
        <f>IF(IF(ISERROR(HLOOKUP($B907,'Base facturation'!$C$4:$ALN$59,E$4,0)),"",HLOOKUP($B907,'Base facturation'!$C$4:$ALN$59,E$4,0))=0,"",IF(ISERROR(HLOOKUP($B907,'Base facturation'!$C$4:$ALN$59,E$4,0)),"",HLOOKUP($B907,'Base facturation'!$C$4:$ALN$59,E$4,0)))</f>
        <v/>
      </c>
      <c r="F907" s="287" t="str">
        <f>IF(IF(ISERROR(HLOOKUP($B907,'Base facturation'!$C$4:$ALN$59,F$4,0)),"",HLOOKUP($B907,'Base facturation'!$C$4:$ALN$59,F$4,0))=0,"",IF(ISERROR(HLOOKUP($B907,'Base facturation'!$C$4:$ALN$59,F$4,0)),"",HLOOKUP($B907,'Base facturation'!$C$4:$ALN$59,F$4,0)))</f>
        <v/>
      </c>
      <c r="G907" s="309" t="str">
        <f>IF(IF(ISERROR(HLOOKUP($B907,'Base facturation'!$C$4:$ALN$59,G$4,0)),"",HLOOKUP($B907,'Base facturation'!$C$4:$ALN$59,G$4,0))=0,"",IF(ISERROR(HLOOKUP($B907,'Base facturation'!$C$4:$ALN$59,G$4,0)),"",HLOOKUP($B907,'Base facturation'!$C$4:$ALN$59,G$4,0)))</f>
        <v/>
      </c>
      <c r="H907" s="309" t="str">
        <f>IF(IF(ISERROR(HLOOKUP($B907,'Base facturation'!$C$4:$ALN$59,H$4,0)),"",HLOOKUP($B907,'Base facturation'!$C$4:$ALN$59,H$4,0))=0,"",IF(ISERROR(HLOOKUP($B907,'Base facturation'!$C$4:$ALN$59,H$4,0)),"",HLOOKUP($B907,'Base facturation'!$C$4:$ALN$59,H$4,0)))</f>
        <v/>
      </c>
      <c r="I907" s="287" t="str">
        <f t="shared" si="14"/>
        <v/>
      </c>
      <c r="J907" s="299"/>
      <c r="K907" s="294"/>
      <c r="L907" s="294"/>
      <c r="M907" s="295"/>
    </row>
    <row r="908" spans="2:13" ht="19.600000000000001" customHeight="1" x14ac:dyDescent="0.25">
      <c r="B908" s="282" t="s">
        <v>3715</v>
      </c>
      <c r="C908" s="283" t="str">
        <f>IF(IF(ISERROR(HLOOKUP($B908,'Base facturation'!$C$4:$ALN$59,C$4,0)),"",HLOOKUP($B908,'Base facturation'!$C$4:$ALN$59,C$4,0))=0,"",IF(ISERROR(HLOOKUP($B908,'Base facturation'!$C$4:$ALN$59,C$4,0)),"",HLOOKUP($B908,'Base facturation'!$C$4:$ALN$59,C$4,0)))</f>
        <v/>
      </c>
      <c r="D908" s="283" t="str">
        <f>IF(IF(ISERROR(HLOOKUP($B908,'Base facturation'!$C$4:$ALN$59,D$4,0)),"",HLOOKUP($B908,'Base facturation'!$C$4:$ALN$59,D$4,0))=0,"",IF(ISERROR(HLOOKUP($B908,'Base facturation'!$C$4:$ALN$59,D$4,0)),"",HLOOKUP($B908,'Base facturation'!$C$4:$ALN$59,D$4,0)))</f>
        <v/>
      </c>
      <c r="E908" s="283" t="str">
        <f>IF(IF(ISERROR(HLOOKUP($B908,'Base facturation'!$C$4:$ALN$59,E$4,0)),"",HLOOKUP($B908,'Base facturation'!$C$4:$ALN$59,E$4,0))=0,"",IF(ISERROR(HLOOKUP($B908,'Base facturation'!$C$4:$ALN$59,E$4,0)),"",HLOOKUP($B908,'Base facturation'!$C$4:$ALN$59,E$4,0)))</f>
        <v/>
      </c>
      <c r="F908" s="287" t="str">
        <f>IF(IF(ISERROR(HLOOKUP($B908,'Base facturation'!$C$4:$ALN$59,F$4,0)),"",HLOOKUP($B908,'Base facturation'!$C$4:$ALN$59,F$4,0))=0,"",IF(ISERROR(HLOOKUP($B908,'Base facturation'!$C$4:$ALN$59,F$4,0)),"",HLOOKUP($B908,'Base facturation'!$C$4:$ALN$59,F$4,0)))</f>
        <v/>
      </c>
      <c r="G908" s="309" t="str">
        <f>IF(IF(ISERROR(HLOOKUP($B908,'Base facturation'!$C$4:$ALN$59,G$4,0)),"",HLOOKUP($B908,'Base facturation'!$C$4:$ALN$59,G$4,0))=0,"",IF(ISERROR(HLOOKUP($B908,'Base facturation'!$C$4:$ALN$59,G$4,0)),"",HLOOKUP($B908,'Base facturation'!$C$4:$ALN$59,G$4,0)))</f>
        <v/>
      </c>
      <c r="H908" s="309" t="str">
        <f>IF(IF(ISERROR(HLOOKUP($B908,'Base facturation'!$C$4:$ALN$59,H$4,0)),"",HLOOKUP($B908,'Base facturation'!$C$4:$ALN$59,H$4,0))=0,"",IF(ISERROR(HLOOKUP($B908,'Base facturation'!$C$4:$ALN$59,H$4,0)),"",HLOOKUP($B908,'Base facturation'!$C$4:$ALN$59,H$4,0)))</f>
        <v/>
      </c>
      <c r="I908" s="287" t="str">
        <f t="shared" si="14"/>
        <v/>
      </c>
      <c r="J908" s="299"/>
      <c r="K908" s="294"/>
      <c r="L908" s="294"/>
      <c r="M908" s="295"/>
    </row>
    <row r="909" spans="2:13" ht="19.600000000000001" customHeight="1" x14ac:dyDescent="0.25">
      <c r="B909" s="282" t="s">
        <v>3716</v>
      </c>
      <c r="C909" s="283" t="str">
        <f>IF(IF(ISERROR(HLOOKUP($B909,'Base facturation'!$C$4:$ALN$59,C$4,0)),"",HLOOKUP($B909,'Base facturation'!$C$4:$ALN$59,C$4,0))=0,"",IF(ISERROR(HLOOKUP($B909,'Base facturation'!$C$4:$ALN$59,C$4,0)),"",HLOOKUP($B909,'Base facturation'!$C$4:$ALN$59,C$4,0)))</f>
        <v/>
      </c>
      <c r="D909" s="283" t="str">
        <f>IF(IF(ISERROR(HLOOKUP($B909,'Base facturation'!$C$4:$ALN$59,D$4,0)),"",HLOOKUP($B909,'Base facturation'!$C$4:$ALN$59,D$4,0))=0,"",IF(ISERROR(HLOOKUP($B909,'Base facturation'!$C$4:$ALN$59,D$4,0)),"",HLOOKUP($B909,'Base facturation'!$C$4:$ALN$59,D$4,0)))</f>
        <v/>
      </c>
      <c r="E909" s="283" t="str">
        <f>IF(IF(ISERROR(HLOOKUP($B909,'Base facturation'!$C$4:$ALN$59,E$4,0)),"",HLOOKUP($B909,'Base facturation'!$C$4:$ALN$59,E$4,0))=0,"",IF(ISERROR(HLOOKUP($B909,'Base facturation'!$C$4:$ALN$59,E$4,0)),"",HLOOKUP($B909,'Base facturation'!$C$4:$ALN$59,E$4,0)))</f>
        <v/>
      </c>
      <c r="F909" s="287" t="str">
        <f>IF(IF(ISERROR(HLOOKUP($B909,'Base facturation'!$C$4:$ALN$59,F$4,0)),"",HLOOKUP($B909,'Base facturation'!$C$4:$ALN$59,F$4,0))=0,"",IF(ISERROR(HLOOKUP($B909,'Base facturation'!$C$4:$ALN$59,F$4,0)),"",HLOOKUP($B909,'Base facturation'!$C$4:$ALN$59,F$4,0)))</f>
        <v/>
      </c>
      <c r="G909" s="309" t="str">
        <f>IF(IF(ISERROR(HLOOKUP($B909,'Base facturation'!$C$4:$ALN$59,G$4,0)),"",HLOOKUP($B909,'Base facturation'!$C$4:$ALN$59,G$4,0))=0,"",IF(ISERROR(HLOOKUP($B909,'Base facturation'!$C$4:$ALN$59,G$4,0)),"",HLOOKUP($B909,'Base facturation'!$C$4:$ALN$59,G$4,0)))</f>
        <v/>
      </c>
      <c r="H909" s="309" t="str">
        <f>IF(IF(ISERROR(HLOOKUP($B909,'Base facturation'!$C$4:$ALN$59,H$4,0)),"",HLOOKUP($B909,'Base facturation'!$C$4:$ALN$59,H$4,0))=0,"",IF(ISERROR(HLOOKUP($B909,'Base facturation'!$C$4:$ALN$59,H$4,0)),"",HLOOKUP($B909,'Base facturation'!$C$4:$ALN$59,H$4,0)))</f>
        <v/>
      </c>
      <c r="I909" s="287" t="str">
        <f t="shared" si="14"/>
        <v/>
      </c>
      <c r="J909" s="299"/>
      <c r="K909" s="294"/>
      <c r="L909" s="294"/>
      <c r="M909" s="295"/>
    </row>
    <row r="910" spans="2:13" ht="19.600000000000001" customHeight="1" x14ac:dyDescent="0.25">
      <c r="B910" s="282" t="s">
        <v>3717</v>
      </c>
      <c r="C910" s="283" t="str">
        <f>IF(IF(ISERROR(HLOOKUP($B910,'Base facturation'!$C$4:$ALN$59,C$4,0)),"",HLOOKUP($B910,'Base facturation'!$C$4:$ALN$59,C$4,0))=0,"",IF(ISERROR(HLOOKUP($B910,'Base facturation'!$C$4:$ALN$59,C$4,0)),"",HLOOKUP($B910,'Base facturation'!$C$4:$ALN$59,C$4,0)))</f>
        <v/>
      </c>
      <c r="D910" s="283" t="str">
        <f>IF(IF(ISERROR(HLOOKUP($B910,'Base facturation'!$C$4:$ALN$59,D$4,0)),"",HLOOKUP($B910,'Base facturation'!$C$4:$ALN$59,D$4,0))=0,"",IF(ISERROR(HLOOKUP($B910,'Base facturation'!$C$4:$ALN$59,D$4,0)),"",HLOOKUP($B910,'Base facturation'!$C$4:$ALN$59,D$4,0)))</f>
        <v/>
      </c>
      <c r="E910" s="283" t="str">
        <f>IF(IF(ISERROR(HLOOKUP($B910,'Base facturation'!$C$4:$ALN$59,E$4,0)),"",HLOOKUP($B910,'Base facturation'!$C$4:$ALN$59,E$4,0))=0,"",IF(ISERROR(HLOOKUP($B910,'Base facturation'!$C$4:$ALN$59,E$4,0)),"",HLOOKUP($B910,'Base facturation'!$C$4:$ALN$59,E$4,0)))</f>
        <v/>
      </c>
      <c r="F910" s="287" t="str">
        <f>IF(IF(ISERROR(HLOOKUP($B910,'Base facturation'!$C$4:$ALN$59,F$4,0)),"",HLOOKUP($B910,'Base facturation'!$C$4:$ALN$59,F$4,0))=0,"",IF(ISERROR(HLOOKUP($B910,'Base facturation'!$C$4:$ALN$59,F$4,0)),"",HLOOKUP($B910,'Base facturation'!$C$4:$ALN$59,F$4,0)))</f>
        <v/>
      </c>
      <c r="G910" s="309" t="str">
        <f>IF(IF(ISERROR(HLOOKUP($B910,'Base facturation'!$C$4:$ALN$59,G$4,0)),"",HLOOKUP($B910,'Base facturation'!$C$4:$ALN$59,G$4,0))=0,"",IF(ISERROR(HLOOKUP($B910,'Base facturation'!$C$4:$ALN$59,G$4,0)),"",HLOOKUP($B910,'Base facturation'!$C$4:$ALN$59,G$4,0)))</f>
        <v/>
      </c>
      <c r="H910" s="309" t="str">
        <f>IF(IF(ISERROR(HLOOKUP($B910,'Base facturation'!$C$4:$ALN$59,H$4,0)),"",HLOOKUP($B910,'Base facturation'!$C$4:$ALN$59,H$4,0))=0,"",IF(ISERROR(HLOOKUP($B910,'Base facturation'!$C$4:$ALN$59,H$4,0)),"",HLOOKUP($B910,'Base facturation'!$C$4:$ALN$59,H$4,0)))</f>
        <v/>
      </c>
      <c r="I910" s="287" t="str">
        <f t="shared" si="14"/>
        <v/>
      </c>
      <c r="J910" s="299"/>
      <c r="K910" s="294"/>
      <c r="L910" s="294"/>
      <c r="M910" s="295"/>
    </row>
    <row r="911" spans="2:13" ht="19.600000000000001" customHeight="1" x14ac:dyDescent="0.25">
      <c r="B911" s="282" t="s">
        <v>3718</v>
      </c>
      <c r="C911" s="283" t="str">
        <f>IF(IF(ISERROR(HLOOKUP($B911,'Base facturation'!$C$4:$ALN$59,C$4,0)),"",HLOOKUP($B911,'Base facturation'!$C$4:$ALN$59,C$4,0))=0,"",IF(ISERROR(HLOOKUP($B911,'Base facturation'!$C$4:$ALN$59,C$4,0)),"",HLOOKUP($B911,'Base facturation'!$C$4:$ALN$59,C$4,0)))</f>
        <v/>
      </c>
      <c r="D911" s="283" t="str">
        <f>IF(IF(ISERROR(HLOOKUP($B911,'Base facturation'!$C$4:$ALN$59,D$4,0)),"",HLOOKUP($B911,'Base facturation'!$C$4:$ALN$59,D$4,0))=0,"",IF(ISERROR(HLOOKUP($B911,'Base facturation'!$C$4:$ALN$59,D$4,0)),"",HLOOKUP($B911,'Base facturation'!$C$4:$ALN$59,D$4,0)))</f>
        <v/>
      </c>
      <c r="E911" s="283" t="str">
        <f>IF(IF(ISERROR(HLOOKUP($B911,'Base facturation'!$C$4:$ALN$59,E$4,0)),"",HLOOKUP($B911,'Base facturation'!$C$4:$ALN$59,E$4,0))=0,"",IF(ISERROR(HLOOKUP($B911,'Base facturation'!$C$4:$ALN$59,E$4,0)),"",HLOOKUP($B911,'Base facturation'!$C$4:$ALN$59,E$4,0)))</f>
        <v/>
      </c>
      <c r="F911" s="287" t="str">
        <f>IF(IF(ISERROR(HLOOKUP($B911,'Base facturation'!$C$4:$ALN$59,F$4,0)),"",HLOOKUP($B911,'Base facturation'!$C$4:$ALN$59,F$4,0))=0,"",IF(ISERROR(HLOOKUP($B911,'Base facturation'!$C$4:$ALN$59,F$4,0)),"",HLOOKUP($B911,'Base facturation'!$C$4:$ALN$59,F$4,0)))</f>
        <v/>
      </c>
      <c r="G911" s="309" t="str">
        <f>IF(IF(ISERROR(HLOOKUP($B911,'Base facturation'!$C$4:$ALN$59,G$4,0)),"",HLOOKUP($B911,'Base facturation'!$C$4:$ALN$59,G$4,0))=0,"",IF(ISERROR(HLOOKUP($B911,'Base facturation'!$C$4:$ALN$59,G$4,0)),"",HLOOKUP($B911,'Base facturation'!$C$4:$ALN$59,G$4,0)))</f>
        <v/>
      </c>
      <c r="H911" s="309" t="str">
        <f>IF(IF(ISERROR(HLOOKUP($B911,'Base facturation'!$C$4:$ALN$59,H$4,0)),"",HLOOKUP($B911,'Base facturation'!$C$4:$ALN$59,H$4,0))=0,"",IF(ISERROR(HLOOKUP($B911,'Base facturation'!$C$4:$ALN$59,H$4,0)),"",HLOOKUP($B911,'Base facturation'!$C$4:$ALN$59,H$4,0)))</f>
        <v/>
      </c>
      <c r="I911" s="287" t="str">
        <f t="shared" si="14"/>
        <v/>
      </c>
      <c r="J911" s="299"/>
      <c r="K911" s="294"/>
      <c r="L911" s="294"/>
      <c r="M911" s="295"/>
    </row>
    <row r="912" spans="2:13" ht="19.600000000000001" customHeight="1" x14ac:dyDescent="0.25">
      <c r="B912" s="282" t="s">
        <v>3719</v>
      </c>
      <c r="C912" s="283" t="str">
        <f>IF(IF(ISERROR(HLOOKUP($B912,'Base facturation'!$C$4:$ALN$59,C$4,0)),"",HLOOKUP($B912,'Base facturation'!$C$4:$ALN$59,C$4,0))=0,"",IF(ISERROR(HLOOKUP($B912,'Base facturation'!$C$4:$ALN$59,C$4,0)),"",HLOOKUP($B912,'Base facturation'!$C$4:$ALN$59,C$4,0)))</f>
        <v/>
      </c>
      <c r="D912" s="283" t="str">
        <f>IF(IF(ISERROR(HLOOKUP($B912,'Base facturation'!$C$4:$ALN$59,D$4,0)),"",HLOOKUP($B912,'Base facturation'!$C$4:$ALN$59,D$4,0))=0,"",IF(ISERROR(HLOOKUP($B912,'Base facturation'!$C$4:$ALN$59,D$4,0)),"",HLOOKUP($B912,'Base facturation'!$C$4:$ALN$59,D$4,0)))</f>
        <v/>
      </c>
      <c r="E912" s="283" t="str">
        <f>IF(IF(ISERROR(HLOOKUP($B912,'Base facturation'!$C$4:$ALN$59,E$4,0)),"",HLOOKUP($B912,'Base facturation'!$C$4:$ALN$59,E$4,0))=0,"",IF(ISERROR(HLOOKUP($B912,'Base facturation'!$C$4:$ALN$59,E$4,0)),"",HLOOKUP($B912,'Base facturation'!$C$4:$ALN$59,E$4,0)))</f>
        <v/>
      </c>
      <c r="F912" s="287" t="str">
        <f>IF(IF(ISERROR(HLOOKUP($B912,'Base facturation'!$C$4:$ALN$59,F$4,0)),"",HLOOKUP($B912,'Base facturation'!$C$4:$ALN$59,F$4,0))=0,"",IF(ISERROR(HLOOKUP($B912,'Base facturation'!$C$4:$ALN$59,F$4,0)),"",HLOOKUP($B912,'Base facturation'!$C$4:$ALN$59,F$4,0)))</f>
        <v/>
      </c>
      <c r="G912" s="309" t="str">
        <f>IF(IF(ISERROR(HLOOKUP($B912,'Base facturation'!$C$4:$ALN$59,G$4,0)),"",HLOOKUP($B912,'Base facturation'!$C$4:$ALN$59,G$4,0))=0,"",IF(ISERROR(HLOOKUP($B912,'Base facturation'!$C$4:$ALN$59,G$4,0)),"",HLOOKUP($B912,'Base facturation'!$C$4:$ALN$59,G$4,0)))</f>
        <v/>
      </c>
      <c r="H912" s="309" t="str">
        <f>IF(IF(ISERROR(HLOOKUP($B912,'Base facturation'!$C$4:$ALN$59,H$4,0)),"",HLOOKUP($B912,'Base facturation'!$C$4:$ALN$59,H$4,0))=0,"",IF(ISERROR(HLOOKUP($B912,'Base facturation'!$C$4:$ALN$59,H$4,0)),"",HLOOKUP($B912,'Base facturation'!$C$4:$ALN$59,H$4,0)))</f>
        <v/>
      </c>
      <c r="I912" s="287" t="str">
        <f t="shared" si="14"/>
        <v/>
      </c>
      <c r="J912" s="299"/>
      <c r="K912" s="294"/>
      <c r="L912" s="294"/>
      <c r="M912" s="295"/>
    </row>
    <row r="913" spans="2:13" ht="19.600000000000001" customHeight="1" x14ac:dyDescent="0.25">
      <c r="B913" s="282" t="s">
        <v>3720</v>
      </c>
      <c r="C913" s="283" t="str">
        <f>IF(IF(ISERROR(HLOOKUP($B913,'Base facturation'!$C$4:$ALN$59,C$4,0)),"",HLOOKUP($B913,'Base facturation'!$C$4:$ALN$59,C$4,0))=0,"",IF(ISERROR(HLOOKUP($B913,'Base facturation'!$C$4:$ALN$59,C$4,0)),"",HLOOKUP($B913,'Base facturation'!$C$4:$ALN$59,C$4,0)))</f>
        <v/>
      </c>
      <c r="D913" s="283" t="str">
        <f>IF(IF(ISERROR(HLOOKUP($B913,'Base facturation'!$C$4:$ALN$59,D$4,0)),"",HLOOKUP($B913,'Base facturation'!$C$4:$ALN$59,D$4,0))=0,"",IF(ISERROR(HLOOKUP($B913,'Base facturation'!$C$4:$ALN$59,D$4,0)),"",HLOOKUP($B913,'Base facturation'!$C$4:$ALN$59,D$4,0)))</f>
        <v/>
      </c>
      <c r="E913" s="283" t="str">
        <f>IF(IF(ISERROR(HLOOKUP($B913,'Base facturation'!$C$4:$ALN$59,E$4,0)),"",HLOOKUP($B913,'Base facturation'!$C$4:$ALN$59,E$4,0))=0,"",IF(ISERROR(HLOOKUP($B913,'Base facturation'!$C$4:$ALN$59,E$4,0)),"",HLOOKUP($B913,'Base facturation'!$C$4:$ALN$59,E$4,0)))</f>
        <v/>
      </c>
      <c r="F913" s="287" t="str">
        <f>IF(IF(ISERROR(HLOOKUP($B913,'Base facturation'!$C$4:$ALN$59,F$4,0)),"",HLOOKUP($B913,'Base facturation'!$C$4:$ALN$59,F$4,0))=0,"",IF(ISERROR(HLOOKUP($B913,'Base facturation'!$C$4:$ALN$59,F$4,0)),"",HLOOKUP($B913,'Base facturation'!$C$4:$ALN$59,F$4,0)))</f>
        <v/>
      </c>
      <c r="G913" s="309" t="str">
        <f>IF(IF(ISERROR(HLOOKUP($B913,'Base facturation'!$C$4:$ALN$59,G$4,0)),"",HLOOKUP($B913,'Base facturation'!$C$4:$ALN$59,G$4,0))=0,"",IF(ISERROR(HLOOKUP($B913,'Base facturation'!$C$4:$ALN$59,G$4,0)),"",HLOOKUP($B913,'Base facturation'!$C$4:$ALN$59,G$4,0)))</f>
        <v/>
      </c>
      <c r="H913" s="309" t="str">
        <f>IF(IF(ISERROR(HLOOKUP($B913,'Base facturation'!$C$4:$ALN$59,H$4,0)),"",HLOOKUP($B913,'Base facturation'!$C$4:$ALN$59,H$4,0))=0,"",IF(ISERROR(HLOOKUP($B913,'Base facturation'!$C$4:$ALN$59,H$4,0)),"",HLOOKUP($B913,'Base facturation'!$C$4:$ALN$59,H$4,0)))</f>
        <v/>
      </c>
      <c r="I913" s="287" t="str">
        <f t="shared" si="14"/>
        <v/>
      </c>
      <c r="J913" s="299"/>
      <c r="K913" s="294"/>
      <c r="L913" s="294"/>
      <c r="M913" s="295"/>
    </row>
    <row r="914" spans="2:13" ht="19.600000000000001" customHeight="1" x14ac:dyDescent="0.25">
      <c r="B914" s="282" t="s">
        <v>3721</v>
      </c>
      <c r="C914" s="283" t="str">
        <f>IF(IF(ISERROR(HLOOKUP($B914,'Base facturation'!$C$4:$ALN$59,C$4,0)),"",HLOOKUP($B914,'Base facturation'!$C$4:$ALN$59,C$4,0))=0,"",IF(ISERROR(HLOOKUP($B914,'Base facturation'!$C$4:$ALN$59,C$4,0)),"",HLOOKUP($B914,'Base facturation'!$C$4:$ALN$59,C$4,0)))</f>
        <v/>
      </c>
      <c r="D914" s="283" t="str">
        <f>IF(IF(ISERROR(HLOOKUP($B914,'Base facturation'!$C$4:$ALN$59,D$4,0)),"",HLOOKUP($B914,'Base facturation'!$C$4:$ALN$59,D$4,0))=0,"",IF(ISERROR(HLOOKUP($B914,'Base facturation'!$C$4:$ALN$59,D$4,0)),"",HLOOKUP($B914,'Base facturation'!$C$4:$ALN$59,D$4,0)))</f>
        <v/>
      </c>
      <c r="E914" s="283" t="str">
        <f>IF(IF(ISERROR(HLOOKUP($B914,'Base facturation'!$C$4:$ALN$59,E$4,0)),"",HLOOKUP($B914,'Base facturation'!$C$4:$ALN$59,E$4,0))=0,"",IF(ISERROR(HLOOKUP($B914,'Base facturation'!$C$4:$ALN$59,E$4,0)),"",HLOOKUP($B914,'Base facturation'!$C$4:$ALN$59,E$4,0)))</f>
        <v/>
      </c>
      <c r="F914" s="287" t="str">
        <f>IF(IF(ISERROR(HLOOKUP($B914,'Base facturation'!$C$4:$ALN$59,F$4,0)),"",HLOOKUP($B914,'Base facturation'!$C$4:$ALN$59,F$4,0))=0,"",IF(ISERROR(HLOOKUP($B914,'Base facturation'!$C$4:$ALN$59,F$4,0)),"",HLOOKUP($B914,'Base facturation'!$C$4:$ALN$59,F$4,0)))</f>
        <v/>
      </c>
      <c r="G914" s="309" t="str">
        <f>IF(IF(ISERROR(HLOOKUP($B914,'Base facturation'!$C$4:$ALN$59,G$4,0)),"",HLOOKUP($B914,'Base facturation'!$C$4:$ALN$59,G$4,0))=0,"",IF(ISERROR(HLOOKUP($B914,'Base facturation'!$C$4:$ALN$59,G$4,0)),"",HLOOKUP($B914,'Base facturation'!$C$4:$ALN$59,G$4,0)))</f>
        <v/>
      </c>
      <c r="H914" s="309" t="str">
        <f>IF(IF(ISERROR(HLOOKUP($B914,'Base facturation'!$C$4:$ALN$59,H$4,0)),"",HLOOKUP($B914,'Base facturation'!$C$4:$ALN$59,H$4,0))=0,"",IF(ISERROR(HLOOKUP($B914,'Base facturation'!$C$4:$ALN$59,H$4,0)),"",HLOOKUP($B914,'Base facturation'!$C$4:$ALN$59,H$4,0)))</f>
        <v/>
      </c>
      <c r="I914" s="287" t="str">
        <f t="shared" si="14"/>
        <v/>
      </c>
      <c r="J914" s="299"/>
      <c r="K914" s="294"/>
      <c r="L914" s="294"/>
      <c r="M914" s="295"/>
    </row>
    <row r="915" spans="2:13" ht="19.600000000000001" customHeight="1" x14ac:dyDescent="0.25">
      <c r="B915" s="282" t="s">
        <v>3722</v>
      </c>
      <c r="C915" s="283" t="str">
        <f>IF(IF(ISERROR(HLOOKUP($B915,'Base facturation'!$C$4:$ALN$59,C$4,0)),"",HLOOKUP($B915,'Base facturation'!$C$4:$ALN$59,C$4,0))=0,"",IF(ISERROR(HLOOKUP($B915,'Base facturation'!$C$4:$ALN$59,C$4,0)),"",HLOOKUP($B915,'Base facturation'!$C$4:$ALN$59,C$4,0)))</f>
        <v/>
      </c>
      <c r="D915" s="283" t="str">
        <f>IF(IF(ISERROR(HLOOKUP($B915,'Base facturation'!$C$4:$ALN$59,D$4,0)),"",HLOOKUP($B915,'Base facturation'!$C$4:$ALN$59,D$4,0))=0,"",IF(ISERROR(HLOOKUP($B915,'Base facturation'!$C$4:$ALN$59,D$4,0)),"",HLOOKUP($B915,'Base facturation'!$C$4:$ALN$59,D$4,0)))</f>
        <v/>
      </c>
      <c r="E915" s="283" t="str">
        <f>IF(IF(ISERROR(HLOOKUP($B915,'Base facturation'!$C$4:$ALN$59,E$4,0)),"",HLOOKUP($B915,'Base facturation'!$C$4:$ALN$59,E$4,0))=0,"",IF(ISERROR(HLOOKUP($B915,'Base facturation'!$C$4:$ALN$59,E$4,0)),"",HLOOKUP($B915,'Base facturation'!$C$4:$ALN$59,E$4,0)))</f>
        <v/>
      </c>
      <c r="F915" s="287" t="str">
        <f>IF(IF(ISERROR(HLOOKUP($B915,'Base facturation'!$C$4:$ALN$59,F$4,0)),"",HLOOKUP($B915,'Base facturation'!$C$4:$ALN$59,F$4,0))=0,"",IF(ISERROR(HLOOKUP($B915,'Base facturation'!$C$4:$ALN$59,F$4,0)),"",HLOOKUP($B915,'Base facturation'!$C$4:$ALN$59,F$4,0)))</f>
        <v/>
      </c>
      <c r="G915" s="309" t="str">
        <f>IF(IF(ISERROR(HLOOKUP($B915,'Base facturation'!$C$4:$ALN$59,G$4,0)),"",HLOOKUP($B915,'Base facturation'!$C$4:$ALN$59,G$4,0))=0,"",IF(ISERROR(HLOOKUP($B915,'Base facturation'!$C$4:$ALN$59,G$4,0)),"",HLOOKUP($B915,'Base facturation'!$C$4:$ALN$59,G$4,0)))</f>
        <v/>
      </c>
      <c r="H915" s="309" t="str">
        <f>IF(IF(ISERROR(HLOOKUP($B915,'Base facturation'!$C$4:$ALN$59,H$4,0)),"",HLOOKUP($B915,'Base facturation'!$C$4:$ALN$59,H$4,0))=0,"",IF(ISERROR(HLOOKUP($B915,'Base facturation'!$C$4:$ALN$59,H$4,0)),"",HLOOKUP($B915,'Base facturation'!$C$4:$ALN$59,H$4,0)))</f>
        <v/>
      </c>
      <c r="I915" s="287" t="str">
        <f t="shared" si="14"/>
        <v/>
      </c>
      <c r="J915" s="299"/>
      <c r="K915" s="294"/>
      <c r="L915" s="294"/>
      <c r="M915" s="295"/>
    </row>
    <row r="916" spans="2:13" ht="19.600000000000001" customHeight="1" x14ac:dyDescent="0.25">
      <c r="B916" s="282" t="s">
        <v>3723</v>
      </c>
      <c r="C916" s="283" t="str">
        <f>IF(IF(ISERROR(HLOOKUP($B916,'Base facturation'!$C$4:$ALN$59,C$4,0)),"",HLOOKUP($B916,'Base facturation'!$C$4:$ALN$59,C$4,0))=0,"",IF(ISERROR(HLOOKUP($B916,'Base facturation'!$C$4:$ALN$59,C$4,0)),"",HLOOKUP($B916,'Base facturation'!$C$4:$ALN$59,C$4,0)))</f>
        <v/>
      </c>
      <c r="D916" s="283" t="str">
        <f>IF(IF(ISERROR(HLOOKUP($B916,'Base facturation'!$C$4:$ALN$59,D$4,0)),"",HLOOKUP($B916,'Base facturation'!$C$4:$ALN$59,D$4,0))=0,"",IF(ISERROR(HLOOKUP($B916,'Base facturation'!$C$4:$ALN$59,D$4,0)),"",HLOOKUP($B916,'Base facturation'!$C$4:$ALN$59,D$4,0)))</f>
        <v/>
      </c>
      <c r="E916" s="283" t="str">
        <f>IF(IF(ISERROR(HLOOKUP($B916,'Base facturation'!$C$4:$ALN$59,E$4,0)),"",HLOOKUP($B916,'Base facturation'!$C$4:$ALN$59,E$4,0))=0,"",IF(ISERROR(HLOOKUP($B916,'Base facturation'!$C$4:$ALN$59,E$4,0)),"",HLOOKUP($B916,'Base facturation'!$C$4:$ALN$59,E$4,0)))</f>
        <v/>
      </c>
      <c r="F916" s="287" t="str">
        <f>IF(IF(ISERROR(HLOOKUP($B916,'Base facturation'!$C$4:$ALN$59,F$4,0)),"",HLOOKUP($B916,'Base facturation'!$C$4:$ALN$59,F$4,0))=0,"",IF(ISERROR(HLOOKUP($B916,'Base facturation'!$C$4:$ALN$59,F$4,0)),"",HLOOKUP($B916,'Base facturation'!$C$4:$ALN$59,F$4,0)))</f>
        <v/>
      </c>
      <c r="G916" s="309" t="str">
        <f>IF(IF(ISERROR(HLOOKUP($B916,'Base facturation'!$C$4:$ALN$59,G$4,0)),"",HLOOKUP($B916,'Base facturation'!$C$4:$ALN$59,G$4,0))=0,"",IF(ISERROR(HLOOKUP($B916,'Base facturation'!$C$4:$ALN$59,G$4,0)),"",HLOOKUP($B916,'Base facturation'!$C$4:$ALN$59,G$4,0)))</f>
        <v/>
      </c>
      <c r="H916" s="309" t="str">
        <f>IF(IF(ISERROR(HLOOKUP($B916,'Base facturation'!$C$4:$ALN$59,H$4,0)),"",HLOOKUP($B916,'Base facturation'!$C$4:$ALN$59,H$4,0))=0,"",IF(ISERROR(HLOOKUP($B916,'Base facturation'!$C$4:$ALN$59,H$4,0)),"",HLOOKUP($B916,'Base facturation'!$C$4:$ALN$59,H$4,0)))</f>
        <v/>
      </c>
      <c r="I916" s="287" t="str">
        <f t="shared" si="14"/>
        <v/>
      </c>
      <c r="J916" s="299"/>
      <c r="K916" s="294"/>
      <c r="L916" s="294"/>
      <c r="M916" s="295"/>
    </row>
    <row r="917" spans="2:13" ht="19.600000000000001" customHeight="1" x14ac:dyDescent="0.25">
      <c r="B917" s="282" t="s">
        <v>3724</v>
      </c>
      <c r="C917" s="283" t="str">
        <f>IF(IF(ISERROR(HLOOKUP($B917,'Base facturation'!$C$4:$ALN$59,C$4,0)),"",HLOOKUP($B917,'Base facturation'!$C$4:$ALN$59,C$4,0))=0,"",IF(ISERROR(HLOOKUP($B917,'Base facturation'!$C$4:$ALN$59,C$4,0)),"",HLOOKUP($B917,'Base facturation'!$C$4:$ALN$59,C$4,0)))</f>
        <v/>
      </c>
      <c r="D917" s="283" t="str">
        <f>IF(IF(ISERROR(HLOOKUP($B917,'Base facturation'!$C$4:$ALN$59,D$4,0)),"",HLOOKUP($B917,'Base facturation'!$C$4:$ALN$59,D$4,0))=0,"",IF(ISERROR(HLOOKUP($B917,'Base facturation'!$C$4:$ALN$59,D$4,0)),"",HLOOKUP($B917,'Base facturation'!$C$4:$ALN$59,D$4,0)))</f>
        <v/>
      </c>
      <c r="E917" s="283" t="str">
        <f>IF(IF(ISERROR(HLOOKUP($B917,'Base facturation'!$C$4:$ALN$59,E$4,0)),"",HLOOKUP($B917,'Base facturation'!$C$4:$ALN$59,E$4,0))=0,"",IF(ISERROR(HLOOKUP($B917,'Base facturation'!$C$4:$ALN$59,E$4,0)),"",HLOOKUP($B917,'Base facturation'!$C$4:$ALN$59,E$4,0)))</f>
        <v/>
      </c>
      <c r="F917" s="287" t="str">
        <f>IF(IF(ISERROR(HLOOKUP($B917,'Base facturation'!$C$4:$ALN$59,F$4,0)),"",HLOOKUP($B917,'Base facturation'!$C$4:$ALN$59,F$4,0))=0,"",IF(ISERROR(HLOOKUP($B917,'Base facturation'!$C$4:$ALN$59,F$4,0)),"",HLOOKUP($B917,'Base facturation'!$C$4:$ALN$59,F$4,0)))</f>
        <v/>
      </c>
      <c r="G917" s="309" t="str">
        <f>IF(IF(ISERROR(HLOOKUP($B917,'Base facturation'!$C$4:$ALN$59,G$4,0)),"",HLOOKUP($B917,'Base facturation'!$C$4:$ALN$59,G$4,0))=0,"",IF(ISERROR(HLOOKUP($B917,'Base facturation'!$C$4:$ALN$59,G$4,0)),"",HLOOKUP($B917,'Base facturation'!$C$4:$ALN$59,G$4,0)))</f>
        <v/>
      </c>
      <c r="H917" s="309" t="str">
        <f>IF(IF(ISERROR(HLOOKUP($B917,'Base facturation'!$C$4:$ALN$59,H$4,0)),"",HLOOKUP($B917,'Base facturation'!$C$4:$ALN$59,H$4,0))=0,"",IF(ISERROR(HLOOKUP($B917,'Base facturation'!$C$4:$ALN$59,H$4,0)),"",HLOOKUP($B917,'Base facturation'!$C$4:$ALN$59,H$4,0)))</f>
        <v/>
      </c>
      <c r="I917" s="287" t="str">
        <f t="shared" si="14"/>
        <v/>
      </c>
      <c r="J917" s="299"/>
      <c r="K917" s="294"/>
      <c r="L917" s="294"/>
      <c r="M917" s="295"/>
    </row>
    <row r="918" spans="2:13" ht="19.600000000000001" customHeight="1" x14ac:dyDescent="0.25">
      <c r="B918" s="282" t="s">
        <v>3725</v>
      </c>
      <c r="C918" s="283" t="str">
        <f>IF(IF(ISERROR(HLOOKUP($B918,'Base facturation'!$C$4:$ALN$59,C$4,0)),"",HLOOKUP($B918,'Base facturation'!$C$4:$ALN$59,C$4,0))=0,"",IF(ISERROR(HLOOKUP($B918,'Base facturation'!$C$4:$ALN$59,C$4,0)),"",HLOOKUP($B918,'Base facturation'!$C$4:$ALN$59,C$4,0)))</f>
        <v/>
      </c>
      <c r="D918" s="283" t="str">
        <f>IF(IF(ISERROR(HLOOKUP($B918,'Base facturation'!$C$4:$ALN$59,D$4,0)),"",HLOOKUP($B918,'Base facturation'!$C$4:$ALN$59,D$4,0))=0,"",IF(ISERROR(HLOOKUP($B918,'Base facturation'!$C$4:$ALN$59,D$4,0)),"",HLOOKUP($B918,'Base facturation'!$C$4:$ALN$59,D$4,0)))</f>
        <v/>
      </c>
      <c r="E918" s="283" t="str">
        <f>IF(IF(ISERROR(HLOOKUP($B918,'Base facturation'!$C$4:$ALN$59,E$4,0)),"",HLOOKUP($B918,'Base facturation'!$C$4:$ALN$59,E$4,0))=0,"",IF(ISERROR(HLOOKUP($B918,'Base facturation'!$C$4:$ALN$59,E$4,0)),"",HLOOKUP($B918,'Base facturation'!$C$4:$ALN$59,E$4,0)))</f>
        <v/>
      </c>
      <c r="F918" s="287" t="str">
        <f>IF(IF(ISERROR(HLOOKUP($B918,'Base facturation'!$C$4:$ALN$59,F$4,0)),"",HLOOKUP($B918,'Base facturation'!$C$4:$ALN$59,F$4,0))=0,"",IF(ISERROR(HLOOKUP($B918,'Base facturation'!$C$4:$ALN$59,F$4,0)),"",HLOOKUP($B918,'Base facturation'!$C$4:$ALN$59,F$4,0)))</f>
        <v/>
      </c>
      <c r="G918" s="309" t="str">
        <f>IF(IF(ISERROR(HLOOKUP($B918,'Base facturation'!$C$4:$ALN$59,G$4,0)),"",HLOOKUP($B918,'Base facturation'!$C$4:$ALN$59,G$4,0))=0,"",IF(ISERROR(HLOOKUP($B918,'Base facturation'!$C$4:$ALN$59,G$4,0)),"",HLOOKUP($B918,'Base facturation'!$C$4:$ALN$59,G$4,0)))</f>
        <v/>
      </c>
      <c r="H918" s="309" t="str">
        <f>IF(IF(ISERROR(HLOOKUP($B918,'Base facturation'!$C$4:$ALN$59,H$4,0)),"",HLOOKUP($B918,'Base facturation'!$C$4:$ALN$59,H$4,0))=0,"",IF(ISERROR(HLOOKUP($B918,'Base facturation'!$C$4:$ALN$59,H$4,0)),"",HLOOKUP($B918,'Base facturation'!$C$4:$ALN$59,H$4,0)))</f>
        <v/>
      </c>
      <c r="I918" s="287" t="str">
        <f t="shared" si="14"/>
        <v/>
      </c>
      <c r="J918" s="299"/>
      <c r="K918" s="294"/>
      <c r="L918" s="294"/>
      <c r="M918" s="295"/>
    </row>
    <row r="919" spans="2:13" ht="19.600000000000001" customHeight="1" x14ac:dyDescent="0.25">
      <c r="B919" s="282" t="s">
        <v>3726</v>
      </c>
      <c r="C919" s="283" t="str">
        <f>IF(IF(ISERROR(HLOOKUP($B919,'Base facturation'!$C$4:$ALN$59,C$4,0)),"",HLOOKUP($B919,'Base facturation'!$C$4:$ALN$59,C$4,0))=0,"",IF(ISERROR(HLOOKUP($B919,'Base facturation'!$C$4:$ALN$59,C$4,0)),"",HLOOKUP($B919,'Base facturation'!$C$4:$ALN$59,C$4,0)))</f>
        <v/>
      </c>
      <c r="D919" s="283" t="str">
        <f>IF(IF(ISERROR(HLOOKUP($B919,'Base facturation'!$C$4:$ALN$59,D$4,0)),"",HLOOKUP($B919,'Base facturation'!$C$4:$ALN$59,D$4,0))=0,"",IF(ISERROR(HLOOKUP($B919,'Base facturation'!$C$4:$ALN$59,D$4,0)),"",HLOOKUP($B919,'Base facturation'!$C$4:$ALN$59,D$4,0)))</f>
        <v/>
      </c>
      <c r="E919" s="283" t="str">
        <f>IF(IF(ISERROR(HLOOKUP($B919,'Base facturation'!$C$4:$ALN$59,E$4,0)),"",HLOOKUP($B919,'Base facturation'!$C$4:$ALN$59,E$4,0))=0,"",IF(ISERROR(HLOOKUP($B919,'Base facturation'!$C$4:$ALN$59,E$4,0)),"",HLOOKUP($B919,'Base facturation'!$C$4:$ALN$59,E$4,0)))</f>
        <v/>
      </c>
      <c r="F919" s="287" t="str">
        <f>IF(IF(ISERROR(HLOOKUP($B919,'Base facturation'!$C$4:$ALN$59,F$4,0)),"",HLOOKUP($B919,'Base facturation'!$C$4:$ALN$59,F$4,0))=0,"",IF(ISERROR(HLOOKUP($B919,'Base facturation'!$C$4:$ALN$59,F$4,0)),"",HLOOKUP($B919,'Base facturation'!$C$4:$ALN$59,F$4,0)))</f>
        <v/>
      </c>
      <c r="G919" s="309" t="str">
        <f>IF(IF(ISERROR(HLOOKUP($B919,'Base facturation'!$C$4:$ALN$59,G$4,0)),"",HLOOKUP($B919,'Base facturation'!$C$4:$ALN$59,G$4,0))=0,"",IF(ISERROR(HLOOKUP($B919,'Base facturation'!$C$4:$ALN$59,G$4,0)),"",HLOOKUP($B919,'Base facturation'!$C$4:$ALN$59,G$4,0)))</f>
        <v/>
      </c>
      <c r="H919" s="309" t="str">
        <f>IF(IF(ISERROR(HLOOKUP($B919,'Base facturation'!$C$4:$ALN$59,H$4,0)),"",HLOOKUP($B919,'Base facturation'!$C$4:$ALN$59,H$4,0))=0,"",IF(ISERROR(HLOOKUP($B919,'Base facturation'!$C$4:$ALN$59,H$4,0)),"",HLOOKUP($B919,'Base facturation'!$C$4:$ALN$59,H$4,0)))</f>
        <v/>
      </c>
      <c r="I919" s="287" t="str">
        <f t="shared" si="14"/>
        <v/>
      </c>
      <c r="J919" s="299"/>
      <c r="K919" s="294"/>
      <c r="L919" s="294"/>
      <c r="M919" s="295"/>
    </row>
    <row r="920" spans="2:13" ht="19.600000000000001" customHeight="1" x14ac:dyDescent="0.25">
      <c r="B920" s="282" t="s">
        <v>3727</v>
      </c>
      <c r="C920" s="283" t="str">
        <f>IF(IF(ISERROR(HLOOKUP($B920,'Base facturation'!$C$4:$ALN$59,C$4,0)),"",HLOOKUP($B920,'Base facturation'!$C$4:$ALN$59,C$4,0))=0,"",IF(ISERROR(HLOOKUP($B920,'Base facturation'!$C$4:$ALN$59,C$4,0)),"",HLOOKUP($B920,'Base facturation'!$C$4:$ALN$59,C$4,0)))</f>
        <v/>
      </c>
      <c r="D920" s="283" t="str">
        <f>IF(IF(ISERROR(HLOOKUP($B920,'Base facturation'!$C$4:$ALN$59,D$4,0)),"",HLOOKUP($B920,'Base facturation'!$C$4:$ALN$59,D$4,0))=0,"",IF(ISERROR(HLOOKUP($B920,'Base facturation'!$C$4:$ALN$59,D$4,0)),"",HLOOKUP($B920,'Base facturation'!$C$4:$ALN$59,D$4,0)))</f>
        <v/>
      </c>
      <c r="E920" s="283" t="str">
        <f>IF(IF(ISERROR(HLOOKUP($B920,'Base facturation'!$C$4:$ALN$59,E$4,0)),"",HLOOKUP($B920,'Base facturation'!$C$4:$ALN$59,E$4,0))=0,"",IF(ISERROR(HLOOKUP($B920,'Base facturation'!$C$4:$ALN$59,E$4,0)),"",HLOOKUP($B920,'Base facturation'!$C$4:$ALN$59,E$4,0)))</f>
        <v/>
      </c>
      <c r="F920" s="287" t="str">
        <f>IF(IF(ISERROR(HLOOKUP($B920,'Base facturation'!$C$4:$ALN$59,F$4,0)),"",HLOOKUP($B920,'Base facturation'!$C$4:$ALN$59,F$4,0))=0,"",IF(ISERROR(HLOOKUP($B920,'Base facturation'!$C$4:$ALN$59,F$4,0)),"",HLOOKUP($B920,'Base facturation'!$C$4:$ALN$59,F$4,0)))</f>
        <v/>
      </c>
      <c r="G920" s="309" t="str">
        <f>IF(IF(ISERROR(HLOOKUP($B920,'Base facturation'!$C$4:$ALN$59,G$4,0)),"",HLOOKUP($B920,'Base facturation'!$C$4:$ALN$59,G$4,0))=0,"",IF(ISERROR(HLOOKUP($B920,'Base facturation'!$C$4:$ALN$59,G$4,0)),"",HLOOKUP($B920,'Base facturation'!$C$4:$ALN$59,G$4,0)))</f>
        <v/>
      </c>
      <c r="H920" s="309" t="str">
        <f>IF(IF(ISERROR(HLOOKUP($B920,'Base facturation'!$C$4:$ALN$59,H$4,0)),"",HLOOKUP($B920,'Base facturation'!$C$4:$ALN$59,H$4,0))=0,"",IF(ISERROR(HLOOKUP($B920,'Base facturation'!$C$4:$ALN$59,H$4,0)),"",HLOOKUP($B920,'Base facturation'!$C$4:$ALN$59,H$4,0)))</f>
        <v/>
      </c>
      <c r="I920" s="287" t="str">
        <f t="shared" si="14"/>
        <v/>
      </c>
      <c r="J920" s="299"/>
      <c r="K920" s="294"/>
      <c r="L920" s="294"/>
      <c r="M920" s="295"/>
    </row>
    <row r="921" spans="2:13" ht="19.600000000000001" customHeight="1" x14ac:dyDescent="0.25">
      <c r="B921" s="282" t="s">
        <v>3728</v>
      </c>
      <c r="C921" s="283" t="str">
        <f>IF(IF(ISERROR(HLOOKUP($B921,'Base facturation'!$C$4:$ALN$59,C$4,0)),"",HLOOKUP($B921,'Base facturation'!$C$4:$ALN$59,C$4,0))=0,"",IF(ISERROR(HLOOKUP($B921,'Base facturation'!$C$4:$ALN$59,C$4,0)),"",HLOOKUP($B921,'Base facturation'!$C$4:$ALN$59,C$4,0)))</f>
        <v/>
      </c>
      <c r="D921" s="283" t="str">
        <f>IF(IF(ISERROR(HLOOKUP($B921,'Base facturation'!$C$4:$ALN$59,D$4,0)),"",HLOOKUP($B921,'Base facturation'!$C$4:$ALN$59,D$4,0))=0,"",IF(ISERROR(HLOOKUP($B921,'Base facturation'!$C$4:$ALN$59,D$4,0)),"",HLOOKUP($B921,'Base facturation'!$C$4:$ALN$59,D$4,0)))</f>
        <v/>
      </c>
      <c r="E921" s="283" t="str">
        <f>IF(IF(ISERROR(HLOOKUP($B921,'Base facturation'!$C$4:$ALN$59,E$4,0)),"",HLOOKUP($B921,'Base facturation'!$C$4:$ALN$59,E$4,0))=0,"",IF(ISERROR(HLOOKUP($B921,'Base facturation'!$C$4:$ALN$59,E$4,0)),"",HLOOKUP($B921,'Base facturation'!$C$4:$ALN$59,E$4,0)))</f>
        <v/>
      </c>
      <c r="F921" s="287" t="str">
        <f>IF(IF(ISERROR(HLOOKUP($B921,'Base facturation'!$C$4:$ALN$59,F$4,0)),"",HLOOKUP($B921,'Base facturation'!$C$4:$ALN$59,F$4,0))=0,"",IF(ISERROR(HLOOKUP($B921,'Base facturation'!$C$4:$ALN$59,F$4,0)),"",HLOOKUP($B921,'Base facturation'!$C$4:$ALN$59,F$4,0)))</f>
        <v/>
      </c>
      <c r="G921" s="309" t="str">
        <f>IF(IF(ISERROR(HLOOKUP($B921,'Base facturation'!$C$4:$ALN$59,G$4,0)),"",HLOOKUP($B921,'Base facturation'!$C$4:$ALN$59,G$4,0))=0,"",IF(ISERROR(HLOOKUP($B921,'Base facturation'!$C$4:$ALN$59,G$4,0)),"",HLOOKUP($B921,'Base facturation'!$C$4:$ALN$59,G$4,0)))</f>
        <v/>
      </c>
      <c r="H921" s="309" t="str">
        <f>IF(IF(ISERROR(HLOOKUP($B921,'Base facturation'!$C$4:$ALN$59,H$4,0)),"",HLOOKUP($B921,'Base facturation'!$C$4:$ALN$59,H$4,0))=0,"",IF(ISERROR(HLOOKUP($B921,'Base facturation'!$C$4:$ALN$59,H$4,0)),"",HLOOKUP($B921,'Base facturation'!$C$4:$ALN$59,H$4,0)))</f>
        <v/>
      </c>
      <c r="I921" s="287" t="str">
        <f t="shared" si="14"/>
        <v/>
      </c>
      <c r="J921" s="299"/>
      <c r="K921" s="294"/>
      <c r="L921" s="294"/>
      <c r="M921" s="295"/>
    </row>
    <row r="922" spans="2:13" ht="19.600000000000001" customHeight="1" x14ac:dyDescent="0.25">
      <c r="B922" s="282" t="s">
        <v>3729</v>
      </c>
      <c r="C922" s="283" t="str">
        <f>IF(IF(ISERROR(HLOOKUP($B922,'Base facturation'!$C$4:$ALN$59,C$4,0)),"",HLOOKUP($B922,'Base facturation'!$C$4:$ALN$59,C$4,0))=0,"",IF(ISERROR(HLOOKUP($B922,'Base facturation'!$C$4:$ALN$59,C$4,0)),"",HLOOKUP($B922,'Base facturation'!$C$4:$ALN$59,C$4,0)))</f>
        <v/>
      </c>
      <c r="D922" s="283" t="str">
        <f>IF(IF(ISERROR(HLOOKUP($B922,'Base facturation'!$C$4:$ALN$59,D$4,0)),"",HLOOKUP($B922,'Base facturation'!$C$4:$ALN$59,D$4,0))=0,"",IF(ISERROR(HLOOKUP($B922,'Base facturation'!$C$4:$ALN$59,D$4,0)),"",HLOOKUP($B922,'Base facturation'!$C$4:$ALN$59,D$4,0)))</f>
        <v/>
      </c>
      <c r="E922" s="283" t="str">
        <f>IF(IF(ISERROR(HLOOKUP($B922,'Base facturation'!$C$4:$ALN$59,E$4,0)),"",HLOOKUP($B922,'Base facturation'!$C$4:$ALN$59,E$4,0))=0,"",IF(ISERROR(HLOOKUP($B922,'Base facturation'!$C$4:$ALN$59,E$4,0)),"",HLOOKUP($B922,'Base facturation'!$C$4:$ALN$59,E$4,0)))</f>
        <v/>
      </c>
      <c r="F922" s="287" t="str">
        <f>IF(IF(ISERROR(HLOOKUP($B922,'Base facturation'!$C$4:$ALN$59,F$4,0)),"",HLOOKUP($B922,'Base facturation'!$C$4:$ALN$59,F$4,0))=0,"",IF(ISERROR(HLOOKUP($B922,'Base facturation'!$C$4:$ALN$59,F$4,0)),"",HLOOKUP($B922,'Base facturation'!$C$4:$ALN$59,F$4,0)))</f>
        <v/>
      </c>
      <c r="G922" s="309" t="str">
        <f>IF(IF(ISERROR(HLOOKUP($B922,'Base facturation'!$C$4:$ALN$59,G$4,0)),"",HLOOKUP($B922,'Base facturation'!$C$4:$ALN$59,G$4,0))=0,"",IF(ISERROR(HLOOKUP($B922,'Base facturation'!$C$4:$ALN$59,G$4,0)),"",HLOOKUP($B922,'Base facturation'!$C$4:$ALN$59,G$4,0)))</f>
        <v/>
      </c>
      <c r="H922" s="309" t="str">
        <f>IF(IF(ISERROR(HLOOKUP($B922,'Base facturation'!$C$4:$ALN$59,H$4,0)),"",HLOOKUP($B922,'Base facturation'!$C$4:$ALN$59,H$4,0))=0,"",IF(ISERROR(HLOOKUP($B922,'Base facturation'!$C$4:$ALN$59,H$4,0)),"",HLOOKUP($B922,'Base facturation'!$C$4:$ALN$59,H$4,0)))</f>
        <v/>
      </c>
      <c r="I922" s="287" t="str">
        <f t="shared" si="14"/>
        <v/>
      </c>
      <c r="J922" s="299"/>
      <c r="K922" s="294"/>
      <c r="L922" s="294"/>
      <c r="M922" s="295"/>
    </row>
    <row r="923" spans="2:13" ht="19.600000000000001" customHeight="1" x14ac:dyDescent="0.25">
      <c r="B923" s="282" t="s">
        <v>3730</v>
      </c>
      <c r="C923" s="283" t="str">
        <f>IF(IF(ISERROR(HLOOKUP($B923,'Base facturation'!$C$4:$ALN$59,C$4,0)),"",HLOOKUP($B923,'Base facturation'!$C$4:$ALN$59,C$4,0))=0,"",IF(ISERROR(HLOOKUP($B923,'Base facturation'!$C$4:$ALN$59,C$4,0)),"",HLOOKUP($B923,'Base facturation'!$C$4:$ALN$59,C$4,0)))</f>
        <v/>
      </c>
      <c r="D923" s="283" t="str">
        <f>IF(IF(ISERROR(HLOOKUP($B923,'Base facturation'!$C$4:$ALN$59,D$4,0)),"",HLOOKUP($B923,'Base facturation'!$C$4:$ALN$59,D$4,0))=0,"",IF(ISERROR(HLOOKUP($B923,'Base facturation'!$C$4:$ALN$59,D$4,0)),"",HLOOKUP($B923,'Base facturation'!$C$4:$ALN$59,D$4,0)))</f>
        <v/>
      </c>
      <c r="E923" s="283" t="str">
        <f>IF(IF(ISERROR(HLOOKUP($B923,'Base facturation'!$C$4:$ALN$59,E$4,0)),"",HLOOKUP($B923,'Base facturation'!$C$4:$ALN$59,E$4,0))=0,"",IF(ISERROR(HLOOKUP($B923,'Base facturation'!$C$4:$ALN$59,E$4,0)),"",HLOOKUP($B923,'Base facturation'!$C$4:$ALN$59,E$4,0)))</f>
        <v/>
      </c>
      <c r="F923" s="287" t="str">
        <f>IF(IF(ISERROR(HLOOKUP($B923,'Base facturation'!$C$4:$ALN$59,F$4,0)),"",HLOOKUP($B923,'Base facturation'!$C$4:$ALN$59,F$4,0))=0,"",IF(ISERROR(HLOOKUP($B923,'Base facturation'!$C$4:$ALN$59,F$4,0)),"",HLOOKUP($B923,'Base facturation'!$C$4:$ALN$59,F$4,0)))</f>
        <v/>
      </c>
      <c r="G923" s="309" t="str">
        <f>IF(IF(ISERROR(HLOOKUP($B923,'Base facturation'!$C$4:$ALN$59,G$4,0)),"",HLOOKUP($B923,'Base facturation'!$C$4:$ALN$59,G$4,0))=0,"",IF(ISERROR(HLOOKUP($B923,'Base facturation'!$C$4:$ALN$59,G$4,0)),"",HLOOKUP($B923,'Base facturation'!$C$4:$ALN$59,G$4,0)))</f>
        <v/>
      </c>
      <c r="H923" s="309" t="str">
        <f>IF(IF(ISERROR(HLOOKUP($B923,'Base facturation'!$C$4:$ALN$59,H$4,0)),"",HLOOKUP($B923,'Base facturation'!$C$4:$ALN$59,H$4,0))=0,"",IF(ISERROR(HLOOKUP($B923,'Base facturation'!$C$4:$ALN$59,H$4,0)),"",HLOOKUP($B923,'Base facturation'!$C$4:$ALN$59,H$4,0)))</f>
        <v/>
      </c>
      <c r="I923" s="287" t="str">
        <f t="shared" si="14"/>
        <v/>
      </c>
      <c r="J923" s="299"/>
      <c r="K923" s="294"/>
      <c r="L923" s="294"/>
      <c r="M923" s="295"/>
    </row>
    <row r="924" spans="2:13" ht="19.600000000000001" customHeight="1" x14ac:dyDescent="0.25">
      <c r="B924" s="282" t="s">
        <v>3731</v>
      </c>
      <c r="C924" s="283" t="str">
        <f>IF(IF(ISERROR(HLOOKUP($B924,'Base facturation'!$C$4:$ALN$59,C$4,0)),"",HLOOKUP($B924,'Base facturation'!$C$4:$ALN$59,C$4,0))=0,"",IF(ISERROR(HLOOKUP($B924,'Base facturation'!$C$4:$ALN$59,C$4,0)),"",HLOOKUP($B924,'Base facturation'!$C$4:$ALN$59,C$4,0)))</f>
        <v/>
      </c>
      <c r="D924" s="283" t="str">
        <f>IF(IF(ISERROR(HLOOKUP($B924,'Base facturation'!$C$4:$ALN$59,D$4,0)),"",HLOOKUP($B924,'Base facturation'!$C$4:$ALN$59,D$4,0))=0,"",IF(ISERROR(HLOOKUP($B924,'Base facturation'!$C$4:$ALN$59,D$4,0)),"",HLOOKUP($B924,'Base facturation'!$C$4:$ALN$59,D$4,0)))</f>
        <v/>
      </c>
      <c r="E924" s="283" t="str">
        <f>IF(IF(ISERROR(HLOOKUP($B924,'Base facturation'!$C$4:$ALN$59,E$4,0)),"",HLOOKUP($B924,'Base facturation'!$C$4:$ALN$59,E$4,0))=0,"",IF(ISERROR(HLOOKUP($B924,'Base facturation'!$C$4:$ALN$59,E$4,0)),"",HLOOKUP($B924,'Base facturation'!$C$4:$ALN$59,E$4,0)))</f>
        <v/>
      </c>
      <c r="F924" s="287" t="str">
        <f>IF(IF(ISERROR(HLOOKUP($B924,'Base facturation'!$C$4:$ALN$59,F$4,0)),"",HLOOKUP($B924,'Base facturation'!$C$4:$ALN$59,F$4,0))=0,"",IF(ISERROR(HLOOKUP($B924,'Base facturation'!$C$4:$ALN$59,F$4,0)),"",HLOOKUP($B924,'Base facturation'!$C$4:$ALN$59,F$4,0)))</f>
        <v/>
      </c>
      <c r="G924" s="309" t="str">
        <f>IF(IF(ISERROR(HLOOKUP($B924,'Base facturation'!$C$4:$ALN$59,G$4,0)),"",HLOOKUP($B924,'Base facturation'!$C$4:$ALN$59,G$4,0))=0,"",IF(ISERROR(HLOOKUP($B924,'Base facturation'!$C$4:$ALN$59,G$4,0)),"",HLOOKUP($B924,'Base facturation'!$C$4:$ALN$59,G$4,0)))</f>
        <v/>
      </c>
      <c r="H924" s="309" t="str">
        <f>IF(IF(ISERROR(HLOOKUP($B924,'Base facturation'!$C$4:$ALN$59,H$4,0)),"",HLOOKUP($B924,'Base facturation'!$C$4:$ALN$59,H$4,0))=0,"",IF(ISERROR(HLOOKUP($B924,'Base facturation'!$C$4:$ALN$59,H$4,0)),"",HLOOKUP($B924,'Base facturation'!$C$4:$ALN$59,H$4,0)))</f>
        <v/>
      </c>
      <c r="I924" s="287" t="str">
        <f t="shared" si="14"/>
        <v/>
      </c>
      <c r="J924" s="299"/>
      <c r="K924" s="294"/>
      <c r="L924" s="294"/>
      <c r="M924" s="295"/>
    </row>
    <row r="925" spans="2:13" ht="19.600000000000001" customHeight="1" x14ac:dyDescent="0.25">
      <c r="B925" s="282" t="s">
        <v>3732</v>
      </c>
      <c r="C925" s="283" t="str">
        <f>IF(IF(ISERROR(HLOOKUP($B925,'Base facturation'!$C$4:$ALN$59,C$4,0)),"",HLOOKUP($B925,'Base facturation'!$C$4:$ALN$59,C$4,0))=0,"",IF(ISERROR(HLOOKUP($B925,'Base facturation'!$C$4:$ALN$59,C$4,0)),"",HLOOKUP($B925,'Base facturation'!$C$4:$ALN$59,C$4,0)))</f>
        <v/>
      </c>
      <c r="D925" s="283" t="str">
        <f>IF(IF(ISERROR(HLOOKUP($B925,'Base facturation'!$C$4:$ALN$59,D$4,0)),"",HLOOKUP($B925,'Base facturation'!$C$4:$ALN$59,D$4,0))=0,"",IF(ISERROR(HLOOKUP($B925,'Base facturation'!$C$4:$ALN$59,D$4,0)),"",HLOOKUP($B925,'Base facturation'!$C$4:$ALN$59,D$4,0)))</f>
        <v/>
      </c>
      <c r="E925" s="283" t="str">
        <f>IF(IF(ISERROR(HLOOKUP($B925,'Base facturation'!$C$4:$ALN$59,E$4,0)),"",HLOOKUP($B925,'Base facturation'!$C$4:$ALN$59,E$4,0))=0,"",IF(ISERROR(HLOOKUP($B925,'Base facturation'!$C$4:$ALN$59,E$4,0)),"",HLOOKUP($B925,'Base facturation'!$C$4:$ALN$59,E$4,0)))</f>
        <v/>
      </c>
      <c r="F925" s="287" t="str">
        <f>IF(IF(ISERROR(HLOOKUP($B925,'Base facturation'!$C$4:$ALN$59,F$4,0)),"",HLOOKUP($B925,'Base facturation'!$C$4:$ALN$59,F$4,0))=0,"",IF(ISERROR(HLOOKUP($B925,'Base facturation'!$C$4:$ALN$59,F$4,0)),"",HLOOKUP($B925,'Base facturation'!$C$4:$ALN$59,F$4,0)))</f>
        <v/>
      </c>
      <c r="G925" s="309" t="str">
        <f>IF(IF(ISERROR(HLOOKUP($B925,'Base facturation'!$C$4:$ALN$59,G$4,0)),"",HLOOKUP($B925,'Base facturation'!$C$4:$ALN$59,G$4,0))=0,"",IF(ISERROR(HLOOKUP($B925,'Base facturation'!$C$4:$ALN$59,G$4,0)),"",HLOOKUP($B925,'Base facturation'!$C$4:$ALN$59,G$4,0)))</f>
        <v/>
      </c>
      <c r="H925" s="309" t="str">
        <f>IF(IF(ISERROR(HLOOKUP($B925,'Base facturation'!$C$4:$ALN$59,H$4,0)),"",HLOOKUP($B925,'Base facturation'!$C$4:$ALN$59,H$4,0))=0,"",IF(ISERROR(HLOOKUP($B925,'Base facturation'!$C$4:$ALN$59,H$4,0)),"",HLOOKUP($B925,'Base facturation'!$C$4:$ALN$59,H$4,0)))</f>
        <v/>
      </c>
      <c r="I925" s="287" t="str">
        <f t="shared" si="14"/>
        <v/>
      </c>
      <c r="J925" s="299"/>
      <c r="K925" s="294"/>
      <c r="L925" s="294"/>
      <c r="M925" s="295"/>
    </row>
    <row r="926" spans="2:13" ht="19.600000000000001" customHeight="1" x14ac:dyDescent="0.25">
      <c r="B926" s="282" t="s">
        <v>3733</v>
      </c>
      <c r="C926" s="283" t="str">
        <f>IF(IF(ISERROR(HLOOKUP($B926,'Base facturation'!$C$4:$ALN$59,C$4,0)),"",HLOOKUP($B926,'Base facturation'!$C$4:$ALN$59,C$4,0))=0,"",IF(ISERROR(HLOOKUP($B926,'Base facturation'!$C$4:$ALN$59,C$4,0)),"",HLOOKUP($B926,'Base facturation'!$C$4:$ALN$59,C$4,0)))</f>
        <v/>
      </c>
      <c r="D926" s="283" t="str">
        <f>IF(IF(ISERROR(HLOOKUP($B926,'Base facturation'!$C$4:$ALN$59,D$4,0)),"",HLOOKUP($B926,'Base facturation'!$C$4:$ALN$59,D$4,0))=0,"",IF(ISERROR(HLOOKUP($B926,'Base facturation'!$C$4:$ALN$59,D$4,0)),"",HLOOKUP($B926,'Base facturation'!$C$4:$ALN$59,D$4,0)))</f>
        <v/>
      </c>
      <c r="E926" s="283" t="str">
        <f>IF(IF(ISERROR(HLOOKUP($B926,'Base facturation'!$C$4:$ALN$59,E$4,0)),"",HLOOKUP($B926,'Base facturation'!$C$4:$ALN$59,E$4,0))=0,"",IF(ISERROR(HLOOKUP($B926,'Base facturation'!$C$4:$ALN$59,E$4,0)),"",HLOOKUP($B926,'Base facturation'!$C$4:$ALN$59,E$4,0)))</f>
        <v/>
      </c>
      <c r="F926" s="287" t="str">
        <f>IF(IF(ISERROR(HLOOKUP($B926,'Base facturation'!$C$4:$ALN$59,F$4,0)),"",HLOOKUP($B926,'Base facturation'!$C$4:$ALN$59,F$4,0))=0,"",IF(ISERROR(HLOOKUP($B926,'Base facturation'!$C$4:$ALN$59,F$4,0)),"",HLOOKUP($B926,'Base facturation'!$C$4:$ALN$59,F$4,0)))</f>
        <v/>
      </c>
      <c r="G926" s="309" t="str">
        <f>IF(IF(ISERROR(HLOOKUP($B926,'Base facturation'!$C$4:$ALN$59,G$4,0)),"",HLOOKUP($B926,'Base facturation'!$C$4:$ALN$59,G$4,0))=0,"",IF(ISERROR(HLOOKUP($B926,'Base facturation'!$C$4:$ALN$59,G$4,0)),"",HLOOKUP($B926,'Base facturation'!$C$4:$ALN$59,G$4,0)))</f>
        <v/>
      </c>
      <c r="H926" s="309" t="str">
        <f>IF(IF(ISERROR(HLOOKUP($B926,'Base facturation'!$C$4:$ALN$59,H$4,0)),"",HLOOKUP($B926,'Base facturation'!$C$4:$ALN$59,H$4,0))=0,"",IF(ISERROR(HLOOKUP($B926,'Base facturation'!$C$4:$ALN$59,H$4,0)),"",HLOOKUP($B926,'Base facturation'!$C$4:$ALN$59,H$4,0)))</f>
        <v/>
      </c>
      <c r="I926" s="287" t="str">
        <f t="shared" si="14"/>
        <v/>
      </c>
      <c r="J926" s="299"/>
      <c r="K926" s="294"/>
      <c r="L926" s="294"/>
      <c r="M926" s="295"/>
    </row>
    <row r="927" spans="2:13" ht="19.600000000000001" customHeight="1" x14ac:dyDescent="0.25">
      <c r="B927" s="282" t="s">
        <v>3734</v>
      </c>
      <c r="C927" s="283" t="str">
        <f>IF(IF(ISERROR(HLOOKUP($B927,'Base facturation'!$C$4:$ALN$59,C$4,0)),"",HLOOKUP($B927,'Base facturation'!$C$4:$ALN$59,C$4,0))=0,"",IF(ISERROR(HLOOKUP($B927,'Base facturation'!$C$4:$ALN$59,C$4,0)),"",HLOOKUP($B927,'Base facturation'!$C$4:$ALN$59,C$4,0)))</f>
        <v/>
      </c>
      <c r="D927" s="283" t="str">
        <f>IF(IF(ISERROR(HLOOKUP($B927,'Base facturation'!$C$4:$ALN$59,D$4,0)),"",HLOOKUP($B927,'Base facturation'!$C$4:$ALN$59,D$4,0))=0,"",IF(ISERROR(HLOOKUP($B927,'Base facturation'!$C$4:$ALN$59,D$4,0)),"",HLOOKUP($B927,'Base facturation'!$C$4:$ALN$59,D$4,0)))</f>
        <v/>
      </c>
      <c r="E927" s="283" t="str">
        <f>IF(IF(ISERROR(HLOOKUP($B927,'Base facturation'!$C$4:$ALN$59,E$4,0)),"",HLOOKUP($B927,'Base facturation'!$C$4:$ALN$59,E$4,0))=0,"",IF(ISERROR(HLOOKUP($B927,'Base facturation'!$C$4:$ALN$59,E$4,0)),"",HLOOKUP($B927,'Base facturation'!$C$4:$ALN$59,E$4,0)))</f>
        <v/>
      </c>
      <c r="F927" s="287" t="str">
        <f>IF(IF(ISERROR(HLOOKUP($B927,'Base facturation'!$C$4:$ALN$59,F$4,0)),"",HLOOKUP($B927,'Base facturation'!$C$4:$ALN$59,F$4,0))=0,"",IF(ISERROR(HLOOKUP($B927,'Base facturation'!$C$4:$ALN$59,F$4,0)),"",HLOOKUP($B927,'Base facturation'!$C$4:$ALN$59,F$4,0)))</f>
        <v/>
      </c>
      <c r="G927" s="309" t="str">
        <f>IF(IF(ISERROR(HLOOKUP($B927,'Base facturation'!$C$4:$ALN$59,G$4,0)),"",HLOOKUP($B927,'Base facturation'!$C$4:$ALN$59,G$4,0))=0,"",IF(ISERROR(HLOOKUP($B927,'Base facturation'!$C$4:$ALN$59,G$4,0)),"",HLOOKUP($B927,'Base facturation'!$C$4:$ALN$59,G$4,0)))</f>
        <v/>
      </c>
      <c r="H927" s="309" t="str">
        <f>IF(IF(ISERROR(HLOOKUP($B927,'Base facturation'!$C$4:$ALN$59,H$4,0)),"",HLOOKUP($B927,'Base facturation'!$C$4:$ALN$59,H$4,0))=0,"",IF(ISERROR(HLOOKUP($B927,'Base facturation'!$C$4:$ALN$59,H$4,0)),"",HLOOKUP($B927,'Base facturation'!$C$4:$ALN$59,H$4,0)))</f>
        <v/>
      </c>
      <c r="I927" s="287" t="str">
        <f t="shared" si="14"/>
        <v/>
      </c>
      <c r="J927" s="299"/>
      <c r="K927" s="294"/>
      <c r="L927" s="294"/>
      <c r="M927" s="295"/>
    </row>
    <row r="928" spans="2:13" ht="19.600000000000001" customHeight="1" x14ac:dyDescent="0.25">
      <c r="B928" s="282" t="s">
        <v>3735</v>
      </c>
      <c r="C928" s="283" t="str">
        <f>IF(IF(ISERROR(HLOOKUP($B928,'Base facturation'!$C$4:$ALN$59,C$4,0)),"",HLOOKUP($B928,'Base facturation'!$C$4:$ALN$59,C$4,0))=0,"",IF(ISERROR(HLOOKUP($B928,'Base facturation'!$C$4:$ALN$59,C$4,0)),"",HLOOKUP($B928,'Base facturation'!$C$4:$ALN$59,C$4,0)))</f>
        <v/>
      </c>
      <c r="D928" s="283" t="str">
        <f>IF(IF(ISERROR(HLOOKUP($B928,'Base facturation'!$C$4:$ALN$59,D$4,0)),"",HLOOKUP($B928,'Base facturation'!$C$4:$ALN$59,D$4,0))=0,"",IF(ISERROR(HLOOKUP($B928,'Base facturation'!$C$4:$ALN$59,D$4,0)),"",HLOOKUP($B928,'Base facturation'!$C$4:$ALN$59,D$4,0)))</f>
        <v/>
      </c>
      <c r="E928" s="283" t="str">
        <f>IF(IF(ISERROR(HLOOKUP($B928,'Base facturation'!$C$4:$ALN$59,E$4,0)),"",HLOOKUP($B928,'Base facturation'!$C$4:$ALN$59,E$4,0))=0,"",IF(ISERROR(HLOOKUP($B928,'Base facturation'!$C$4:$ALN$59,E$4,0)),"",HLOOKUP($B928,'Base facturation'!$C$4:$ALN$59,E$4,0)))</f>
        <v/>
      </c>
      <c r="F928" s="287" t="str">
        <f>IF(IF(ISERROR(HLOOKUP($B928,'Base facturation'!$C$4:$ALN$59,F$4,0)),"",HLOOKUP($B928,'Base facturation'!$C$4:$ALN$59,F$4,0))=0,"",IF(ISERROR(HLOOKUP($B928,'Base facturation'!$C$4:$ALN$59,F$4,0)),"",HLOOKUP($B928,'Base facturation'!$C$4:$ALN$59,F$4,0)))</f>
        <v/>
      </c>
      <c r="G928" s="309" t="str">
        <f>IF(IF(ISERROR(HLOOKUP($B928,'Base facturation'!$C$4:$ALN$59,G$4,0)),"",HLOOKUP($B928,'Base facturation'!$C$4:$ALN$59,G$4,0))=0,"",IF(ISERROR(HLOOKUP($B928,'Base facturation'!$C$4:$ALN$59,G$4,0)),"",HLOOKUP($B928,'Base facturation'!$C$4:$ALN$59,G$4,0)))</f>
        <v/>
      </c>
      <c r="H928" s="309" t="str">
        <f>IF(IF(ISERROR(HLOOKUP($B928,'Base facturation'!$C$4:$ALN$59,H$4,0)),"",HLOOKUP($B928,'Base facturation'!$C$4:$ALN$59,H$4,0))=0,"",IF(ISERROR(HLOOKUP($B928,'Base facturation'!$C$4:$ALN$59,H$4,0)),"",HLOOKUP($B928,'Base facturation'!$C$4:$ALN$59,H$4,0)))</f>
        <v/>
      </c>
      <c r="I928" s="287" t="str">
        <f t="shared" si="14"/>
        <v/>
      </c>
      <c r="J928" s="299"/>
      <c r="K928" s="294"/>
      <c r="L928" s="294"/>
      <c r="M928" s="295"/>
    </row>
    <row r="929" spans="2:13" ht="19.600000000000001" customHeight="1" x14ac:dyDescent="0.25">
      <c r="B929" s="282" t="s">
        <v>3736</v>
      </c>
      <c r="C929" s="283" t="str">
        <f>IF(IF(ISERROR(HLOOKUP($B929,'Base facturation'!$C$4:$ALN$59,C$4,0)),"",HLOOKUP($B929,'Base facturation'!$C$4:$ALN$59,C$4,0))=0,"",IF(ISERROR(HLOOKUP($B929,'Base facturation'!$C$4:$ALN$59,C$4,0)),"",HLOOKUP($B929,'Base facturation'!$C$4:$ALN$59,C$4,0)))</f>
        <v/>
      </c>
      <c r="D929" s="283" t="str">
        <f>IF(IF(ISERROR(HLOOKUP($B929,'Base facturation'!$C$4:$ALN$59,D$4,0)),"",HLOOKUP($B929,'Base facturation'!$C$4:$ALN$59,D$4,0))=0,"",IF(ISERROR(HLOOKUP($B929,'Base facturation'!$C$4:$ALN$59,D$4,0)),"",HLOOKUP($B929,'Base facturation'!$C$4:$ALN$59,D$4,0)))</f>
        <v/>
      </c>
      <c r="E929" s="283" t="str">
        <f>IF(IF(ISERROR(HLOOKUP($B929,'Base facturation'!$C$4:$ALN$59,E$4,0)),"",HLOOKUP($B929,'Base facturation'!$C$4:$ALN$59,E$4,0))=0,"",IF(ISERROR(HLOOKUP($B929,'Base facturation'!$C$4:$ALN$59,E$4,0)),"",HLOOKUP($B929,'Base facturation'!$C$4:$ALN$59,E$4,0)))</f>
        <v/>
      </c>
      <c r="F929" s="287" t="str">
        <f>IF(IF(ISERROR(HLOOKUP($B929,'Base facturation'!$C$4:$ALN$59,F$4,0)),"",HLOOKUP($B929,'Base facturation'!$C$4:$ALN$59,F$4,0))=0,"",IF(ISERROR(HLOOKUP($B929,'Base facturation'!$C$4:$ALN$59,F$4,0)),"",HLOOKUP($B929,'Base facturation'!$C$4:$ALN$59,F$4,0)))</f>
        <v/>
      </c>
      <c r="G929" s="309" t="str">
        <f>IF(IF(ISERROR(HLOOKUP($B929,'Base facturation'!$C$4:$ALN$59,G$4,0)),"",HLOOKUP($B929,'Base facturation'!$C$4:$ALN$59,G$4,0))=0,"",IF(ISERROR(HLOOKUP($B929,'Base facturation'!$C$4:$ALN$59,G$4,0)),"",HLOOKUP($B929,'Base facturation'!$C$4:$ALN$59,G$4,0)))</f>
        <v/>
      </c>
      <c r="H929" s="309" t="str">
        <f>IF(IF(ISERROR(HLOOKUP($B929,'Base facturation'!$C$4:$ALN$59,H$4,0)),"",HLOOKUP($B929,'Base facturation'!$C$4:$ALN$59,H$4,0))=0,"",IF(ISERROR(HLOOKUP($B929,'Base facturation'!$C$4:$ALN$59,H$4,0)),"",HLOOKUP($B929,'Base facturation'!$C$4:$ALN$59,H$4,0)))</f>
        <v/>
      </c>
      <c r="I929" s="287" t="str">
        <f t="shared" si="14"/>
        <v/>
      </c>
      <c r="J929" s="299"/>
      <c r="K929" s="294"/>
      <c r="L929" s="294"/>
      <c r="M929" s="295"/>
    </row>
    <row r="930" spans="2:13" ht="19.600000000000001" customHeight="1" x14ac:dyDescent="0.25">
      <c r="B930" s="282" t="s">
        <v>3737</v>
      </c>
      <c r="C930" s="283" t="str">
        <f>IF(IF(ISERROR(HLOOKUP($B930,'Base facturation'!$C$4:$ALN$59,C$4,0)),"",HLOOKUP($B930,'Base facturation'!$C$4:$ALN$59,C$4,0))=0,"",IF(ISERROR(HLOOKUP($B930,'Base facturation'!$C$4:$ALN$59,C$4,0)),"",HLOOKUP($B930,'Base facturation'!$C$4:$ALN$59,C$4,0)))</f>
        <v/>
      </c>
      <c r="D930" s="283" t="str">
        <f>IF(IF(ISERROR(HLOOKUP($B930,'Base facturation'!$C$4:$ALN$59,D$4,0)),"",HLOOKUP($B930,'Base facturation'!$C$4:$ALN$59,D$4,0))=0,"",IF(ISERROR(HLOOKUP($B930,'Base facturation'!$C$4:$ALN$59,D$4,0)),"",HLOOKUP($B930,'Base facturation'!$C$4:$ALN$59,D$4,0)))</f>
        <v/>
      </c>
      <c r="E930" s="283" t="str">
        <f>IF(IF(ISERROR(HLOOKUP($B930,'Base facturation'!$C$4:$ALN$59,E$4,0)),"",HLOOKUP($B930,'Base facturation'!$C$4:$ALN$59,E$4,0))=0,"",IF(ISERROR(HLOOKUP($B930,'Base facturation'!$C$4:$ALN$59,E$4,0)),"",HLOOKUP($B930,'Base facturation'!$C$4:$ALN$59,E$4,0)))</f>
        <v/>
      </c>
      <c r="F930" s="287" t="str">
        <f>IF(IF(ISERROR(HLOOKUP($B930,'Base facturation'!$C$4:$ALN$59,F$4,0)),"",HLOOKUP($B930,'Base facturation'!$C$4:$ALN$59,F$4,0))=0,"",IF(ISERROR(HLOOKUP($B930,'Base facturation'!$C$4:$ALN$59,F$4,0)),"",HLOOKUP($B930,'Base facturation'!$C$4:$ALN$59,F$4,0)))</f>
        <v/>
      </c>
      <c r="G930" s="309" t="str">
        <f>IF(IF(ISERROR(HLOOKUP($B930,'Base facturation'!$C$4:$ALN$59,G$4,0)),"",HLOOKUP($B930,'Base facturation'!$C$4:$ALN$59,G$4,0))=0,"",IF(ISERROR(HLOOKUP($B930,'Base facturation'!$C$4:$ALN$59,G$4,0)),"",HLOOKUP($B930,'Base facturation'!$C$4:$ALN$59,G$4,0)))</f>
        <v/>
      </c>
      <c r="H930" s="309" t="str">
        <f>IF(IF(ISERROR(HLOOKUP($B930,'Base facturation'!$C$4:$ALN$59,H$4,0)),"",HLOOKUP($B930,'Base facturation'!$C$4:$ALN$59,H$4,0))=0,"",IF(ISERROR(HLOOKUP($B930,'Base facturation'!$C$4:$ALN$59,H$4,0)),"",HLOOKUP($B930,'Base facturation'!$C$4:$ALN$59,H$4,0)))</f>
        <v/>
      </c>
      <c r="I930" s="287" t="str">
        <f t="shared" si="14"/>
        <v/>
      </c>
      <c r="J930" s="299"/>
      <c r="K930" s="294"/>
      <c r="L930" s="294"/>
      <c r="M930" s="295"/>
    </row>
    <row r="931" spans="2:13" ht="19.600000000000001" customHeight="1" x14ac:dyDescent="0.25">
      <c r="B931" s="282" t="s">
        <v>3738</v>
      </c>
      <c r="C931" s="283" t="str">
        <f>IF(IF(ISERROR(HLOOKUP($B931,'Base facturation'!$C$4:$ALN$59,C$4,0)),"",HLOOKUP($B931,'Base facturation'!$C$4:$ALN$59,C$4,0))=0,"",IF(ISERROR(HLOOKUP($B931,'Base facturation'!$C$4:$ALN$59,C$4,0)),"",HLOOKUP($B931,'Base facturation'!$C$4:$ALN$59,C$4,0)))</f>
        <v/>
      </c>
      <c r="D931" s="283" t="str">
        <f>IF(IF(ISERROR(HLOOKUP($B931,'Base facturation'!$C$4:$ALN$59,D$4,0)),"",HLOOKUP($B931,'Base facturation'!$C$4:$ALN$59,D$4,0))=0,"",IF(ISERROR(HLOOKUP($B931,'Base facturation'!$C$4:$ALN$59,D$4,0)),"",HLOOKUP($B931,'Base facturation'!$C$4:$ALN$59,D$4,0)))</f>
        <v/>
      </c>
      <c r="E931" s="283" t="str">
        <f>IF(IF(ISERROR(HLOOKUP($B931,'Base facturation'!$C$4:$ALN$59,E$4,0)),"",HLOOKUP($B931,'Base facturation'!$C$4:$ALN$59,E$4,0))=0,"",IF(ISERROR(HLOOKUP($B931,'Base facturation'!$C$4:$ALN$59,E$4,0)),"",HLOOKUP($B931,'Base facturation'!$C$4:$ALN$59,E$4,0)))</f>
        <v/>
      </c>
      <c r="F931" s="287" t="str">
        <f>IF(IF(ISERROR(HLOOKUP($B931,'Base facturation'!$C$4:$ALN$59,F$4,0)),"",HLOOKUP($B931,'Base facturation'!$C$4:$ALN$59,F$4,0))=0,"",IF(ISERROR(HLOOKUP($B931,'Base facturation'!$C$4:$ALN$59,F$4,0)),"",HLOOKUP($B931,'Base facturation'!$C$4:$ALN$59,F$4,0)))</f>
        <v/>
      </c>
      <c r="G931" s="309" t="str">
        <f>IF(IF(ISERROR(HLOOKUP($B931,'Base facturation'!$C$4:$ALN$59,G$4,0)),"",HLOOKUP($B931,'Base facturation'!$C$4:$ALN$59,G$4,0))=0,"",IF(ISERROR(HLOOKUP($B931,'Base facturation'!$C$4:$ALN$59,G$4,0)),"",HLOOKUP($B931,'Base facturation'!$C$4:$ALN$59,G$4,0)))</f>
        <v/>
      </c>
      <c r="H931" s="309" t="str">
        <f>IF(IF(ISERROR(HLOOKUP($B931,'Base facturation'!$C$4:$ALN$59,H$4,0)),"",HLOOKUP($B931,'Base facturation'!$C$4:$ALN$59,H$4,0))=0,"",IF(ISERROR(HLOOKUP($B931,'Base facturation'!$C$4:$ALN$59,H$4,0)),"",HLOOKUP($B931,'Base facturation'!$C$4:$ALN$59,H$4,0)))</f>
        <v/>
      </c>
      <c r="I931" s="287" t="str">
        <f t="shared" si="14"/>
        <v/>
      </c>
      <c r="J931" s="299"/>
      <c r="K931" s="294"/>
      <c r="L931" s="294"/>
      <c r="M931" s="295"/>
    </row>
    <row r="932" spans="2:13" ht="19.600000000000001" customHeight="1" x14ac:dyDescent="0.25">
      <c r="B932" s="282" t="s">
        <v>3739</v>
      </c>
      <c r="C932" s="283" t="str">
        <f>IF(IF(ISERROR(HLOOKUP($B932,'Base facturation'!$C$4:$ALN$59,C$4,0)),"",HLOOKUP($B932,'Base facturation'!$C$4:$ALN$59,C$4,0))=0,"",IF(ISERROR(HLOOKUP($B932,'Base facturation'!$C$4:$ALN$59,C$4,0)),"",HLOOKUP($B932,'Base facturation'!$C$4:$ALN$59,C$4,0)))</f>
        <v/>
      </c>
      <c r="D932" s="283" t="str">
        <f>IF(IF(ISERROR(HLOOKUP($B932,'Base facturation'!$C$4:$ALN$59,D$4,0)),"",HLOOKUP($B932,'Base facturation'!$C$4:$ALN$59,D$4,0))=0,"",IF(ISERROR(HLOOKUP($B932,'Base facturation'!$C$4:$ALN$59,D$4,0)),"",HLOOKUP($B932,'Base facturation'!$C$4:$ALN$59,D$4,0)))</f>
        <v/>
      </c>
      <c r="E932" s="283" t="str">
        <f>IF(IF(ISERROR(HLOOKUP($B932,'Base facturation'!$C$4:$ALN$59,E$4,0)),"",HLOOKUP($B932,'Base facturation'!$C$4:$ALN$59,E$4,0))=0,"",IF(ISERROR(HLOOKUP($B932,'Base facturation'!$C$4:$ALN$59,E$4,0)),"",HLOOKUP($B932,'Base facturation'!$C$4:$ALN$59,E$4,0)))</f>
        <v/>
      </c>
      <c r="F932" s="287" t="str">
        <f>IF(IF(ISERROR(HLOOKUP($B932,'Base facturation'!$C$4:$ALN$59,F$4,0)),"",HLOOKUP($B932,'Base facturation'!$C$4:$ALN$59,F$4,0))=0,"",IF(ISERROR(HLOOKUP($B932,'Base facturation'!$C$4:$ALN$59,F$4,0)),"",HLOOKUP($B932,'Base facturation'!$C$4:$ALN$59,F$4,0)))</f>
        <v/>
      </c>
      <c r="G932" s="309" t="str">
        <f>IF(IF(ISERROR(HLOOKUP($B932,'Base facturation'!$C$4:$ALN$59,G$4,0)),"",HLOOKUP($B932,'Base facturation'!$C$4:$ALN$59,G$4,0))=0,"",IF(ISERROR(HLOOKUP($B932,'Base facturation'!$C$4:$ALN$59,G$4,0)),"",HLOOKUP($B932,'Base facturation'!$C$4:$ALN$59,G$4,0)))</f>
        <v/>
      </c>
      <c r="H932" s="309" t="str">
        <f>IF(IF(ISERROR(HLOOKUP($B932,'Base facturation'!$C$4:$ALN$59,H$4,0)),"",HLOOKUP($B932,'Base facturation'!$C$4:$ALN$59,H$4,0))=0,"",IF(ISERROR(HLOOKUP($B932,'Base facturation'!$C$4:$ALN$59,H$4,0)),"",HLOOKUP($B932,'Base facturation'!$C$4:$ALN$59,H$4,0)))</f>
        <v/>
      </c>
      <c r="I932" s="287" t="str">
        <f t="shared" si="14"/>
        <v/>
      </c>
      <c r="J932" s="299"/>
      <c r="K932" s="294"/>
      <c r="L932" s="294"/>
      <c r="M932" s="295"/>
    </row>
    <row r="933" spans="2:13" ht="19.600000000000001" customHeight="1" x14ac:dyDescent="0.25">
      <c r="B933" s="282" t="s">
        <v>3740</v>
      </c>
      <c r="C933" s="283" t="str">
        <f>IF(IF(ISERROR(HLOOKUP($B933,'Base facturation'!$C$4:$ALN$59,C$4,0)),"",HLOOKUP($B933,'Base facturation'!$C$4:$ALN$59,C$4,0))=0,"",IF(ISERROR(HLOOKUP($B933,'Base facturation'!$C$4:$ALN$59,C$4,0)),"",HLOOKUP($B933,'Base facturation'!$C$4:$ALN$59,C$4,0)))</f>
        <v/>
      </c>
      <c r="D933" s="283" t="str">
        <f>IF(IF(ISERROR(HLOOKUP($B933,'Base facturation'!$C$4:$ALN$59,D$4,0)),"",HLOOKUP($B933,'Base facturation'!$C$4:$ALN$59,D$4,0))=0,"",IF(ISERROR(HLOOKUP($B933,'Base facturation'!$C$4:$ALN$59,D$4,0)),"",HLOOKUP($B933,'Base facturation'!$C$4:$ALN$59,D$4,0)))</f>
        <v/>
      </c>
      <c r="E933" s="283" t="str">
        <f>IF(IF(ISERROR(HLOOKUP($B933,'Base facturation'!$C$4:$ALN$59,E$4,0)),"",HLOOKUP($B933,'Base facturation'!$C$4:$ALN$59,E$4,0))=0,"",IF(ISERROR(HLOOKUP($B933,'Base facturation'!$C$4:$ALN$59,E$4,0)),"",HLOOKUP($B933,'Base facturation'!$C$4:$ALN$59,E$4,0)))</f>
        <v/>
      </c>
      <c r="F933" s="287" t="str">
        <f>IF(IF(ISERROR(HLOOKUP($B933,'Base facturation'!$C$4:$ALN$59,F$4,0)),"",HLOOKUP($B933,'Base facturation'!$C$4:$ALN$59,F$4,0))=0,"",IF(ISERROR(HLOOKUP($B933,'Base facturation'!$C$4:$ALN$59,F$4,0)),"",HLOOKUP($B933,'Base facturation'!$C$4:$ALN$59,F$4,0)))</f>
        <v/>
      </c>
      <c r="G933" s="309" t="str">
        <f>IF(IF(ISERROR(HLOOKUP($B933,'Base facturation'!$C$4:$ALN$59,G$4,0)),"",HLOOKUP($B933,'Base facturation'!$C$4:$ALN$59,G$4,0))=0,"",IF(ISERROR(HLOOKUP($B933,'Base facturation'!$C$4:$ALN$59,G$4,0)),"",HLOOKUP($B933,'Base facturation'!$C$4:$ALN$59,G$4,0)))</f>
        <v/>
      </c>
      <c r="H933" s="309" t="str">
        <f>IF(IF(ISERROR(HLOOKUP($B933,'Base facturation'!$C$4:$ALN$59,H$4,0)),"",HLOOKUP($B933,'Base facturation'!$C$4:$ALN$59,H$4,0))=0,"",IF(ISERROR(HLOOKUP($B933,'Base facturation'!$C$4:$ALN$59,H$4,0)),"",HLOOKUP($B933,'Base facturation'!$C$4:$ALN$59,H$4,0)))</f>
        <v/>
      </c>
      <c r="I933" s="287" t="str">
        <f t="shared" si="14"/>
        <v/>
      </c>
      <c r="J933" s="299"/>
      <c r="K933" s="294"/>
      <c r="L933" s="294"/>
      <c r="M933" s="295"/>
    </row>
    <row r="934" spans="2:13" ht="19.600000000000001" customHeight="1" x14ac:dyDescent="0.25">
      <c r="B934" s="282" t="s">
        <v>3741</v>
      </c>
      <c r="C934" s="283" t="str">
        <f>IF(IF(ISERROR(HLOOKUP($B934,'Base facturation'!$C$4:$ALN$59,C$4,0)),"",HLOOKUP($B934,'Base facturation'!$C$4:$ALN$59,C$4,0))=0,"",IF(ISERROR(HLOOKUP($B934,'Base facturation'!$C$4:$ALN$59,C$4,0)),"",HLOOKUP($B934,'Base facturation'!$C$4:$ALN$59,C$4,0)))</f>
        <v/>
      </c>
      <c r="D934" s="283" t="str">
        <f>IF(IF(ISERROR(HLOOKUP($B934,'Base facturation'!$C$4:$ALN$59,D$4,0)),"",HLOOKUP($B934,'Base facturation'!$C$4:$ALN$59,D$4,0))=0,"",IF(ISERROR(HLOOKUP($B934,'Base facturation'!$C$4:$ALN$59,D$4,0)),"",HLOOKUP($B934,'Base facturation'!$C$4:$ALN$59,D$4,0)))</f>
        <v/>
      </c>
      <c r="E934" s="283" t="str">
        <f>IF(IF(ISERROR(HLOOKUP($B934,'Base facturation'!$C$4:$ALN$59,E$4,0)),"",HLOOKUP($B934,'Base facturation'!$C$4:$ALN$59,E$4,0))=0,"",IF(ISERROR(HLOOKUP($B934,'Base facturation'!$C$4:$ALN$59,E$4,0)),"",HLOOKUP($B934,'Base facturation'!$C$4:$ALN$59,E$4,0)))</f>
        <v/>
      </c>
      <c r="F934" s="287" t="str">
        <f>IF(IF(ISERROR(HLOOKUP($B934,'Base facturation'!$C$4:$ALN$59,F$4,0)),"",HLOOKUP($B934,'Base facturation'!$C$4:$ALN$59,F$4,0))=0,"",IF(ISERROR(HLOOKUP($B934,'Base facturation'!$C$4:$ALN$59,F$4,0)),"",HLOOKUP($B934,'Base facturation'!$C$4:$ALN$59,F$4,0)))</f>
        <v/>
      </c>
      <c r="G934" s="309" t="str">
        <f>IF(IF(ISERROR(HLOOKUP($B934,'Base facturation'!$C$4:$ALN$59,G$4,0)),"",HLOOKUP($B934,'Base facturation'!$C$4:$ALN$59,G$4,0))=0,"",IF(ISERROR(HLOOKUP($B934,'Base facturation'!$C$4:$ALN$59,G$4,0)),"",HLOOKUP($B934,'Base facturation'!$C$4:$ALN$59,G$4,0)))</f>
        <v/>
      </c>
      <c r="H934" s="309" t="str">
        <f>IF(IF(ISERROR(HLOOKUP($B934,'Base facturation'!$C$4:$ALN$59,H$4,0)),"",HLOOKUP($B934,'Base facturation'!$C$4:$ALN$59,H$4,0))=0,"",IF(ISERROR(HLOOKUP($B934,'Base facturation'!$C$4:$ALN$59,H$4,0)),"",HLOOKUP($B934,'Base facturation'!$C$4:$ALN$59,H$4,0)))</f>
        <v/>
      </c>
      <c r="I934" s="287" t="str">
        <f t="shared" si="14"/>
        <v/>
      </c>
      <c r="J934" s="299"/>
      <c r="K934" s="294"/>
      <c r="L934" s="294"/>
      <c r="M934" s="295"/>
    </row>
    <row r="935" spans="2:13" ht="19.600000000000001" customHeight="1" x14ac:dyDescent="0.25">
      <c r="B935" s="282" t="s">
        <v>3742</v>
      </c>
      <c r="C935" s="283" t="str">
        <f>IF(IF(ISERROR(HLOOKUP($B935,'Base facturation'!$C$4:$ALN$59,C$4,0)),"",HLOOKUP($B935,'Base facturation'!$C$4:$ALN$59,C$4,0))=0,"",IF(ISERROR(HLOOKUP($B935,'Base facturation'!$C$4:$ALN$59,C$4,0)),"",HLOOKUP($B935,'Base facturation'!$C$4:$ALN$59,C$4,0)))</f>
        <v/>
      </c>
      <c r="D935" s="283" t="str">
        <f>IF(IF(ISERROR(HLOOKUP($B935,'Base facturation'!$C$4:$ALN$59,D$4,0)),"",HLOOKUP($B935,'Base facturation'!$C$4:$ALN$59,D$4,0))=0,"",IF(ISERROR(HLOOKUP($B935,'Base facturation'!$C$4:$ALN$59,D$4,0)),"",HLOOKUP($B935,'Base facturation'!$C$4:$ALN$59,D$4,0)))</f>
        <v/>
      </c>
      <c r="E935" s="283" t="str">
        <f>IF(IF(ISERROR(HLOOKUP($B935,'Base facturation'!$C$4:$ALN$59,E$4,0)),"",HLOOKUP($B935,'Base facturation'!$C$4:$ALN$59,E$4,0))=0,"",IF(ISERROR(HLOOKUP($B935,'Base facturation'!$C$4:$ALN$59,E$4,0)),"",HLOOKUP($B935,'Base facturation'!$C$4:$ALN$59,E$4,0)))</f>
        <v/>
      </c>
      <c r="F935" s="287" t="str">
        <f>IF(IF(ISERROR(HLOOKUP($B935,'Base facturation'!$C$4:$ALN$59,F$4,0)),"",HLOOKUP($B935,'Base facturation'!$C$4:$ALN$59,F$4,0))=0,"",IF(ISERROR(HLOOKUP($B935,'Base facturation'!$C$4:$ALN$59,F$4,0)),"",HLOOKUP($B935,'Base facturation'!$C$4:$ALN$59,F$4,0)))</f>
        <v/>
      </c>
      <c r="G935" s="309" t="str">
        <f>IF(IF(ISERROR(HLOOKUP($B935,'Base facturation'!$C$4:$ALN$59,G$4,0)),"",HLOOKUP($B935,'Base facturation'!$C$4:$ALN$59,G$4,0))=0,"",IF(ISERROR(HLOOKUP($B935,'Base facturation'!$C$4:$ALN$59,G$4,0)),"",HLOOKUP($B935,'Base facturation'!$C$4:$ALN$59,G$4,0)))</f>
        <v/>
      </c>
      <c r="H935" s="309" t="str">
        <f>IF(IF(ISERROR(HLOOKUP($B935,'Base facturation'!$C$4:$ALN$59,H$4,0)),"",HLOOKUP($B935,'Base facturation'!$C$4:$ALN$59,H$4,0))=0,"",IF(ISERROR(HLOOKUP($B935,'Base facturation'!$C$4:$ALN$59,H$4,0)),"",HLOOKUP($B935,'Base facturation'!$C$4:$ALN$59,H$4,0)))</f>
        <v/>
      </c>
      <c r="I935" s="287" t="str">
        <f t="shared" si="14"/>
        <v/>
      </c>
      <c r="J935" s="299"/>
      <c r="K935" s="294"/>
      <c r="L935" s="294"/>
      <c r="M935" s="295"/>
    </row>
    <row r="936" spans="2:13" ht="19.600000000000001" customHeight="1" x14ac:dyDescent="0.25">
      <c r="B936" s="282" t="s">
        <v>3743</v>
      </c>
      <c r="C936" s="283" t="str">
        <f>IF(IF(ISERROR(HLOOKUP($B936,'Base facturation'!$C$4:$ALN$59,C$4,0)),"",HLOOKUP($B936,'Base facturation'!$C$4:$ALN$59,C$4,0))=0,"",IF(ISERROR(HLOOKUP($B936,'Base facturation'!$C$4:$ALN$59,C$4,0)),"",HLOOKUP($B936,'Base facturation'!$C$4:$ALN$59,C$4,0)))</f>
        <v/>
      </c>
      <c r="D936" s="283" t="str">
        <f>IF(IF(ISERROR(HLOOKUP($B936,'Base facturation'!$C$4:$ALN$59,D$4,0)),"",HLOOKUP($B936,'Base facturation'!$C$4:$ALN$59,D$4,0))=0,"",IF(ISERROR(HLOOKUP($B936,'Base facturation'!$C$4:$ALN$59,D$4,0)),"",HLOOKUP($B936,'Base facturation'!$C$4:$ALN$59,D$4,0)))</f>
        <v/>
      </c>
      <c r="E936" s="283" t="str">
        <f>IF(IF(ISERROR(HLOOKUP($B936,'Base facturation'!$C$4:$ALN$59,E$4,0)),"",HLOOKUP($B936,'Base facturation'!$C$4:$ALN$59,E$4,0))=0,"",IF(ISERROR(HLOOKUP($B936,'Base facturation'!$C$4:$ALN$59,E$4,0)),"",HLOOKUP($B936,'Base facturation'!$C$4:$ALN$59,E$4,0)))</f>
        <v/>
      </c>
      <c r="F936" s="287" t="str">
        <f>IF(IF(ISERROR(HLOOKUP($B936,'Base facturation'!$C$4:$ALN$59,F$4,0)),"",HLOOKUP($B936,'Base facturation'!$C$4:$ALN$59,F$4,0))=0,"",IF(ISERROR(HLOOKUP($B936,'Base facturation'!$C$4:$ALN$59,F$4,0)),"",HLOOKUP($B936,'Base facturation'!$C$4:$ALN$59,F$4,0)))</f>
        <v/>
      </c>
      <c r="G936" s="309" t="str">
        <f>IF(IF(ISERROR(HLOOKUP($B936,'Base facturation'!$C$4:$ALN$59,G$4,0)),"",HLOOKUP($B936,'Base facturation'!$C$4:$ALN$59,G$4,0))=0,"",IF(ISERROR(HLOOKUP($B936,'Base facturation'!$C$4:$ALN$59,G$4,0)),"",HLOOKUP($B936,'Base facturation'!$C$4:$ALN$59,G$4,0)))</f>
        <v/>
      </c>
      <c r="H936" s="309" t="str">
        <f>IF(IF(ISERROR(HLOOKUP($B936,'Base facturation'!$C$4:$ALN$59,H$4,0)),"",HLOOKUP($B936,'Base facturation'!$C$4:$ALN$59,H$4,0))=0,"",IF(ISERROR(HLOOKUP($B936,'Base facturation'!$C$4:$ALN$59,H$4,0)),"",HLOOKUP($B936,'Base facturation'!$C$4:$ALN$59,H$4,0)))</f>
        <v/>
      </c>
      <c r="I936" s="287" t="str">
        <f t="shared" si="14"/>
        <v/>
      </c>
      <c r="J936" s="299"/>
      <c r="K936" s="294"/>
      <c r="L936" s="294"/>
      <c r="M936" s="295"/>
    </row>
    <row r="937" spans="2:13" ht="19.600000000000001" customHeight="1" x14ac:dyDescent="0.25">
      <c r="B937" s="282" t="s">
        <v>3744</v>
      </c>
      <c r="C937" s="283" t="str">
        <f>IF(IF(ISERROR(HLOOKUP($B937,'Base facturation'!$C$4:$ALN$59,C$4,0)),"",HLOOKUP($B937,'Base facturation'!$C$4:$ALN$59,C$4,0))=0,"",IF(ISERROR(HLOOKUP($B937,'Base facturation'!$C$4:$ALN$59,C$4,0)),"",HLOOKUP($B937,'Base facturation'!$C$4:$ALN$59,C$4,0)))</f>
        <v/>
      </c>
      <c r="D937" s="283" t="str">
        <f>IF(IF(ISERROR(HLOOKUP($B937,'Base facturation'!$C$4:$ALN$59,D$4,0)),"",HLOOKUP($B937,'Base facturation'!$C$4:$ALN$59,D$4,0))=0,"",IF(ISERROR(HLOOKUP($B937,'Base facturation'!$C$4:$ALN$59,D$4,0)),"",HLOOKUP($B937,'Base facturation'!$C$4:$ALN$59,D$4,0)))</f>
        <v/>
      </c>
      <c r="E937" s="283" t="str">
        <f>IF(IF(ISERROR(HLOOKUP($B937,'Base facturation'!$C$4:$ALN$59,E$4,0)),"",HLOOKUP($B937,'Base facturation'!$C$4:$ALN$59,E$4,0))=0,"",IF(ISERROR(HLOOKUP($B937,'Base facturation'!$C$4:$ALN$59,E$4,0)),"",HLOOKUP($B937,'Base facturation'!$C$4:$ALN$59,E$4,0)))</f>
        <v/>
      </c>
      <c r="F937" s="287" t="str">
        <f>IF(IF(ISERROR(HLOOKUP($B937,'Base facturation'!$C$4:$ALN$59,F$4,0)),"",HLOOKUP($B937,'Base facturation'!$C$4:$ALN$59,F$4,0))=0,"",IF(ISERROR(HLOOKUP($B937,'Base facturation'!$C$4:$ALN$59,F$4,0)),"",HLOOKUP($B937,'Base facturation'!$C$4:$ALN$59,F$4,0)))</f>
        <v/>
      </c>
      <c r="G937" s="309" t="str">
        <f>IF(IF(ISERROR(HLOOKUP($B937,'Base facturation'!$C$4:$ALN$59,G$4,0)),"",HLOOKUP($B937,'Base facturation'!$C$4:$ALN$59,G$4,0))=0,"",IF(ISERROR(HLOOKUP($B937,'Base facturation'!$C$4:$ALN$59,G$4,0)),"",HLOOKUP($B937,'Base facturation'!$C$4:$ALN$59,G$4,0)))</f>
        <v/>
      </c>
      <c r="H937" s="309" t="str">
        <f>IF(IF(ISERROR(HLOOKUP($B937,'Base facturation'!$C$4:$ALN$59,H$4,0)),"",HLOOKUP($B937,'Base facturation'!$C$4:$ALN$59,H$4,0))=0,"",IF(ISERROR(HLOOKUP($B937,'Base facturation'!$C$4:$ALN$59,H$4,0)),"",HLOOKUP($B937,'Base facturation'!$C$4:$ALN$59,H$4,0)))</f>
        <v/>
      </c>
      <c r="I937" s="287" t="str">
        <f t="shared" si="14"/>
        <v/>
      </c>
      <c r="J937" s="299"/>
      <c r="K937" s="294"/>
      <c r="L937" s="294"/>
      <c r="M937" s="295"/>
    </row>
    <row r="938" spans="2:13" ht="19.600000000000001" customHeight="1" x14ac:dyDescent="0.25">
      <c r="B938" s="282" t="s">
        <v>3745</v>
      </c>
      <c r="C938" s="283" t="str">
        <f>IF(IF(ISERROR(HLOOKUP($B938,'Base facturation'!$C$4:$ALN$59,C$4,0)),"",HLOOKUP($B938,'Base facturation'!$C$4:$ALN$59,C$4,0))=0,"",IF(ISERROR(HLOOKUP($B938,'Base facturation'!$C$4:$ALN$59,C$4,0)),"",HLOOKUP($B938,'Base facturation'!$C$4:$ALN$59,C$4,0)))</f>
        <v/>
      </c>
      <c r="D938" s="283" t="str">
        <f>IF(IF(ISERROR(HLOOKUP($B938,'Base facturation'!$C$4:$ALN$59,D$4,0)),"",HLOOKUP($B938,'Base facturation'!$C$4:$ALN$59,D$4,0))=0,"",IF(ISERROR(HLOOKUP($B938,'Base facturation'!$C$4:$ALN$59,D$4,0)),"",HLOOKUP($B938,'Base facturation'!$C$4:$ALN$59,D$4,0)))</f>
        <v/>
      </c>
      <c r="E938" s="283" t="str">
        <f>IF(IF(ISERROR(HLOOKUP($B938,'Base facturation'!$C$4:$ALN$59,E$4,0)),"",HLOOKUP($B938,'Base facturation'!$C$4:$ALN$59,E$4,0))=0,"",IF(ISERROR(HLOOKUP($B938,'Base facturation'!$C$4:$ALN$59,E$4,0)),"",HLOOKUP($B938,'Base facturation'!$C$4:$ALN$59,E$4,0)))</f>
        <v/>
      </c>
      <c r="F938" s="287" t="str">
        <f>IF(IF(ISERROR(HLOOKUP($B938,'Base facturation'!$C$4:$ALN$59,F$4,0)),"",HLOOKUP($B938,'Base facturation'!$C$4:$ALN$59,F$4,0))=0,"",IF(ISERROR(HLOOKUP($B938,'Base facturation'!$C$4:$ALN$59,F$4,0)),"",HLOOKUP($B938,'Base facturation'!$C$4:$ALN$59,F$4,0)))</f>
        <v/>
      </c>
      <c r="G938" s="309" t="str">
        <f>IF(IF(ISERROR(HLOOKUP($B938,'Base facturation'!$C$4:$ALN$59,G$4,0)),"",HLOOKUP($B938,'Base facturation'!$C$4:$ALN$59,G$4,0))=0,"",IF(ISERROR(HLOOKUP($B938,'Base facturation'!$C$4:$ALN$59,G$4,0)),"",HLOOKUP($B938,'Base facturation'!$C$4:$ALN$59,G$4,0)))</f>
        <v/>
      </c>
      <c r="H938" s="309" t="str">
        <f>IF(IF(ISERROR(HLOOKUP($B938,'Base facturation'!$C$4:$ALN$59,H$4,0)),"",HLOOKUP($B938,'Base facturation'!$C$4:$ALN$59,H$4,0))=0,"",IF(ISERROR(HLOOKUP($B938,'Base facturation'!$C$4:$ALN$59,H$4,0)),"",HLOOKUP($B938,'Base facturation'!$C$4:$ALN$59,H$4,0)))</f>
        <v/>
      </c>
      <c r="I938" s="287" t="str">
        <f t="shared" si="14"/>
        <v/>
      </c>
      <c r="J938" s="299"/>
      <c r="K938" s="294"/>
      <c r="L938" s="294"/>
      <c r="M938" s="295"/>
    </row>
    <row r="939" spans="2:13" ht="19.600000000000001" customHeight="1" x14ac:dyDescent="0.25">
      <c r="B939" s="282" t="s">
        <v>3746</v>
      </c>
      <c r="C939" s="283" t="str">
        <f>IF(IF(ISERROR(HLOOKUP($B939,'Base facturation'!$C$4:$ALN$59,C$4,0)),"",HLOOKUP($B939,'Base facturation'!$C$4:$ALN$59,C$4,0))=0,"",IF(ISERROR(HLOOKUP($B939,'Base facturation'!$C$4:$ALN$59,C$4,0)),"",HLOOKUP($B939,'Base facturation'!$C$4:$ALN$59,C$4,0)))</f>
        <v/>
      </c>
      <c r="D939" s="283" t="str">
        <f>IF(IF(ISERROR(HLOOKUP($B939,'Base facturation'!$C$4:$ALN$59,D$4,0)),"",HLOOKUP($B939,'Base facturation'!$C$4:$ALN$59,D$4,0))=0,"",IF(ISERROR(HLOOKUP($B939,'Base facturation'!$C$4:$ALN$59,D$4,0)),"",HLOOKUP($B939,'Base facturation'!$C$4:$ALN$59,D$4,0)))</f>
        <v/>
      </c>
      <c r="E939" s="283" t="str">
        <f>IF(IF(ISERROR(HLOOKUP($B939,'Base facturation'!$C$4:$ALN$59,E$4,0)),"",HLOOKUP($B939,'Base facturation'!$C$4:$ALN$59,E$4,0))=0,"",IF(ISERROR(HLOOKUP($B939,'Base facturation'!$C$4:$ALN$59,E$4,0)),"",HLOOKUP($B939,'Base facturation'!$C$4:$ALN$59,E$4,0)))</f>
        <v/>
      </c>
      <c r="F939" s="287" t="str">
        <f>IF(IF(ISERROR(HLOOKUP($B939,'Base facturation'!$C$4:$ALN$59,F$4,0)),"",HLOOKUP($B939,'Base facturation'!$C$4:$ALN$59,F$4,0))=0,"",IF(ISERROR(HLOOKUP($B939,'Base facturation'!$C$4:$ALN$59,F$4,0)),"",HLOOKUP($B939,'Base facturation'!$C$4:$ALN$59,F$4,0)))</f>
        <v/>
      </c>
      <c r="G939" s="309" t="str">
        <f>IF(IF(ISERROR(HLOOKUP($B939,'Base facturation'!$C$4:$ALN$59,G$4,0)),"",HLOOKUP($B939,'Base facturation'!$C$4:$ALN$59,G$4,0))=0,"",IF(ISERROR(HLOOKUP($B939,'Base facturation'!$C$4:$ALN$59,G$4,0)),"",HLOOKUP($B939,'Base facturation'!$C$4:$ALN$59,G$4,0)))</f>
        <v/>
      </c>
      <c r="H939" s="309" t="str">
        <f>IF(IF(ISERROR(HLOOKUP($B939,'Base facturation'!$C$4:$ALN$59,H$4,0)),"",HLOOKUP($B939,'Base facturation'!$C$4:$ALN$59,H$4,0))=0,"",IF(ISERROR(HLOOKUP($B939,'Base facturation'!$C$4:$ALN$59,H$4,0)),"",HLOOKUP($B939,'Base facturation'!$C$4:$ALN$59,H$4,0)))</f>
        <v/>
      </c>
      <c r="I939" s="287" t="str">
        <f t="shared" si="14"/>
        <v/>
      </c>
      <c r="J939" s="299"/>
      <c r="K939" s="294"/>
      <c r="L939" s="294"/>
      <c r="M939" s="295"/>
    </row>
    <row r="940" spans="2:13" ht="19.600000000000001" customHeight="1" x14ac:dyDescent="0.25">
      <c r="B940" s="282" t="s">
        <v>3747</v>
      </c>
      <c r="C940" s="283" t="str">
        <f>IF(IF(ISERROR(HLOOKUP($B940,'Base facturation'!$C$4:$ALN$59,C$4,0)),"",HLOOKUP($B940,'Base facturation'!$C$4:$ALN$59,C$4,0))=0,"",IF(ISERROR(HLOOKUP($B940,'Base facturation'!$C$4:$ALN$59,C$4,0)),"",HLOOKUP($B940,'Base facturation'!$C$4:$ALN$59,C$4,0)))</f>
        <v/>
      </c>
      <c r="D940" s="283" t="str">
        <f>IF(IF(ISERROR(HLOOKUP($B940,'Base facturation'!$C$4:$ALN$59,D$4,0)),"",HLOOKUP($B940,'Base facturation'!$C$4:$ALN$59,D$4,0))=0,"",IF(ISERROR(HLOOKUP($B940,'Base facturation'!$C$4:$ALN$59,D$4,0)),"",HLOOKUP($B940,'Base facturation'!$C$4:$ALN$59,D$4,0)))</f>
        <v/>
      </c>
      <c r="E940" s="283" t="str">
        <f>IF(IF(ISERROR(HLOOKUP($B940,'Base facturation'!$C$4:$ALN$59,E$4,0)),"",HLOOKUP($B940,'Base facturation'!$C$4:$ALN$59,E$4,0))=0,"",IF(ISERROR(HLOOKUP($B940,'Base facturation'!$C$4:$ALN$59,E$4,0)),"",HLOOKUP($B940,'Base facturation'!$C$4:$ALN$59,E$4,0)))</f>
        <v/>
      </c>
      <c r="F940" s="287" t="str">
        <f>IF(IF(ISERROR(HLOOKUP($B940,'Base facturation'!$C$4:$ALN$59,F$4,0)),"",HLOOKUP($B940,'Base facturation'!$C$4:$ALN$59,F$4,0))=0,"",IF(ISERROR(HLOOKUP($B940,'Base facturation'!$C$4:$ALN$59,F$4,0)),"",HLOOKUP($B940,'Base facturation'!$C$4:$ALN$59,F$4,0)))</f>
        <v/>
      </c>
      <c r="G940" s="309" t="str">
        <f>IF(IF(ISERROR(HLOOKUP($B940,'Base facturation'!$C$4:$ALN$59,G$4,0)),"",HLOOKUP($B940,'Base facturation'!$C$4:$ALN$59,G$4,0))=0,"",IF(ISERROR(HLOOKUP($B940,'Base facturation'!$C$4:$ALN$59,G$4,0)),"",HLOOKUP($B940,'Base facturation'!$C$4:$ALN$59,G$4,0)))</f>
        <v/>
      </c>
      <c r="H940" s="309" t="str">
        <f>IF(IF(ISERROR(HLOOKUP($B940,'Base facturation'!$C$4:$ALN$59,H$4,0)),"",HLOOKUP($B940,'Base facturation'!$C$4:$ALN$59,H$4,0))=0,"",IF(ISERROR(HLOOKUP($B940,'Base facturation'!$C$4:$ALN$59,H$4,0)),"",HLOOKUP($B940,'Base facturation'!$C$4:$ALN$59,H$4,0)))</f>
        <v/>
      </c>
      <c r="I940" s="287" t="str">
        <f t="shared" si="14"/>
        <v/>
      </c>
      <c r="J940" s="299"/>
      <c r="K940" s="294"/>
      <c r="L940" s="294"/>
      <c r="M940" s="295"/>
    </row>
    <row r="941" spans="2:13" ht="19.600000000000001" customHeight="1" x14ac:dyDescent="0.25">
      <c r="B941" s="282" t="s">
        <v>3748</v>
      </c>
      <c r="C941" s="283" t="str">
        <f>IF(IF(ISERROR(HLOOKUP($B941,'Base facturation'!$C$4:$ALN$59,C$4,0)),"",HLOOKUP($B941,'Base facturation'!$C$4:$ALN$59,C$4,0))=0,"",IF(ISERROR(HLOOKUP($B941,'Base facturation'!$C$4:$ALN$59,C$4,0)),"",HLOOKUP($B941,'Base facturation'!$C$4:$ALN$59,C$4,0)))</f>
        <v/>
      </c>
      <c r="D941" s="283" t="str">
        <f>IF(IF(ISERROR(HLOOKUP($B941,'Base facturation'!$C$4:$ALN$59,D$4,0)),"",HLOOKUP($B941,'Base facturation'!$C$4:$ALN$59,D$4,0))=0,"",IF(ISERROR(HLOOKUP($B941,'Base facturation'!$C$4:$ALN$59,D$4,0)),"",HLOOKUP($B941,'Base facturation'!$C$4:$ALN$59,D$4,0)))</f>
        <v/>
      </c>
      <c r="E941" s="283" t="str">
        <f>IF(IF(ISERROR(HLOOKUP($B941,'Base facturation'!$C$4:$ALN$59,E$4,0)),"",HLOOKUP($B941,'Base facturation'!$C$4:$ALN$59,E$4,0))=0,"",IF(ISERROR(HLOOKUP($B941,'Base facturation'!$C$4:$ALN$59,E$4,0)),"",HLOOKUP($B941,'Base facturation'!$C$4:$ALN$59,E$4,0)))</f>
        <v/>
      </c>
      <c r="F941" s="287" t="str">
        <f>IF(IF(ISERROR(HLOOKUP($B941,'Base facturation'!$C$4:$ALN$59,F$4,0)),"",HLOOKUP($B941,'Base facturation'!$C$4:$ALN$59,F$4,0))=0,"",IF(ISERROR(HLOOKUP($B941,'Base facturation'!$C$4:$ALN$59,F$4,0)),"",HLOOKUP($B941,'Base facturation'!$C$4:$ALN$59,F$4,0)))</f>
        <v/>
      </c>
      <c r="G941" s="309" t="str">
        <f>IF(IF(ISERROR(HLOOKUP($B941,'Base facturation'!$C$4:$ALN$59,G$4,0)),"",HLOOKUP($B941,'Base facturation'!$C$4:$ALN$59,G$4,0))=0,"",IF(ISERROR(HLOOKUP($B941,'Base facturation'!$C$4:$ALN$59,G$4,0)),"",HLOOKUP($B941,'Base facturation'!$C$4:$ALN$59,G$4,0)))</f>
        <v/>
      </c>
      <c r="H941" s="309" t="str">
        <f>IF(IF(ISERROR(HLOOKUP($B941,'Base facturation'!$C$4:$ALN$59,H$4,0)),"",HLOOKUP($B941,'Base facturation'!$C$4:$ALN$59,H$4,0))=0,"",IF(ISERROR(HLOOKUP($B941,'Base facturation'!$C$4:$ALN$59,H$4,0)),"",HLOOKUP($B941,'Base facturation'!$C$4:$ALN$59,H$4,0)))</f>
        <v/>
      </c>
      <c r="I941" s="287" t="str">
        <f t="shared" si="14"/>
        <v/>
      </c>
      <c r="J941" s="299"/>
      <c r="K941" s="294"/>
      <c r="L941" s="294"/>
      <c r="M941" s="295"/>
    </row>
    <row r="942" spans="2:13" ht="19.600000000000001" customHeight="1" x14ac:dyDescent="0.25">
      <c r="B942" s="282" t="s">
        <v>3749</v>
      </c>
      <c r="C942" s="283" t="str">
        <f>IF(IF(ISERROR(HLOOKUP($B942,'Base facturation'!$C$4:$ALN$59,C$4,0)),"",HLOOKUP($B942,'Base facturation'!$C$4:$ALN$59,C$4,0))=0,"",IF(ISERROR(HLOOKUP($B942,'Base facturation'!$C$4:$ALN$59,C$4,0)),"",HLOOKUP($B942,'Base facturation'!$C$4:$ALN$59,C$4,0)))</f>
        <v/>
      </c>
      <c r="D942" s="283" t="str">
        <f>IF(IF(ISERROR(HLOOKUP($B942,'Base facturation'!$C$4:$ALN$59,D$4,0)),"",HLOOKUP($B942,'Base facturation'!$C$4:$ALN$59,D$4,0))=0,"",IF(ISERROR(HLOOKUP($B942,'Base facturation'!$C$4:$ALN$59,D$4,0)),"",HLOOKUP($B942,'Base facturation'!$C$4:$ALN$59,D$4,0)))</f>
        <v/>
      </c>
      <c r="E942" s="283" t="str">
        <f>IF(IF(ISERROR(HLOOKUP($B942,'Base facturation'!$C$4:$ALN$59,E$4,0)),"",HLOOKUP($B942,'Base facturation'!$C$4:$ALN$59,E$4,0))=0,"",IF(ISERROR(HLOOKUP($B942,'Base facturation'!$C$4:$ALN$59,E$4,0)),"",HLOOKUP($B942,'Base facturation'!$C$4:$ALN$59,E$4,0)))</f>
        <v/>
      </c>
      <c r="F942" s="287" t="str">
        <f>IF(IF(ISERROR(HLOOKUP($B942,'Base facturation'!$C$4:$ALN$59,F$4,0)),"",HLOOKUP($B942,'Base facturation'!$C$4:$ALN$59,F$4,0))=0,"",IF(ISERROR(HLOOKUP($B942,'Base facturation'!$C$4:$ALN$59,F$4,0)),"",HLOOKUP($B942,'Base facturation'!$C$4:$ALN$59,F$4,0)))</f>
        <v/>
      </c>
      <c r="G942" s="309" t="str">
        <f>IF(IF(ISERROR(HLOOKUP($B942,'Base facturation'!$C$4:$ALN$59,G$4,0)),"",HLOOKUP($B942,'Base facturation'!$C$4:$ALN$59,G$4,0))=0,"",IF(ISERROR(HLOOKUP($B942,'Base facturation'!$C$4:$ALN$59,G$4,0)),"",HLOOKUP($B942,'Base facturation'!$C$4:$ALN$59,G$4,0)))</f>
        <v/>
      </c>
      <c r="H942" s="309" t="str">
        <f>IF(IF(ISERROR(HLOOKUP($B942,'Base facturation'!$C$4:$ALN$59,H$4,0)),"",HLOOKUP($B942,'Base facturation'!$C$4:$ALN$59,H$4,0))=0,"",IF(ISERROR(HLOOKUP($B942,'Base facturation'!$C$4:$ALN$59,H$4,0)),"",HLOOKUP($B942,'Base facturation'!$C$4:$ALN$59,H$4,0)))</f>
        <v/>
      </c>
      <c r="I942" s="287" t="str">
        <f t="shared" si="14"/>
        <v/>
      </c>
      <c r="J942" s="299"/>
      <c r="K942" s="294"/>
      <c r="L942" s="294"/>
      <c r="M942" s="295"/>
    </row>
    <row r="943" spans="2:13" ht="19.600000000000001" customHeight="1" x14ac:dyDescent="0.25">
      <c r="B943" s="282" t="s">
        <v>3750</v>
      </c>
      <c r="C943" s="283" t="str">
        <f>IF(IF(ISERROR(HLOOKUP($B943,'Base facturation'!$C$4:$ALN$59,C$4,0)),"",HLOOKUP($B943,'Base facturation'!$C$4:$ALN$59,C$4,0))=0,"",IF(ISERROR(HLOOKUP($B943,'Base facturation'!$C$4:$ALN$59,C$4,0)),"",HLOOKUP($B943,'Base facturation'!$C$4:$ALN$59,C$4,0)))</f>
        <v/>
      </c>
      <c r="D943" s="283" t="str">
        <f>IF(IF(ISERROR(HLOOKUP($B943,'Base facturation'!$C$4:$ALN$59,D$4,0)),"",HLOOKUP($B943,'Base facturation'!$C$4:$ALN$59,D$4,0))=0,"",IF(ISERROR(HLOOKUP($B943,'Base facturation'!$C$4:$ALN$59,D$4,0)),"",HLOOKUP($B943,'Base facturation'!$C$4:$ALN$59,D$4,0)))</f>
        <v/>
      </c>
      <c r="E943" s="283" t="str">
        <f>IF(IF(ISERROR(HLOOKUP($B943,'Base facturation'!$C$4:$ALN$59,E$4,0)),"",HLOOKUP($B943,'Base facturation'!$C$4:$ALN$59,E$4,0))=0,"",IF(ISERROR(HLOOKUP($B943,'Base facturation'!$C$4:$ALN$59,E$4,0)),"",HLOOKUP($B943,'Base facturation'!$C$4:$ALN$59,E$4,0)))</f>
        <v/>
      </c>
      <c r="F943" s="287" t="str">
        <f>IF(IF(ISERROR(HLOOKUP($B943,'Base facturation'!$C$4:$ALN$59,F$4,0)),"",HLOOKUP($B943,'Base facturation'!$C$4:$ALN$59,F$4,0))=0,"",IF(ISERROR(HLOOKUP($B943,'Base facturation'!$C$4:$ALN$59,F$4,0)),"",HLOOKUP($B943,'Base facturation'!$C$4:$ALN$59,F$4,0)))</f>
        <v/>
      </c>
      <c r="G943" s="309" t="str">
        <f>IF(IF(ISERROR(HLOOKUP($B943,'Base facturation'!$C$4:$ALN$59,G$4,0)),"",HLOOKUP($B943,'Base facturation'!$C$4:$ALN$59,G$4,0))=0,"",IF(ISERROR(HLOOKUP($B943,'Base facturation'!$C$4:$ALN$59,G$4,0)),"",HLOOKUP($B943,'Base facturation'!$C$4:$ALN$59,G$4,0)))</f>
        <v/>
      </c>
      <c r="H943" s="309" t="str">
        <f>IF(IF(ISERROR(HLOOKUP($B943,'Base facturation'!$C$4:$ALN$59,H$4,0)),"",HLOOKUP($B943,'Base facturation'!$C$4:$ALN$59,H$4,0))=0,"",IF(ISERROR(HLOOKUP($B943,'Base facturation'!$C$4:$ALN$59,H$4,0)),"",HLOOKUP($B943,'Base facturation'!$C$4:$ALN$59,H$4,0)))</f>
        <v/>
      </c>
      <c r="I943" s="287" t="str">
        <f t="shared" si="14"/>
        <v/>
      </c>
      <c r="J943" s="299"/>
      <c r="K943" s="294"/>
      <c r="L943" s="294"/>
      <c r="M943" s="295"/>
    </row>
    <row r="944" spans="2:13" ht="19.600000000000001" customHeight="1" x14ac:dyDescent="0.25">
      <c r="B944" s="282" t="s">
        <v>3751</v>
      </c>
      <c r="C944" s="283" t="str">
        <f>IF(IF(ISERROR(HLOOKUP($B944,'Base facturation'!$C$4:$ALN$59,C$4,0)),"",HLOOKUP($B944,'Base facturation'!$C$4:$ALN$59,C$4,0))=0,"",IF(ISERROR(HLOOKUP($B944,'Base facturation'!$C$4:$ALN$59,C$4,0)),"",HLOOKUP($B944,'Base facturation'!$C$4:$ALN$59,C$4,0)))</f>
        <v/>
      </c>
      <c r="D944" s="283" t="str">
        <f>IF(IF(ISERROR(HLOOKUP($B944,'Base facturation'!$C$4:$ALN$59,D$4,0)),"",HLOOKUP($B944,'Base facturation'!$C$4:$ALN$59,D$4,0))=0,"",IF(ISERROR(HLOOKUP($B944,'Base facturation'!$C$4:$ALN$59,D$4,0)),"",HLOOKUP($B944,'Base facturation'!$C$4:$ALN$59,D$4,0)))</f>
        <v/>
      </c>
      <c r="E944" s="283" t="str">
        <f>IF(IF(ISERROR(HLOOKUP($B944,'Base facturation'!$C$4:$ALN$59,E$4,0)),"",HLOOKUP($B944,'Base facturation'!$C$4:$ALN$59,E$4,0))=0,"",IF(ISERROR(HLOOKUP($B944,'Base facturation'!$C$4:$ALN$59,E$4,0)),"",HLOOKUP($B944,'Base facturation'!$C$4:$ALN$59,E$4,0)))</f>
        <v/>
      </c>
      <c r="F944" s="287" t="str">
        <f>IF(IF(ISERROR(HLOOKUP($B944,'Base facturation'!$C$4:$ALN$59,F$4,0)),"",HLOOKUP($B944,'Base facturation'!$C$4:$ALN$59,F$4,0))=0,"",IF(ISERROR(HLOOKUP($B944,'Base facturation'!$C$4:$ALN$59,F$4,0)),"",HLOOKUP($B944,'Base facturation'!$C$4:$ALN$59,F$4,0)))</f>
        <v/>
      </c>
      <c r="G944" s="309" t="str">
        <f>IF(IF(ISERROR(HLOOKUP($B944,'Base facturation'!$C$4:$ALN$59,G$4,0)),"",HLOOKUP($B944,'Base facturation'!$C$4:$ALN$59,G$4,0))=0,"",IF(ISERROR(HLOOKUP($B944,'Base facturation'!$C$4:$ALN$59,G$4,0)),"",HLOOKUP($B944,'Base facturation'!$C$4:$ALN$59,G$4,0)))</f>
        <v/>
      </c>
      <c r="H944" s="309" t="str">
        <f>IF(IF(ISERROR(HLOOKUP($B944,'Base facturation'!$C$4:$ALN$59,H$4,0)),"",HLOOKUP($B944,'Base facturation'!$C$4:$ALN$59,H$4,0))=0,"",IF(ISERROR(HLOOKUP($B944,'Base facturation'!$C$4:$ALN$59,H$4,0)),"",HLOOKUP($B944,'Base facturation'!$C$4:$ALN$59,H$4,0)))</f>
        <v/>
      </c>
      <c r="I944" s="287" t="str">
        <f t="shared" si="14"/>
        <v/>
      </c>
      <c r="J944" s="299"/>
      <c r="K944" s="294"/>
      <c r="L944" s="294"/>
      <c r="M944" s="295"/>
    </row>
    <row r="945" spans="2:13" ht="19.600000000000001" customHeight="1" x14ac:dyDescent="0.25">
      <c r="B945" s="282" t="s">
        <v>3752</v>
      </c>
      <c r="C945" s="283" t="str">
        <f>IF(IF(ISERROR(HLOOKUP($B945,'Base facturation'!$C$4:$ALN$59,C$4,0)),"",HLOOKUP($B945,'Base facturation'!$C$4:$ALN$59,C$4,0))=0,"",IF(ISERROR(HLOOKUP($B945,'Base facturation'!$C$4:$ALN$59,C$4,0)),"",HLOOKUP($B945,'Base facturation'!$C$4:$ALN$59,C$4,0)))</f>
        <v/>
      </c>
      <c r="D945" s="283" t="str">
        <f>IF(IF(ISERROR(HLOOKUP($B945,'Base facturation'!$C$4:$ALN$59,D$4,0)),"",HLOOKUP($B945,'Base facturation'!$C$4:$ALN$59,D$4,0))=0,"",IF(ISERROR(HLOOKUP($B945,'Base facturation'!$C$4:$ALN$59,D$4,0)),"",HLOOKUP($B945,'Base facturation'!$C$4:$ALN$59,D$4,0)))</f>
        <v/>
      </c>
      <c r="E945" s="283" t="str">
        <f>IF(IF(ISERROR(HLOOKUP($B945,'Base facturation'!$C$4:$ALN$59,E$4,0)),"",HLOOKUP($B945,'Base facturation'!$C$4:$ALN$59,E$4,0))=0,"",IF(ISERROR(HLOOKUP($B945,'Base facturation'!$C$4:$ALN$59,E$4,0)),"",HLOOKUP($B945,'Base facturation'!$C$4:$ALN$59,E$4,0)))</f>
        <v/>
      </c>
      <c r="F945" s="287" t="str">
        <f>IF(IF(ISERROR(HLOOKUP($B945,'Base facturation'!$C$4:$ALN$59,F$4,0)),"",HLOOKUP($B945,'Base facturation'!$C$4:$ALN$59,F$4,0))=0,"",IF(ISERROR(HLOOKUP($B945,'Base facturation'!$C$4:$ALN$59,F$4,0)),"",HLOOKUP($B945,'Base facturation'!$C$4:$ALN$59,F$4,0)))</f>
        <v/>
      </c>
      <c r="G945" s="309" t="str">
        <f>IF(IF(ISERROR(HLOOKUP($B945,'Base facturation'!$C$4:$ALN$59,G$4,0)),"",HLOOKUP($B945,'Base facturation'!$C$4:$ALN$59,G$4,0))=0,"",IF(ISERROR(HLOOKUP($B945,'Base facturation'!$C$4:$ALN$59,G$4,0)),"",HLOOKUP($B945,'Base facturation'!$C$4:$ALN$59,G$4,0)))</f>
        <v/>
      </c>
      <c r="H945" s="309" t="str">
        <f>IF(IF(ISERROR(HLOOKUP($B945,'Base facturation'!$C$4:$ALN$59,H$4,0)),"",HLOOKUP($B945,'Base facturation'!$C$4:$ALN$59,H$4,0))=0,"",IF(ISERROR(HLOOKUP($B945,'Base facturation'!$C$4:$ALN$59,H$4,0)),"",HLOOKUP($B945,'Base facturation'!$C$4:$ALN$59,H$4,0)))</f>
        <v/>
      </c>
      <c r="I945" s="287" t="str">
        <f t="shared" si="14"/>
        <v/>
      </c>
      <c r="J945" s="299"/>
      <c r="K945" s="294"/>
      <c r="L945" s="294"/>
      <c r="M945" s="295"/>
    </row>
    <row r="946" spans="2:13" ht="19.600000000000001" customHeight="1" x14ac:dyDescent="0.25">
      <c r="B946" s="282" t="s">
        <v>3753</v>
      </c>
      <c r="C946" s="283" t="str">
        <f>IF(IF(ISERROR(HLOOKUP($B946,'Base facturation'!$C$4:$ALN$59,C$4,0)),"",HLOOKUP($B946,'Base facturation'!$C$4:$ALN$59,C$4,0))=0,"",IF(ISERROR(HLOOKUP($B946,'Base facturation'!$C$4:$ALN$59,C$4,0)),"",HLOOKUP($B946,'Base facturation'!$C$4:$ALN$59,C$4,0)))</f>
        <v/>
      </c>
      <c r="D946" s="283" t="str">
        <f>IF(IF(ISERROR(HLOOKUP($B946,'Base facturation'!$C$4:$ALN$59,D$4,0)),"",HLOOKUP($B946,'Base facturation'!$C$4:$ALN$59,D$4,0))=0,"",IF(ISERROR(HLOOKUP($B946,'Base facturation'!$C$4:$ALN$59,D$4,0)),"",HLOOKUP($B946,'Base facturation'!$C$4:$ALN$59,D$4,0)))</f>
        <v/>
      </c>
      <c r="E946" s="283" t="str">
        <f>IF(IF(ISERROR(HLOOKUP($B946,'Base facturation'!$C$4:$ALN$59,E$4,0)),"",HLOOKUP($B946,'Base facturation'!$C$4:$ALN$59,E$4,0))=0,"",IF(ISERROR(HLOOKUP($B946,'Base facturation'!$C$4:$ALN$59,E$4,0)),"",HLOOKUP($B946,'Base facturation'!$C$4:$ALN$59,E$4,0)))</f>
        <v/>
      </c>
      <c r="F946" s="287" t="str">
        <f>IF(IF(ISERROR(HLOOKUP($B946,'Base facturation'!$C$4:$ALN$59,F$4,0)),"",HLOOKUP($B946,'Base facturation'!$C$4:$ALN$59,F$4,0))=0,"",IF(ISERROR(HLOOKUP($B946,'Base facturation'!$C$4:$ALN$59,F$4,0)),"",HLOOKUP($B946,'Base facturation'!$C$4:$ALN$59,F$4,0)))</f>
        <v/>
      </c>
      <c r="G946" s="309" t="str">
        <f>IF(IF(ISERROR(HLOOKUP($B946,'Base facturation'!$C$4:$ALN$59,G$4,0)),"",HLOOKUP($B946,'Base facturation'!$C$4:$ALN$59,G$4,0))=0,"",IF(ISERROR(HLOOKUP($B946,'Base facturation'!$C$4:$ALN$59,G$4,0)),"",HLOOKUP($B946,'Base facturation'!$C$4:$ALN$59,G$4,0)))</f>
        <v/>
      </c>
      <c r="H946" s="309" t="str">
        <f>IF(IF(ISERROR(HLOOKUP($B946,'Base facturation'!$C$4:$ALN$59,H$4,0)),"",HLOOKUP($B946,'Base facturation'!$C$4:$ALN$59,H$4,0))=0,"",IF(ISERROR(HLOOKUP($B946,'Base facturation'!$C$4:$ALN$59,H$4,0)),"",HLOOKUP($B946,'Base facturation'!$C$4:$ALN$59,H$4,0)))</f>
        <v/>
      </c>
      <c r="I946" s="287" t="str">
        <f t="shared" si="14"/>
        <v/>
      </c>
      <c r="J946" s="299"/>
      <c r="K946" s="294"/>
      <c r="L946" s="294"/>
      <c r="M946" s="295"/>
    </row>
    <row r="947" spans="2:13" ht="19.600000000000001" customHeight="1" x14ac:dyDescent="0.25">
      <c r="B947" s="282" t="s">
        <v>3754</v>
      </c>
      <c r="C947" s="283" t="str">
        <f>IF(IF(ISERROR(HLOOKUP($B947,'Base facturation'!$C$4:$ALN$59,C$4,0)),"",HLOOKUP($B947,'Base facturation'!$C$4:$ALN$59,C$4,0))=0,"",IF(ISERROR(HLOOKUP($B947,'Base facturation'!$C$4:$ALN$59,C$4,0)),"",HLOOKUP($B947,'Base facturation'!$C$4:$ALN$59,C$4,0)))</f>
        <v/>
      </c>
      <c r="D947" s="283" t="str">
        <f>IF(IF(ISERROR(HLOOKUP($B947,'Base facturation'!$C$4:$ALN$59,D$4,0)),"",HLOOKUP($B947,'Base facturation'!$C$4:$ALN$59,D$4,0))=0,"",IF(ISERROR(HLOOKUP($B947,'Base facturation'!$C$4:$ALN$59,D$4,0)),"",HLOOKUP($B947,'Base facturation'!$C$4:$ALN$59,D$4,0)))</f>
        <v/>
      </c>
      <c r="E947" s="283" t="str">
        <f>IF(IF(ISERROR(HLOOKUP($B947,'Base facturation'!$C$4:$ALN$59,E$4,0)),"",HLOOKUP($B947,'Base facturation'!$C$4:$ALN$59,E$4,0))=0,"",IF(ISERROR(HLOOKUP($B947,'Base facturation'!$C$4:$ALN$59,E$4,0)),"",HLOOKUP($B947,'Base facturation'!$C$4:$ALN$59,E$4,0)))</f>
        <v/>
      </c>
      <c r="F947" s="287" t="str">
        <f>IF(IF(ISERROR(HLOOKUP($B947,'Base facturation'!$C$4:$ALN$59,F$4,0)),"",HLOOKUP($B947,'Base facturation'!$C$4:$ALN$59,F$4,0))=0,"",IF(ISERROR(HLOOKUP($B947,'Base facturation'!$C$4:$ALN$59,F$4,0)),"",HLOOKUP($B947,'Base facturation'!$C$4:$ALN$59,F$4,0)))</f>
        <v/>
      </c>
      <c r="G947" s="309" t="str">
        <f>IF(IF(ISERROR(HLOOKUP($B947,'Base facturation'!$C$4:$ALN$59,G$4,0)),"",HLOOKUP($B947,'Base facturation'!$C$4:$ALN$59,G$4,0))=0,"",IF(ISERROR(HLOOKUP($B947,'Base facturation'!$C$4:$ALN$59,G$4,0)),"",HLOOKUP($B947,'Base facturation'!$C$4:$ALN$59,G$4,0)))</f>
        <v/>
      </c>
      <c r="H947" s="309" t="str">
        <f>IF(IF(ISERROR(HLOOKUP($B947,'Base facturation'!$C$4:$ALN$59,H$4,0)),"",HLOOKUP($B947,'Base facturation'!$C$4:$ALN$59,H$4,0))=0,"",IF(ISERROR(HLOOKUP($B947,'Base facturation'!$C$4:$ALN$59,H$4,0)),"",HLOOKUP($B947,'Base facturation'!$C$4:$ALN$59,H$4,0)))</f>
        <v/>
      </c>
      <c r="I947" s="287" t="str">
        <f t="shared" si="14"/>
        <v/>
      </c>
      <c r="J947" s="299"/>
      <c r="K947" s="294"/>
      <c r="L947" s="294"/>
      <c r="M947" s="295"/>
    </row>
    <row r="948" spans="2:13" ht="19.600000000000001" customHeight="1" x14ac:dyDescent="0.25">
      <c r="B948" s="282" t="s">
        <v>3755</v>
      </c>
      <c r="C948" s="283" t="str">
        <f>IF(IF(ISERROR(HLOOKUP($B948,'Base facturation'!$C$4:$ALN$59,C$4,0)),"",HLOOKUP($B948,'Base facturation'!$C$4:$ALN$59,C$4,0))=0,"",IF(ISERROR(HLOOKUP($B948,'Base facturation'!$C$4:$ALN$59,C$4,0)),"",HLOOKUP($B948,'Base facturation'!$C$4:$ALN$59,C$4,0)))</f>
        <v/>
      </c>
      <c r="D948" s="283" t="str">
        <f>IF(IF(ISERROR(HLOOKUP($B948,'Base facturation'!$C$4:$ALN$59,D$4,0)),"",HLOOKUP($B948,'Base facturation'!$C$4:$ALN$59,D$4,0))=0,"",IF(ISERROR(HLOOKUP($B948,'Base facturation'!$C$4:$ALN$59,D$4,0)),"",HLOOKUP($B948,'Base facturation'!$C$4:$ALN$59,D$4,0)))</f>
        <v/>
      </c>
      <c r="E948" s="283" t="str">
        <f>IF(IF(ISERROR(HLOOKUP($B948,'Base facturation'!$C$4:$ALN$59,E$4,0)),"",HLOOKUP($B948,'Base facturation'!$C$4:$ALN$59,E$4,0))=0,"",IF(ISERROR(HLOOKUP($B948,'Base facturation'!$C$4:$ALN$59,E$4,0)),"",HLOOKUP($B948,'Base facturation'!$C$4:$ALN$59,E$4,0)))</f>
        <v/>
      </c>
      <c r="F948" s="287" t="str">
        <f>IF(IF(ISERROR(HLOOKUP($B948,'Base facturation'!$C$4:$ALN$59,F$4,0)),"",HLOOKUP($B948,'Base facturation'!$C$4:$ALN$59,F$4,0))=0,"",IF(ISERROR(HLOOKUP($B948,'Base facturation'!$C$4:$ALN$59,F$4,0)),"",HLOOKUP($B948,'Base facturation'!$C$4:$ALN$59,F$4,0)))</f>
        <v/>
      </c>
      <c r="G948" s="309" t="str">
        <f>IF(IF(ISERROR(HLOOKUP($B948,'Base facturation'!$C$4:$ALN$59,G$4,0)),"",HLOOKUP($B948,'Base facturation'!$C$4:$ALN$59,G$4,0))=0,"",IF(ISERROR(HLOOKUP($B948,'Base facturation'!$C$4:$ALN$59,G$4,0)),"",HLOOKUP($B948,'Base facturation'!$C$4:$ALN$59,G$4,0)))</f>
        <v/>
      </c>
      <c r="H948" s="309" t="str">
        <f>IF(IF(ISERROR(HLOOKUP($B948,'Base facturation'!$C$4:$ALN$59,H$4,0)),"",HLOOKUP($B948,'Base facturation'!$C$4:$ALN$59,H$4,0))=0,"",IF(ISERROR(HLOOKUP($B948,'Base facturation'!$C$4:$ALN$59,H$4,0)),"",HLOOKUP($B948,'Base facturation'!$C$4:$ALN$59,H$4,0)))</f>
        <v/>
      </c>
      <c r="I948" s="287" t="str">
        <f t="shared" si="14"/>
        <v/>
      </c>
      <c r="J948" s="299"/>
      <c r="K948" s="294"/>
      <c r="L948" s="294"/>
      <c r="M948" s="295"/>
    </row>
    <row r="949" spans="2:13" ht="19.600000000000001" customHeight="1" x14ac:dyDescent="0.25">
      <c r="B949" s="282" t="s">
        <v>3756</v>
      </c>
      <c r="C949" s="283" t="str">
        <f>IF(IF(ISERROR(HLOOKUP($B949,'Base facturation'!$C$4:$ALN$59,C$4,0)),"",HLOOKUP($B949,'Base facturation'!$C$4:$ALN$59,C$4,0))=0,"",IF(ISERROR(HLOOKUP($B949,'Base facturation'!$C$4:$ALN$59,C$4,0)),"",HLOOKUP($B949,'Base facturation'!$C$4:$ALN$59,C$4,0)))</f>
        <v/>
      </c>
      <c r="D949" s="283" t="str">
        <f>IF(IF(ISERROR(HLOOKUP($B949,'Base facturation'!$C$4:$ALN$59,D$4,0)),"",HLOOKUP($B949,'Base facturation'!$C$4:$ALN$59,D$4,0))=0,"",IF(ISERROR(HLOOKUP($B949,'Base facturation'!$C$4:$ALN$59,D$4,0)),"",HLOOKUP($B949,'Base facturation'!$C$4:$ALN$59,D$4,0)))</f>
        <v/>
      </c>
      <c r="E949" s="283" t="str">
        <f>IF(IF(ISERROR(HLOOKUP($B949,'Base facturation'!$C$4:$ALN$59,E$4,0)),"",HLOOKUP($B949,'Base facturation'!$C$4:$ALN$59,E$4,0))=0,"",IF(ISERROR(HLOOKUP($B949,'Base facturation'!$C$4:$ALN$59,E$4,0)),"",HLOOKUP($B949,'Base facturation'!$C$4:$ALN$59,E$4,0)))</f>
        <v/>
      </c>
      <c r="F949" s="287" t="str">
        <f>IF(IF(ISERROR(HLOOKUP($B949,'Base facturation'!$C$4:$ALN$59,F$4,0)),"",HLOOKUP($B949,'Base facturation'!$C$4:$ALN$59,F$4,0))=0,"",IF(ISERROR(HLOOKUP($B949,'Base facturation'!$C$4:$ALN$59,F$4,0)),"",HLOOKUP($B949,'Base facturation'!$C$4:$ALN$59,F$4,0)))</f>
        <v/>
      </c>
      <c r="G949" s="309" t="str">
        <f>IF(IF(ISERROR(HLOOKUP($B949,'Base facturation'!$C$4:$ALN$59,G$4,0)),"",HLOOKUP($B949,'Base facturation'!$C$4:$ALN$59,G$4,0))=0,"",IF(ISERROR(HLOOKUP($B949,'Base facturation'!$C$4:$ALN$59,G$4,0)),"",HLOOKUP($B949,'Base facturation'!$C$4:$ALN$59,G$4,0)))</f>
        <v/>
      </c>
      <c r="H949" s="309" t="str">
        <f>IF(IF(ISERROR(HLOOKUP($B949,'Base facturation'!$C$4:$ALN$59,H$4,0)),"",HLOOKUP($B949,'Base facturation'!$C$4:$ALN$59,H$4,0))=0,"",IF(ISERROR(HLOOKUP($B949,'Base facturation'!$C$4:$ALN$59,H$4,0)),"",HLOOKUP($B949,'Base facturation'!$C$4:$ALN$59,H$4,0)))</f>
        <v/>
      </c>
      <c r="I949" s="287" t="str">
        <f t="shared" si="14"/>
        <v/>
      </c>
      <c r="J949" s="299"/>
      <c r="K949" s="294"/>
      <c r="L949" s="294"/>
      <c r="M949" s="295"/>
    </row>
    <row r="950" spans="2:13" ht="19.600000000000001" customHeight="1" x14ac:dyDescent="0.25">
      <c r="B950" s="282" t="s">
        <v>3757</v>
      </c>
      <c r="C950" s="283" t="str">
        <f>IF(IF(ISERROR(HLOOKUP($B950,'Base facturation'!$C$4:$ALN$59,C$4,0)),"",HLOOKUP($B950,'Base facturation'!$C$4:$ALN$59,C$4,0))=0,"",IF(ISERROR(HLOOKUP($B950,'Base facturation'!$C$4:$ALN$59,C$4,0)),"",HLOOKUP($B950,'Base facturation'!$C$4:$ALN$59,C$4,0)))</f>
        <v/>
      </c>
      <c r="D950" s="283" t="str">
        <f>IF(IF(ISERROR(HLOOKUP($B950,'Base facturation'!$C$4:$ALN$59,D$4,0)),"",HLOOKUP($B950,'Base facturation'!$C$4:$ALN$59,D$4,0))=0,"",IF(ISERROR(HLOOKUP($B950,'Base facturation'!$C$4:$ALN$59,D$4,0)),"",HLOOKUP($B950,'Base facturation'!$C$4:$ALN$59,D$4,0)))</f>
        <v/>
      </c>
      <c r="E950" s="283" t="str">
        <f>IF(IF(ISERROR(HLOOKUP($B950,'Base facturation'!$C$4:$ALN$59,E$4,0)),"",HLOOKUP($B950,'Base facturation'!$C$4:$ALN$59,E$4,0))=0,"",IF(ISERROR(HLOOKUP($B950,'Base facturation'!$C$4:$ALN$59,E$4,0)),"",HLOOKUP($B950,'Base facturation'!$C$4:$ALN$59,E$4,0)))</f>
        <v/>
      </c>
      <c r="F950" s="287" t="str">
        <f>IF(IF(ISERROR(HLOOKUP($B950,'Base facturation'!$C$4:$ALN$59,F$4,0)),"",HLOOKUP($B950,'Base facturation'!$C$4:$ALN$59,F$4,0))=0,"",IF(ISERROR(HLOOKUP($B950,'Base facturation'!$C$4:$ALN$59,F$4,0)),"",HLOOKUP($B950,'Base facturation'!$C$4:$ALN$59,F$4,0)))</f>
        <v/>
      </c>
      <c r="G950" s="309" t="str">
        <f>IF(IF(ISERROR(HLOOKUP($B950,'Base facturation'!$C$4:$ALN$59,G$4,0)),"",HLOOKUP($B950,'Base facturation'!$C$4:$ALN$59,G$4,0))=0,"",IF(ISERROR(HLOOKUP($B950,'Base facturation'!$C$4:$ALN$59,G$4,0)),"",HLOOKUP($B950,'Base facturation'!$C$4:$ALN$59,G$4,0)))</f>
        <v/>
      </c>
      <c r="H950" s="309" t="str">
        <f>IF(IF(ISERROR(HLOOKUP($B950,'Base facturation'!$C$4:$ALN$59,H$4,0)),"",HLOOKUP($B950,'Base facturation'!$C$4:$ALN$59,H$4,0))=0,"",IF(ISERROR(HLOOKUP($B950,'Base facturation'!$C$4:$ALN$59,H$4,0)),"",HLOOKUP($B950,'Base facturation'!$C$4:$ALN$59,H$4,0)))</f>
        <v/>
      </c>
      <c r="I950" s="287" t="str">
        <f t="shared" si="14"/>
        <v/>
      </c>
      <c r="J950" s="299"/>
      <c r="K950" s="294"/>
      <c r="L950" s="294"/>
      <c r="M950" s="295"/>
    </row>
    <row r="951" spans="2:13" ht="19.600000000000001" customHeight="1" x14ac:dyDescent="0.25">
      <c r="B951" s="282" t="s">
        <v>3758</v>
      </c>
      <c r="C951" s="283" t="str">
        <f>IF(IF(ISERROR(HLOOKUP($B951,'Base facturation'!$C$4:$ALN$59,C$4,0)),"",HLOOKUP($B951,'Base facturation'!$C$4:$ALN$59,C$4,0))=0,"",IF(ISERROR(HLOOKUP($B951,'Base facturation'!$C$4:$ALN$59,C$4,0)),"",HLOOKUP($B951,'Base facturation'!$C$4:$ALN$59,C$4,0)))</f>
        <v/>
      </c>
      <c r="D951" s="283" t="str">
        <f>IF(IF(ISERROR(HLOOKUP($B951,'Base facturation'!$C$4:$ALN$59,D$4,0)),"",HLOOKUP($B951,'Base facturation'!$C$4:$ALN$59,D$4,0))=0,"",IF(ISERROR(HLOOKUP($B951,'Base facturation'!$C$4:$ALN$59,D$4,0)),"",HLOOKUP($B951,'Base facturation'!$C$4:$ALN$59,D$4,0)))</f>
        <v/>
      </c>
      <c r="E951" s="283" t="str">
        <f>IF(IF(ISERROR(HLOOKUP($B951,'Base facturation'!$C$4:$ALN$59,E$4,0)),"",HLOOKUP($B951,'Base facturation'!$C$4:$ALN$59,E$4,0))=0,"",IF(ISERROR(HLOOKUP($B951,'Base facturation'!$C$4:$ALN$59,E$4,0)),"",HLOOKUP($B951,'Base facturation'!$C$4:$ALN$59,E$4,0)))</f>
        <v/>
      </c>
      <c r="F951" s="287" t="str">
        <f>IF(IF(ISERROR(HLOOKUP($B951,'Base facturation'!$C$4:$ALN$59,F$4,0)),"",HLOOKUP($B951,'Base facturation'!$C$4:$ALN$59,F$4,0))=0,"",IF(ISERROR(HLOOKUP($B951,'Base facturation'!$C$4:$ALN$59,F$4,0)),"",HLOOKUP($B951,'Base facturation'!$C$4:$ALN$59,F$4,0)))</f>
        <v/>
      </c>
      <c r="G951" s="309" t="str">
        <f>IF(IF(ISERROR(HLOOKUP($B951,'Base facturation'!$C$4:$ALN$59,G$4,0)),"",HLOOKUP($B951,'Base facturation'!$C$4:$ALN$59,G$4,0))=0,"",IF(ISERROR(HLOOKUP($B951,'Base facturation'!$C$4:$ALN$59,G$4,0)),"",HLOOKUP($B951,'Base facturation'!$C$4:$ALN$59,G$4,0)))</f>
        <v/>
      </c>
      <c r="H951" s="309" t="str">
        <f>IF(IF(ISERROR(HLOOKUP($B951,'Base facturation'!$C$4:$ALN$59,H$4,0)),"",HLOOKUP($B951,'Base facturation'!$C$4:$ALN$59,H$4,0))=0,"",IF(ISERROR(HLOOKUP($B951,'Base facturation'!$C$4:$ALN$59,H$4,0)),"",HLOOKUP($B951,'Base facturation'!$C$4:$ALN$59,H$4,0)))</f>
        <v/>
      </c>
      <c r="I951" s="287" t="str">
        <f t="shared" si="14"/>
        <v/>
      </c>
      <c r="J951" s="299"/>
      <c r="K951" s="294"/>
      <c r="L951" s="294"/>
      <c r="M951" s="295"/>
    </row>
    <row r="952" spans="2:13" ht="19.600000000000001" customHeight="1" x14ac:dyDescent="0.25">
      <c r="B952" s="282" t="s">
        <v>3759</v>
      </c>
      <c r="C952" s="283" t="str">
        <f>IF(IF(ISERROR(HLOOKUP($B952,'Base facturation'!$C$4:$ALN$59,C$4,0)),"",HLOOKUP($B952,'Base facturation'!$C$4:$ALN$59,C$4,0))=0,"",IF(ISERROR(HLOOKUP($B952,'Base facturation'!$C$4:$ALN$59,C$4,0)),"",HLOOKUP($B952,'Base facturation'!$C$4:$ALN$59,C$4,0)))</f>
        <v/>
      </c>
      <c r="D952" s="283" t="str">
        <f>IF(IF(ISERROR(HLOOKUP($B952,'Base facturation'!$C$4:$ALN$59,D$4,0)),"",HLOOKUP($B952,'Base facturation'!$C$4:$ALN$59,D$4,0))=0,"",IF(ISERROR(HLOOKUP($B952,'Base facturation'!$C$4:$ALN$59,D$4,0)),"",HLOOKUP($B952,'Base facturation'!$C$4:$ALN$59,D$4,0)))</f>
        <v/>
      </c>
      <c r="E952" s="283" t="str">
        <f>IF(IF(ISERROR(HLOOKUP($B952,'Base facturation'!$C$4:$ALN$59,E$4,0)),"",HLOOKUP($B952,'Base facturation'!$C$4:$ALN$59,E$4,0))=0,"",IF(ISERROR(HLOOKUP($B952,'Base facturation'!$C$4:$ALN$59,E$4,0)),"",HLOOKUP($B952,'Base facturation'!$C$4:$ALN$59,E$4,0)))</f>
        <v/>
      </c>
      <c r="F952" s="287" t="str">
        <f>IF(IF(ISERROR(HLOOKUP($B952,'Base facturation'!$C$4:$ALN$59,F$4,0)),"",HLOOKUP($B952,'Base facturation'!$C$4:$ALN$59,F$4,0))=0,"",IF(ISERROR(HLOOKUP($B952,'Base facturation'!$C$4:$ALN$59,F$4,0)),"",HLOOKUP($B952,'Base facturation'!$C$4:$ALN$59,F$4,0)))</f>
        <v/>
      </c>
      <c r="G952" s="309" t="str">
        <f>IF(IF(ISERROR(HLOOKUP($B952,'Base facturation'!$C$4:$ALN$59,G$4,0)),"",HLOOKUP($B952,'Base facturation'!$C$4:$ALN$59,G$4,0))=0,"",IF(ISERROR(HLOOKUP($B952,'Base facturation'!$C$4:$ALN$59,G$4,0)),"",HLOOKUP($B952,'Base facturation'!$C$4:$ALN$59,G$4,0)))</f>
        <v/>
      </c>
      <c r="H952" s="309" t="str">
        <f>IF(IF(ISERROR(HLOOKUP($B952,'Base facturation'!$C$4:$ALN$59,H$4,0)),"",HLOOKUP($B952,'Base facturation'!$C$4:$ALN$59,H$4,0))=0,"",IF(ISERROR(HLOOKUP($B952,'Base facturation'!$C$4:$ALN$59,H$4,0)),"",HLOOKUP($B952,'Base facturation'!$C$4:$ALN$59,H$4,0)))</f>
        <v/>
      </c>
      <c r="I952" s="287" t="str">
        <f t="shared" si="14"/>
        <v/>
      </c>
      <c r="J952" s="299"/>
      <c r="K952" s="294"/>
      <c r="L952" s="294"/>
      <c r="M952" s="295"/>
    </row>
    <row r="953" spans="2:13" ht="19.600000000000001" customHeight="1" x14ac:dyDescent="0.25">
      <c r="B953" s="282" t="s">
        <v>3760</v>
      </c>
      <c r="C953" s="283" t="str">
        <f>IF(IF(ISERROR(HLOOKUP($B953,'Base facturation'!$C$4:$ALN$59,C$4,0)),"",HLOOKUP($B953,'Base facturation'!$C$4:$ALN$59,C$4,0))=0,"",IF(ISERROR(HLOOKUP($B953,'Base facturation'!$C$4:$ALN$59,C$4,0)),"",HLOOKUP($B953,'Base facturation'!$C$4:$ALN$59,C$4,0)))</f>
        <v/>
      </c>
      <c r="D953" s="283" t="str">
        <f>IF(IF(ISERROR(HLOOKUP($B953,'Base facturation'!$C$4:$ALN$59,D$4,0)),"",HLOOKUP($B953,'Base facturation'!$C$4:$ALN$59,D$4,0))=0,"",IF(ISERROR(HLOOKUP($B953,'Base facturation'!$C$4:$ALN$59,D$4,0)),"",HLOOKUP($B953,'Base facturation'!$C$4:$ALN$59,D$4,0)))</f>
        <v/>
      </c>
      <c r="E953" s="283" t="str">
        <f>IF(IF(ISERROR(HLOOKUP($B953,'Base facturation'!$C$4:$ALN$59,E$4,0)),"",HLOOKUP($B953,'Base facturation'!$C$4:$ALN$59,E$4,0))=0,"",IF(ISERROR(HLOOKUP($B953,'Base facturation'!$C$4:$ALN$59,E$4,0)),"",HLOOKUP($B953,'Base facturation'!$C$4:$ALN$59,E$4,0)))</f>
        <v/>
      </c>
      <c r="F953" s="287" t="str">
        <f>IF(IF(ISERROR(HLOOKUP($B953,'Base facturation'!$C$4:$ALN$59,F$4,0)),"",HLOOKUP($B953,'Base facturation'!$C$4:$ALN$59,F$4,0))=0,"",IF(ISERROR(HLOOKUP($B953,'Base facturation'!$C$4:$ALN$59,F$4,0)),"",HLOOKUP($B953,'Base facturation'!$C$4:$ALN$59,F$4,0)))</f>
        <v/>
      </c>
      <c r="G953" s="309" t="str">
        <f>IF(IF(ISERROR(HLOOKUP($B953,'Base facturation'!$C$4:$ALN$59,G$4,0)),"",HLOOKUP($B953,'Base facturation'!$C$4:$ALN$59,G$4,0))=0,"",IF(ISERROR(HLOOKUP($B953,'Base facturation'!$C$4:$ALN$59,G$4,0)),"",HLOOKUP($B953,'Base facturation'!$C$4:$ALN$59,G$4,0)))</f>
        <v/>
      </c>
      <c r="H953" s="309" t="str">
        <f>IF(IF(ISERROR(HLOOKUP($B953,'Base facturation'!$C$4:$ALN$59,H$4,0)),"",HLOOKUP($B953,'Base facturation'!$C$4:$ALN$59,H$4,0))=0,"",IF(ISERROR(HLOOKUP($B953,'Base facturation'!$C$4:$ALN$59,H$4,0)),"",HLOOKUP($B953,'Base facturation'!$C$4:$ALN$59,H$4,0)))</f>
        <v/>
      </c>
      <c r="I953" s="287" t="str">
        <f t="shared" si="14"/>
        <v/>
      </c>
      <c r="J953" s="299"/>
      <c r="K953" s="294"/>
      <c r="L953" s="294"/>
      <c r="M953" s="295"/>
    </row>
    <row r="954" spans="2:13" ht="19.600000000000001" customHeight="1" x14ac:dyDescent="0.25">
      <c r="B954" s="282" t="s">
        <v>3761</v>
      </c>
      <c r="C954" s="283" t="str">
        <f>IF(IF(ISERROR(HLOOKUP($B954,'Base facturation'!$C$4:$ALN$59,C$4,0)),"",HLOOKUP($B954,'Base facturation'!$C$4:$ALN$59,C$4,0))=0,"",IF(ISERROR(HLOOKUP($B954,'Base facturation'!$C$4:$ALN$59,C$4,0)),"",HLOOKUP($B954,'Base facturation'!$C$4:$ALN$59,C$4,0)))</f>
        <v/>
      </c>
      <c r="D954" s="283" t="str">
        <f>IF(IF(ISERROR(HLOOKUP($B954,'Base facturation'!$C$4:$ALN$59,D$4,0)),"",HLOOKUP($B954,'Base facturation'!$C$4:$ALN$59,D$4,0))=0,"",IF(ISERROR(HLOOKUP($B954,'Base facturation'!$C$4:$ALN$59,D$4,0)),"",HLOOKUP($B954,'Base facturation'!$C$4:$ALN$59,D$4,0)))</f>
        <v/>
      </c>
      <c r="E954" s="283" t="str">
        <f>IF(IF(ISERROR(HLOOKUP($B954,'Base facturation'!$C$4:$ALN$59,E$4,0)),"",HLOOKUP($B954,'Base facturation'!$C$4:$ALN$59,E$4,0))=0,"",IF(ISERROR(HLOOKUP($B954,'Base facturation'!$C$4:$ALN$59,E$4,0)),"",HLOOKUP($B954,'Base facturation'!$C$4:$ALN$59,E$4,0)))</f>
        <v/>
      </c>
      <c r="F954" s="287" t="str">
        <f>IF(IF(ISERROR(HLOOKUP($B954,'Base facturation'!$C$4:$ALN$59,F$4,0)),"",HLOOKUP($B954,'Base facturation'!$C$4:$ALN$59,F$4,0))=0,"",IF(ISERROR(HLOOKUP($B954,'Base facturation'!$C$4:$ALN$59,F$4,0)),"",HLOOKUP($B954,'Base facturation'!$C$4:$ALN$59,F$4,0)))</f>
        <v/>
      </c>
      <c r="G954" s="309" t="str">
        <f>IF(IF(ISERROR(HLOOKUP($B954,'Base facturation'!$C$4:$ALN$59,G$4,0)),"",HLOOKUP($B954,'Base facturation'!$C$4:$ALN$59,G$4,0))=0,"",IF(ISERROR(HLOOKUP($B954,'Base facturation'!$C$4:$ALN$59,G$4,0)),"",HLOOKUP($B954,'Base facturation'!$C$4:$ALN$59,G$4,0)))</f>
        <v/>
      </c>
      <c r="H954" s="309" t="str">
        <f>IF(IF(ISERROR(HLOOKUP($B954,'Base facturation'!$C$4:$ALN$59,H$4,0)),"",HLOOKUP($B954,'Base facturation'!$C$4:$ALN$59,H$4,0))=0,"",IF(ISERROR(HLOOKUP($B954,'Base facturation'!$C$4:$ALN$59,H$4,0)),"",HLOOKUP($B954,'Base facturation'!$C$4:$ALN$59,H$4,0)))</f>
        <v/>
      </c>
      <c r="I954" s="287" t="str">
        <f t="shared" si="14"/>
        <v/>
      </c>
      <c r="J954" s="299"/>
      <c r="K954" s="294"/>
      <c r="L954" s="294"/>
      <c r="M954" s="295"/>
    </row>
    <row r="955" spans="2:13" ht="19.600000000000001" customHeight="1" x14ac:dyDescent="0.25">
      <c r="B955" s="282" t="s">
        <v>3762</v>
      </c>
      <c r="C955" s="283" t="str">
        <f>IF(IF(ISERROR(HLOOKUP($B955,'Base facturation'!$C$4:$ALN$59,C$4,0)),"",HLOOKUP($B955,'Base facturation'!$C$4:$ALN$59,C$4,0))=0,"",IF(ISERROR(HLOOKUP($B955,'Base facturation'!$C$4:$ALN$59,C$4,0)),"",HLOOKUP($B955,'Base facturation'!$C$4:$ALN$59,C$4,0)))</f>
        <v/>
      </c>
      <c r="D955" s="283" t="str">
        <f>IF(IF(ISERROR(HLOOKUP($B955,'Base facturation'!$C$4:$ALN$59,D$4,0)),"",HLOOKUP($B955,'Base facturation'!$C$4:$ALN$59,D$4,0))=0,"",IF(ISERROR(HLOOKUP($B955,'Base facturation'!$C$4:$ALN$59,D$4,0)),"",HLOOKUP($B955,'Base facturation'!$C$4:$ALN$59,D$4,0)))</f>
        <v/>
      </c>
      <c r="E955" s="283" t="str">
        <f>IF(IF(ISERROR(HLOOKUP($B955,'Base facturation'!$C$4:$ALN$59,E$4,0)),"",HLOOKUP($B955,'Base facturation'!$C$4:$ALN$59,E$4,0))=0,"",IF(ISERROR(HLOOKUP($B955,'Base facturation'!$C$4:$ALN$59,E$4,0)),"",HLOOKUP($B955,'Base facturation'!$C$4:$ALN$59,E$4,0)))</f>
        <v/>
      </c>
      <c r="F955" s="287" t="str">
        <f>IF(IF(ISERROR(HLOOKUP($B955,'Base facturation'!$C$4:$ALN$59,F$4,0)),"",HLOOKUP($B955,'Base facturation'!$C$4:$ALN$59,F$4,0))=0,"",IF(ISERROR(HLOOKUP($B955,'Base facturation'!$C$4:$ALN$59,F$4,0)),"",HLOOKUP($B955,'Base facturation'!$C$4:$ALN$59,F$4,0)))</f>
        <v/>
      </c>
      <c r="G955" s="309" t="str">
        <f>IF(IF(ISERROR(HLOOKUP($B955,'Base facturation'!$C$4:$ALN$59,G$4,0)),"",HLOOKUP($B955,'Base facturation'!$C$4:$ALN$59,G$4,0))=0,"",IF(ISERROR(HLOOKUP($B955,'Base facturation'!$C$4:$ALN$59,G$4,0)),"",HLOOKUP($B955,'Base facturation'!$C$4:$ALN$59,G$4,0)))</f>
        <v/>
      </c>
      <c r="H955" s="309" t="str">
        <f>IF(IF(ISERROR(HLOOKUP($B955,'Base facturation'!$C$4:$ALN$59,H$4,0)),"",HLOOKUP($B955,'Base facturation'!$C$4:$ALN$59,H$4,0))=0,"",IF(ISERROR(HLOOKUP($B955,'Base facturation'!$C$4:$ALN$59,H$4,0)),"",HLOOKUP($B955,'Base facturation'!$C$4:$ALN$59,H$4,0)))</f>
        <v/>
      </c>
      <c r="I955" s="287" t="str">
        <f t="shared" si="14"/>
        <v/>
      </c>
      <c r="J955" s="299"/>
      <c r="K955" s="294"/>
      <c r="L955" s="294"/>
      <c r="M955" s="295"/>
    </row>
    <row r="956" spans="2:13" ht="19.600000000000001" customHeight="1" x14ac:dyDescent="0.25">
      <c r="B956" s="282" t="s">
        <v>3763</v>
      </c>
      <c r="C956" s="283" t="str">
        <f>IF(IF(ISERROR(HLOOKUP($B956,'Base facturation'!$C$4:$ALN$59,C$4,0)),"",HLOOKUP($B956,'Base facturation'!$C$4:$ALN$59,C$4,0))=0,"",IF(ISERROR(HLOOKUP($B956,'Base facturation'!$C$4:$ALN$59,C$4,0)),"",HLOOKUP($B956,'Base facturation'!$C$4:$ALN$59,C$4,0)))</f>
        <v/>
      </c>
      <c r="D956" s="283" t="str">
        <f>IF(IF(ISERROR(HLOOKUP($B956,'Base facturation'!$C$4:$ALN$59,D$4,0)),"",HLOOKUP($B956,'Base facturation'!$C$4:$ALN$59,D$4,0))=0,"",IF(ISERROR(HLOOKUP($B956,'Base facturation'!$C$4:$ALN$59,D$4,0)),"",HLOOKUP($B956,'Base facturation'!$C$4:$ALN$59,D$4,0)))</f>
        <v/>
      </c>
      <c r="E956" s="283" t="str">
        <f>IF(IF(ISERROR(HLOOKUP($B956,'Base facturation'!$C$4:$ALN$59,E$4,0)),"",HLOOKUP($B956,'Base facturation'!$C$4:$ALN$59,E$4,0))=0,"",IF(ISERROR(HLOOKUP($B956,'Base facturation'!$C$4:$ALN$59,E$4,0)),"",HLOOKUP($B956,'Base facturation'!$C$4:$ALN$59,E$4,0)))</f>
        <v/>
      </c>
      <c r="F956" s="287" t="str">
        <f>IF(IF(ISERROR(HLOOKUP($B956,'Base facturation'!$C$4:$ALN$59,F$4,0)),"",HLOOKUP($B956,'Base facturation'!$C$4:$ALN$59,F$4,0))=0,"",IF(ISERROR(HLOOKUP($B956,'Base facturation'!$C$4:$ALN$59,F$4,0)),"",HLOOKUP($B956,'Base facturation'!$C$4:$ALN$59,F$4,0)))</f>
        <v/>
      </c>
      <c r="G956" s="309" t="str">
        <f>IF(IF(ISERROR(HLOOKUP($B956,'Base facturation'!$C$4:$ALN$59,G$4,0)),"",HLOOKUP($B956,'Base facturation'!$C$4:$ALN$59,G$4,0))=0,"",IF(ISERROR(HLOOKUP($B956,'Base facturation'!$C$4:$ALN$59,G$4,0)),"",HLOOKUP($B956,'Base facturation'!$C$4:$ALN$59,G$4,0)))</f>
        <v/>
      </c>
      <c r="H956" s="309" t="str">
        <f>IF(IF(ISERROR(HLOOKUP($B956,'Base facturation'!$C$4:$ALN$59,H$4,0)),"",HLOOKUP($B956,'Base facturation'!$C$4:$ALN$59,H$4,0))=0,"",IF(ISERROR(HLOOKUP($B956,'Base facturation'!$C$4:$ALN$59,H$4,0)),"",HLOOKUP($B956,'Base facturation'!$C$4:$ALN$59,H$4,0)))</f>
        <v/>
      </c>
      <c r="I956" s="287" t="str">
        <f t="shared" si="14"/>
        <v/>
      </c>
      <c r="J956" s="299"/>
      <c r="K956" s="294"/>
      <c r="L956" s="294"/>
      <c r="M956" s="295"/>
    </row>
    <row r="957" spans="2:13" ht="19.600000000000001" customHeight="1" x14ac:dyDescent="0.25">
      <c r="B957" s="282" t="s">
        <v>3764</v>
      </c>
      <c r="C957" s="283" t="str">
        <f>IF(IF(ISERROR(HLOOKUP($B957,'Base facturation'!$C$4:$ALN$59,C$4,0)),"",HLOOKUP($B957,'Base facturation'!$C$4:$ALN$59,C$4,0))=0,"",IF(ISERROR(HLOOKUP($B957,'Base facturation'!$C$4:$ALN$59,C$4,0)),"",HLOOKUP($B957,'Base facturation'!$C$4:$ALN$59,C$4,0)))</f>
        <v/>
      </c>
      <c r="D957" s="283" t="str">
        <f>IF(IF(ISERROR(HLOOKUP($B957,'Base facturation'!$C$4:$ALN$59,D$4,0)),"",HLOOKUP($B957,'Base facturation'!$C$4:$ALN$59,D$4,0))=0,"",IF(ISERROR(HLOOKUP($B957,'Base facturation'!$C$4:$ALN$59,D$4,0)),"",HLOOKUP($B957,'Base facturation'!$C$4:$ALN$59,D$4,0)))</f>
        <v/>
      </c>
      <c r="E957" s="283" t="str">
        <f>IF(IF(ISERROR(HLOOKUP($B957,'Base facturation'!$C$4:$ALN$59,E$4,0)),"",HLOOKUP($B957,'Base facturation'!$C$4:$ALN$59,E$4,0))=0,"",IF(ISERROR(HLOOKUP($B957,'Base facturation'!$C$4:$ALN$59,E$4,0)),"",HLOOKUP($B957,'Base facturation'!$C$4:$ALN$59,E$4,0)))</f>
        <v/>
      </c>
      <c r="F957" s="287" t="str">
        <f>IF(IF(ISERROR(HLOOKUP($B957,'Base facturation'!$C$4:$ALN$59,F$4,0)),"",HLOOKUP($B957,'Base facturation'!$C$4:$ALN$59,F$4,0))=0,"",IF(ISERROR(HLOOKUP($B957,'Base facturation'!$C$4:$ALN$59,F$4,0)),"",HLOOKUP($B957,'Base facturation'!$C$4:$ALN$59,F$4,0)))</f>
        <v/>
      </c>
      <c r="G957" s="309" t="str">
        <f>IF(IF(ISERROR(HLOOKUP($B957,'Base facturation'!$C$4:$ALN$59,G$4,0)),"",HLOOKUP($B957,'Base facturation'!$C$4:$ALN$59,G$4,0))=0,"",IF(ISERROR(HLOOKUP($B957,'Base facturation'!$C$4:$ALN$59,G$4,0)),"",HLOOKUP($B957,'Base facturation'!$C$4:$ALN$59,G$4,0)))</f>
        <v/>
      </c>
      <c r="H957" s="309" t="str">
        <f>IF(IF(ISERROR(HLOOKUP($B957,'Base facturation'!$C$4:$ALN$59,H$4,0)),"",HLOOKUP($B957,'Base facturation'!$C$4:$ALN$59,H$4,0))=0,"",IF(ISERROR(HLOOKUP($B957,'Base facturation'!$C$4:$ALN$59,H$4,0)),"",HLOOKUP($B957,'Base facturation'!$C$4:$ALN$59,H$4,0)))</f>
        <v/>
      </c>
      <c r="I957" s="287" t="str">
        <f t="shared" si="14"/>
        <v/>
      </c>
      <c r="J957" s="299"/>
      <c r="K957" s="294"/>
      <c r="L957" s="294"/>
      <c r="M957" s="295"/>
    </row>
    <row r="958" spans="2:13" ht="19.600000000000001" customHeight="1" x14ac:dyDescent="0.25">
      <c r="B958" s="282" t="s">
        <v>3765</v>
      </c>
      <c r="C958" s="283" t="str">
        <f>IF(IF(ISERROR(HLOOKUP($B958,'Base facturation'!$C$4:$ALN$59,C$4,0)),"",HLOOKUP($B958,'Base facturation'!$C$4:$ALN$59,C$4,0))=0,"",IF(ISERROR(HLOOKUP($B958,'Base facturation'!$C$4:$ALN$59,C$4,0)),"",HLOOKUP($B958,'Base facturation'!$C$4:$ALN$59,C$4,0)))</f>
        <v/>
      </c>
      <c r="D958" s="283" t="str">
        <f>IF(IF(ISERROR(HLOOKUP($B958,'Base facturation'!$C$4:$ALN$59,D$4,0)),"",HLOOKUP($B958,'Base facturation'!$C$4:$ALN$59,D$4,0))=0,"",IF(ISERROR(HLOOKUP($B958,'Base facturation'!$C$4:$ALN$59,D$4,0)),"",HLOOKUP($B958,'Base facturation'!$C$4:$ALN$59,D$4,0)))</f>
        <v/>
      </c>
      <c r="E958" s="283" t="str">
        <f>IF(IF(ISERROR(HLOOKUP($B958,'Base facturation'!$C$4:$ALN$59,E$4,0)),"",HLOOKUP($B958,'Base facturation'!$C$4:$ALN$59,E$4,0))=0,"",IF(ISERROR(HLOOKUP($B958,'Base facturation'!$C$4:$ALN$59,E$4,0)),"",HLOOKUP($B958,'Base facturation'!$C$4:$ALN$59,E$4,0)))</f>
        <v/>
      </c>
      <c r="F958" s="287" t="str">
        <f>IF(IF(ISERROR(HLOOKUP($B958,'Base facturation'!$C$4:$ALN$59,F$4,0)),"",HLOOKUP($B958,'Base facturation'!$C$4:$ALN$59,F$4,0))=0,"",IF(ISERROR(HLOOKUP($B958,'Base facturation'!$C$4:$ALN$59,F$4,0)),"",HLOOKUP($B958,'Base facturation'!$C$4:$ALN$59,F$4,0)))</f>
        <v/>
      </c>
      <c r="G958" s="309" t="str">
        <f>IF(IF(ISERROR(HLOOKUP($B958,'Base facturation'!$C$4:$ALN$59,G$4,0)),"",HLOOKUP($B958,'Base facturation'!$C$4:$ALN$59,G$4,0))=0,"",IF(ISERROR(HLOOKUP($B958,'Base facturation'!$C$4:$ALN$59,G$4,0)),"",HLOOKUP($B958,'Base facturation'!$C$4:$ALN$59,G$4,0)))</f>
        <v/>
      </c>
      <c r="H958" s="309" t="str">
        <f>IF(IF(ISERROR(HLOOKUP($B958,'Base facturation'!$C$4:$ALN$59,H$4,0)),"",HLOOKUP($B958,'Base facturation'!$C$4:$ALN$59,H$4,0))=0,"",IF(ISERROR(HLOOKUP($B958,'Base facturation'!$C$4:$ALN$59,H$4,0)),"",HLOOKUP($B958,'Base facturation'!$C$4:$ALN$59,H$4,0)))</f>
        <v/>
      </c>
      <c r="I958" s="287" t="str">
        <f t="shared" si="14"/>
        <v/>
      </c>
      <c r="J958" s="299"/>
      <c r="K958" s="294"/>
      <c r="L958" s="294"/>
      <c r="M958" s="295"/>
    </row>
    <row r="959" spans="2:13" ht="19.600000000000001" customHeight="1" x14ac:dyDescent="0.25">
      <c r="B959" s="282" t="s">
        <v>3766</v>
      </c>
      <c r="C959" s="283" t="str">
        <f>IF(IF(ISERROR(HLOOKUP($B959,'Base facturation'!$C$4:$ALN$59,C$4,0)),"",HLOOKUP($B959,'Base facturation'!$C$4:$ALN$59,C$4,0))=0,"",IF(ISERROR(HLOOKUP($B959,'Base facturation'!$C$4:$ALN$59,C$4,0)),"",HLOOKUP($B959,'Base facturation'!$C$4:$ALN$59,C$4,0)))</f>
        <v/>
      </c>
      <c r="D959" s="283" t="str">
        <f>IF(IF(ISERROR(HLOOKUP($B959,'Base facturation'!$C$4:$ALN$59,D$4,0)),"",HLOOKUP($B959,'Base facturation'!$C$4:$ALN$59,D$4,0))=0,"",IF(ISERROR(HLOOKUP($B959,'Base facturation'!$C$4:$ALN$59,D$4,0)),"",HLOOKUP($B959,'Base facturation'!$C$4:$ALN$59,D$4,0)))</f>
        <v/>
      </c>
      <c r="E959" s="283" t="str">
        <f>IF(IF(ISERROR(HLOOKUP($B959,'Base facturation'!$C$4:$ALN$59,E$4,0)),"",HLOOKUP($B959,'Base facturation'!$C$4:$ALN$59,E$4,0))=0,"",IF(ISERROR(HLOOKUP($B959,'Base facturation'!$C$4:$ALN$59,E$4,0)),"",HLOOKUP($B959,'Base facturation'!$C$4:$ALN$59,E$4,0)))</f>
        <v/>
      </c>
      <c r="F959" s="287" t="str">
        <f>IF(IF(ISERROR(HLOOKUP($B959,'Base facturation'!$C$4:$ALN$59,F$4,0)),"",HLOOKUP($B959,'Base facturation'!$C$4:$ALN$59,F$4,0))=0,"",IF(ISERROR(HLOOKUP($B959,'Base facturation'!$C$4:$ALN$59,F$4,0)),"",HLOOKUP($B959,'Base facturation'!$C$4:$ALN$59,F$4,0)))</f>
        <v/>
      </c>
      <c r="G959" s="309" t="str">
        <f>IF(IF(ISERROR(HLOOKUP($B959,'Base facturation'!$C$4:$ALN$59,G$4,0)),"",HLOOKUP($B959,'Base facturation'!$C$4:$ALN$59,G$4,0))=0,"",IF(ISERROR(HLOOKUP($B959,'Base facturation'!$C$4:$ALN$59,G$4,0)),"",HLOOKUP($B959,'Base facturation'!$C$4:$ALN$59,G$4,0)))</f>
        <v/>
      </c>
      <c r="H959" s="309" t="str">
        <f>IF(IF(ISERROR(HLOOKUP($B959,'Base facturation'!$C$4:$ALN$59,H$4,0)),"",HLOOKUP($B959,'Base facturation'!$C$4:$ALN$59,H$4,0))=0,"",IF(ISERROR(HLOOKUP($B959,'Base facturation'!$C$4:$ALN$59,H$4,0)),"",HLOOKUP($B959,'Base facturation'!$C$4:$ALN$59,H$4,0)))</f>
        <v/>
      </c>
      <c r="I959" s="287" t="str">
        <f t="shared" si="14"/>
        <v/>
      </c>
      <c r="J959" s="299"/>
      <c r="K959" s="294"/>
      <c r="L959" s="294"/>
      <c r="M959" s="295"/>
    </row>
    <row r="960" spans="2:13" ht="19.600000000000001" customHeight="1" x14ac:dyDescent="0.25">
      <c r="B960" s="282" t="s">
        <v>3767</v>
      </c>
      <c r="C960" s="283" t="str">
        <f>IF(IF(ISERROR(HLOOKUP($B960,'Base facturation'!$C$4:$ALN$59,C$4,0)),"",HLOOKUP($B960,'Base facturation'!$C$4:$ALN$59,C$4,0))=0,"",IF(ISERROR(HLOOKUP($B960,'Base facturation'!$C$4:$ALN$59,C$4,0)),"",HLOOKUP($B960,'Base facturation'!$C$4:$ALN$59,C$4,0)))</f>
        <v/>
      </c>
      <c r="D960" s="283" t="str">
        <f>IF(IF(ISERROR(HLOOKUP($B960,'Base facturation'!$C$4:$ALN$59,D$4,0)),"",HLOOKUP($B960,'Base facturation'!$C$4:$ALN$59,D$4,0))=0,"",IF(ISERROR(HLOOKUP($B960,'Base facturation'!$C$4:$ALN$59,D$4,0)),"",HLOOKUP($B960,'Base facturation'!$C$4:$ALN$59,D$4,0)))</f>
        <v/>
      </c>
      <c r="E960" s="283" t="str">
        <f>IF(IF(ISERROR(HLOOKUP($B960,'Base facturation'!$C$4:$ALN$59,E$4,0)),"",HLOOKUP($B960,'Base facturation'!$C$4:$ALN$59,E$4,0))=0,"",IF(ISERROR(HLOOKUP($B960,'Base facturation'!$C$4:$ALN$59,E$4,0)),"",HLOOKUP($B960,'Base facturation'!$C$4:$ALN$59,E$4,0)))</f>
        <v/>
      </c>
      <c r="F960" s="287" t="str">
        <f>IF(IF(ISERROR(HLOOKUP($B960,'Base facturation'!$C$4:$ALN$59,F$4,0)),"",HLOOKUP($B960,'Base facturation'!$C$4:$ALN$59,F$4,0))=0,"",IF(ISERROR(HLOOKUP($B960,'Base facturation'!$C$4:$ALN$59,F$4,0)),"",HLOOKUP($B960,'Base facturation'!$C$4:$ALN$59,F$4,0)))</f>
        <v/>
      </c>
      <c r="G960" s="309" t="str">
        <f>IF(IF(ISERROR(HLOOKUP($B960,'Base facturation'!$C$4:$ALN$59,G$4,0)),"",HLOOKUP($B960,'Base facturation'!$C$4:$ALN$59,G$4,0))=0,"",IF(ISERROR(HLOOKUP($B960,'Base facturation'!$C$4:$ALN$59,G$4,0)),"",HLOOKUP($B960,'Base facturation'!$C$4:$ALN$59,G$4,0)))</f>
        <v/>
      </c>
      <c r="H960" s="309" t="str">
        <f>IF(IF(ISERROR(HLOOKUP($B960,'Base facturation'!$C$4:$ALN$59,H$4,0)),"",HLOOKUP($B960,'Base facturation'!$C$4:$ALN$59,H$4,0))=0,"",IF(ISERROR(HLOOKUP($B960,'Base facturation'!$C$4:$ALN$59,H$4,0)),"",HLOOKUP($B960,'Base facturation'!$C$4:$ALN$59,H$4,0)))</f>
        <v/>
      </c>
      <c r="I960" s="287" t="str">
        <f t="shared" si="14"/>
        <v/>
      </c>
      <c r="J960" s="299"/>
      <c r="K960" s="294"/>
      <c r="L960" s="294"/>
      <c r="M960" s="295"/>
    </row>
    <row r="961" spans="2:13" ht="19.600000000000001" customHeight="1" x14ac:dyDescent="0.25">
      <c r="B961" s="282" t="s">
        <v>3768</v>
      </c>
      <c r="C961" s="283" t="str">
        <f>IF(IF(ISERROR(HLOOKUP($B961,'Base facturation'!$C$4:$ALN$59,C$4,0)),"",HLOOKUP($B961,'Base facturation'!$C$4:$ALN$59,C$4,0))=0,"",IF(ISERROR(HLOOKUP($B961,'Base facturation'!$C$4:$ALN$59,C$4,0)),"",HLOOKUP($B961,'Base facturation'!$C$4:$ALN$59,C$4,0)))</f>
        <v/>
      </c>
      <c r="D961" s="283" t="str">
        <f>IF(IF(ISERROR(HLOOKUP($B961,'Base facturation'!$C$4:$ALN$59,D$4,0)),"",HLOOKUP($B961,'Base facturation'!$C$4:$ALN$59,D$4,0))=0,"",IF(ISERROR(HLOOKUP($B961,'Base facturation'!$C$4:$ALN$59,D$4,0)),"",HLOOKUP($B961,'Base facturation'!$C$4:$ALN$59,D$4,0)))</f>
        <v/>
      </c>
      <c r="E961" s="283" t="str">
        <f>IF(IF(ISERROR(HLOOKUP($B961,'Base facturation'!$C$4:$ALN$59,E$4,0)),"",HLOOKUP($B961,'Base facturation'!$C$4:$ALN$59,E$4,0))=0,"",IF(ISERROR(HLOOKUP($B961,'Base facturation'!$C$4:$ALN$59,E$4,0)),"",HLOOKUP($B961,'Base facturation'!$C$4:$ALN$59,E$4,0)))</f>
        <v/>
      </c>
      <c r="F961" s="287" t="str">
        <f>IF(IF(ISERROR(HLOOKUP($B961,'Base facturation'!$C$4:$ALN$59,F$4,0)),"",HLOOKUP($B961,'Base facturation'!$C$4:$ALN$59,F$4,0))=0,"",IF(ISERROR(HLOOKUP($B961,'Base facturation'!$C$4:$ALN$59,F$4,0)),"",HLOOKUP($B961,'Base facturation'!$C$4:$ALN$59,F$4,0)))</f>
        <v/>
      </c>
      <c r="G961" s="309" t="str">
        <f>IF(IF(ISERROR(HLOOKUP($B961,'Base facturation'!$C$4:$ALN$59,G$4,0)),"",HLOOKUP($B961,'Base facturation'!$C$4:$ALN$59,G$4,0))=0,"",IF(ISERROR(HLOOKUP($B961,'Base facturation'!$C$4:$ALN$59,G$4,0)),"",HLOOKUP($B961,'Base facturation'!$C$4:$ALN$59,G$4,0)))</f>
        <v/>
      </c>
      <c r="H961" s="309" t="str">
        <f>IF(IF(ISERROR(HLOOKUP($B961,'Base facturation'!$C$4:$ALN$59,H$4,0)),"",HLOOKUP($B961,'Base facturation'!$C$4:$ALN$59,H$4,0))=0,"",IF(ISERROR(HLOOKUP($B961,'Base facturation'!$C$4:$ALN$59,H$4,0)),"",HLOOKUP($B961,'Base facturation'!$C$4:$ALN$59,H$4,0)))</f>
        <v/>
      </c>
      <c r="I961" s="287" t="str">
        <f t="shared" si="14"/>
        <v/>
      </c>
      <c r="J961" s="299"/>
      <c r="K961" s="294"/>
      <c r="L961" s="294"/>
      <c r="M961" s="295"/>
    </row>
    <row r="962" spans="2:13" ht="19.600000000000001" customHeight="1" x14ac:dyDescent="0.25">
      <c r="B962" s="282" t="s">
        <v>3769</v>
      </c>
      <c r="C962" s="283" t="str">
        <f>IF(IF(ISERROR(HLOOKUP($B962,'Base facturation'!$C$4:$ALN$59,C$4,0)),"",HLOOKUP($B962,'Base facturation'!$C$4:$ALN$59,C$4,0))=0,"",IF(ISERROR(HLOOKUP($B962,'Base facturation'!$C$4:$ALN$59,C$4,0)),"",HLOOKUP($B962,'Base facturation'!$C$4:$ALN$59,C$4,0)))</f>
        <v/>
      </c>
      <c r="D962" s="283" t="str">
        <f>IF(IF(ISERROR(HLOOKUP($B962,'Base facturation'!$C$4:$ALN$59,D$4,0)),"",HLOOKUP($B962,'Base facturation'!$C$4:$ALN$59,D$4,0))=0,"",IF(ISERROR(HLOOKUP($B962,'Base facturation'!$C$4:$ALN$59,D$4,0)),"",HLOOKUP($B962,'Base facturation'!$C$4:$ALN$59,D$4,0)))</f>
        <v/>
      </c>
      <c r="E962" s="283" t="str">
        <f>IF(IF(ISERROR(HLOOKUP($B962,'Base facturation'!$C$4:$ALN$59,E$4,0)),"",HLOOKUP($B962,'Base facturation'!$C$4:$ALN$59,E$4,0))=0,"",IF(ISERROR(HLOOKUP($B962,'Base facturation'!$C$4:$ALN$59,E$4,0)),"",HLOOKUP($B962,'Base facturation'!$C$4:$ALN$59,E$4,0)))</f>
        <v/>
      </c>
      <c r="F962" s="287" t="str">
        <f>IF(IF(ISERROR(HLOOKUP($B962,'Base facturation'!$C$4:$ALN$59,F$4,0)),"",HLOOKUP($B962,'Base facturation'!$C$4:$ALN$59,F$4,0))=0,"",IF(ISERROR(HLOOKUP($B962,'Base facturation'!$C$4:$ALN$59,F$4,0)),"",HLOOKUP($B962,'Base facturation'!$C$4:$ALN$59,F$4,0)))</f>
        <v/>
      </c>
      <c r="G962" s="309" t="str">
        <f>IF(IF(ISERROR(HLOOKUP($B962,'Base facturation'!$C$4:$ALN$59,G$4,0)),"",HLOOKUP($B962,'Base facturation'!$C$4:$ALN$59,G$4,0))=0,"",IF(ISERROR(HLOOKUP($B962,'Base facturation'!$C$4:$ALN$59,G$4,0)),"",HLOOKUP($B962,'Base facturation'!$C$4:$ALN$59,G$4,0)))</f>
        <v/>
      </c>
      <c r="H962" s="309" t="str">
        <f>IF(IF(ISERROR(HLOOKUP($B962,'Base facturation'!$C$4:$ALN$59,H$4,0)),"",HLOOKUP($B962,'Base facturation'!$C$4:$ALN$59,H$4,0))=0,"",IF(ISERROR(HLOOKUP($B962,'Base facturation'!$C$4:$ALN$59,H$4,0)),"",HLOOKUP($B962,'Base facturation'!$C$4:$ALN$59,H$4,0)))</f>
        <v/>
      </c>
      <c r="I962" s="287" t="str">
        <f t="shared" si="14"/>
        <v/>
      </c>
      <c r="J962" s="299"/>
      <c r="K962" s="294"/>
      <c r="L962" s="294"/>
      <c r="M962" s="295"/>
    </row>
    <row r="963" spans="2:13" ht="19.600000000000001" customHeight="1" x14ac:dyDescent="0.25">
      <c r="B963" s="282" t="s">
        <v>3770</v>
      </c>
      <c r="C963" s="283" t="str">
        <f>IF(IF(ISERROR(HLOOKUP($B963,'Base facturation'!$C$4:$ALN$59,C$4,0)),"",HLOOKUP($B963,'Base facturation'!$C$4:$ALN$59,C$4,0))=0,"",IF(ISERROR(HLOOKUP($B963,'Base facturation'!$C$4:$ALN$59,C$4,0)),"",HLOOKUP($B963,'Base facturation'!$C$4:$ALN$59,C$4,0)))</f>
        <v/>
      </c>
      <c r="D963" s="283" t="str">
        <f>IF(IF(ISERROR(HLOOKUP($B963,'Base facturation'!$C$4:$ALN$59,D$4,0)),"",HLOOKUP($B963,'Base facturation'!$C$4:$ALN$59,D$4,0))=0,"",IF(ISERROR(HLOOKUP($B963,'Base facturation'!$C$4:$ALN$59,D$4,0)),"",HLOOKUP($B963,'Base facturation'!$C$4:$ALN$59,D$4,0)))</f>
        <v/>
      </c>
      <c r="E963" s="283" t="str">
        <f>IF(IF(ISERROR(HLOOKUP($B963,'Base facturation'!$C$4:$ALN$59,E$4,0)),"",HLOOKUP($B963,'Base facturation'!$C$4:$ALN$59,E$4,0))=0,"",IF(ISERROR(HLOOKUP($B963,'Base facturation'!$C$4:$ALN$59,E$4,0)),"",HLOOKUP($B963,'Base facturation'!$C$4:$ALN$59,E$4,0)))</f>
        <v/>
      </c>
      <c r="F963" s="287" t="str">
        <f>IF(IF(ISERROR(HLOOKUP($B963,'Base facturation'!$C$4:$ALN$59,F$4,0)),"",HLOOKUP($B963,'Base facturation'!$C$4:$ALN$59,F$4,0))=0,"",IF(ISERROR(HLOOKUP($B963,'Base facturation'!$C$4:$ALN$59,F$4,0)),"",HLOOKUP($B963,'Base facturation'!$C$4:$ALN$59,F$4,0)))</f>
        <v/>
      </c>
      <c r="G963" s="309" t="str">
        <f>IF(IF(ISERROR(HLOOKUP($B963,'Base facturation'!$C$4:$ALN$59,G$4,0)),"",HLOOKUP($B963,'Base facturation'!$C$4:$ALN$59,G$4,0))=0,"",IF(ISERROR(HLOOKUP($B963,'Base facturation'!$C$4:$ALN$59,G$4,0)),"",HLOOKUP($B963,'Base facturation'!$C$4:$ALN$59,G$4,0)))</f>
        <v/>
      </c>
      <c r="H963" s="309" t="str">
        <f>IF(IF(ISERROR(HLOOKUP($B963,'Base facturation'!$C$4:$ALN$59,H$4,0)),"",HLOOKUP($B963,'Base facturation'!$C$4:$ALN$59,H$4,0))=0,"",IF(ISERROR(HLOOKUP($B963,'Base facturation'!$C$4:$ALN$59,H$4,0)),"",HLOOKUP($B963,'Base facturation'!$C$4:$ALN$59,H$4,0)))</f>
        <v/>
      </c>
      <c r="I963" s="287" t="str">
        <f t="shared" si="14"/>
        <v/>
      </c>
      <c r="J963" s="299"/>
      <c r="K963" s="294"/>
      <c r="L963" s="294"/>
      <c r="M963" s="295"/>
    </row>
    <row r="964" spans="2:13" ht="19.600000000000001" customHeight="1" x14ac:dyDescent="0.25">
      <c r="B964" s="282" t="s">
        <v>3771</v>
      </c>
      <c r="C964" s="283" t="str">
        <f>IF(IF(ISERROR(HLOOKUP($B964,'Base facturation'!$C$4:$ALN$59,C$4,0)),"",HLOOKUP($B964,'Base facturation'!$C$4:$ALN$59,C$4,0))=0,"",IF(ISERROR(HLOOKUP($B964,'Base facturation'!$C$4:$ALN$59,C$4,0)),"",HLOOKUP($B964,'Base facturation'!$C$4:$ALN$59,C$4,0)))</f>
        <v/>
      </c>
      <c r="D964" s="283" t="str">
        <f>IF(IF(ISERROR(HLOOKUP($B964,'Base facturation'!$C$4:$ALN$59,D$4,0)),"",HLOOKUP($B964,'Base facturation'!$C$4:$ALN$59,D$4,0))=0,"",IF(ISERROR(HLOOKUP($B964,'Base facturation'!$C$4:$ALN$59,D$4,0)),"",HLOOKUP($B964,'Base facturation'!$C$4:$ALN$59,D$4,0)))</f>
        <v/>
      </c>
      <c r="E964" s="283" t="str">
        <f>IF(IF(ISERROR(HLOOKUP($B964,'Base facturation'!$C$4:$ALN$59,E$4,0)),"",HLOOKUP($B964,'Base facturation'!$C$4:$ALN$59,E$4,0))=0,"",IF(ISERROR(HLOOKUP($B964,'Base facturation'!$C$4:$ALN$59,E$4,0)),"",HLOOKUP($B964,'Base facturation'!$C$4:$ALN$59,E$4,0)))</f>
        <v/>
      </c>
      <c r="F964" s="287" t="str">
        <f>IF(IF(ISERROR(HLOOKUP($B964,'Base facturation'!$C$4:$ALN$59,F$4,0)),"",HLOOKUP($B964,'Base facturation'!$C$4:$ALN$59,F$4,0))=0,"",IF(ISERROR(HLOOKUP($B964,'Base facturation'!$C$4:$ALN$59,F$4,0)),"",HLOOKUP($B964,'Base facturation'!$C$4:$ALN$59,F$4,0)))</f>
        <v/>
      </c>
      <c r="G964" s="309" t="str">
        <f>IF(IF(ISERROR(HLOOKUP($B964,'Base facturation'!$C$4:$ALN$59,G$4,0)),"",HLOOKUP($B964,'Base facturation'!$C$4:$ALN$59,G$4,0))=0,"",IF(ISERROR(HLOOKUP($B964,'Base facturation'!$C$4:$ALN$59,G$4,0)),"",HLOOKUP($B964,'Base facturation'!$C$4:$ALN$59,G$4,0)))</f>
        <v/>
      </c>
      <c r="H964" s="309" t="str">
        <f>IF(IF(ISERROR(HLOOKUP($B964,'Base facturation'!$C$4:$ALN$59,H$4,0)),"",HLOOKUP($B964,'Base facturation'!$C$4:$ALN$59,H$4,0))=0,"",IF(ISERROR(HLOOKUP($B964,'Base facturation'!$C$4:$ALN$59,H$4,0)),"",HLOOKUP($B964,'Base facturation'!$C$4:$ALN$59,H$4,0)))</f>
        <v/>
      </c>
      <c r="I964" s="287" t="str">
        <f t="shared" si="14"/>
        <v/>
      </c>
      <c r="J964" s="299"/>
      <c r="K964" s="294"/>
      <c r="L964" s="294"/>
      <c r="M964" s="295"/>
    </row>
    <row r="965" spans="2:13" ht="19.600000000000001" customHeight="1" x14ac:dyDescent="0.25">
      <c r="B965" s="282" t="s">
        <v>3772</v>
      </c>
      <c r="C965" s="283" t="str">
        <f>IF(IF(ISERROR(HLOOKUP($B965,'Base facturation'!$C$4:$ALN$59,C$4,0)),"",HLOOKUP($B965,'Base facturation'!$C$4:$ALN$59,C$4,0))=0,"",IF(ISERROR(HLOOKUP($B965,'Base facturation'!$C$4:$ALN$59,C$4,0)),"",HLOOKUP($B965,'Base facturation'!$C$4:$ALN$59,C$4,0)))</f>
        <v/>
      </c>
      <c r="D965" s="283" t="str">
        <f>IF(IF(ISERROR(HLOOKUP($B965,'Base facturation'!$C$4:$ALN$59,D$4,0)),"",HLOOKUP($B965,'Base facturation'!$C$4:$ALN$59,D$4,0))=0,"",IF(ISERROR(HLOOKUP($B965,'Base facturation'!$C$4:$ALN$59,D$4,0)),"",HLOOKUP($B965,'Base facturation'!$C$4:$ALN$59,D$4,0)))</f>
        <v/>
      </c>
      <c r="E965" s="283" t="str">
        <f>IF(IF(ISERROR(HLOOKUP($B965,'Base facturation'!$C$4:$ALN$59,E$4,0)),"",HLOOKUP($B965,'Base facturation'!$C$4:$ALN$59,E$4,0))=0,"",IF(ISERROR(HLOOKUP($B965,'Base facturation'!$C$4:$ALN$59,E$4,0)),"",HLOOKUP($B965,'Base facturation'!$C$4:$ALN$59,E$4,0)))</f>
        <v/>
      </c>
      <c r="F965" s="287" t="str">
        <f>IF(IF(ISERROR(HLOOKUP($B965,'Base facturation'!$C$4:$ALN$59,F$4,0)),"",HLOOKUP($B965,'Base facturation'!$C$4:$ALN$59,F$4,0))=0,"",IF(ISERROR(HLOOKUP($B965,'Base facturation'!$C$4:$ALN$59,F$4,0)),"",HLOOKUP($B965,'Base facturation'!$C$4:$ALN$59,F$4,0)))</f>
        <v/>
      </c>
      <c r="G965" s="309" t="str">
        <f>IF(IF(ISERROR(HLOOKUP($B965,'Base facturation'!$C$4:$ALN$59,G$4,0)),"",HLOOKUP($B965,'Base facturation'!$C$4:$ALN$59,G$4,0))=0,"",IF(ISERROR(HLOOKUP($B965,'Base facturation'!$C$4:$ALN$59,G$4,0)),"",HLOOKUP($B965,'Base facturation'!$C$4:$ALN$59,G$4,0)))</f>
        <v/>
      </c>
      <c r="H965" s="309" t="str">
        <f>IF(IF(ISERROR(HLOOKUP($B965,'Base facturation'!$C$4:$ALN$59,H$4,0)),"",HLOOKUP($B965,'Base facturation'!$C$4:$ALN$59,H$4,0))=0,"",IF(ISERROR(HLOOKUP($B965,'Base facturation'!$C$4:$ALN$59,H$4,0)),"",HLOOKUP($B965,'Base facturation'!$C$4:$ALN$59,H$4,0)))</f>
        <v/>
      </c>
      <c r="I965" s="287" t="str">
        <f t="shared" si="14"/>
        <v/>
      </c>
      <c r="J965" s="299"/>
      <c r="K965" s="294"/>
      <c r="L965" s="294"/>
      <c r="M965" s="295"/>
    </row>
    <row r="966" spans="2:13" ht="19.600000000000001" customHeight="1" x14ac:dyDescent="0.25">
      <c r="B966" s="282" t="s">
        <v>3773</v>
      </c>
      <c r="C966" s="283" t="str">
        <f>IF(IF(ISERROR(HLOOKUP($B966,'Base facturation'!$C$4:$ALN$59,C$4,0)),"",HLOOKUP($B966,'Base facturation'!$C$4:$ALN$59,C$4,0))=0,"",IF(ISERROR(HLOOKUP($B966,'Base facturation'!$C$4:$ALN$59,C$4,0)),"",HLOOKUP($B966,'Base facturation'!$C$4:$ALN$59,C$4,0)))</f>
        <v/>
      </c>
      <c r="D966" s="283" t="str">
        <f>IF(IF(ISERROR(HLOOKUP($B966,'Base facturation'!$C$4:$ALN$59,D$4,0)),"",HLOOKUP($B966,'Base facturation'!$C$4:$ALN$59,D$4,0))=0,"",IF(ISERROR(HLOOKUP($B966,'Base facturation'!$C$4:$ALN$59,D$4,0)),"",HLOOKUP($B966,'Base facturation'!$C$4:$ALN$59,D$4,0)))</f>
        <v/>
      </c>
      <c r="E966" s="283" t="str">
        <f>IF(IF(ISERROR(HLOOKUP($B966,'Base facturation'!$C$4:$ALN$59,E$4,0)),"",HLOOKUP($B966,'Base facturation'!$C$4:$ALN$59,E$4,0))=0,"",IF(ISERROR(HLOOKUP($B966,'Base facturation'!$C$4:$ALN$59,E$4,0)),"",HLOOKUP($B966,'Base facturation'!$C$4:$ALN$59,E$4,0)))</f>
        <v/>
      </c>
      <c r="F966" s="287" t="str">
        <f>IF(IF(ISERROR(HLOOKUP($B966,'Base facturation'!$C$4:$ALN$59,F$4,0)),"",HLOOKUP($B966,'Base facturation'!$C$4:$ALN$59,F$4,0))=0,"",IF(ISERROR(HLOOKUP($B966,'Base facturation'!$C$4:$ALN$59,F$4,0)),"",HLOOKUP($B966,'Base facturation'!$C$4:$ALN$59,F$4,0)))</f>
        <v/>
      </c>
      <c r="G966" s="309" t="str">
        <f>IF(IF(ISERROR(HLOOKUP($B966,'Base facturation'!$C$4:$ALN$59,G$4,0)),"",HLOOKUP($B966,'Base facturation'!$C$4:$ALN$59,G$4,0))=0,"",IF(ISERROR(HLOOKUP($B966,'Base facturation'!$C$4:$ALN$59,G$4,0)),"",HLOOKUP($B966,'Base facturation'!$C$4:$ALN$59,G$4,0)))</f>
        <v/>
      </c>
      <c r="H966" s="309" t="str">
        <f>IF(IF(ISERROR(HLOOKUP($B966,'Base facturation'!$C$4:$ALN$59,H$4,0)),"",HLOOKUP($B966,'Base facturation'!$C$4:$ALN$59,H$4,0))=0,"",IF(ISERROR(HLOOKUP($B966,'Base facturation'!$C$4:$ALN$59,H$4,0)),"",HLOOKUP($B966,'Base facturation'!$C$4:$ALN$59,H$4,0)))</f>
        <v/>
      </c>
      <c r="I966" s="287" t="str">
        <f t="shared" si="14"/>
        <v/>
      </c>
      <c r="J966" s="299"/>
      <c r="K966" s="294"/>
      <c r="L966" s="294"/>
      <c r="M966" s="295"/>
    </row>
    <row r="967" spans="2:13" ht="19.600000000000001" customHeight="1" x14ac:dyDescent="0.25">
      <c r="B967" s="282" t="s">
        <v>3774</v>
      </c>
      <c r="C967" s="283" t="str">
        <f>IF(IF(ISERROR(HLOOKUP($B967,'Base facturation'!$C$4:$ALN$59,C$4,0)),"",HLOOKUP($B967,'Base facturation'!$C$4:$ALN$59,C$4,0))=0,"",IF(ISERROR(HLOOKUP($B967,'Base facturation'!$C$4:$ALN$59,C$4,0)),"",HLOOKUP($B967,'Base facturation'!$C$4:$ALN$59,C$4,0)))</f>
        <v/>
      </c>
      <c r="D967" s="283" t="str">
        <f>IF(IF(ISERROR(HLOOKUP($B967,'Base facturation'!$C$4:$ALN$59,D$4,0)),"",HLOOKUP($B967,'Base facturation'!$C$4:$ALN$59,D$4,0))=0,"",IF(ISERROR(HLOOKUP($B967,'Base facturation'!$C$4:$ALN$59,D$4,0)),"",HLOOKUP($B967,'Base facturation'!$C$4:$ALN$59,D$4,0)))</f>
        <v/>
      </c>
      <c r="E967" s="283" t="str">
        <f>IF(IF(ISERROR(HLOOKUP($B967,'Base facturation'!$C$4:$ALN$59,E$4,0)),"",HLOOKUP($B967,'Base facturation'!$C$4:$ALN$59,E$4,0))=0,"",IF(ISERROR(HLOOKUP($B967,'Base facturation'!$C$4:$ALN$59,E$4,0)),"",HLOOKUP($B967,'Base facturation'!$C$4:$ALN$59,E$4,0)))</f>
        <v/>
      </c>
      <c r="F967" s="287" t="str">
        <f>IF(IF(ISERROR(HLOOKUP($B967,'Base facturation'!$C$4:$ALN$59,F$4,0)),"",HLOOKUP($B967,'Base facturation'!$C$4:$ALN$59,F$4,0))=0,"",IF(ISERROR(HLOOKUP($B967,'Base facturation'!$C$4:$ALN$59,F$4,0)),"",HLOOKUP($B967,'Base facturation'!$C$4:$ALN$59,F$4,0)))</f>
        <v/>
      </c>
      <c r="G967" s="309" t="str">
        <f>IF(IF(ISERROR(HLOOKUP($B967,'Base facturation'!$C$4:$ALN$59,G$4,0)),"",HLOOKUP($B967,'Base facturation'!$C$4:$ALN$59,G$4,0))=0,"",IF(ISERROR(HLOOKUP($B967,'Base facturation'!$C$4:$ALN$59,G$4,0)),"",HLOOKUP($B967,'Base facturation'!$C$4:$ALN$59,G$4,0)))</f>
        <v/>
      </c>
      <c r="H967" s="309" t="str">
        <f>IF(IF(ISERROR(HLOOKUP($B967,'Base facturation'!$C$4:$ALN$59,H$4,0)),"",HLOOKUP($B967,'Base facturation'!$C$4:$ALN$59,H$4,0))=0,"",IF(ISERROR(HLOOKUP($B967,'Base facturation'!$C$4:$ALN$59,H$4,0)),"",HLOOKUP($B967,'Base facturation'!$C$4:$ALN$59,H$4,0)))</f>
        <v/>
      </c>
      <c r="I967" s="287" t="str">
        <f t="shared" ref="I967:I1005" si="15">IF(H967="","",IF($B$4&gt;H967,"OUI","non"))</f>
        <v/>
      </c>
      <c r="J967" s="299"/>
      <c r="K967" s="294"/>
      <c r="L967" s="294"/>
      <c r="M967" s="295"/>
    </row>
    <row r="968" spans="2:13" ht="19.600000000000001" customHeight="1" x14ac:dyDescent="0.25">
      <c r="B968" s="282" t="s">
        <v>3775</v>
      </c>
      <c r="C968" s="283" t="str">
        <f>IF(IF(ISERROR(HLOOKUP($B968,'Base facturation'!$C$4:$ALN$59,C$4,0)),"",HLOOKUP($B968,'Base facturation'!$C$4:$ALN$59,C$4,0))=0,"",IF(ISERROR(HLOOKUP($B968,'Base facturation'!$C$4:$ALN$59,C$4,0)),"",HLOOKUP($B968,'Base facturation'!$C$4:$ALN$59,C$4,0)))</f>
        <v/>
      </c>
      <c r="D968" s="283" t="str">
        <f>IF(IF(ISERROR(HLOOKUP($B968,'Base facturation'!$C$4:$ALN$59,D$4,0)),"",HLOOKUP($B968,'Base facturation'!$C$4:$ALN$59,D$4,0))=0,"",IF(ISERROR(HLOOKUP($B968,'Base facturation'!$C$4:$ALN$59,D$4,0)),"",HLOOKUP($B968,'Base facturation'!$C$4:$ALN$59,D$4,0)))</f>
        <v/>
      </c>
      <c r="E968" s="283" t="str">
        <f>IF(IF(ISERROR(HLOOKUP($B968,'Base facturation'!$C$4:$ALN$59,E$4,0)),"",HLOOKUP($B968,'Base facturation'!$C$4:$ALN$59,E$4,0))=0,"",IF(ISERROR(HLOOKUP($B968,'Base facturation'!$C$4:$ALN$59,E$4,0)),"",HLOOKUP($B968,'Base facturation'!$C$4:$ALN$59,E$4,0)))</f>
        <v/>
      </c>
      <c r="F968" s="287" t="str">
        <f>IF(IF(ISERROR(HLOOKUP($B968,'Base facturation'!$C$4:$ALN$59,F$4,0)),"",HLOOKUP($B968,'Base facturation'!$C$4:$ALN$59,F$4,0))=0,"",IF(ISERROR(HLOOKUP($B968,'Base facturation'!$C$4:$ALN$59,F$4,0)),"",HLOOKUP($B968,'Base facturation'!$C$4:$ALN$59,F$4,0)))</f>
        <v/>
      </c>
      <c r="G968" s="309" t="str">
        <f>IF(IF(ISERROR(HLOOKUP($B968,'Base facturation'!$C$4:$ALN$59,G$4,0)),"",HLOOKUP($B968,'Base facturation'!$C$4:$ALN$59,G$4,0))=0,"",IF(ISERROR(HLOOKUP($B968,'Base facturation'!$C$4:$ALN$59,G$4,0)),"",HLOOKUP($B968,'Base facturation'!$C$4:$ALN$59,G$4,0)))</f>
        <v/>
      </c>
      <c r="H968" s="309" t="str">
        <f>IF(IF(ISERROR(HLOOKUP($B968,'Base facturation'!$C$4:$ALN$59,H$4,0)),"",HLOOKUP($B968,'Base facturation'!$C$4:$ALN$59,H$4,0))=0,"",IF(ISERROR(HLOOKUP($B968,'Base facturation'!$C$4:$ALN$59,H$4,0)),"",HLOOKUP($B968,'Base facturation'!$C$4:$ALN$59,H$4,0)))</f>
        <v/>
      </c>
      <c r="I968" s="287" t="str">
        <f t="shared" si="15"/>
        <v/>
      </c>
      <c r="J968" s="299"/>
      <c r="K968" s="294"/>
      <c r="L968" s="294"/>
      <c r="M968" s="295"/>
    </row>
    <row r="969" spans="2:13" ht="19.600000000000001" customHeight="1" x14ac:dyDescent="0.25">
      <c r="B969" s="282" t="s">
        <v>3776</v>
      </c>
      <c r="C969" s="283" t="str">
        <f>IF(IF(ISERROR(HLOOKUP($B969,'Base facturation'!$C$4:$ALN$59,C$4,0)),"",HLOOKUP($B969,'Base facturation'!$C$4:$ALN$59,C$4,0))=0,"",IF(ISERROR(HLOOKUP($B969,'Base facturation'!$C$4:$ALN$59,C$4,0)),"",HLOOKUP($B969,'Base facturation'!$C$4:$ALN$59,C$4,0)))</f>
        <v/>
      </c>
      <c r="D969" s="283" t="str">
        <f>IF(IF(ISERROR(HLOOKUP($B969,'Base facturation'!$C$4:$ALN$59,D$4,0)),"",HLOOKUP($B969,'Base facturation'!$C$4:$ALN$59,D$4,0))=0,"",IF(ISERROR(HLOOKUP($B969,'Base facturation'!$C$4:$ALN$59,D$4,0)),"",HLOOKUP($B969,'Base facturation'!$C$4:$ALN$59,D$4,0)))</f>
        <v/>
      </c>
      <c r="E969" s="283" t="str">
        <f>IF(IF(ISERROR(HLOOKUP($B969,'Base facturation'!$C$4:$ALN$59,E$4,0)),"",HLOOKUP($B969,'Base facturation'!$C$4:$ALN$59,E$4,0))=0,"",IF(ISERROR(HLOOKUP($B969,'Base facturation'!$C$4:$ALN$59,E$4,0)),"",HLOOKUP($B969,'Base facturation'!$C$4:$ALN$59,E$4,0)))</f>
        <v/>
      </c>
      <c r="F969" s="287" t="str">
        <f>IF(IF(ISERROR(HLOOKUP($B969,'Base facturation'!$C$4:$ALN$59,F$4,0)),"",HLOOKUP($B969,'Base facturation'!$C$4:$ALN$59,F$4,0))=0,"",IF(ISERROR(HLOOKUP($B969,'Base facturation'!$C$4:$ALN$59,F$4,0)),"",HLOOKUP($B969,'Base facturation'!$C$4:$ALN$59,F$4,0)))</f>
        <v/>
      </c>
      <c r="G969" s="309" t="str">
        <f>IF(IF(ISERROR(HLOOKUP($B969,'Base facturation'!$C$4:$ALN$59,G$4,0)),"",HLOOKUP($B969,'Base facturation'!$C$4:$ALN$59,G$4,0))=0,"",IF(ISERROR(HLOOKUP($B969,'Base facturation'!$C$4:$ALN$59,G$4,0)),"",HLOOKUP($B969,'Base facturation'!$C$4:$ALN$59,G$4,0)))</f>
        <v/>
      </c>
      <c r="H969" s="309" t="str">
        <f>IF(IF(ISERROR(HLOOKUP($B969,'Base facturation'!$C$4:$ALN$59,H$4,0)),"",HLOOKUP($B969,'Base facturation'!$C$4:$ALN$59,H$4,0))=0,"",IF(ISERROR(HLOOKUP($B969,'Base facturation'!$C$4:$ALN$59,H$4,0)),"",HLOOKUP($B969,'Base facturation'!$C$4:$ALN$59,H$4,0)))</f>
        <v/>
      </c>
      <c r="I969" s="287" t="str">
        <f t="shared" si="15"/>
        <v/>
      </c>
      <c r="J969" s="299"/>
      <c r="K969" s="294"/>
      <c r="L969" s="294"/>
      <c r="M969" s="295"/>
    </row>
    <row r="970" spans="2:13" ht="19.600000000000001" customHeight="1" x14ac:dyDescent="0.25">
      <c r="B970" s="282" t="s">
        <v>3777</v>
      </c>
      <c r="C970" s="283" t="str">
        <f>IF(IF(ISERROR(HLOOKUP($B970,'Base facturation'!$C$4:$ALN$59,C$4,0)),"",HLOOKUP($B970,'Base facturation'!$C$4:$ALN$59,C$4,0))=0,"",IF(ISERROR(HLOOKUP($B970,'Base facturation'!$C$4:$ALN$59,C$4,0)),"",HLOOKUP($B970,'Base facturation'!$C$4:$ALN$59,C$4,0)))</f>
        <v/>
      </c>
      <c r="D970" s="283" t="str">
        <f>IF(IF(ISERROR(HLOOKUP($B970,'Base facturation'!$C$4:$ALN$59,D$4,0)),"",HLOOKUP($B970,'Base facturation'!$C$4:$ALN$59,D$4,0))=0,"",IF(ISERROR(HLOOKUP($B970,'Base facturation'!$C$4:$ALN$59,D$4,0)),"",HLOOKUP($B970,'Base facturation'!$C$4:$ALN$59,D$4,0)))</f>
        <v/>
      </c>
      <c r="E970" s="283" t="str">
        <f>IF(IF(ISERROR(HLOOKUP($B970,'Base facturation'!$C$4:$ALN$59,E$4,0)),"",HLOOKUP($B970,'Base facturation'!$C$4:$ALN$59,E$4,0))=0,"",IF(ISERROR(HLOOKUP($B970,'Base facturation'!$C$4:$ALN$59,E$4,0)),"",HLOOKUP($B970,'Base facturation'!$C$4:$ALN$59,E$4,0)))</f>
        <v/>
      </c>
      <c r="F970" s="287" t="str">
        <f>IF(IF(ISERROR(HLOOKUP($B970,'Base facturation'!$C$4:$ALN$59,F$4,0)),"",HLOOKUP($B970,'Base facturation'!$C$4:$ALN$59,F$4,0))=0,"",IF(ISERROR(HLOOKUP($B970,'Base facturation'!$C$4:$ALN$59,F$4,0)),"",HLOOKUP($B970,'Base facturation'!$C$4:$ALN$59,F$4,0)))</f>
        <v/>
      </c>
      <c r="G970" s="309" t="str">
        <f>IF(IF(ISERROR(HLOOKUP($B970,'Base facturation'!$C$4:$ALN$59,G$4,0)),"",HLOOKUP($B970,'Base facturation'!$C$4:$ALN$59,G$4,0))=0,"",IF(ISERROR(HLOOKUP($B970,'Base facturation'!$C$4:$ALN$59,G$4,0)),"",HLOOKUP($B970,'Base facturation'!$C$4:$ALN$59,G$4,0)))</f>
        <v/>
      </c>
      <c r="H970" s="309" t="str">
        <f>IF(IF(ISERROR(HLOOKUP($B970,'Base facturation'!$C$4:$ALN$59,H$4,0)),"",HLOOKUP($B970,'Base facturation'!$C$4:$ALN$59,H$4,0))=0,"",IF(ISERROR(HLOOKUP($B970,'Base facturation'!$C$4:$ALN$59,H$4,0)),"",HLOOKUP($B970,'Base facturation'!$C$4:$ALN$59,H$4,0)))</f>
        <v/>
      </c>
      <c r="I970" s="287" t="str">
        <f t="shared" si="15"/>
        <v/>
      </c>
      <c r="J970" s="299"/>
      <c r="K970" s="294"/>
      <c r="L970" s="294"/>
      <c r="M970" s="295"/>
    </row>
    <row r="971" spans="2:13" ht="19.600000000000001" customHeight="1" x14ac:dyDescent="0.25">
      <c r="B971" s="282" t="s">
        <v>3778</v>
      </c>
      <c r="C971" s="283" t="str">
        <f>IF(IF(ISERROR(HLOOKUP($B971,'Base facturation'!$C$4:$ALN$59,C$4,0)),"",HLOOKUP($B971,'Base facturation'!$C$4:$ALN$59,C$4,0))=0,"",IF(ISERROR(HLOOKUP($B971,'Base facturation'!$C$4:$ALN$59,C$4,0)),"",HLOOKUP($B971,'Base facturation'!$C$4:$ALN$59,C$4,0)))</f>
        <v/>
      </c>
      <c r="D971" s="283" t="str">
        <f>IF(IF(ISERROR(HLOOKUP($B971,'Base facturation'!$C$4:$ALN$59,D$4,0)),"",HLOOKUP($B971,'Base facturation'!$C$4:$ALN$59,D$4,0))=0,"",IF(ISERROR(HLOOKUP($B971,'Base facturation'!$C$4:$ALN$59,D$4,0)),"",HLOOKUP($B971,'Base facturation'!$C$4:$ALN$59,D$4,0)))</f>
        <v/>
      </c>
      <c r="E971" s="283" t="str">
        <f>IF(IF(ISERROR(HLOOKUP($B971,'Base facturation'!$C$4:$ALN$59,E$4,0)),"",HLOOKUP($B971,'Base facturation'!$C$4:$ALN$59,E$4,0))=0,"",IF(ISERROR(HLOOKUP($B971,'Base facturation'!$C$4:$ALN$59,E$4,0)),"",HLOOKUP($B971,'Base facturation'!$C$4:$ALN$59,E$4,0)))</f>
        <v/>
      </c>
      <c r="F971" s="287" t="str">
        <f>IF(IF(ISERROR(HLOOKUP($B971,'Base facturation'!$C$4:$ALN$59,F$4,0)),"",HLOOKUP($B971,'Base facturation'!$C$4:$ALN$59,F$4,0))=0,"",IF(ISERROR(HLOOKUP($B971,'Base facturation'!$C$4:$ALN$59,F$4,0)),"",HLOOKUP($B971,'Base facturation'!$C$4:$ALN$59,F$4,0)))</f>
        <v/>
      </c>
      <c r="G971" s="309" t="str">
        <f>IF(IF(ISERROR(HLOOKUP($B971,'Base facturation'!$C$4:$ALN$59,G$4,0)),"",HLOOKUP($B971,'Base facturation'!$C$4:$ALN$59,G$4,0))=0,"",IF(ISERROR(HLOOKUP($B971,'Base facturation'!$C$4:$ALN$59,G$4,0)),"",HLOOKUP($B971,'Base facturation'!$C$4:$ALN$59,G$4,0)))</f>
        <v/>
      </c>
      <c r="H971" s="309" t="str">
        <f>IF(IF(ISERROR(HLOOKUP($B971,'Base facturation'!$C$4:$ALN$59,H$4,0)),"",HLOOKUP($B971,'Base facturation'!$C$4:$ALN$59,H$4,0))=0,"",IF(ISERROR(HLOOKUP($B971,'Base facturation'!$C$4:$ALN$59,H$4,0)),"",HLOOKUP($B971,'Base facturation'!$C$4:$ALN$59,H$4,0)))</f>
        <v/>
      </c>
      <c r="I971" s="287" t="str">
        <f t="shared" si="15"/>
        <v/>
      </c>
      <c r="J971" s="299"/>
      <c r="K971" s="294"/>
      <c r="L971" s="294"/>
      <c r="M971" s="295"/>
    </row>
    <row r="972" spans="2:13" ht="19.600000000000001" customHeight="1" x14ac:dyDescent="0.25">
      <c r="B972" s="282" t="s">
        <v>3779</v>
      </c>
      <c r="C972" s="283" t="str">
        <f>IF(IF(ISERROR(HLOOKUP($B972,'Base facturation'!$C$4:$ALN$59,C$4,0)),"",HLOOKUP($B972,'Base facturation'!$C$4:$ALN$59,C$4,0))=0,"",IF(ISERROR(HLOOKUP($B972,'Base facturation'!$C$4:$ALN$59,C$4,0)),"",HLOOKUP($B972,'Base facturation'!$C$4:$ALN$59,C$4,0)))</f>
        <v/>
      </c>
      <c r="D972" s="283" t="str">
        <f>IF(IF(ISERROR(HLOOKUP($B972,'Base facturation'!$C$4:$ALN$59,D$4,0)),"",HLOOKUP($B972,'Base facturation'!$C$4:$ALN$59,D$4,0))=0,"",IF(ISERROR(HLOOKUP($B972,'Base facturation'!$C$4:$ALN$59,D$4,0)),"",HLOOKUP($B972,'Base facturation'!$C$4:$ALN$59,D$4,0)))</f>
        <v/>
      </c>
      <c r="E972" s="283" t="str">
        <f>IF(IF(ISERROR(HLOOKUP($B972,'Base facturation'!$C$4:$ALN$59,E$4,0)),"",HLOOKUP($B972,'Base facturation'!$C$4:$ALN$59,E$4,0))=0,"",IF(ISERROR(HLOOKUP($B972,'Base facturation'!$C$4:$ALN$59,E$4,0)),"",HLOOKUP($B972,'Base facturation'!$C$4:$ALN$59,E$4,0)))</f>
        <v/>
      </c>
      <c r="F972" s="287" t="str">
        <f>IF(IF(ISERROR(HLOOKUP($B972,'Base facturation'!$C$4:$ALN$59,F$4,0)),"",HLOOKUP($B972,'Base facturation'!$C$4:$ALN$59,F$4,0))=0,"",IF(ISERROR(HLOOKUP($B972,'Base facturation'!$C$4:$ALN$59,F$4,0)),"",HLOOKUP($B972,'Base facturation'!$C$4:$ALN$59,F$4,0)))</f>
        <v/>
      </c>
      <c r="G972" s="309" t="str">
        <f>IF(IF(ISERROR(HLOOKUP($B972,'Base facturation'!$C$4:$ALN$59,G$4,0)),"",HLOOKUP($B972,'Base facturation'!$C$4:$ALN$59,G$4,0))=0,"",IF(ISERROR(HLOOKUP($B972,'Base facturation'!$C$4:$ALN$59,G$4,0)),"",HLOOKUP($B972,'Base facturation'!$C$4:$ALN$59,G$4,0)))</f>
        <v/>
      </c>
      <c r="H972" s="309" t="str">
        <f>IF(IF(ISERROR(HLOOKUP($B972,'Base facturation'!$C$4:$ALN$59,H$4,0)),"",HLOOKUP($B972,'Base facturation'!$C$4:$ALN$59,H$4,0))=0,"",IF(ISERROR(HLOOKUP($B972,'Base facturation'!$C$4:$ALN$59,H$4,0)),"",HLOOKUP($B972,'Base facturation'!$C$4:$ALN$59,H$4,0)))</f>
        <v/>
      </c>
      <c r="I972" s="287" t="str">
        <f t="shared" si="15"/>
        <v/>
      </c>
      <c r="J972" s="299"/>
      <c r="K972" s="294"/>
      <c r="L972" s="294"/>
      <c r="M972" s="295"/>
    </row>
    <row r="973" spans="2:13" ht="19.600000000000001" customHeight="1" x14ac:dyDescent="0.25">
      <c r="B973" s="282" t="s">
        <v>3780</v>
      </c>
      <c r="C973" s="283" t="str">
        <f>IF(IF(ISERROR(HLOOKUP($B973,'Base facturation'!$C$4:$ALN$59,C$4,0)),"",HLOOKUP($B973,'Base facturation'!$C$4:$ALN$59,C$4,0))=0,"",IF(ISERROR(HLOOKUP($B973,'Base facturation'!$C$4:$ALN$59,C$4,0)),"",HLOOKUP($B973,'Base facturation'!$C$4:$ALN$59,C$4,0)))</f>
        <v/>
      </c>
      <c r="D973" s="283" t="str">
        <f>IF(IF(ISERROR(HLOOKUP($B973,'Base facturation'!$C$4:$ALN$59,D$4,0)),"",HLOOKUP($B973,'Base facturation'!$C$4:$ALN$59,D$4,0))=0,"",IF(ISERROR(HLOOKUP($B973,'Base facturation'!$C$4:$ALN$59,D$4,0)),"",HLOOKUP($B973,'Base facturation'!$C$4:$ALN$59,D$4,0)))</f>
        <v/>
      </c>
      <c r="E973" s="283" t="str">
        <f>IF(IF(ISERROR(HLOOKUP($B973,'Base facturation'!$C$4:$ALN$59,E$4,0)),"",HLOOKUP($B973,'Base facturation'!$C$4:$ALN$59,E$4,0))=0,"",IF(ISERROR(HLOOKUP($B973,'Base facturation'!$C$4:$ALN$59,E$4,0)),"",HLOOKUP($B973,'Base facturation'!$C$4:$ALN$59,E$4,0)))</f>
        <v/>
      </c>
      <c r="F973" s="287" t="str">
        <f>IF(IF(ISERROR(HLOOKUP($B973,'Base facturation'!$C$4:$ALN$59,F$4,0)),"",HLOOKUP($B973,'Base facturation'!$C$4:$ALN$59,F$4,0))=0,"",IF(ISERROR(HLOOKUP($B973,'Base facturation'!$C$4:$ALN$59,F$4,0)),"",HLOOKUP($B973,'Base facturation'!$C$4:$ALN$59,F$4,0)))</f>
        <v/>
      </c>
      <c r="G973" s="309" t="str">
        <f>IF(IF(ISERROR(HLOOKUP($B973,'Base facturation'!$C$4:$ALN$59,G$4,0)),"",HLOOKUP($B973,'Base facturation'!$C$4:$ALN$59,G$4,0))=0,"",IF(ISERROR(HLOOKUP($B973,'Base facturation'!$C$4:$ALN$59,G$4,0)),"",HLOOKUP($B973,'Base facturation'!$C$4:$ALN$59,G$4,0)))</f>
        <v/>
      </c>
      <c r="H973" s="309" t="str">
        <f>IF(IF(ISERROR(HLOOKUP($B973,'Base facturation'!$C$4:$ALN$59,H$4,0)),"",HLOOKUP($B973,'Base facturation'!$C$4:$ALN$59,H$4,0))=0,"",IF(ISERROR(HLOOKUP($B973,'Base facturation'!$C$4:$ALN$59,H$4,0)),"",HLOOKUP($B973,'Base facturation'!$C$4:$ALN$59,H$4,0)))</f>
        <v/>
      </c>
      <c r="I973" s="287" t="str">
        <f t="shared" si="15"/>
        <v/>
      </c>
      <c r="J973" s="299"/>
      <c r="K973" s="294"/>
      <c r="L973" s="294"/>
      <c r="M973" s="295"/>
    </row>
    <row r="974" spans="2:13" ht="19.600000000000001" customHeight="1" x14ac:dyDescent="0.25">
      <c r="B974" s="282" t="s">
        <v>3781</v>
      </c>
      <c r="C974" s="283" t="str">
        <f>IF(IF(ISERROR(HLOOKUP($B974,'Base facturation'!$C$4:$ALN$59,C$4,0)),"",HLOOKUP($B974,'Base facturation'!$C$4:$ALN$59,C$4,0))=0,"",IF(ISERROR(HLOOKUP($B974,'Base facturation'!$C$4:$ALN$59,C$4,0)),"",HLOOKUP($B974,'Base facturation'!$C$4:$ALN$59,C$4,0)))</f>
        <v/>
      </c>
      <c r="D974" s="283" t="str">
        <f>IF(IF(ISERROR(HLOOKUP($B974,'Base facturation'!$C$4:$ALN$59,D$4,0)),"",HLOOKUP($B974,'Base facturation'!$C$4:$ALN$59,D$4,0))=0,"",IF(ISERROR(HLOOKUP($B974,'Base facturation'!$C$4:$ALN$59,D$4,0)),"",HLOOKUP($B974,'Base facturation'!$C$4:$ALN$59,D$4,0)))</f>
        <v/>
      </c>
      <c r="E974" s="283" t="str">
        <f>IF(IF(ISERROR(HLOOKUP($B974,'Base facturation'!$C$4:$ALN$59,E$4,0)),"",HLOOKUP($B974,'Base facturation'!$C$4:$ALN$59,E$4,0))=0,"",IF(ISERROR(HLOOKUP($B974,'Base facturation'!$C$4:$ALN$59,E$4,0)),"",HLOOKUP($B974,'Base facturation'!$C$4:$ALN$59,E$4,0)))</f>
        <v/>
      </c>
      <c r="F974" s="287" t="str">
        <f>IF(IF(ISERROR(HLOOKUP($B974,'Base facturation'!$C$4:$ALN$59,F$4,0)),"",HLOOKUP($B974,'Base facturation'!$C$4:$ALN$59,F$4,0))=0,"",IF(ISERROR(HLOOKUP($B974,'Base facturation'!$C$4:$ALN$59,F$4,0)),"",HLOOKUP($B974,'Base facturation'!$C$4:$ALN$59,F$4,0)))</f>
        <v/>
      </c>
      <c r="G974" s="309" t="str">
        <f>IF(IF(ISERROR(HLOOKUP($B974,'Base facturation'!$C$4:$ALN$59,G$4,0)),"",HLOOKUP($B974,'Base facturation'!$C$4:$ALN$59,G$4,0))=0,"",IF(ISERROR(HLOOKUP($B974,'Base facturation'!$C$4:$ALN$59,G$4,0)),"",HLOOKUP($B974,'Base facturation'!$C$4:$ALN$59,G$4,0)))</f>
        <v/>
      </c>
      <c r="H974" s="309" t="str">
        <f>IF(IF(ISERROR(HLOOKUP($B974,'Base facturation'!$C$4:$ALN$59,H$4,0)),"",HLOOKUP($B974,'Base facturation'!$C$4:$ALN$59,H$4,0))=0,"",IF(ISERROR(HLOOKUP($B974,'Base facturation'!$C$4:$ALN$59,H$4,0)),"",HLOOKUP($B974,'Base facturation'!$C$4:$ALN$59,H$4,0)))</f>
        <v/>
      </c>
      <c r="I974" s="287" t="str">
        <f t="shared" si="15"/>
        <v/>
      </c>
      <c r="J974" s="299"/>
      <c r="K974" s="294"/>
      <c r="L974" s="294"/>
      <c r="M974" s="295"/>
    </row>
    <row r="975" spans="2:13" ht="19.600000000000001" customHeight="1" x14ac:dyDescent="0.25">
      <c r="B975" s="282" t="s">
        <v>3782</v>
      </c>
      <c r="C975" s="283" t="str">
        <f>IF(IF(ISERROR(HLOOKUP($B975,'Base facturation'!$C$4:$ALN$59,C$4,0)),"",HLOOKUP($B975,'Base facturation'!$C$4:$ALN$59,C$4,0))=0,"",IF(ISERROR(HLOOKUP($B975,'Base facturation'!$C$4:$ALN$59,C$4,0)),"",HLOOKUP($B975,'Base facturation'!$C$4:$ALN$59,C$4,0)))</f>
        <v/>
      </c>
      <c r="D975" s="283" t="str">
        <f>IF(IF(ISERROR(HLOOKUP($B975,'Base facturation'!$C$4:$ALN$59,D$4,0)),"",HLOOKUP($B975,'Base facturation'!$C$4:$ALN$59,D$4,0))=0,"",IF(ISERROR(HLOOKUP($B975,'Base facturation'!$C$4:$ALN$59,D$4,0)),"",HLOOKUP($B975,'Base facturation'!$C$4:$ALN$59,D$4,0)))</f>
        <v/>
      </c>
      <c r="E975" s="283" t="str">
        <f>IF(IF(ISERROR(HLOOKUP($B975,'Base facturation'!$C$4:$ALN$59,E$4,0)),"",HLOOKUP($B975,'Base facturation'!$C$4:$ALN$59,E$4,0))=0,"",IF(ISERROR(HLOOKUP($B975,'Base facturation'!$C$4:$ALN$59,E$4,0)),"",HLOOKUP($B975,'Base facturation'!$C$4:$ALN$59,E$4,0)))</f>
        <v/>
      </c>
      <c r="F975" s="287" t="str">
        <f>IF(IF(ISERROR(HLOOKUP($B975,'Base facturation'!$C$4:$ALN$59,F$4,0)),"",HLOOKUP($B975,'Base facturation'!$C$4:$ALN$59,F$4,0))=0,"",IF(ISERROR(HLOOKUP($B975,'Base facturation'!$C$4:$ALN$59,F$4,0)),"",HLOOKUP($B975,'Base facturation'!$C$4:$ALN$59,F$4,0)))</f>
        <v/>
      </c>
      <c r="G975" s="309" t="str">
        <f>IF(IF(ISERROR(HLOOKUP($B975,'Base facturation'!$C$4:$ALN$59,G$4,0)),"",HLOOKUP($B975,'Base facturation'!$C$4:$ALN$59,G$4,0))=0,"",IF(ISERROR(HLOOKUP($B975,'Base facturation'!$C$4:$ALN$59,G$4,0)),"",HLOOKUP($B975,'Base facturation'!$C$4:$ALN$59,G$4,0)))</f>
        <v/>
      </c>
      <c r="H975" s="309" t="str">
        <f>IF(IF(ISERROR(HLOOKUP($B975,'Base facturation'!$C$4:$ALN$59,H$4,0)),"",HLOOKUP($B975,'Base facturation'!$C$4:$ALN$59,H$4,0))=0,"",IF(ISERROR(HLOOKUP($B975,'Base facturation'!$C$4:$ALN$59,H$4,0)),"",HLOOKUP($B975,'Base facturation'!$C$4:$ALN$59,H$4,0)))</f>
        <v/>
      </c>
      <c r="I975" s="287" t="str">
        <f t="shared" si="15"/>
        <v/>
      </c>
      <c r="J975" s="299"/>
      <c r="K975" s="294"/>
      <c r="L975" s="294"/>
      <c r="M975" s="295"/>
    </row>
    <row r="976" spans="2:13" ht="19.600000000000001" customHeight="1" x14ac:dyDescent="0.25">
      <c r="B976" s="282" t="s">
        <v>3783</v>
      </c>
      <c r="C976" s="283" t="str">
        <f>IF(IF(ISERROR(HLOOKUP($B976,'Base facturation'!$C$4:$ALN$59,C$4,0)),"",HLOOKUP($B976,'Base facturation'!$C$4:$ALN$59,C$4,0))=0,"",IF(ISERROR(HLOOKUP($B976,'Base facturation'!$C$4:$ALN$59,C$4,0)),"",HLOOKUP($B976,'Base facturation'!$C$4:$ALN$59,C$4,0)))</f>
        <v/>
      </c>
      <c r="D976" s="283" t="str">
        <f>IF(IF(ISERROR(HLOOKUP($B976,'Base facturation'!$C$4:$ALN$59,D$4,0)),"",HLOOKUP($B976,'Base facturation'!$C$4:$ALN$59,D$4,0))=0,"",IF(ISERROR(HLOOKUP($B976,'Base facturation'!$C$4:$ALN$59,D$4,0)),"",HLOOKUP($B976,'Base facturation'!$C$4:$ALN$59,D$4,0)))</f>
        <v/>
      </c>
      <c r="E976" s="283" t="str">
        <f>IF(IF(ISERROR(HLOOKUP($B976,'Base facturation'!$C$4:$ALN$59,E$4,0)),"",HLOOKUP($B976,'Base facturation'!$C$4:$ALN$59,E$4,0))=0,"",IF(ISERROR(HLOOKUP($B976,'Base facturation'!$C$4:$ALN$59,E$4,0)),"",HLOOKUP($B976,'Base facturation'!$C$4:$ALN$59,E$4,0)))</f>
        <v/>
      </c>
      <c r="F976" s="287" t="str">
        <f>IF(IF(ISERROR(HLOOKUP($B976,'Base facturation'!$C$4:$ALN$59,F$4,0)),"",HLOOKUP($B976,'Base facturation'!$C$4:$ALN$59,F$4,0))=0,"",IF(ISERROR(HLOOKUP($B976,'Base facturation'!$C$4:$ALN$59,F$4,0)),"",HLOOKUP($B976,'Base facturation'!$C$4:$ALN$59,F$4,0)))</f>
        <v/>
      </c>
      <c r="G976" s="309" t="str">
        <f>IF(IF(ISERROR(HLOOKUP($B976,'Base facturation'!$C$4:$ALN$59,G$4,0)),"",HLOOKUP($B976,'Base facturation'!$C$4:$ALN$59,G$4,0))=0,"",IF(ISERROR(HLOOKUP($B976,'Base facturation'!$C$4:$ALN$59,G$4,0)),"",HLOOKUP($B976,'Base facturation'!$C$4:$ALN$59,G$4,0)))</f>
        <v/>
      </c>
      <c r="H976" s="309" t="str">
        <f>IF(IF(ISERROR(HLOOKUP($B976,'Base facturation'!$C$4:$ALN$59,H$4,0)),"",HLOOKUP($B976,'Base facturation'!$C$4:$ALN$59,H$4,0))=0,"",IF(ISERROR(HLOOKUP($B976,'Base facturation'!$C$4:$ALN$59,H$4,0)),"",HLOOKUP($B976,'Base facturation'!$C$4:$ALN$59,H$4,0)))</f>
        <v/>
      </c>
      <c r="I976" s="287" t="str">
        <f t="shared" si="15"/>
        <v/>
      </c>
      <c r="J976" s="299"/>
      <c r="K976" s="294"/>
      <c r="L976" s="294"/>
      <c r="M976" s="295"/>
    </row>
    <row r="977" spans="2:13" ht="19.600000000000001" customHeight="1" x14ac:dyDescent="0.25">
      <c r="B977" s="282" t="s">
        <v>3784</v>
      </c>
      <c r="C977" s="283" t="str">
        <f>IF(IF(ISERROR(HLOOKUP($B977,'Base facturation'!$C$4:$ALN$59,C$4,0)),"",HLOOKUP($B977,'Base facturation'!$C$4:$ALN$59,C$4,0))=0,"",IF(ISERROR(HLOOKUP($B977,'Base facturation'!$C$4:$ALN$59,C$4,0)),"",HLOOKUP($B977,'Base facturation'!$C$4:$ALN$59,C$4,0)))</f>
        <v/>
      </c>
      <c r="D977" s="283" t="str">
        <f>IF(IF(ISERROR(HLOOKUP($B977,'Base facturation'!$C$4:$ALN$59,D$4,0)),"",HLOOKUP($B977,'Base facturation'!$C$4:$ALN$59,D$4,0))=0,"",IF(ISERROR(HLOOKUP($B977,'Base facturation'!$C$4:$ALN$59,D$4,0)),"",HLOOKUP($B977,'Base facturation'!$C$4:$ALN$59,D$4,0)))</f>
        <v/>
      </c>
      <c r="E977" s="283" t="str">
        <f>IF(IF(ISERROR(HLOOKUP($B977,'Base facturation'!$C$4:$ALN$59,E$4,0)),"",HLOOKUP($B977,'Base facturation'!$C$4:$ALN$59,E$4,0))=0,"",IF(ISERROR(HLOOKUP($B977,'Base facturation'!$C$4:$ALN$59,E$4,0)),"",HLOOKUP($B977,'Base facturation'!$C$4:$ALN$59,E$4,0)))</f>
        <v/>
      </c>
      <c r="F977" s="287" t="str">
        <f>IF(IF(ISERROR(HLOOKUP($B977,'Base facturation'!$C$4:$ALN$59,F$4,0)),"",HLOOKUP($B977,'Base facturation'!$C$4:$ALN$59,F$4,0))=0,"",IF(ISERROR(HLOOKUP($B977,'Base facturation'!$C$4:$ALN$59,F$4,0)),"",HLOOKUP($B977,'Base facturation'!$C$4:$ALN$59,F$4,0)))</f>
        <v/>
      </c>
      <c r="G977" s="309" t="str">
        <f>IF(IF(ISERROR(HLOOKUP($B977,'Base facturation'!$C$4:$ALN$59,G$4,0)),"",HLOOKUP($B977,'Base facturation'!$C$4:$ALN$59,G$4,0))=0,"",IF(ISERROR(HLOOKUP($B977,'Base facturation'!$C$4:$ALN$59,G$4,0)),"",HLOOKUP($B977,'Base facturation'!$C$4:$ALN$59,G$4,0)))</f>
        <v/>
      </c>
      <c r="H977" s="309" t="str">
        <f>IF(IF(ISERROR(HLOOKUP($B977,'Base facturation'!$C$4:$ALN$59,H$4,0)),"",HLOOKUP($B977,'Base facturation'!$C$4:$ALN$59,H$4,0))=0,"",IF(ISERROR(HLOOKUP($B977,'Base facturation'!$C$4:$ALN$59,H$4,0)),"",HLOOKUP($B977,'Base facturation'!$C$4:$ALN$59,H$4,0)))</f>
        <v/>
      </c>
      <c r="I977" s="287" t="str">
        <f t="shared" si="15"/>
        <v/>
      </c>
      <c r="J977" s="299"/>
      <c r="K977" s="294"/>
      <c r="L977" s="294"/>
      <c r="M977" s="295"/>
    </row>
    <row r="978" spans="2:13" ht="19.600000000000001" customHeight="1" x14ac:dyDescent="0.25">
      <c r="B978" s="282" t="s">
        <v>3785</v>
      </c>
      <c r="C978" s="283" t="str">
        <f>IF(IF(ISERROR(HLOOKUP($B978,'Base facturation'!$C$4:$ALN$59,C$4,0)),"",HLOOKUP($B978,'Base facturation'!$C$4:$ALN$59,C$4,0))=0,"",IF(ISERROR(HLOOKUP($B978,'Base facturation'!$C$4:$ALN$59,C$4,0)),"",HLOOKUP($B978,'Base facturation'!$C$4:$ALN$59,C$4,0)))</f>
        <v/>
      </c>
      <c r="D978" s="283" t="str">
        <f>IF(IF(ISERROR(HLOOKUP($B978,'Base facturation'!$C$4:$ALN$59,D$4,0)),"",HLOOKUP($B978,'Base facturation'!$C$4:$ALN$59,D$4,0))=0,"",IF(ISERROR(HLOOKUP($B978,'Base facturation'!$C$4:$ALN$59,D$4,0)),"",HLOOKUP($B978,'Base facturation'!$C$4:$ALN$59,D$4,0)))</f>
        <v/>
      </c>
      <c r="E978" s="283" t="str">
        <f>IF(IF(ISERROR(HLOOKUP($B978,'Base facturation'!$C$4:$ALN$59,E$4,0)),"",HLOOKUP($B978,'Base facturation'!$C$4:$ALN$59,E$4,0))=0,"",IF(ISERROR(HLOOKUP($B978,'Base facturation'!$C$4:$ALN$59,E$4,0)),"",HLOOKUP($B978,'Base facturation'!$C$4:$ALN$59,E$4,0)))</f>
        <v/>
      </c>
      <c r="F978" s="287" t="str">
        <f>IF(IF(ISERROR(HLOOKUP($B978,'Base facturation'!$C$4:$ALN$59,F$4,0)),"",HLOOKUP($B978,'Base facturation'!$C$4:$ALN$59,F$4,0))=0,"",IF(ISERROR(HLOOKUP($B978,'Base facturation'!$C$4:$ALN$59,F$4,0)),"",HLOOKUP($B978,'Base facturation'!$C$4:$ALN$59,F$4,0)))</f>
        <v/>
      </c>
      <c r="G978" s="309" t="str">
        <f>IF(IF(ISERROR(HLOOKUP($B978,'Base facturation'!$C$4:$ALN$59,G$4,0)),"",HLOOKUP($B978,'Base facturation'!$C$4:$ALN$59,G$4,0))=0,"",IF(ISERROR(HLOOKUP($B978,'Base facturation'!$C$4:$ALN$59,G$4,0)),"",HLOOKUP($B978,'Base facturation'!$C$4:$ALN$59,G$4,0)))</f>
        <v/>
      </c>
      <c r="H978" s="309" t="str">
        <f>IF(IF(ISERROR(HLOOKUP($B978,'Base facturation'!$C$4:$ALN$59,H$4,0)),"",HLOOKUP($B978,'Base facturation'!$C$4:$ALN$59,H$4,0))=0,"",IF(ISERROR(HLOOKUP($B978,'Base facturation'!$C$4:$ALN$59,H$4,0)),"",HLOOKUP($B978,'Base facturation'!$C$4:$ALN$59,H$4,0)))</f>
        <v/>
      </c>
      <c r="I978" s="287" t="str">
        <f t="shared" si="15"/>
        <v/>
      </c>
      <c r="J978" s="299"/>
      <c r="K978" s="294"/>
      <c r="L978" s="294"/>
      <c r="M978" s="295"/>
    </row>
    <row r="979" spans="2:13" ht="19.600000000000001" customHeight="1" x14ac:dyDescent="0.25">
      <c r="B979" s="282" t="s">
        <v>3786</v>
      </c>
      <c r="C979" s="283" t="str">
        <f>IF(IF(ISERROR(HLOOKUP($B979,'Base facturation'!$C$4:$ALN$59,C$4,0)),"",HLOOKUP($B979,'Base facturation'!$C$4:$ALN$59,C$4,0))=0,"",IF(ISERROR(HLOOKUP($B979,'Base facturation'!$C$4:$ALN$59,C$4,0)),"",HLOOKUP($B979,'Base facturation'!$C$4:$ALN$59,C$4,0)))</f>
        <v/>
      </c>
      <c r="D979" s="283" t="str">
        <f>IF(IF(ISERROR(HLOOKUP($B979,'Base facturation'!$C$4:$ALN$59,D$4,0)),"",HLOOKUP($B979,'Base facturation'!$C$4:$ALN$59,D$4,0))=0,"",IF(ISERROR(HLOOKUP($B979,'Base facturation'!$C$4:$ALN$59,D$4,0)),"",HLOOKUP($B979,'Base facturation'!$C$4:$ALN$59,D$4,0)))</f>
        <v/>
      </c>
      <c r="E979" s="283" t="str">
        <f>IF(IF(ISERROR(HLOOKUP($B979,'Base facturation'!$C$4:$ALN$59,E$4,0)),"",HLOOKUP($B979,'Base facturation'!$C$4:$ALN$59,E$4,0))=0,"",IF(ISERROR(HLOOKUP($B979,'Base facturation'!$C$4:$ALN$59,E$4,0)),"",HLOOKUP($B979,'Base facturation'!$C$4:$ALN$59,E$4,0)))</f>
        <v/>
      </c>
      <c r="F979" s="287" t="str">
        <f>IF(IF(ISERROR(HLOOKUP($B979,'Base facturation'!$C$4:$ALN$59,F$4,0)),"",HLOOKUP($B979,'Base facturation'!$C$4:$ALN$59,F$4,0))=0,"",IF(ISERROR(HLOOKUP($B979,'Base facturation'!$C$4:$ALN$59,F$4,0)),"",HLOOKUP($B979,'Base facturation'!$C$4:$ALN$59,F$4,0)))</f>
        <v/>
      </c>
      <c r="G979" s="309" t="str">
        <f>IF(IF(ISERROR(HLOOKUP($B979,'Base facturation'!$C$4:$ALN$59,G$4,0)),"",HLOOKUP($B979,'Base facturation'!$C$4:$ALN$59,G$4,0))=0,"",IF(ISERROR(HLOOKUP($B979,'Base facturation'!$C$4:$ALN$59,G$4,0)),"",HLOOKUP($B979,'Base facturation'!$C$4:$ALN$59,G$4,0)))</f>
        <v/>
      </c>
      <c r="H979" s="309" t="str">
        <f>IF(IF(ISERROR(HLOOKUP($B979,'Base facturation'!$C$4:$ALN$59,H$4,0)),"",HLOOKUP($B979,'Base facturation'!$C$4:$ALN$59,H$4,0))=0,"",IF(ISERROR(HLOOKUP($B979,'Base facturation'!$C$4:$ALN$59,H$4,0)),"",HLOOKUP($B979,'Base facturation'!$C$4:$ALN$59,H$4,0)))</f>
        <v/>
      </c>
      <c r="I979" s="287" t="str">
        <f t="shared" si="15"/>
        <v/>
      </c>
      <c r="J979" s="299"/>
      <c r="K979" s="294"/>
      <c r="L979" s="294"/>
      <c r="M979" s="295"/>
    </row>
    <row r="980" spans="2:13" ht="19.600000000000001" customHeight="1" x14ac:dyDescent="0.25">
      <c r="B980" s="282" t="s">
        <v>3787</v>
      </c>
      <c r="C980" s="283" t="str">
        <f>IF(IF(ISERROR(HLOOKUP($B980,'Base facturation'!$C$4:$ALN$59,C$4,0)),"",HLOOKUP($B980,'Base facturation'!$C$4:$ALN$59,C$4,0))=0,"",IF(ISERROR(HLOOKUP($B980,'Base facturation'!$C$4:$ALN$59,C$4,0)),"",HLOOKUP($B980,'Base facturation'!$C$4:$ALN$59,C$4,0)))</f>
        <v/>
      </c>
      <c r="D980" s="283" t="str">
        <f>IF(IF(ISERROR(HLOOKUP($B980,'Base facturation'!$C$4:$ALN$59,D$4,0)),"",HLOOKUP($B980,'Base facturation'!$C$4:$ALN$59,D$4,0))=0,"",IF(ISERROR(HLOOKUP($B980,'Base facturation'!$C$4:$ALN$59,D$4,0)),"",HLOOKUP($B980,'Base facturation'!$C$4:$ALN$59,D$4,0)))</f>
        <v/>
      </c>
      <c r="E980" s="283" t="str">
        <f>IF(IF(ISERROR(HLOOKUP($B980,'Base facturation'!$C$4:$ALN$59,E$4,0)),"",HLOOKUP($B980,'Base facturation'!$C$4:$ALN$59,E$4,0))=0,"",IF(ISERROR(HLOOKUP($B980,'Base facturation'!$C$4:$ALN$59,E$4,0)),"",HLOOKUP($B980,'Base facturation'!$C$4:$ALN$59,E$4,0)))</f>
        <v/>
      </c>
      <c r="F980" s="287" t="str">
        <f>IF(IF(ISERROR(HLOOKUP($B980,'Base facturation'!$C$4:$ALN$59,F$4,0)),"",HLOOKUP($B980,'Base facturation'!$C$4:$ALN$59,F$4,0))=0,"",IF(ISERROR(HLOOKUP($B980,'Base facturation'!$C$4:$ALN$59,F$4,0)),"",HLOOKUP($B980,'Base facturation'!$C$4:$ALN$59,F$4,0)))</f>
        <v/>
      </c>
      <c r="G980" s="309" t="str">
        <f>IF(IF(ISERROR(HLOOKUP($B980,'Base facturation'!$C$4:$ALN$59,G$4,0)),"",HLOOKUP($B980,'Base facturation'!$C$4:$ALN$59,G$4,0))=0,"",IF(ISERROR(HLOOKUP($B980,'Base facturation'!$C$4:$ALN$59,G$4,0)),"",HLOOKUP($B980,'Base facturation'!$C$4:$ALN$59,G$4,0)))</f>
        <v/>
      </c>
      <c r="H980" s="309" t="str">
        <f>IF(IF(ISERROR(HLOOKUP($B980,'Base facturation'!$C$4:$ALN$59,H$4,0)),"",HLOOKUP($B980,'Base facturation'!$C$4:$ALN$59,H$4,0))=0,"",IF(ISERROR(HLOOKUP($B980,'Base facturation'!$C$4:$ALN$59,H$4,0)),"",HLOOKUP($B980,'Base facturation'!$C$4:$ALN$59,H$4,0)))</f>
        <v/>
      </c>
      <c r="I980" s="287" t="str">
        <f t="shared" si="15"/>
        <v/>
      </c>
      <c r="J980" s="299"/>
      <c r="K980" s="294"/>
      <c r="L980" s="294"/>
      <c r="M980" s="295"/>
    </row>
    <row r="981" spans="2:13" ht="19.600000000000001" customHeight="1" x14ac:dyDescent="0.25">
      <c r="B981" s="282" t="s">
        <v>3788</v>
      </c>
      <c r="C981" s="283" t="str">
        <f>IF(IF(ISERROR(HLOOKUP($B981,'Base facturation'!$C$4:$ALN$59,C$4,0)),"",HLOOKUP($B981,'Base facturation'!$C$4:$ALN$59,C$4,0))=0,"",IF(ISERROR(HLOOKUP($B981,'Base facturation'!$C$4:$ALN$59,C$4,0)),"",HLOOKUP($B981,'Base facturation'!$C$4:$ALN$59,C$4,0)))</f>
        <v/>
      </c>
      <c r="D981" s="283" t="str">
        <f>IF(IF(ISERROR(HLOOKUP($B981,'Base facturation'!$C$4:$ALN$59,D$4,0)),"",HLOOKUP($B981,'Base facturation'!$C$4:$ALN$59,D$4,0))=0,"",IF(ISERROR(HLOOKUP($B981,'Base facturation'!$C$4:$ALN$59,D$4,0)),"",HLOOKUP($B981,'Base facturation'!$C$4:$ALN$59,D$4,0)))</f>
        <v/>
      </c>
      <c r="E981" s="283" t="str">
        <f>IF(IF(ISERROR(HLOOKUP($B981,'Base facturation'!$C$4:$ALN$59,E$4,0)),"",HLOOKUP($B981,'Base facturation'!$C$4:$ALN$59,E$4,0))=0,"",IF(ISERROR(HLOOKUP($B981,'Base facturation'!$C$4:$ALN$59,E$4,0)),"",HLOOKUP($B981,'Base facturation'!$C$4:$ALN$59,E$4,0)))</f>
        <v/>
      </c>
      <c r="F981" s="287" t="str">
        <f>IF(IF(ISERROR(HLOOKUP($B981,'Base facturation'!$C$4:$ALN$59,F$4,0)),"",HLOOKUP($B981,'Base facturation'!$C$4:$ALN$59,F$4,0))=0,"",IF(ISERROR(HLOOKUP($B981,'Base facturation'!$C$4:$ALN$59,F$4,0)),"",HLOOKUP($B981,'Base facturation'!$C$4:$ALN$59,F$4,0)))</f>
        <v/>
      </c>
      <c r="G981" s="309" t="str">
        <f>IF(IF(ISERROR(HLOOKUP($B981,'Base facturation'!$C$4:$ALN$59,G$4,0)),"",HLOOKUP($B981,'Base facturation'!$C$4:$ALN$59,G$4,0))=0,"",IF(ISERROR(HLOOKUP($B981,'Base facturation'!$C$4:$ALN$59,G$4,0)),"",HLOOKUP($B981,'Base facturation'!$C$4:$ALN$59,G$4,0)))</f>
        <v/>
      </c>
      <c r="H981" s="309" t="str">
        <f>IF(IF(ISERROR(HLOOKUP($B981,'Base facturation'!$C$4:$ALN$59,H$4,0)),"",HLOOKUP($B981,'Base facturation'!$C$4:$ALN$59,H$4,0))=0,"",IF(ISERROR(HLOOKUP($B981,'Base facturation'!$C$4:$ALN$59,H$4,0)),"",HLOOKUP($B981,'Base facturation'!$C$4:$ALN$59,H$4,0)))</f>
        <v/>
      </c>
      <c r="I981" s="287" t="str">
        <f t="shared" si="15"/>
        <v/>
      </c>
      <c r="J981" s="299"/>
      <c r="K981" s="294"/>
      <c r="L981" s="294"/>
      <c r="M981" s="295"/>
    </row>
    <row r="982" spans="2:13" ht="19.600000000000001" customHeight="1" x14ac:dyDescent="0.25">
      <c r="B982" s="282" t="s">
        <v>3789</v>
      </c>
      <c r="C982" s="283" t="str">
        <f>IF(IF(ISERROR(HLOOKUP($B982,'Base facturation'!$C$4:$ALN$59,C$4,0)),"",HLOOKUP($B982,'Base facturation'!$C$4:$ALN$59,C$4,0))=0,"",IF(ISERROR(HLOOKUP($B982,'Base facturation'!$C$4:$ALN$59,C$4,0)),"",HLOOKUP($B982,'Base facturation'!$C$4:$ALN$59,C$4,0)))</f>
        <v/>
      </c>
      <c r="D982" s="283" t="str">
        <f>IF(IF(ISERROR(HLOOKUP($B982,'Base facturation'!$C$4:$ALN$59,D$4,0)),"",HLOOKUP($B982,'Base facturation'!$C$4:$ALN$59,D$4,0))=0,"",IF(ISERROR(HLOOKUP($B982,'Base facturation'!$C$4:$ALN$59,D$4,0)),"",HLOOKUP($B982,'Base facturation'!$C$4:$ALN$59,D$4,0)))</f>
        <v/>
      </c>
      <c r="E982" s="283" t="str">
        <f>IF(IF(ISERROR(HLOOKUP($B982,'Base facturation'!$C$4:$ALN$59,E$4,0)),"",HLOOKUP($B982,'Base facturation'!$C$4:$ALN$59,E$4,0))=0,"",IF(ISERROR(HLOOKUP($B982,'Base facturation'!$C$4:$ALN$59,E$4,0)),"",HLOOKUP($B982,'Base facturation'!$C$4:$ALN$59,E$4,0)))</f>
        <v/>
      </c>
      <c r="F982" s="287" t="str">
        <f>IF(IF(ISERROR(HLOOKUP($B982,'Base facturation'!$C$4:$ALN$59,F$4,0)),"",HLOOKUP($B982,'Base facturation'!$C$4:$ALN$59,F$4,0))=0,"",IF(ISERROR(HLOOKUP($B982,'Base facturation'!$C$4:$ALN$59,F$4,0)),"",HLOOKUP($B982,'Base facturation'!$C$4:$ALN$59,F$4,0)))</f>
        <v/>
      </c>
      <c r="G982" s="309" t="str">
        <f>IF(IF(ISERROR(HLOOKUP($B982,'Base facturation'!$C$4:$ALN$59,G$4,0)),"",HLOOKUP($B982,'Base facturation'!$C$4:$ALN$59,G$4,0))=0,"",IF(ISERROR(HLOOKUP($B982,'Base facturation'!$C$4:$ALN$59,G$4,0)),"",HLOOKUP($B982,'Base facturation'!$C$4:$ALN$59,G$4,0)))</f>
        <v/>
      </c>
      <c r="H982" s="309" t="str">
        <f>IF(IF(ISERROR(HLOOKUP($B982,'Base facturation'!$C$4:$ALN$59,H$4,0)),"",HLOOKUP($B982,'Base facturation'!$C$4:$ALN$59,H$4,0))=0,"",IF(ISERROR(HLOOKUP($B982,'Base facturation'!$C$4:$ALN$59,H$4,0)),"",HLOOKUP($B982,'Base facturation'!$C$4:$ALN$59,H$4,0)))</f>
        <v/>
      </c>
      <c r="I982" s="287" t="str">
        <f t="shared" si="15"/>
        <v/>
      </c>
      <c r="J982" s="299"/>
      <c r="K982" s="294"/>
      <c r="L982" s="294"/>
      <c r="M982" s="295"/>
    </row>
    <row r="983" spans="2:13" ht="19.600000000000001" customHeight="1" x14ac:dyDescent="0.25">
      <c r="B983" s="282" t="s">
        <v>3790</v>
      </c>
      <c r="C983" s="283" t="str">
        <f>IF(IF(ISERROR(HLOOKUP($B983,'Base facturation'!$C$4:$ALN$59,C$4,0)),"",HLOOKUP($B983,'Base facturation'!$C$4:$ALN$59,C$4,0))=0,"",IF(ISERROR(HLOOKUP($B983,'Base facturation'!$C$4:$ALN$59,C$4,0)),"",HLOOKUP($B983,'Base facturation'!$C$4:$ALN$59,C$4,0)))</f>
        <v/>
      </c>
      <c r="D983" s="283" t="str">
        <f>IF(IF(ISERROR(HLOOKUP($B983,'Base facturation'!$C$4:$ALN$59,D$4,0)),"",HLOOKUP($B983,'Base facturation'!$C$4:$ALN$59,D$4,0))=0,"",IF(ISERROR(HLOOKUP($B983,'Base facturation'!$C$4:$ALN$59,D$4,0)),"",HLOOKUP($B983,'Base facturation'!$C$4:$ALN$59,D$4,0)))</f>
        <v/>
      </c>
      <c r="E983" s="283" t="str">
        <f>IF(IF(ISERROR(HLOOKUP($B983,'Base facturation'!$C$4:$ALN$59,E$4,0)),"",HLOOKUP($B983,'Base facturation'!$C$4:$ALN$59,E$4,0))=0,"",IF(ISERROR(HLOOKUP($B983,'Base facturation'!$C$4:$ALN$59,E$4,0)),"",HLOOKUP($B983,'Base facturation'!$C$4:$ALN$59,E$4,0)))</f>
        <v/>
      </c>
      <c r="F983" s="287" t="str">
        <f>IF(IF(ISERROR(HLOOKUP($B983,'Base facturation'!$C$4:$ALN$59,F$4,0)),"",HLOOKUP($B983,'Base facturation'!$C$4:$ALN$59,F$4,0))=0,"",IF(ISERROR(HLOOKUP($B983,'Base facturation'!$C$4:$ALN$59,F$4,0)),"",HLOOKUP($B983,'Base facturation'!$C$4:$ALN$59,F$4,0)))</f>
        <v/>
      </c>
      <c r="G983" s="309" t="str">
        <f>IF(IF(ISERROR(HLOOKUP($B983,'Base facturation'!$C$4:$ALN$59,G$4,0)),"",HLOOKUP($B983,'Base facturation'!$C$4:$ALN$59,G$4,0))=0,"",IF(ISERROR(HLOOKUP($B983,'Base facturation'!$C$4:$ALN$59,G$4,0)),"",HLOOKUP($B983,'Base facturation'!$C$4:$ALN$59,G$4,0)))</f>
        <v/>
      </c>
      <c r="H983" s="309" t="str">
        <f>IF(IF(ISERROR(HLOOKUP($B983,'Base facturation'!$C$4:$ALN$59,H$4,0)),"",HLOOKUP($B983,'Base facturation'!$C$4:$ALN$59,H$4,0))=0,"",IF(ISERROR(HLOOKUP($B983,'Base facturation'!$C$4:$ALN$59,H$4,0)),"",HLOOKUP($B983,'Base facturation'!$C$4:$ALN$59,H$4,0)))</f>
        <v/>
      </c>
      <c r="I983" s="287" t="str">
        <f t="shared" si="15"/>
        <v/>
      </c>
      <c r="J983" s="299"/>
      <c r="K983" s="294"/>
      <c r="L983" s="294"/>
      <c r="M983" s="295"/>
    </row>
    <row r="984" spans="2:13" ht="19.600000000000001" customHeight="1" x14ac:dyDescent="0.25">
      <c r="B984" s="282" t="s">
        <v>3791</v>
      </c>
      <c r="C984" s="283" t="str">
        <f>IF(IF(ISERROR(HLOOKUP($B984,'Base facturation'!$C$4:$ALN$59,C$4,0)),"",HLOOKUP($B984,'Base facturation'!$C$4:$ALN$59,C$4,0))=0,"",IF(ISERROR(HLOOKUP($B984,'Base facturation'!$C$4:$ALN$59,C$4,0)),"",HLOOKUP($B984,'Base facturation'!$C$4:$ALN$59,C$4,0)))</f>
        <v/>
      </c>
      <c r="D984" s="283" t="str">
        <f>IF(IF(ISERROR(HLOOKUP($B984,'Base facturation'!$C$4:$ALN$59,D$4,0)),"",HLOOKUP($B984,'Base facturation'!$C$4:$ALN$59,D$4,0))=0,"",IF(ISERROR(HLOOKUP($B984,'Base facturation'!$C$4:$ALN$59,D$4,0)),"",HLOOKUP($B984,'Base facturation'!$C$4:$ALN$59,D$4,0)))</f>
        <v/>
      </c>
      <c r="E984" s="283" t="str">
        <f>IF(IF(ISERROR(HLOOKUP($B984,'Base facturation'!$C$4:$ALN$59,E$4,0)),"",HLOOKUP($B984,'Base facturation'!$C$4:$ALN$59,E$4,0))=0,"",IF(ISERROR(HLOOKUP($B984,'Base facturation'!$C$4:$ALN$59,E$4,0)),"",HLOOKUP($B984,'Base facturation'!$C$4:$ALN$59,E$4,0)))</f>
        <v/>
      </c>
      <c r="F984" s="287" t="str">
        <f>IF(IF(ISERROR(HLOOKUP($B984,'Base facturation'!$C$4:$ALN$59,F$4,0)),"",HLOOKUP($B984,'Base facturation'!$C$4:$ALN$59,F$4,0))=0,"",IF(ISERROR(HLOOKUP($B984,'Base facturation'!$C$4:$ALN$59,F$4,0)),"",HLOOKUP($B984,'Base facturation'!$C$4:$ALN$59,F$4,0)))</f>
        <v/>
      </c>
      <c r="G984" s="309" t="str">
        <f>IF(IF(ISERROR(HLOOKUP($B984,'Base facturation'!$C$4:$ALN$59,G$4,0)),"",HLOOKUP($B984,'Base facturation'!$C$4:$ALN$59,G$4,0))=0,"",IF(ISERROR(HLOOKUP($B984,'Base facturation'!$C$4:$ALN$59,G$4,0)),"",HLOOKUP($B984,'Base facturation'!$C$4:$ALN$59,G$4,0)))</f>
        <v/>
      </c>
      <c r="H984" s="309" t="str">
        <f>IF(IF(ISERROR(HLOOKUP($B984,'Base facturation'!$C$4:$ALN$59,H$4,0)),"",HLOOKUP($B984,'Base facturation'!$C$4:$ALN$59,H$4,0))=0,"",IF(ISERROR(HLOOKUP($B984,'Base facturation'!$C$4:$ALN$59,H$4,0)),"",HLOOKUP($B984,'Base facturation'!$C$4:$ALN$59,H$4,0)))</f>
        <v/>
      </c>
      <c r="I984" s="287" t="str">
        <f t="shared" si="15"/>
        <v/>
      </c>
      <c r="J984" s="299"/>
      <c r="K984" s="294"/>
      <c r="L984" s="294"/>
      <c r="M984" s="295"/>
    </row>
    <row r="985" spans="2:13" ht="19.600000000000001" customHeight="1" x14ac:dyDescent="0.25">
      <c r="B985" s="282" t="s">
        <v>3792</v>
      </c>
      <c r="C985" s="283" t="str">
        <f>IF(IF(ISERROR(HLOOKUP($B985,'Base facturation'!$C$4:$ALN$59,C$4,0)),"",HLOOKUP($B985,'Base facturation'!$C$4:$ALN$59,C$4,0))=0,"",IF(ISERROR(HLOOKUP($B985,'Base facturation'!$C$4:$ALN$59,C$4,0)),"",HLOOKUP($B985,'Base facturation'!$C$4:$ALN$59,C$4,0)))</f>
        <v/>
      </c>
      <c r="D985" s="283" t="str">
        <f>IF(IF(ISERROR(HLOOKUP($B985,'Base facturation'!$C$4:$ALN$59,D$4,0)),"",HLOOKUP($B985,'Base facturation'!$C$4:$ALN$59,D$4,0))=0,"",IF(ISERROR(HLOOKUP($B985,'Base facturation'!$C$4:$ALN$59,D$4,0)),"",HLOOKUP($B985,'Base facturation'!$C$4:$ALN$59,D$4,0)))</f>
        <v/>
      </c>
      <c r="E985" s="283" t="str">
        <f>IF(IF(ISERROR(HLOOKUP($B985,'Base facturation'!$C$4:$ALN$59,E$4,0)),"",HLOOKUP($B985,'Base facturation'!$C$4:$ALN$59,E$4,0))=0,"",IF(ISERROR(HLOOKUP($B985,'Base facturation'!$C$4:$ALN$59,E$4,0)),"",HLOOKUP($B985,'Base facturation'!$C$4:$ALN$59,E$4,0)))</f>
        <v/>
      </c>
      <c r="F985" s="287" t="str">
        <f>IF(IF(ISERROR(HLOOKUP($B985,'Base facturation'!$C$4:$ALN$59,F$4,0)),"",HLOOKUP($B985,'Base facturation'!$C$4:$ALN$59,F$4,0))=0,"",IF(ISERROR(HLOOKUP($B985,'Base facturation'!$C$4:$ALN$59,F$4,0)),"",HLOOKUP($B985,'Base facturation'!$C$4:$ALN$59,F$4,0)))</f>
        <v/>
      </c>
      <c r="G985" s="309" t="str">
        <f>IF(IF(ISERROR(HLOOKUP($B985,'Base facturation'!$C$4:$ALN$59,G$4,0)),"",HLOOKUP($B985,'Base facturation'!$C$4:$ALN$59,G$4,0))=0,"",IF(ISERROR(HLOOKUP($B985,'Base facturation'!$C$4:$ALN$59,G$4,0)),"",HLOOKUP($B985,'Base facturation'!$C$4:$ALN$59,G$4,0)))</f>
        <v/>
      </c>
      <c r="H985" s="309" t="str">
        <f>IF(IF(ISERROR(HLOOKUP($B985,'Base facturation'!$C$4:$ALN$59,H$4,0)),"",HLOOKUP($B985,'Base facturation'!$C$4:$ALN$59,H$4,0))=0,"",IF(ISERROR(HLOOKUP($B985,'Base facturation'!$C$4:$ALN$59,H$4,0)),"",HLOOKUP($B985,'Base facturation'!$C$4:$ALN$59,H$4,0)))</f>
        <v/>
      </c>
      <c r="I985" s="287" t="str">
        <f t="shared" si="15"/>
        <v/>
      </c>
      <c r="J985" s="299"/>
      <c r="K985" s="294"/>
      <c r="L985" s="294"/>
      <c r="M985" s="295"/>
    </row>
    <row r="986" spans="2:13" ht="19.600000000000001" customHeight="1" x14ac:dyDescent="0.25">
      <c r="B986" s="282" t="s">
        <v>3793</v>
      </c>
      <c r="C986" s="283" t="str">
        <f>IF(IF(ISERROR(HLOOKUP($B986,'Base facturation'!$C$4:$ALN$59,C$4,0)),"",HLOOKUP($B986,'Base facturation'!$C$4:$ALN$59,C$4,0))=0,"",IF(ISERROR(HLOOKUP($B986,'Base facturation'!$C$4:$ALN$59,C$4,0)),"",HLOOKUP($B986,'Base facturation'!$C$4:$ALN$59,C$4,0)))</f>
        <v/>
      </c>
      <c r="D986" s="283" t="str">
        <f>IF(IF(ISERROR(HLOOKUP($B986,'Base facturation'!$C$4:$ALN$59,D$4,0)),"",HLOOKUP($B986,'Base facturation'!$C$4:$ALN$59,D$4,0))=0,"",IF(ISERROR(HLOOKUP($B986,'Base facturation'!$C$4:$ALN$59,D$4,0)),"",HLOOKUP($B986,'Base facturation'!$C$4:$ALN$59,D$4,0)))</f>
        <v/>
      </c>
      <c r="E986" s="283" t="str">
        <f>IF(IF(ISERROR(HLOOKUP($B986,'Base facturation'!$C$4:$ALN$59,E$4,0)),"",HLOOKUP($B986,'Base facturation'!$C$4:$ALN$59,E$4,0))=0,"",IF(ISERROR(HLOOKUP($B986,'Base facturation'!$C$4:$ALN$59,E$4,0)),"",HLOOKUP($B986,'Base facturation'!$C$4:$ALN$59,E$4,0)))</f>
        <v/>
      </c>
      <c r="F986" s="287" t="str">
        <f>IF(IF(ISERROR(HLOOKUP($B986,'Base facturation'!$C$4:$ALN$59,F$4,0)),"",HLOOKUP($B986,'Base facturation'!$C$4:$ALN$59,F$4,0))=0,"",IF(ISERROR(HLOOKUP($B986,'Base facturation'!$C$4:$ALN$59,F$4,0)),"",HLOOKUP($B986,'Base facturation'!$C$4:$ALN$59,F$4,0)))</f>
        <v/>
      </c>
      <c r="G986" s="309" t="str">
        <f>IF(IF(ISERROR(HLOOKUP($B986,'Base facturation'!$C$4:$ALN$59,G$4,0)),"",HLOOKUP($B986,'Base facturation'!$C$4:$ALN$59,G$4,0))=0,"",IF(ISERROR(HLOOKUP($B986,'Base facturation'!$C$4:$ALN$59,G$4,0)),"",HLOOKUP($B986,'Base facturation'!$C$4:$ALN$59,G$4,0)))</f>
        <v/>
      </c>
      <c r="H986" s="309" t="str">
        <f>IF(IF(ISERROR(HLOOKUP($B986,'Base facturation'!$C$4:$ALN$59,H$4,0)),"",HLOOKUP($B986,'Base facturation'!$C$4:$ALN$59,H$4,0))=0,"",IF(ISERROR(HLOOKUP($B986,'Base facturation'!$C$4:$ALN$59,H$4,0)),"",HLOOKUP($B986,'Base facturation'!$C$4:$ALN$59,H$4,0)))</f>
        <v/>
      </c>
      <c r="I986" s="287" t="str">
        <f t="shared" si="15"/>
        <v/>
      </c>
      <c r="J986" s="299"/>
      <c r="K986" s="294"/>
      <c r="L986" s="294"/>
      <c r="M986" s="295"/>
    </row>
    <row r="987" spans="2:13" ht="19.600000000000001" customHeight="1" x14ac:dyDescent="0.25">
      <c r="B987" s="282" t="s">
        <v>3794</v>
      </c>
      <c r="C987" s="283" t="str">
        <f>IF(IF(ISERROR(HLOOKUP($B987,'Base facturation'!$C$4:$ALN$59,C$4,0)),"",HLOOKUP($B987,'Base facturation'!$C$4:$ALN$59,C$4,0))=0,"",IF(ISERROR(HLOOKUP($B987,'Base facturation'!$C$4:$ALN$59,C$4,0)),"",HLOOKUP($B987,'Base facturation'!$C$4:$ALN$59,C$4,0)))</f>
        <v/>
      </c>
      <c r="D987" s="283" t="str">
        <f>IF(IF(ISERROR(HLOOKUP($B987,'Base facturation'!$C$4:$ALN$59,D$4,0)),"",HLOOKUP($B987,'Base facturation'!$C$4:$ALN$59,D$4,0))=0,"",IF(ISERROR(HLOOKUP($B987,'Base facturation'!$C$4:$ALN$59,D$4,0)),"",HLOOKUP($B987,'Base facturation'!$C$4:$ALN$59,D$4,0)))</f>
        <v/>
      </c>
      <c r="E987" s="283" t="str">
        <f>IF(IF(ISERROR(HLOOKUP($B987,'Base facturation'!$C$4:$ALN$59,E$4,0)),"",HLOOKUP($B987,'Base facturation'!$C$4:$ALN$59,E$4,0))=0,"",IF(ISERROR(HLOOKUP($B987,'Base facturation'!$C$4:$ALN$59,E$4,0)),"",HLOOKUP($B987,'Base facturation'!$C$4:$ALN$59,E$4,0)))</f>
        <v/>
      </c>
      <c r="F987" s="287" t="str">
        <f>IF(IF(ISERROR(HLOOKUP($B987,'Base facturation'!$C$4:$ALN$59,F$4,0)),"",HLOOKUP($B987,'Base facturation'!$C$4:$ALN$59,F$4,0))=0,"",IF(ISERROR(HLOOKUP($B987,'Base facturation'!$C$4:$ALN$59,F$4,0)),"",HLOOKUP($B987,'Base facturation'!$C$4:$ALN$59,F$4,0)))</f>
        <v/>
      </c>
      <c r="G987" s="309" t="str">
        <f>IF(IF(ISERROR(HLOOKUP($B987,'Base facturation'!$C$4:$ALN$59,G$4,0)),"",HLOOKUP($B987,'Base facturation'!$C$4:$ALN$59,G$4,0))=0,"",IF(ISERROR(HLOOKUP($B987,'Base facturation'!$C$4:$ALN$59,G$4,0)),"",HLOOKUP($B987,'Base facturation'!$C$4:$ALN$59,G$4,0)))</f>
        <v/>
      </c>
      <c r="H987" s="309" t="str">
        <f>IF(IF(ISERROR(HLOOKUP($B987,'Base facturation'!$C$4:$ALN$59,H$4,0)),"",HLOOKUP($B987,'Base facturation'!$C$4:$ALN$59,H$4,0))=0,"",IF(ISERROR(HLOOKUP($B987,'Base facturation'!$C$4:$ALN$59,H$4,0)),"",HLOOKUP($B987,'Base facturation'!$C$4:$ALN$59,H$4,0)))</f>
        <v/>
      </c>
      <c r="I987" s="287" t="str">
        <f t="shared" si="15"/>
        <v/>
      </c>
      <c r="J987" s="299"/>
      <c r="K987" s="294"/>
      <c r="L987" s="294"/>
      <c r="M987" s="295"/>
    </row>
    <row r="988" spans="2:13" ht="19.600000000000001" customHeight="1" x14ac:dyDescent="0.25">
      <c r="B988" s="282" t="s">
        <v>3795</v>
      </c>
      <c r="C988" s="283" t="str">
        <f>IF(IF(ISERROR(HLOOKUP($B988,'Base facturation'!$C$4:$ALN$59,C$4,0)),"",HLOOKUP($B988,'Base facturation'!$C$4:$ALN$59,C$4,0))=0,"",IF(ISERROR(HLOOKUP($B988,'Base facturation'!$C$4:$ALN$59,C$4,0)),"",HLOOKUP($B988,'Base facturation'!$C$4:$ALN$59,C$4,0)))</f>
        <v/>
      </c>
      <c r="D988" s="283" t="str">
        <f>IF(IF(ISERROR(HLOOKUP($B988,'Base facturation'!$C$4:$ALN$59,D$4,0)),"",HLOOKUP($B988,'Base facturation'!$C$4:$ALN$59,D$4,0))=0,"",IF(ISERROR(HLOOKUP($B988,'Base facturation'!$C$4:$ALN$59,D$4,0)),"",HLOOKUP($B988,'Base facturation'!$C$4:$ALN$59,D$4,0)))</f>
        <v/>
      </c>
      <c r="E988" s="283" t="str">
        <f>IF(IF(ISERROR(HLOOKUP($B988,'Base facturation'!$C$4:$ALN$59,E$4,0)),"",HLOOKUP($B988,'Base facturation'!$C$4:$ALN$59,E$4,0))=0,"",IF(ISERROR(HLOOKUP($B988,'Base facturation'!$C$4:$ALN$59,E$4,0)),"",HLOOKUP($B988,'Base facturation'!$C$4:$ALN$59,E$4,0)))</f>
        <v/>
      </c>
      <c r="F988" s="287" t="str">
        <f>IF(IF(ISERROR(HLOOKUP($B988,'Base facturation'!$C$4:$ALN$59,F$4,0)),"",HLOOKUP($B988,'Base facturation'!$C$4:$ALN$59,F$4,0))=0,"",IF(ISERROR(HLOOKUP($B988,'Base facturation'!$C$4:$ALN$59,F$4,0)),"",HLOOKUP($B988,'Base facturation'!$C$4:$ALN$59,F$4,0)))</f>
        <v/>
      </c>
      <c r="G988" s="309" t="str">
        <f>IF(IF(ISERROR(HLOOKUP($B988,'Base facturation'!$C$4:$ALN$59,G$4,0)),"",HLOOKUP($B988,'Base facturation'!$C$4:$ALN$59,G$4,0))=0,"",IF(ISERROR(HLOOKUP($B988,'Base facturation'!$C$4:$ALN$59,G$4,0)),"",HLOOKUP($B988,'Base facturation'!$C$4:$ALN$59,G$4,0)))</f>
        <v/>
      </c>
      <c r="H988" s="309" t="str">
        <f>IF(IF(ISERROR(HLOOKUP($B988,'Base facturation'!$C$4:$ALN$59,H$4,0)),"",HLOOKUP($B988,'Base facturation'!$C$4:$ALN$59,H$4,0))=0,"",IF(ISERROR(HLOOKUP($B988,'Base facturation'!$C$4:$ALN$59,H$4,0)),"",HLOOKUP($B988,'Base facturation'!$C$4:$ALN$59,H$4,0)))</f>
        <v/>
      </c>
      <c r="I988" s="287" t="str">
        <f t="shared" si="15"/>
        <v/>
      </c>
      <c r="J988" s="299"/>
      <c r="K988" s="294"/>
      <c r="L988" s="294"/>
      <c r="M988" s="295"/>
    </row>
    <row r="989" spans="2:13" ht="19.600000000000001" customHeight="1" x14ac:dyDescent="0.25">
      <c r="B989" s="282" t="s">
        <v>3796</v>
      </c>
      <c r="C989" s="283" t="str">
        <f>IF(IF(ISERROR(HLOOKUP($B989,'Base facturation'!$C$4:$ALN$59,C$4,0)),"",HLOOKUP($B989,'Base facturation'!$C$4:$ALN$59,C$4,0))=0,"",IF(ISERROR(HLOOKUP($B989,'Base facturation'!$C$4:$ALN$59,C$4,0)),"",HLOOKUP($B989,'Base facturation'!$C$4:$ALN$59,C$4,0)))</f>
        <v/>
      </c>
      <c r="D989" s="283" t="str">
        <f>IF(IF(ISERROR(HLOOKUP($B989,'Base facturation'!$C$4:$ALN$59,D$4,0)),"",HLOOKUP($B989,'Base facturation'!$C$4:$ALN$59,D$4,0))=0,"",IF(ISERROR(HLOOKUP($B989,'Base facturation'!$C$4:$ALN$59,D$4,0)),"",HLOOKUP($B989,'Base facturation'!$C$4:$ALN$59,D$4,0)))</f>
        <v/>
      </c>
      <c r="E989" s="283" t="str">
        <f>IF(IF(ISERROR(HLOOKUP($B989,'Base facturation'!$C$4:$ALN$59,E$4,0)),"",HLOOKUP($B989,'Base facturation'!$C$4:$ALN$59,E$4,0))=0,"",IF(ISERROR(HLOOKUP($B989,'Base facturation'!$C$4:$ALN$59,E$4,0)),"",HLOOKUP($B989,'Base facturation'!$C$4:$ALN$59,E$4,0)))</f>
        <v/>
      </c>
      <c r="F989" s="287" t="str">
        <f>IF(IF(ISERROR(HLOOKUP($B989,'Base facturation'!$C$4:$ALN$59,F$4,0)),"",HLOOKUP($B989,'Base facturation'!$C$4:$ALN$59,F$4,0))=0,"",IF(ISERROR(HLOOKUP($B989,'Base facturation'!$C$4:$ALN$59,F$4,0)),"",HLOOKUP($B989,'Base facturation'!$C$4:$ALN$59,F$4,0)))</f>
        <v/>
      </c>
      <c r="G989" s="309" t="str">
        <f>IF(IF(ISERROR(HLOOKUP($B989,'Base facturation'!$C$4:$ALN$59,G$4,0)),"",HLOOKUP($B989,'Base facturation'!$C$4:$ALN$59,G$4,0))=0,"",IF(ISERROR(HLOOKUP($B989,'Base facturation'!$C$4:$ALN$59,G$4,0)),"",HLOOKUP($B989,'Base facturation'!$C$4:$ALN$59,G$4,0)))</f>
        <v/>
      </c>
      <c r="H989" s="309" t="str">
        <f>IF(IF(ISERROR(HLOOKUP($B989,'Base facturation'!$C$4:$ALN$59,H$4,0)),"",HLOOKUP($B989,'Base facturation'!$C$4:$ALN$59,H$4,0))=0,"",IF(ISERROR(HLOOKUP($B989,'Base facturation'!$C$4:$ALN$59,H$4,0)),"",HLOOKUP($B989,'Base facturation'!$C$4:$ALN$59,H$4,0)))</f>
        <v/>
      </c>
      <c r="I989" s="287" t="str">
        <f t="shared" si="15"/>
        <v/>
      </c>
      <c r="J989" s="299"/>
      <c r="K989" s="294"/>
      <c r="L989" s="294"/>
      <c r="M989" s="295"/>
    </row>
    <row r="990" spans="2:13" ht="19.600000000000001" customHeight="1" x14ac:dyDescent="0.25">
      <c r="B990" s="282" t="s">
        <v>3797</v>
      </c>
      <c r="C990" s="283" t="str">
        <f>IF(IF(ISERROR(HLOOKUP($B990,'Base facturation'!$C$4:$ALN$59,C$4,0)),"",HLOOKUP($B990,'Base facturation'!$C$4:$ALN$59,C$4,0))=0,"",IF(ISERROR(HLOOKUP($B990,'Base facturation'!$C$4:$ALN$59,C$4,0)),"",HLOOKUP($B990,'Base facturation'!$C$4:$ALN$59,C$4,0)))</f>
        <v/>
      </c>
      <c r="D990" s="283" t="str">
        <f>IF(IF(ISERROR(HLOOKUP($B990,'Base facturation'!$C$4:$ALN$59,D$4,0)),"",HLOOKUP($B990,'Base facturation'!$C$4:$ALN$59,D$4,0))=0,"",IF(ISERROR(HLOOKUP($B990,'Base facturation'!$C$4:$ALN$59,D$4,0)),"",HLOOKUP($B990,'Base facturation'!$C$4:$ALN$59,D$4,0)))</f>
        <v/>
      </c>
      <c r="E990" s="283" t="str">
        <f>IF(IF(ISERROR(HLOOKUP($B990,'Base facturation'!$C$4:$ALN$59,E$4,0)),"",HLOOKUP($B990,'Base facturation'!$C$4:$ALN$59,E$4,0))=0,"",IF(ISERROR(HLOOKUP($B990,'Base facturation'!$C$4:$ALN$59,E$4,0)),"",HLOOKUP($B990,'Base facturation'!$C$4:$ALN$59,E$4,0)))</f>
        <v/>
      </c>
      <c r="F990" s="287" t="str">
        <f>IF(IF(ISERROR(HLOOKUP($B990,'Base facturation'!$C$4:$ALN$59,F$4,0)),"",HLOOKUP($B990,'Base facturation'!$C$4:$ALN$59,F$4,0))=0,"",IF(ISERROR(HLOOKUP($B990,'Base facturation'!$C$4:$ALN$59,F$4,0)),"",HLOOKUP($B990,'Base facturation'!$C$4:$ALN$59,F$4,0)))</f>
        <v/>
      </c>
      <c r="G990" s="309" t="str">
        <f>IF(IF(ISERROR(HLOOKUP($B990,'Base facturation'!$C$4:$ALN$59,G$4,0)),"",HLOOKUP($B990,'Base facturation'!$C$4:$ALN$59,G$4,0))=0,"",IF(ISERROR(HLOOKUP($B990,'Base facturation'!$C$4:$ALN$59,G$4,0)),"",HLOOKUP($B990,'Base facturation'!$C$4:$ALN$59,G$4,0)))</f>
        <v/>
      </c>
      <c r="H990" s="309" t="str">
        <f>IF(IF(ISERROR(HLOOKUP($B990,'Base facturation'!$C$4:$ALN$59,H$4,0)),"",HLOOKUP($B990,'Base facturation'!$C$4:$ALN$59,H$4,0))=0,"",IF(ISERROR(HLOOKUP($B990,'Base facturation'!$C$4:$ALN$59,H$4,0)),"",HLOOKUP($B990,'Base facturation'!$C$4:$ALN$59,H$4,0)))</f>
        <v/>
      </c>
      <c r="I990" s="287" t="str">
        <f t="shared" si="15"/>
        <v/>
      </c>
      <c r="J990" s="299"/>
      <c r="K990" s="294"/>
      <c r="L990" s="294"/>
      <c r="M990" s="295"/>
    </row>
    <row r="991" spans="2:13" ht="19.600000000000001" customHeight="1" x14ac:dyDescent="0.25">
      <c r="B991" s="282" t="s">
        <v>3798</v>
      </c>
      <c r="C991" s="283" t="str">
        <f>IF(IF(ISERROR(HLOOKUP($B991,'Base facturation'!$C$4:$ALN$59,C$4,0)),"",HLOOKUP($B991,'Base facturation'!$C$4:$ALN$59,C$4,0))=0,"",IF(ISERROR(HLOOKUP($B991,'Base facturation'!$C$4:$ALN$59,C$4,0)),"",HLOOKUP($B991,'Base facturation'!$C$4:$ALN$59,C$4,0)))</f>
        <v/>
      </c>
      <c r="D991" s="283" t="str">
        <f>IF(IF(ISERROR(HLOOKUP($B991,'Base facturation'!$C$4:$ALN$59,D$4,0)),"",HLOOKUP($B991,'Base facturation'!$C$4:$ALN$59,D$4,0))=0,"",IF(ISERROR(HLOOKUP($B991,'Base facturation'!$C$4:$ALN$59,D$4,0)),"",HLOOKUP($B991,'Base facturation'!$C$4:$ALN$59,D$4,0)))</f>
        <v/>
      </c>
      <c r="E991" s="283" t="str">
        <f>IF(IF(ISERROR(HLOOKUP($B991,'Base facturation'!$C$4:$ALN$59,E$4,0)),"",HLOOKUP($B991,'Base facturation'!$C$4:$ALN$59,E$4,0))=0,"",IF(ISERROR(HLOOKUP($B991,'Base facturation'!$C$4:$ALN$59,E$4,0)),"",HLOOKUP($B991,'Base facturation'!$C$4:$ALN$59,E$4,0)))</f>
        <v/>
      </c>
      <c r="F991" s="287" t="str">
        <f>IF(IF(ISERROR(HLOOKUP($B991,'Base facturation'!$C$4:$ALN$59,F$4,0)),"",HLOOKUP($B991,'Base facturation'!$C$4:$ALN$59,F$4,0))=0,"",IF(ISERROR(HLOOKUP($B991,'Base facturation'!$C$4:$ALN$59,F$4,0)),"",HLOOKUP($B991,'Base facturation'!$C$4:$ALN$59,F$4,0)))</f>
        <v/>
      </c>
      <c r="G991" s="309" t="str">
        <f>IF(IF(ISERROR(HLOOKUP($B991,'Base facturation'!$C$4:$ALN$59,G$4,0)),"",HLOOKUP($B991,'Base facturation'!$C$4:$ALN$59,G$4,0))=0,"",IF(ISERROR(HLOOKUP($B991,'Base facturation'!$C$4:$ALN$59,G$4,0)),"",HLOOKUP($B991,'Base facturation'!$C$4:$ALN$59,G$4,0)))</f>
        <v/>
      </c>
      <c r="H991" s="309" t="str">
        <f>IF(IF(ISERROR(HLOOKUP($B991,'Base facturation'!$C$4:$ALN$59,H$4,0)),"",HLOOKUP($B991,'Base facturation'!$C$4:$ALN$59,H$4,0))=0,"",IF(ISERROR(HLOOKUP($B991,'Base facturation'!$C$4:$ALN$59,H$4,0)),"",HLOOKUP($B991,'Base facturation'!$C$4:$ALN$59,H$4,0)))</f>
        <v/>
      </c>
      <c r="I991" s="287" t="str">
        <f t="shared" si="15"/>
        <v/>
      </c>
      <c r="J991" s="299"/>
      <c r="K991" s="294"/>
      <c r="L991" s="294"/>
      <c r="M991" s="295"/>
    </row>
    <row r="992" spans="2:13" ht="19.600000000000001" customHeight="1" x14ac:dyDescent="0.25">
      <c r="B992" s="282" t="s">
        <v>3799</v>
      </c>
      <c r="C992" s="283" t="str">
        <f>IF(IF(ISERROR(HLOOKUP($B992,'Base facturation'!$C$4:$ALN$59,C$4,0)),"",HLOOKUP($B992,'Base facturation'!$C$4:$ALN$59,C$4,0))=0,"",IF(ISERROR(HLOOKUP($B992,'Base facturation'!$C$4:$ALN$59,C$4,0)),"",HLOOKUP($B992,'Base facturation'!$C$4:$ALN$59,C$4,0)))</f>
        <v/>
      </c>
      <c r="D992" s="283" t="str">
        <f>IF(IF(ISERROR(HLOOKUP($B992,'Base facturation'!$C$4:$ALN$59,D$4,0)),"",HLOOKUP($B992,'Base facturation'!$C$4:$ALN$59,D$4,0))=0,"",IF(ISERROR(HLOOKUP($B992,'Base facturation'!$C$4:$ALN$59,D$4,0)),"",HLOOKUP($B992,'Base facturation'!$C$4:$ALN$59,D$4,0)))</f>
        <v/>
      </c>
      <c r="E992" s="283" t="str">
        <f>IF(IF(ISERROR(HLOOKUP($B992,'Base facturation'!$C$4:$ALN$59,E$4,0)),"",HLOOKUP($B992,'Base facturation'!$C$4:$ALN$59,E$4,0))=0,"",IF(ISERROR(HLOOKUP($B992,'Base facturation'!$C$4:$ALN$59,E$4,0)),"",HLOOKUP($B992,'Base facturation'!$C$4:$ALN$59,E$4,0)))</f>
        <v/>
      </c>
      <c r="F992" s="287" t="str">
        <f>IF(IF(ISERROR(HLOOKUP($B992,'Base facturation'!$C$4:$ALN$59,F$4,0)),"",HLOOKUP($B992,'Base facturation'!$C$4:$ALN$59,F$4,0))=0,"",IF(ISERROR(HLOOKUP($B992,'Base facturation'!$C$4:$ALN$59,F$4,0)),"",HLOOKUP($B992,'Base facturation'!$C$4:$ALN$59,F$4,0)))</f>
        <v/>
      </c>
      <c r="G992" s="309" t="str">
        <f>IF(IF(ISERROR(HLOOKUP($B992,'Base facturation'!$C$4:$ALN$59,G$4,0)),"",HLOOKUP($B992,'Base facturation'!$C$4:$ALN$59,G$4,0))=0,"",IF(ISERROR(HLOOKUP($B992,'Base facturation'!$C$4:$ALN$59,G$4,0)),"",HLOOKUP($B992,'Base facturation'!$C$4:$ALN$59,G$4,0)))</f>
        <v/>
      </c>
      <c r="H992" s="309" t="str">
        <f>IF(IF(ISERROR(HLOOKUP($B992,'Base facturation'!$C$4:$ALN$59,H$4,0)),"",HLOOKUP($B992,'Base facturation'!$C$4:$ALN$59,H$4,0))=0,"",IF(ISERROR(HLOOKUP($B992,'Base facturation'!$C$4:$ALN$59,H$4,0)),"",HLOOKUP($B992,'Base facturation'!$C$4:$ALN$59,H$4,0)))</f>
        <v/>
      </c>
      <c r="I992" s="287" t="str">
        <f t="shared" si="15"/>
        <v/>
      </c>
      <c r="J992" s="299"/>
      <c r="K992" s="294"/>
      <c r="L992" s="294"/>
      <c r="M992" s="295"/>
    </row>
    <row r="993" spans="2:13" ht="19.600000000000001" customHeight="1" x14ac:dyDescent="0.25">
      <c r="B993" s="282" t="s">
        <v>3800</v>
      </c>
      <c r="C993" s="283" t="str">
        <f>IF(IF(ISERROR(HLOOKUP($B993,'Base facturation'!$C$4:$ALN$59,C$4,0)),"",HLOOKUP($B993,'Base facturation'!$C$4:$ALN$59,C$4,0))=0,"",IF(ISERROR(HLOOKUP($B993,'Base facturation'!$C$4:$ALN$59,C$4,0)),"",HLOOKUP($B993,'Base facturation'!$C$4:$ALN$59,C$4,0)))</f>
        <v/>
      </c>
      <c r="D993" s="283" t="str">
        <f>IF(IF(ISERROR(HLOOKUP($B993,'Base facturation'!$C$4:$ALN$59,D$4,0)),"",HLOOKUP($B993,'Base facturation'!$C$4:$ALN$59,D$4,0))=0,"",IF(ISERROR(HLOOKUP($B993,'Base facturation'!$C$4:$ALN$59,D$4,0)),"",HLOOKUP($B993,'Base facturation'!$C$4:$ALN$59,D$4,0)))</f>
        <v/>
      </c>
      <c r="E993" s="283" t="str">
        <f>IF(IF(ISERROR(HLOOKUP($B993,'Base facturation'!$C$4:$ALN$59,E$4,0)),"",HLOOKUP($B993,'Base facturation'!$C$4:$ALN$59,E$4,0))=0,"",IF(ISERROR(HLOOKUP($B993,'Base facturation'!$C$4:$ALN$59,E$4,0)),"",HLOOKUP($B993,'Base facturation'!$C$4:$ALN$59,E$4,0)))</f>
        <v/>
      </c>
      <c r="F993" s="287" t="str">
        <f>IF(IF(ISERROR(HLOOKUP($B993,'Base facturation'!$C$4:$ALN$59,F$4,0)),"",HLOOKUP($B993,'Base facturation'!$C$4:$ALN$59,F$4,0))=0,"",IF(ISERROR(HLOOKUP($B993,'Base facturation'!$C$4:$ALN$59,F$4,0)),"",HLOOKUP($B993,'Base facturation'!$C$4:$ALN$59,F$4,0)))</f>
        <v/>
      </c>
      <c r="G993" s="309" t="str">
        <f>IF(IF(ISERROR(HLOOKUP($B993,'Base facturation'!$C$4:$ALN$59,G$4,0)),"",HLOOKUP($B993,'Base facturation'!$C$4:$ALN$59,G$4,0))=0,"",IF(ISERROR(HLOOKUP($B993,'Base facturation'!$C$4:$ALN$59,G$4,0)),"",HLOOKUP($B993,'Base facturation'!$C$4:$ALN$59,G$4,0)))</f>
        <v/>
      </c>
      <c r="H993" s="309" t="str">
        <f>IF(IF(ISERROR(HLOOKUP($B993,'Base facturation'!$C$4:$ALN$59,H$4,0)),"",HLOOKUP($B993,'Base facturation'!$C$4:$ALN$59,H$4,0))=0,"",IF(ISERROR(HLOOKUP($B993,'Base facturation'!$C$4:$ALN$59,H$4,0)),"",HLOOKUP($B993,'Base facturation'!$C$4:$ALN$59,H$4,0)))</f>
        <v/>
      </c>
      <c r="I993" s="287" t="str">
        <f t="shared" si="15"/>
        <v/>
      </c>
      <c r="J993" s="299"/>
      <c r="K993" s="294"/>
      <c r="L993" s="294"/>
      <c r="M993" s="295"/>
    </row>
    <row r="994" spans="2:13" ht="19.600000000000001" customHeight="1" x14ac:dyDescent="0.25">
      <c r="B994" s="282" t="s">
        <v>3801</v>
      </c>
      <c r="C994" s="283" t="str">
        <f>IF(IF(ISERROR(HLOOKUP($B994,'Base facturation'!$C$4:$ALN$59,C$4,0)),"",HLOOKUP($B994,'Base facturation'!$C$4:$ALN$59,C$4,0))=0,"",IF(ISERROR(HLOOKUP($B994,'Base facturation'!$C$4:$ALN$59,C$4,0)),"",HLOOKUP($B994,'Base facturation'!$C$4:$ALN$59,C$4,0)))</f>
        <v/>
      </c>
      <c r="D994" s="283" t="str">
        <f>IF(IF(ISERROR(HLOOKUP($B994,'Base facturation'!$C$4:$ALN$59,D$4,0)),"",HLOOKUP($B994,'Base facturation'!$C$4:$ALN$59,D$4,0))=0,"",IF(ISERROR(HLOOKUP($B994,'Base facturation'!$C$4:$ALN$59,D$4,0)),"",HLOOKUP($B994,'Base facturation'!$C$4:$ALN$59,D$4,0)))</f>
        <v/>
      </c>
      <c r="E994" s="283" t="str">
        <f>IF(IF(ISERROR(HLOOKUP($B994,'Base facturation'!$C$4:$ALN$59,E$4,0)),"",HLOOKUP($B994,'Base facturation'!$C$4:$ALN$59,E$4,0))=0,"",IF(ISERROR(HLOOKUP($B994,'Base facturation'!$C$4:$ALN$59,E$4,0)),"",HLOOKUP($B994,'Base facturation'!$C$4:$ALN$59,E$4,0)))</f>
        <v/>
      </c>
      <c r="F994" s="287" t="str">
        <f>IF(IF(ISERROR(HLOOKUP($B994,'Base facturation'!$C$4:$ALN$59,F$4,0)),"",HLOOKUP($B994,'Base facturation'!$C$4:$ALN$59,F$4,0))=0,"",IF(ISERROR(HLOOKUP($B994,'Base facturation'!$C$4:$ALN$59,F$4,0)),"",HLOOKUP($B994,'Base facturation'!$C$4:$ALN$59,F$4,0)))</f>
        <v/>
      </c>
      <c r="G994" s="309" t="str">
        <f>IF(IF(ISERROR(HLOOKUP($B994,'Base facturation'!$C$4:$ALN$59,G$4,0)),"",HLOOKUP($B994,'Base facturation'!$C$4:$ALN$59,G$4,0))=0,"",IF(ISERROR(HLOOKUP($B994,'Base facturation'!$C$4:$ALN$59,G$4,0)),"",HLOOKUP($B994,'Base facturation'!$C$4:$ALN$59,G$4,0)))</f>
        <v/>
      </c>
      <c r="H994" s="309" t="str">
        <f>IF(IF(ISERROR(HLOOKUP($B994,'Base facturation'!$C$4:$ALN$59,H$4,0)),"",HLOOKUP($B994,'Base facturation'!$C$4:$ALN$59,H$4,0))=0,"",IF(ISERROR(HLOOKUP($B994,'Base facturation'!$C$4:$ALN$59,H$4,0)),"",HLOOKUP($B994,'Base facturation'!$C$4:$ALN$59,H$4,0)))</f>
        <v/>
      </c>
      <c r="I994" s="287" t="str">
        <f t="shared" si="15"/>
        <v/>
      </c>
      <c r="J994" s="299"/>
      <c r="K994" s="294"/>
      <c r="L994" s="294"/>
      <c r="M994" s="295"/>
    </row>
    <row r="995" spans="2:13" ht="19.600000000000001" customHeight="1" x14ac:dyDescent="0.25">
      <c r="B995" s="282" t="s">
        <v>3802</v>
      </c>
      <c r="C995" s="283" t="str">
        <f>IF(IF(ISERROR(HLOOKUP($B995,'Base facturation'!$C$4:$ALN$59,C$4,0)),"",HLOOKUP($B995,'Base facturation'!$C$4:$ALN$59,C$4,0))=0,"",IF(ISERROR(HLOOKUP($B995,'Base facturation'!$C$4:$ALN$59,C$4,0)),"",HLOOKUP($B995,'Base facturation'!$C$4:$ALN$59,C$4,0)))</f>
        <v/>
      </c>
      <c r="D995" s="283" t="str">
        <f>IF(IF(ISERROR(HLOOKUP($B995,'Base facturation'!$C$4:$ALN$59,D$4,0)),"",HLOOKUP($B995,'Base facturation'!$C$4:$ALN$59,D$4,0))=0,"",IF(ISERROR(HLOOKUP($B995,'Base facturation'!$C$4:$ALN$59,D$4,0)),"",HLOOKUP($B995,'Base facturation'!$C$4:$ALN$59,D$4,0)))</f>
        <v/>
      </c>
      <c r="E995" s="283" t="str">
        <f>IF(IF(ISERROR(HLOOKUP($B995,'Base facturation'!$C$4:$ALN$59,E$4,0)),"",HLOOKUP($B995,'Base facturation'!$C$4:$ALN$59,E$4,0))=0,"",IF(ISERROR(HLOOKUP($B995,'Base facturation'!$C$4:$ALN$59,E$4,0)),"",HLOOKUP($B995,'Base facturation'!$C$4:$ALN$59,E$4,0)))</f>
        <v/>
      </c>
      <c r="F995" s="287" t="str">
        <f>IF(IF(ISERROR(HLOOKUP($B995,'Base facturation'!$C$4:$ALN$59,F$4,0)),"",HLOOKUP($B995,'Base facturation'!$C$4:$ALN$59,F$4,0))=0,"",IF(ISERROR(HLOOKUP($B995,'Base facturation'!$C$4:$ALN$59,F$4,0)),"",HLOOKUP($B995,'Base facturation'!$C$4:$ALN$59,F$4,0)))</f>
        <v/>
      </c>
      <c r="G995" s="309" t="str">
        <f>IF(IF(ISERROR(HLOOKUP($B995,'Base facturation'!$C$4:$ALN$59,G$4,0)),"",HLOOKUP($B995,'Base facturation'!$C$4:$ALN$59,G$4,0))=0,"",IF(ISERROR(HLOOKUP($B995,'Base facturation'!$C$4:$ALN$59,G$4,0)),"",HLOOKUP($B995,'Base facturation'!$C$4:$ALN$59,G$4,0)))</f>
        <v/>
      </c>
      <c r="H995" s="309" t="str">
        <f>IF(IF(ISERROR(HLOOKUP($B995,'Base facturation'!$C$4:$ALN$59,H$4,0)),"",HLOOKUP($B995,'Base facturation'!$C$4:$ALN$59,H$4,0))=0,"",IF(ISERROR(HLOOKUP($B995,'Base facturation'!$C$4:$ALN$59,H$4,0)),"",HLOOKUP($B995,'Base facturation'!$C$4:$ALN$59,H$4,0)))</f>
        <v/>
      </c>
      <c r="I995" s="287" t="str">
        <f t="shared" si="15"/>
        <v/>
      </c>
      <c r="J995" s="299"/>
      <c r="K995" s="294"/>
      <c r="L995" s="294"/>
      <c r="M995" s="295"/>
    </row>
    <row r="996" spans="2:13" ht="19.600000000000001" customHeight="1" x14ac:dyDescent="0.25">
      <c r="B996" s="282" t="s">
        <v>3803</v>
      </c>
      <c r="C996" s="283" t="str">
        <f>IF(IF(ISERROR(HLOOKUP($B996,'Base facturation'!$C$4:$ALN$59,C$4,0)),"",HLOOKUP($B996,'Base facturation'!$C$4:$ALN$59,C$4,0))=0,"",IF(ISERROR(HLOOKUP($B996,'Base facturation'!$C$4:$ALN$59,C$4,0)),"",HLOOKUP($B996,'Base facturation'!$C$4:$ALN$59,C$4,0)))</f>
        <v/>
      </c>
      <c r="D996" s="283" t="str">
        <f>IF(IF(ISERROR(HLOOKUP($B996,'Base facturation'!$C$4:$ALN$59,D$4,0)),"",HLOOKUP($B996,'Base facturation'!$C$4:$ALN$59,D$4,0))=0,"",IF(ISERROR(HLOOKUP($B996,'Base facturation'!$C$4:$ALN$59,D$4,0)),"",HLOOKUP($B996,'Base facturation'!$C$4:$ALN$59,D$4,0)))</f>
        <v/>
      </c>
      <c r="E996" s="283" t="str">
        <f>IF(IF(ISERROR(HLOOKUP($B996,'Base facturation'!$C$4:$ALN$59,E$4,0)),"",HLOOKUP($B996,'Base facturation'!$C$4:$ALN$59,E$4,0))=0,"",IF(ISERROR(HLOOKUP($B996,'Base facturation'!$C$4:$ALN$59,E$4,0)),"",HLOOKUP($B996,'Base facturation'!$C$4:$ALN$59,E$4,0)))</f>
        <v/>
      </c>
      <c r="F996" s="287" t="str">
        <f>IF(IF(ISERROR(HLOOKUP($B996,'Base facturation'!$C$4:$ALN$59,F$4,0)),"",HLOOKUP($B996,'Base facturation'!$C$4:$ALN$59,F$4,0))=0,"",IF(ISERROR(HLOOKUP($B996,'Base facturation'!$C$4:$ALN$59,F$4,0)),"",HLOOKUP($B996,'Base facturation'!$C$4:$ALN$59,F$4,0)))</f>
        <v/>
      </c>
      <c r="G996" s="309" t="str">
        <f>IF(IF(ISERROR(HLOOKUP($B996,'Base facturation'!$C$4:$ALN$59,G$4,0)),"",HLOOKUP($B996,'Base facturation'!$C$4:$ALN$59,G$4,0))=0,"",IF(ISERROR(HLOOKUP($B996,'Base facturation'!$C$4:$ALN$59,G$4,0)),"",HLOOKUP($B996,'Base facturation'!$C$4:$ALN$59,G$4,0)))</f>
        <v/>
      </c>
      <c r="H996" s="309" t="str">
        <f>IF(IF(ISERROR(HLOOKUP($B996,'Base facturation'!$C$4:$ALN$59,H$4,0)),"",HLOOKUP($B996,'Base facturation'!$C$4:$ALN$59,H$4,0))=0,"",IF(ISERROR(HLOOKUP($B996,'Base facturation'!$C$4:$ALN$59,H$4,0)),"",HLOOKUP($B996,'Base facturation'!$C$4:$ALN$59,H$4,0)))</f>
        <v/>
      </c>
      <c r="I996" s="287" t="str">
        <f t="shared" si="15"/>
        <v/>
      </c>
      <c r="J996" s="299"/>
      <c r="K996" s="294"/>
      <c r="L996" s="294"/>
      <c r="M996" s="295"/>
    </row>
    <row r="997" spans="2:13" ht="19.600000000000001" customHeight="1" x14ac:dyDescent="0.25">
      <c r="B997" s="282" t="s">
        <v>3804</v>
      </c>
      <c r="C997" s="283" t="str">
        <f>IF(IF(ISERROR(HLOOKUP($B997,'Base facturation'!$C$4:$ALN$59,C$4,0)),"",HLOOKUP($B997,'Base facturation'!$C$4:$ALN$59,C$4,0))=0,"",IF(ISERROR(HLOOKUP($B997,'Base facturation'!$C$4:$ALN$59,C$4,0)),"",HLOOKUP($B997,'Base facturation'!$C$4:$ALN$59,C$4,0)))</f>
        <v/>
      </c>
      <c r="D997" s="283" t="str">
        <f>IF(IF(ISERROR(HLOOKUP($B997,'Base facturation'!$C$4:$ALN$59,D$4,0)),"",HLOOKUP($B997,'Base facturation'!$C$4:$ALN$59,D$4,0))=0,"",IF(ISERROR(HLOOKUP($B997,'Base facturation'!$C$4:$ALN$59,D$4,0)),"",HLOOKUP($B997,'Base facturation'!$C$4:$ALN$59,D$4,0)))</f>
        <v/>
      </c>
      <c r="E997" s="283" t="str">
        <f>IF(IF(ISERROR(HLOOKUP($B997,'Base facturation'!$C$4:$ALN$59,E$4,0)),"",HLOOKUP($B997,'Base facturation'!$C$4:$ALN$59,E$4,0))=0,"",IF(ISERROR(HLOOKUP($B997,'Base facturation'!$C$4:$ALN$59,E$4,0)),"",HLOOKUP($B997,'Base facturation'!$C$4:$ALN$59,E$4,0)))</f>
        <v/>
      </c>
      <c r="F997" s="287" t="str">
        <f>IF(IF(ISERROR(HLOOKUP($B997,'Base facturation'!$C$4:$ALN$59,F$4,0)),"",HLOOKUP($B997,'Base facturation'!$C$4:$ALN$59,F$4,0))=0,"",IF(ISERROR(HLOOKUP($B997,'Base facturation'!$C$4:$ALN$59,F$4,0)),"",HLOOKUP($B997,'Base facturation'!$C$4:$ALN$59,F$4,0)))</f>
        <v/>
      </c>
      <c r="G997" s="309" t="str">
        <f>IF(IF(ISERROR(HLOOKUP($B997,'Base facturation'!$C$4:$ALN$59,G$4,0)),"",HLOOKUP($B997,'Base facturation'!$C$4:$ALN$59,G$4,0))=0,"",IF(ISERROR(HLOOKUP($B997,'Base facturation'!$C$4:$ALN$59,G$4,0)),"",HLOOKUP($B997,'Base facturation'!$C$4:$ALN$59,G$4,0)))</f>
        <v/>
      </c>
      <c r="H997" s="309" t="str">
        <f>IF(IF(ISERROR(HLOOKUP($B997,'Base facturation'!$C$4:$ALN$59,H$4,0)),"",HLOOKUP($B997,'Base facturation'!$C$4:$ALN$59,H$4,0))=0,"",IF(ISERROR(HLOOKUP($B997,'Base facturation'!$C$4:$ALN$59,H$4,0)),"",HLOOKUP($B997,'Base facturation'!$C$4:$ALN$59,H$4,0)))</f>
        <v/>
      </c>
      <c r="I997" s="287" t="str">
        <f t="shared" si="15"/>
        <v/>
      </c>
      <c r="J997" s="299"/>
      <c r="K997" s="294"/>
      <c r="L997" s="294"/>
      <c r="M997" s="295"/>
    </row>
    <row r="998" spans="2:13" ht="19.600000000000001" customHeight="1" x14ac:dyDescent="0.25">
      <c r="B998" s="282" t="s">
        <v>3805</v>
      </c>
      <c r="C998" s="283" t="str">
        <f>IF(IF(ISERROR(HLOOKUP($B998,'Base facturation'!$C$4:$ALN$59,C$4,0)),"",HLOOKUP($B998,'Base facturation'!$C$4:$ALN$59,C$4,0))=0,"",IF(ISERROR(HLOOKUP($B998,'Base facturation'!$C$4:$ALN$59,C$4,0)),"",HLOOKUP($B998,'Base facturation'!$C$4:$ALN$59,C$4,0)))</f>
        <v/>
      </c>
      <c r="D998" s="283" t="str">
        <f>IF(IF(ISERROR(HLOOKUP($B998,'Base facturation'!$C$4:$ALN$59,D$4,0)),"",HLOOKUP($B998,'Base facturation'!$C$4:$ALN$59,D$4,0))=0,"",IF(ISERROR(HLOOKUP($B998,'Base facturation'!$C$4:$ALN$59,D$4,0)),"",HLOOKUP($B998,'Base facturation'!$C$4:$ALN$59,D$4,0)))</f>
        <v/>
      </c>
      <c r="E998" s="283" t="str">
        <f>IF(IF(ISERROR(HLOOKUP($B998,'Base facturation'!$C$4:$ALN$59,E$4,0)),"",HLOOKUP($B998,'Base facturation'!$C$4:$ALN$59,E$4,0))=0,"",IF(ISERROR(HLOOKUP($B998,'Base facturation'!$C$4:$ALN$59,E$4,0)),"",HLOOKUP($B998,'Base facturation'!$C$4:$ALN$59,E$4,0)))</f>
        <v/>
      </c>
      <c r="F998" s="287" t="str">
        <f>IF(IF(ISERROR(HLOOKUP($B998,'Base facturation'!$C$4:$ALN$59,F$4,0)),"",HLOOKUP($B998,'Base facturation'!$C$4:$ALN$59,F$4,0))=0,"",IF(ISERROR(HLOOKUP($B998,'Base facturation'!$C$4:$ALN$59,F$4,0)),"",HLOOKUP($B998,'Base facturation'!$C$4:$ALN$59,F$4,0)))</f>
        <v/>
      </c>
      <c r="G998" s="309" t="str">
        <f>IF(IF(ISERROR(HLOOKUP($B998,'Base facturation'!$C$4:$ALN$59,G$4,0)),"",HLOOKUP($B998,'Base facturation'!$C$4:$ALN$59,G$4,0))=0,"",IF(ISERROR(HLOOKUP($B998,'Base facturation'!$C$4:$ALN$59,G$4,0)),"",HLOOKUP($B998,'Base facturation'!$C$4:$ALN$59,G$4,0)))</f>
        <v/>
      </c>
      <c r="H998" s="309" t="str">
        <f>IF(IF(ISERROR(HLOOKUP($B998,'Base facturation'!$C$4:$ALN$59,H$4,0)),"",HLOOKUP($B998,'Base facturation'!$C$4:$ALN$59,H$4,0))=0,"",IF(ISERROR(HLOOKUP($B998,'Base facturation'!$C$4:$ALN$59,H$4,0)),"",HLOOKUP($B998,'Base facturation'!$C$4:$ALN$59,H$4,0)))</f>
        <v/>
      </c>
      <c r="I998" s="287" t="str">
        <f t="shared" si="15"/>
        <v/>
      </c>
      <c r="J998" s="299"/>
      <c r="K998" s="294"/>
      <c r="L998" s="294"/>
      <c r="M998" s="295"/>
    </row>
    <row r="999" spans="2:13" ht="19.600000000000001" customHeight="1" x14ac:dyDescent="0.25">
      <c r="B999" s="282" t="s">
        <v>3806</v>
      </c>
      <c r="C999" s="283" t="str">
        <f>IF(IF(ISERROR(HLOOKUP($B999,'Base facturation'!$C$4:$ALN$59,C$4,0)),"",HLOOKUP($B999,'Base facturation'!$C$4:$ALN$59,C$4,0))=0,"",IF(ISERROR(HLOOKUP($B999,'Base facturation'!$C$4:$ALN$59,C$4,0)),"",HLOOKUP($B999,'Base facturation'!$C$4:$ALN$59,C$4,0)))</f>
        <v/>
      </c>
      <c r="D999" s="283" t="str">
        <f>IF(IF(ISERROR(HLOOKUP($B999,'Base facturation'!$C$4:$ALN$59,D$4,0)),"",HLOOKUP($B999,'Base facturation'!$C$4:$ALN$59,D$4,0))=0,"",IF(ISERROR(HLOOKUP($B999,'Base facturation'!$C$4:$ALN$59,D$4,0)),"",HLOOKUP($B999,'Base facturation'!$C$4:$ALN$59,D$4,0)))</f>
        <v/>
      </c>
      <c r="E999" s="283" t="str">
        <f>IF(IF(ISERROR(HLOOKUP($B999,'Base facturation'!$C$4:$ALN$59,E$4,0)),"",HLOOKUP($B999,'Base facturation'!$C$4:$ALN$59,E$4,0))=0,"",IF(ISERROR(HLOOKUP($B999,'Base facturation'!$C$4:$ALN$59,E$4,0)),"",HLOOKUP($B999,'Base facturation'!$C$4:$ALN$59,E$4,0)))</f>
        <v/>
      </c>
      <c r="F999" s="287" t="str">
        <f>IF(IF(ISERROR(HLOOKUP($B999,'Base facturation'!$C$4:$ALN$59,F$4,0)),"",HLOOKUP($B999,'Base facturation'!$C$4:$ALN$59,F$4,0))=0,"",IF(ISERROR(HLOOKUP($B999,'Base facturation'!$C$4:$ALN$59,F$4,0)),"",HLOOKUP($B999,'Base facturation'!$C$4:$ALN$59,F$4,0)))</f>
        <v/>
      </c>
      <c r="G999" s="309" t="str">
        <f>IF(IF(ISERROR(HLOOKUP($B999,'Base facturation'!$C$4:$ALN$59,G$4,0)),"",HLOOKUP($B999,'Base facturation'!$C$4:$ALN$59,G$4,0))=0,"",IF(ISERROR(HLOOKUP($B999,'Base facturation'!$C$4:$ALN$59,G$4,0)),"",HLOOKUP($B999,'Base facturation'!$C$4:$ALN$59,G$4,0)))</f>
        <v/>
      </c>
      <c r="H999" s="309" t="str">
        <f>IF(IF(ISERROR(HLOOKUP($B999,'Base facturation'!$C$4:$ALN$59,H$4,0)),"",HLOOKUP($B999,'Base facturation'!$C$4:$ALN$59,H$4,0))=0,"",IF(ISERROR(HLOOKUP($B999,'Base facturation'!$C$4:$ALN$59,H$4,0)),"",HLOOKUP($B999,'Base facturation'!$C$4:$ALN$59,H$4,0)))</f>
        <v/>
      </c>
      <c r="I999" s="287" t="str">
        <f t="shared" si="15"/>
        <v/>
      </c>
      <c r="J999" s="299"/>
      <c r="K999" s="294"/>
      <c r="L999" s="294"/>
      <c r="M999" s="295"/>
    </row>
    <row r="1000" spans="2:13" ht="19.600000000000001" customHeight="1" x14ac:dyDescent="0.25">
      <c r="B1000" s="282" t="s">
        <v>3807</v>
      </c>
      <c r="C1000" s="283" t="str">
        <f>IF(IF(ISERROR(HLOOKUP($B1000,'Base facturation'!$C$4:$ALN$59,C$4,0)),"",HLOOKUP($B1000,'Base facturation'!$C$4:$ALN$59,C$4,0))=0,"",IF(ISERROR(HLOOKUP($B1000,'Base facturation'!$C$4:$ALN$59,C$4,0)),"",HLOOKUP($B1000,'Base facturation'!$C$4:$ALN$59,C$4,0)))</f>
        <v/>
      </c>
      <c r="D1000" s="283" t="str">
        <f>IF(IF(ISERROR(HLOOKUP($B1000,'Base facturation'!$C$4:$ALN$59,D$4,0)),"",HLOOKUP($B1000,'Base facturation'!$C$4:$ALN$59,D$4,0))=0,"",IF(ISERROR(HLOOKUP($B1000,'Base facturation'!$C$4:$ALN$59,D$4,0)),"",HLOOKUP($B1000,'Base facturation'!$C$4:$ALN$59,D$4,0)))</f>
        <v/>
      </c>
      <c r="E1000" s="283" t="str">
        <f>IF(IF(ISERROR(HLOOKUP($B1000,'Base facturation'!$C$4:$ALN$59,E$4,0)),"",HLOOKUP($B1000,'Base facturation'!$C$4:$ALN$59,E$4,0))=0,"",IF(ISERROR(HLOOKUP($B1000,'Base facturation'!$C$4:$ALN$59,E$4,0)),"",HLOOKUP($B1000,'Base facturation'!$C$4:$ALN$59,E$4,0)))</f>
        <v/>
      </c>
      <c r="F1000" s="287" t="str">
        <f>IF(IF(ISERROR(HLOOKUP($B1000,'Base facturation'!$C$4:$ALN$59,F$4,0)),"",HLOOKUP($B1000,'Base facturation'!$C$4:$ALN$59,F$4,0))=0,"",IF(ISERROR(HLOOKUP($B1000,'Base facturation'!$C$4:$ALN$59,F$4,0)),"",HLOOKUP($B1000,'Base facturation'!$C$4:$ALN$59,F$4,0)))</f>
        <v/>
      </c>
      <c r="G1000" s="309" t="str">
        <f>IF(IF(ISERROR(HLOOKUP($B1000,'Base facturation'!$C$4:$ALN$59,G$4,0)),"",HLOOKUP($B1000,'Base facturation'!$C$4:$ALN$59,G$4,0))=0,"",IF(ISERROR(HLOOKUP($B1000,'Base facturation'!$C$4:$ALN$59,G$4,0)),"",HLOOKUP($B1000,'Base facturation'!$C$4:$ALN$59,G$4,0)))</f>
        <v/>
      </c>
      <c r="H1000" s="309" t="str">
        <f>IF(IF(ISERROR(HLOOKUP($B1000,'Base facturation'!$C$4:$ALN$59,H$4,0)),"",HLOOKUP($B1000,'Base facturation'!$C$4:$ALN$59,H$4,0))=0,"",IF(ISERROR(HLOOKUP($B1000,'Base facturation'!$C$4:$ALN$59,H$4,0)),"",HLOOKUP($B1000,'Base facturation'!$C$4:$ALN$59,H$4,0)))</f>
        <v/>
      </c>
      <c r="I1000" s="287" t="str">
        <f t="shared" si="15"/>
        <v/>
      </c>
      <c r="J1000" s="299"/>
      <c r="K1000" s="294"/>
      <c r="L1000" s="294"/>
      <c r="M1000" s="295"/>
    </row>
    <row r="1001" spans="2:13" ht="19.600000000000001" customHeight="1" x14ac:dyDescent="0.25">
      <c r="B1001" s="282" t="s">
        <v>3808</v>
      </c>
      <c r="C1001" s="283" t="str">
        <f>IF(IF(ISERROR(HLOOKUP($B1001,'Base facturation'!$C$4:$ALN$59,C$4,0)),"",HLOOKUP($B1001,'Base facturation'!$C$4:$ALN$59,C$4,0))=0,"",IF(ISERROR(HLOOKUP($B1001,'Base facturation'!$C$4:$ALN$59,C$4,0)),"",HLOOKUP($B1001,'Base facturation'!$C$4:$ALN$59,C$4,0)))</f>
        <v/>
      </c>
      <c r="D1001" s="283" t="str">
        <f>IF(IF(ISERROR(HLOOKUP($B1001,'Base facturation'!$C$4:$ALN$59,D$4,0)),"",HLOOKUP($B1001,'Base facturation'!$C$4:$ALN$59,D$4,0))=0,"",IF(ISERROR(HLOOKUP($B1001,'Base facturation'!$C$4:$ALN$59,D$4,0)),"",HLOOKUP($B1001,'Base facturation'!$C$4:$ALN$59,D$4,0)))</f>
        <v/>
      </c>
      <c r="E1001" s="283" t="str">
        <f>IF(IF(ISERROR(HLOOKUP($B1001,'Base facturation'!$C$4:$ALN$59,E$4,0)),"",HLOOKUP($B1001,'Base facturation'!$C$4:$ALN$59,E$4,0))=0,"",IF(ISERROR(HLOOKUP($B1001,'Base facturation'!$C$4:$ALN$59,E$4,0)),"",HLOOKUP($B1001,'Base facturation'!$C$4:$ALN$59,E$4,0)))</f>
        <v/>
      </c>
      <c r="F1001" s="287" t="str">
        <f>IF(IF(ISERROR(HLOOKUP($B1001,'Base facturation'!$C$4:$ALN$59,F$4,0)),"",HLOOKUP($B1001,'Base facturation'!$C$4:$ALN$59,F$4,0))=0,"",IF(ISERROR(HLOOKUP($B1001,'Base facturation'!$C$4:$ALN$59,F$4,0)),"",HLOOKUP($B1001,'Base facturation'!$C$4:$ALN$59,F$4,0)))</f>
        <v/>
      </c>
      <c r="G1001" s="309" t="str">
        <f>IF(IF(ISERROR(HLOOKUP($B1001,'Base facturation'!$C$4:$ALN$59,G$4,0)),"",HLOOKUP($B1001,'Base facturation'!$C$4:$ALN$59,G$4,0))=0,"",IF(ISERROR(HLOOKUP($B1001,'Base facturation'!$C$4:$ALN$59,G$4,0)),"",HLOOKUP($B1001,'Base facturation'!$C$4:$ALN$59,G$4,0)))</f>
        <v/>
      </c>
      <c r="H1001" s="309" t="str">
        <f>IF(IF(ISERROR(HLOOKUP($B1001,'Base facturation'!$C$4:$ALN$59,H$4,0)),"",HLOOKUP($B1001,'Base facturation'!$C$4:$ALN$59,H$4,0))=0,"",IF(ISERROR(HLOOKUP($B1001,'Base facturation'!$C$4:$ALN$59,H$4,0)),"",HLOOKUP($B1001,'Base facturation'!$C$4:$ALN$59,H$4,0)))</f>
        <v/>
      </c>
      <c r="I1001" s="287" t="str">
        <f t="shared" si="15"/>
        <v/>
      </c>
      <c r="J1001" s="299"/>
      <c r="K1001" s="294"/>
      <c r="L1001" s="294"/>
      <c r="M1001" s="295"/>
    </row>
    <row r="1002" spans="2:13" ht="19.600000000000001" customHeight="1" x14ac:dyDescent="0.25">
      <c r="B1002" s="282" t="s">
        <v>3809</v>
      </c>
      <c r="C1002" s="283" t="str">
        <f>IF(IF(ISERROR(HLOOKUP($B1002,'Base facturation'!$C$4:$ALN$59,C$4,0)),"",HLOOKUP($B1002,'Base facturation'!$C$4:$ALN$59,C$4,0))=0,"",IF(ISERROR(HLOOKUP($B1002,'Base facturation'!$C$4:$ALN$59,C$4,0)),"",HLOOKUP($B1002,'Base facturation'!$C$4:$ALN$59,C$4,0)))</f>
        <v/>
      </c>
      <c r="D1002" s="283" t="str">
        <f>IF(IF(ISERROR(HLOOKUP($B1002,'Base facturation'!$C$4:$ALN$59,D$4,0)),"",HLOOKUP($B1002,'Base facturation'!$C$4:$ALN$59,D$4,0))=0,"",IF(ISERROR(HLOOKUP($B1002,'Base facturation'!$C$4:$ALN$59,D$4,0)),"",HLOOKUP($B1002,'Base facturation'!$C$4:$ALN$59,D$4,0)))</f>
        <v/>
      </c>
      <c r="E1002" s="283" t="str">
        <f>IF(IF(ISERROR(HLOOKUP($B1002,'Base facturation'!$C$4:$ALN$59,E$4,0)),"",HLOOKUP($B1002,'Base facturation'!$C$4:$ALN$59,E$4,0))=0,"",IF(ISERROR(HLOOKUP($B1002,'Base facturation'!$C$4:$ALN$59,E$4,0)),"",HLOOKUP($B1002,'Base facturation'!$C$4:$ALN$59,E$4,0)))</f>
        <v/>
      </c>
      <c r="F1002" s="287" t="str">
        <f>IF(IF(ISERROR(HLOOKUP($B1002,'Base facturation'!$C$4:$ALN$59,F$4,0)),"",HLOOKUP($B1002,'Base facturation'!$C$4:$ALN$59,F$4,0))=0,"",IF(ISERROR(HLOOKUP($B1002,'Base facturation'!$C$4:$ALN$59,F$4,0)),"",HLOOKUP($B1002,'Base facturation'!$C$4:$ALN$59,F$4,0)))</f>
        <v/>
      </c>
      <c r="G1002" s="309" t="str">
        <f>IF(IF(ISERROR(HLOOKUP($B1002,'Base facturation'!$C$4:$ALN$59,G$4,0)),"",HLOOKUP($B1002,'Base facturation'!$C$4:$ALN$59,G$4,0))=0,"",IF(ISERROR(HLOOKUP($B1002,'Base facturation'!$C$4:$ALN$59,G$4,0)),"",HLOOKUP($B1002,'Base facturation'!$C$4:$ALN$59,G$4,0)))</f>
        <v/>
      </c>
      <c r="H1002" s="309" t="str">
        <f>IF(IF(ISERROR(HLOOKUP($B1002,'Base facturation'!$C$4:$ALN$59,H$4,0)),"",HLOOKUP($B1002,'Base facturation'!$C$4:$ALN$59,H$4,0))=0,"",IF(ISERROR(HLOOKUP($B1002,'Base facturation'!$C$4:$ALN$59,H$4,0)),"",HLOOKUP($B1002,'Base facturation'!$C$4:$ALN$59,H$4,0)))</f>
        <v/>
      </c>
      <c r="I1002" s="287" t="str">
        <f t="shared" si="15"/>
        <v/>
      </c>
      <c r="J1002" s="299"/>
      <c r="K1002" s="294"/>
      <c r="L1002" s="294"/>
      <c r="M1002" s="295"/>
    </row>
    <row r="1003" spans="2:13" ht="19.600000000000001" customHeight="1" x14ac:dyDescent="0.25">
      <c r="B1003" s="282" t="s">
        <v>3810</v>
      </c>
      <c r="C1003" s="283" t="str">
        <f>IF(IF(ISERROR(HLOOKUP($B1003,'Base facturation'!$C$4:$ALN$59,C$4,0)),"",HLOOKUP($B1003,'Base facturation'!$C$4:$ALN$59,C$4,0))=0,"",IF(ISERROR(HLOOKUP($B1003,'Base facturation'!$C$4:$ALN$59,C$4,0)),"",HLOOKUP($B1003,'Base facturation'!$C$4:$ALN$59,C$4,0)))</f>
        <v/>
      </c>
      <c r="D1003" s="283" t="str">
        <f>IF(IF(ISERROR(HLOOKUP($B1003,'Base facturation'!$C$4:$ALN$59,D$4,0)),"",HLOOKUP($B1003,'Base facturation'!$C$4:$ALN$59,D$4,0))=0,"",IF(ISERROR(HLOOKUP($B1003,'Base facturation'!$C$4:$ALN$59,D$4,0)),"",HLOOKUP($B1003,'Base facturation'!$C$4:$ALN$59,D$4,0)))</f>
        <v/>
      </c>
      <c r="E1003" s="283" t="str">
        <f>IF(IF(ISERROR(HLOOKUP($B1003,'Base facturation'!$C$4:$ALN$59,E$4,0)),"",HLOOKUP($B1003,'Base facturation'!$C$4:$ALN$59,E$4,0))=0,"",IF(ISERROR(HLOOKUP($B1003,'Base facturation'!$C$4:$ALN$59,E$4,0)),"",HLOOKUP($B1003,'Base facturation'!$C$4:$ALN$59,E$4,0)))</f>
        <v/>
      </c>
      <c r="F1003" s="287" t="str">
        <f>IF(IF(ISERROR(HLOOKUP($B1003,'Base facturation'!$C$4:$ALN$59,F$4,0)),"",HLOOKUP($B1003,'Base facturation'!$C$4:$ALN$59,F$4,0))=0,"",IF(ISERROR(HLOOKUP($B1003,'Base facturation'!$C$4:$ALN$59,F$4,0)),"",HLOOKUP($B1003,'Base facturation'!$C$4:$ALN$59,F$4,0)))</f>
        <v/>
      </c>
      <c r="G1003" s="309" t="str">
        <f>IF(IF(ISERROR(HLOOKUP($B1003,'Base facturation'!$C$4:$ALN$59,G$4,0)),"",HLOOKUP($B1003,'Base facturation'!$C$4:$ALN$59,G$4,0))=0,"",IF(ISERROR(HLOOKUP($B1003,'Base facturation'!$C$4:$ALN$59,G$4,0)),"",HLOOKUP($B1003,'Base facturation'!$C$4:$ALN$59,G$4,0)))</f>
        <v/>
      </c>
      <c r="H1003" s="309" t="str">
        <f>IF(IF(ISERROR(HLOOKUP($B1003,'Base facturation'!$C$4:$ALN$59,H$4,0)),"",HLOOKUP($B1003,'Base facturation'!$C$4:$ALN$59,H$4,0))=0,"",IF(ISERROR(HLOOKUP($B1003,'Base facturation'!$C$4:$ALN$59,H$4,0)),"",HLOOKUP($B1003,'Base facturation'!$C$4:$ALN$59,H$4,0)))</f>
        <v/>
      </c>
      <c r="I1003" s="287" t="str">
        <f t="shared" si="15"/>
        <v/>
      </c>
      <c r="J1003" s="299"/>
      <c r="K1003" s="294"/>
      <c r="L1003" s="294"/>
      <c r="M1003" s="295"/>
    </row>
    <row r="1004" spans="2:13" ht="19.600000000000001" customHeight="1" x14ac:dyDescent="0.25">
      <c r="B1004" s="282" t="s">
        <v>3811</v>
      </c>
      <c r="C1004" s="283" t="str">
        <f>IF(IF(ISERROR(HLOOKUP($B1004,'Base facturation'!$C$4:$ALN$59,C$4,0)),"",HLOOKUP($B1004,'Base facturation'!$C$4:$ALN$59,C$4,0))=0,"",IF(ISERROR(HLOOKUP($B1004,'Base facturation'!$C$4:$ALN$59,C$4,0)),"",HLOOKUP($B1004,'Base facturation'!$C$4:$ALN$59,C$4,0)))</f>
        <v/>
      </c>
      <c r="D1004" s="283" t="str">
        <f>IF(IF(ISERROR(HLOOKUP($B1004,'Base facturation'!$C$4:$ALN$59,D$4,0)),"",HLOOKUP($B1004,'Base facturation'!$C$4:$ALN$59,D$4,0))=0,"",IF(ISERROR(HLOOKUP($B1004,'Base facturation'!$C$4:$ALN$59,D$4,0)),"",HLOOKUP($B1004,'Base facturation'!$C$4:$ALN$59,D$4,0)))</f>
        <v/>
      </c>
      <c r="E1004" s="283" t="str">
        <f>IF(IF(ISERROR(HLOOKUP($B1004,'Base facturation'!$C$4:$ALN$59,E$4,0)),"",HLOOKUP($B1004,'Base facturation'!$C$4:$ALN$59,E$4,0))=0,"",IF(ISERROR(HLOOKUP($B1004,'Base facturation'!$C$4:$ALN$59,E$4,0)),"",HLOOKUP($B1004,'Base facturation'!$C$4:$ALN$59,E$4,0)))</f>
        <v/>
      </c>
      <c r="F1004" s="287" t="str">
        <f>IF(IF(ISERROR(HLOOKUP($B1004,'Base facturation'!$C$4:$ALN$59,F$4,0)),"",HLOOKUP($B1004,'Base facturation'!$C$4:$ALN$59,F$4,0))=0,"",IF(ISERROR(HLOOKUP($B1004,'Base facturation'!$C$4:$ALN$59,F$4,0)),"",HLOOKUP($B1004,'Base facturation'!$C$4:$ALN$59,F$4,0)))</f>
        <v/>
      </c>
      <c r="G1004" s="309" t="str">
        <f>IF(IF(ISERROR(HLOOKUP($B1004,'Base facturation'!$C$4:$ALN$59,G$4,0)),"",HLOOKUP($B1004,'Base facturation'!$C$4:$ALN$59,G$4,0))=0,"",IF(ISERROR(HLOOKUP($B1004,'Base facturation'!$C$4:$ALN$59,G$4,0)),"",HLOOKUP($B1004,'Base facturation'!$C$4:$ALN$59,G$4,0)))</f>
        <v/>
      </c>
      <c r="H1004" s="309" t="str">
        <f>IF(IF(ISERROR(HLOOKUP($B1004,'Base facturation'!$C$4:$ALN$59,H$4,0)),"",HLOOKUP($B1004,'Base facturation'!$C$4:$ALN$59,H$4,0))=0,"",IF(ISERROR(HLOOKUP($B1004,'Base facturation'!$C$4:$ALN$59,H$4,0)),"",HLOOKUP($B1004,'Base facturation'!$C$4:$ALN$59,H$4,0)))</f>
        <v/>
      </c>
      <c r="I1004" s="287" t="str">
        <f t="shared" si="15"/>
        <v/>
      </c>
      <c r="J1004" s="299"/>
      <c r="K1004" s="294"/>
      <c r="L1004" s="294"/>
      <c r="M1004" s="295"/>
    </row>
    <row r="1005" spans="2:13" ht="19.600000000000001" customHeight="1" x14ac:dyDescent="0.25">
      <c r="B1005" s="284" t="s">
        <v>3812</v>
      </c>
      <c r="C1005" s="283" t="str">
        <f>IF(IF(ISERROR(HLOOKUP($B1005,'Base facturation'!$C$4:$ALN$59,C$4,0)),"",HLOOKUP($B1005,'Base facturation'!$C$4:$ALN$59,C$4,0))=0,"",IF(ISERROR(HLOOKUP($B1005,'Base facturation'!$C$4:$ALN$59,C$4,0)),"",HLOOKUP($B1005,'Base facturation'!$C$4:$ALN$59,C$4,0)))</f>
        <v/>
      </c>
      <c r="D1005" s="283" t="str">
        <f>IF(IF(ISERROR(HLOOKUP($B1005,'Base facturation'!$C$4:$ALN$59,D$4,0)),"",HLOOKUP($B1005,'Base facturation'!$C$4:$ALN$59,D$4,0))=0,"",IF(ISERROR(HLOOKUP($B1005,'Base facturation'!$C$4:$ALN$59,D$4,0)),"",HLOOKUP($B1005,'Base facturation'!$C$4:$ALN$59,D$4,0)))</f>
        <v/>
      </c>
      <c r="E1005" s="283" t="str">
        <f>IF(IF(ISERROR(HLOOKUP($B1005,'Base facturation'!$C$4:$ALN$59,E$4,0)),"",HLOOKUP($B1005,'Base facturation'!$C$4:$ALN$59,E$4,0))=0,"",IF(ISERROR(HLOOKUP($B1005,'Base facturation'!$C$4:$ALN$59,E$4,0)),"",HLOOKUP($B1005,'Base facturation'!$C$4:$ALN$59,E$4,0)))</f>
        <v/>
      </c>
      <c r="F1005" s="287" t="str">
        <f>IF(IF(ISERROR(HLOOKUP($B1005,'Base facturation'!$C$4:$ALN$59,F$4,0)),"",HLOOKUP($B1005,'Base facturation'!$C$4:$ALN$59,F$4,0))=0,"",IF(ISERROR(HLOOKUP($B1005,'Base facturation'!$C$4:$ALN$59,F$4,0)),"",HLOOKUP($B1005,'Base facturation'!$C$4:$ALN$59,F$4,0)))</f>
        <v/>
      </c>
      <c r="G1005" s="309" t="str">
        <f>IF(IF(ISERROR(HLOOKUP($B1005,'Base facturation'!$C$4:$ALN$59,G$4,0)),"",HLOOKUP($B1005,'Base facturation'!$C$4:$ALN$59,G$4,0))=0,"",IF(ISERROR(HLOOKUP($B1005,'Base facturation'!$C$4:$ALN$59,G$4,0)),"",HLOOKUP($B1005,'Base facturation'!$C$4:$ALN$59,G$4,0)))</f>
        <v/>
      </c>
      <c r="H1005" s="309" t="str">
        <f>IF(IF(ISERROR(HLOOKUP($B1005,'Base facturation'!$C$4:$ALN$59,H$4,0)),"",HLOOKUP($B1005,'Base facturation'!$C$4:$ALN$59,H$4,0))=0,"",IF(ISERROR(HLOOKUP($B1005,'Base facturation'!$C$4:$ALN$59,H$4,0)),"",HLOOKUP($B1005,'Base facturation'!$C$4:$ALN$59,H$4,0)))</f>
        <v/>
      </c>
      <c r="I1005" s="287" t="str">
        <f t="shared" si="15"/>
        <v/>
      </c>
      <c r="J1005" s="300"/>
      <c r="K1005" s="296"/>
      <c r="L1005" s="296"/>
      <c r="M1005" s="297"/>
    </row>
  </sheetData>
  <sheetProtection algorithmName="SHA-512" hashValue="pYUfSTEsc6LE7nLuD+4lbmp/RkkjIMmmXTsAWHjsiZW57JSAR9XbraVH1zWY+ty0YuKOJNTAMljXMCyc7HJKTg==" saltValue="wTOcmkYHwrPzujrOMZXExQ==" spinCount="100000" sheet="1" scenarios="1" sort="0" autoFilter="0"/>
  <autoFilter ref="B5:M5" xr:uid="{DEC12EB9-F4B3-46B3-AC31-72AACA96A332}"/>
  <phoneticPr fontId="6" type="noConversion"/>
  <conditionalFormatting sqref="I6:I1005">
    <cfRule type="cellIs" dxfId="1" priority="2" operator="equal">
      <formula>"OUI"</formula>
    </cfRule>
  </conditionalFormatting>
  <conditionalFormatting sqref="J6:J1005">
    <cfRule type="cellIs" dxfId="0" priority="1" operator="equal">
      <formula>"Oui"</formula>
    </cfRule>
  </conditionalFormatting>
  <dataValidations count="1">
    <dataValidation type="list" allowBlank="1" showInputMessage="1" showErrorMessage="1" sqref="J6:J1005" xr:uid="{C7728F50-A937-48A6-A9F8-C38010AC3080}">
      <formula1>$J$3:$J$4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26322-9287-4265-83D4-7000FA0F4D8C}">
  <sheetPr>
    <pageSetUpPr fitToPage="1"/>
  </sheetPr>
  <dimension ref="A1:N59"/>
  <sheetViews>
    <sheetView showGridLines="0" topLeftCell="D1" zoomScale="110" zoomScaleNormal="110" workbookViewId="0">
      <selection activeCell="J2" sqref="J2"/>
    </sheetView>
  </sheetViews>
  <sheetFormatPr baseColWidth="10" defaultColWidth="11.375" defaultRowHeight="13.85" x14ac:dyDescent="0.25"/>
  <cols>
    <col min="1" max="2" width="4" style="178" hidden="1" customWidth="1"/>
    <col min="3" max="3" width="4.75" style="178" hidden="1" customWidth="1"/>
    <col min="4" max="4" width="3.625" style="86" customWidth="1"/>
    <col min="5" max="5" width="5.625" style="86" customWidth="1"/>
    <col min="6" max="6" width="24.375" style="86" customWidth="1"/>
    <col min="7" max="7" width="47.625" style="86" customWidth="1"/>
    <col min="8" max="8" width="10.25" style="86" customWidth="1"/>
    <col min="9" max="9" width="13.125" style="86" customWidth="1"/>
    <col min="10" max="10" width="16.125" style="86" customWidth="1"/>
    <col min="11" max="11" width="4.75" style="86" customWidth="1"/>
    <col min="12" max="12" width="0.875" style="86" customWidth="1"/>
    <col min="13" max="15" width="11.375" style="86" customWidth="1"/>
    <col min="16" max="16384" width="11.375" style="86"/>
  </cols>
  <sheetData>
    <row r="1" spans="1:13" s="105" customFormat="1" ht="7.45" customHeight="1" x14ac:dyDescent="0.25">
      <c r="A1" s="177"/>
      <c r="B1" s="177"/>
      <c r="C1" s="177"/>
      <c r="E1" s="86"/>
      <c r="F1" s="86"/>
      <c r="G1" s="86"/>
      <c r="H1" s="86"/>
      <c r="I1" s="86"/>
      <c r="J1" s="86"/>
      <c r="K1" s="86"/>
      <c r="L1" s="86"/>
      <c r="M1" s="86"/>
    </row>
    <row r="2" spans="1:13" s="105" customFormat="1" ht="18" x14ac:dyDescent="0.25">
      <c r="A2" s="177"/>
      <c r="B2" s="177"/>
      <c r="C2" s="177"/>
      <c r="E2" s="155" t="s">
        <v>2724</v>
      </c>
      <c r="F2" s="86"/>
      <c r="G2" s="86"/>
      <c r="H2" s="85"/>
      <c r="I2" s="314" t="s">
        <v>3876</v>
      </c>
      <c r="J2" s="141" t="s">
        <v>1720</v>
      </c>
      <c r="L2" s="86"/>
      <c r="M2" s="86"/>
    </row>
    <row r="3" spans="1:13" s="105" customFormat="1" x14ac:dyDescent="0.25">
      <c r="A3" s="177"/>
      <c r="B3" s="177"/>
      <c r="C3" s="177"/>
      <c r="E3" s="344" t="s">
        <v>3875</v>
      </c>
      <c r="F3" s="86"/>
      <c r="G3" s="86"/>
      <c r="H3" s="86"/>
      <c r="I3" s="86"/>
      <c r="J3" s="86"/>
      <c r="K3" s="86"/>
      <c r="L3" s="86"/>
      <c r="M3" s="86"/>
    </row>
    <row r="4" spans="1:13" s="105" customFormat="1" ht="15.1" customHeight="1" x14ac:dyDescent="0.25">
      <c r="A4" s="177"/>
      <c r="B4" s="177"/>
      <c r="C4" s="177"/>
      <c r="E4" s="86"/>
      <c r="F4" s="86"/>
      <c r="G4" s="86"/>
      <c r="H4" s="86"/>
      <c r="I4" s="86"/>
      <c r="J4" s="86"/>
      <c r="K4" s="86"/>
      <c r="L4" s="86"/>
      <c r="M4" s="86"/>
    </row>
    <row r="5" spans="1:13" s="105" customFormat="1" ht="5.2" customHeight="1" x14ac:dyDescent="0.25">
      <c r="A5" s="177"/>
      <c r="B5" s="177"/>
      <c r="C5" s="177"/>
      <c r="E5" s="86"/>
      <c r="F5" s="86"/>
      <c r="G5" s="86"/>
      <c r="H5" s="86"/>
      <c r="I5" s="86"/>
      <c r="J5" s="86"/>
      <c r="K5" s="86"/>
      <c r="L5" s="86"/>
      <c r="M5" s="86"/>
    </row>
    <row r="6" spans="1:13" s="105" customFormat="1" ht="27.7" customHeight="1" x14ac:dyDescent="0.25">
      <c r="A6" s="177"/>
      <c r="B6" s="177"/>
      <c r="C6" s="177"/>
      <c r="E6" s="86"/>
      <c r="F6" s="337" t="str">
        <f>IF(ISBLANK(Paramètres!B7),"",Paramètres!B7)</f>
        <v>Dupond et Dupont</v>
      </c>
      <c r="G6" s="337"/>
      <c r="H6" s="374"/>
      <c r="I6" s="374"/>
      <c r="J6" s="358"/>
      <c r="K6" s="358"/>
      <c r="L6" s="161"/>
      <c r="M6" s="161"/>
    </row>
    <row r="7" spans="1:13" s="105" customFormat="1" ht="16.45" customHeight="1" x14ac:dyDescent="0.25">
      <c r="A7" s="177"/>
      <c r="B7" s="177"/>
      <c r="C7" s="177"/>
      <c r="E7" s="86"/>
      <c r="F7" s="329" t="str">
        <f>IF(ISBLANK(Paramètres!B9),"",Paramètres!B9)</f>
        <v>Société civile professionnelle d'avocats</v>
      </c>
      <c r="G7" s="329"/>
      <c r="K7" s="162"/>
      <c r="L7" s="161"/>
      <c r="M7" s="161"/>
    </row>
    <row r="8" spans="1:13" s="105" customFormat="1" ht="16.45" customHeight="1" x14ac:dyDescent="0.25">
      <c r="A8" s="177"/>
      <c r="B8" s="177"/>
      <c r="C8" s="177"/>
      <c r="E8" s="86"/>
      <c r="F8" s="329" t="str">
        <f>IF(ISBLANK(Paramètres!B10),"",Paramètres!B10)</f>
        <v>15 côte du Ruis</v>
      </c>
      <c r="G8" s="329"/>
      <c r="H8" s="86"/>
      <c r="I8" s="86"/>
      <c r="J8" s="86"/>
      <c r="K8" s="86"/>
      <c r="L8" s="86"/>
      <c r="M8" s="86"/>
    </row>
    <row r="9" spans="1:13" s="105" customFormat="1" ht="16.45" customHeight="1" x14ac:dyDescent="0.25">
      <c r="A9" s="177"/>
      <c r="B9" s="177"/>
      <c r="C9" s="177"/>
      <c r="E9" s="86"/>
      <c r="F9" s="329" t="str">
        <f>IF(ISBLANK(Paramètres!B11),"",Paramètres!B11)&amp;" "&amp;IF(ISBLANK(Paramètres!B12),"",Paramètres!B12)</f>
        <v>92400 Courbevoie</v>
      </c>
      <c r="G9" s="329"/>
      <c r="J9" s="86"/>
      <c r="K9" s="164"/>
      <c r="L9" s="86"/>
      <c r="M9" s="86"/>
    </row>
    <row r="10" spans="1:13" s="105" customFormat="1" ht="16.45" customHeight="1" x14ac:dyDescent="0.25">
      <c r="A10" s="177"/>
      <c r="B10" s="177"/>
      <c r="C10" s="177"/>
      <c r="E10" s="86"/>
      <c r="F10" s="329" t="str">
        <f>"Téléphone : "&amp;IF(ISBLANK(Paramètres!B13),"",Paramètres!B13)</f>
        <v>Téléphone : 01 27 71 00 00</v>
      </c>
      <c r="G10" s="329"/>
      <c r="K10" s="86"/>
      <c r="L10" s="86"/>
      <c r="M10" s="86"/>
    </row>
    <row r="11" spans="1:13" s="105" customFormat="1" ht="16.45" customHeight="1" x14ac:dyDescent="0.25">
      <c r="A11" s="177"/>
      <c r="B11" s="177"/>
      <c r="C11" s="177"/>
      <c r="E11" s="86"/>
      <c r="F11" s="329" t="str">
        <f>"Siret : "&amp;IF(ISBLANK(Paramètres!B14),"",Paramètres!B14)</f>
        <v>Siret : 519 787 999 00011</v>
      </c>
      <c r="G11" s="329"/>
      <c r="K11" s="86"/>
      <c r="L11" s="86"/>
      <c r="M11" s="86"/>
    </row>
    <row r="12" spans="1:13" s="105" customFormat="1" ht="16.45" customHeight="1" x14ac:dyDescent="0.25">
      <c r="A12" s="177"/>
      <c r="B12" s="177"/>
      <c r="C12" s="177"/>
      <c r="E12" s="86"/>
      <c r="F12" s="329" t="str">
        <f>IF(ISBLANK(Paramètres!B15),"","N° TVA : "&amp;Paramètres!B15)</f>
        <v>N° TVA : FR895645875</v>
      </c>
      <c r="G12" s="329"/>
      <c r="K12" s="86"/>
      <c r="L12" s="86"/>
      <c r="M12" s="86"/>
    </row>
    <row r="13" spans="1:13" s="105" customFormat="1" ht="16.45" customHeight="1" x14ac:dyDescent="0.25">
      <c r="A13" s="177"/>
      <c r="B13" s="177"/>
      <c r="C13" s="177"/>
      <c r="E13" s="86"/>
      <c r="H13" s="165" t="str">
        <f>IF(IF(ISERROR(VLOOKUP($A$20,'Base clients'!$A$6:$L$1736,2,0)),"",VLOOKUP($A$20,'Base clients'!$A$6:$L$1736,2,0))=0,"",IF(ISERROR(VLOOKUP($A$20,'Base clients'!$A$6:$L$1736,2,0)),"",VLOOKUP($A$20,'Base clients'!$A$6:$L$1736,2,0)))</f>
        <v>Dubard SAS</v>
      </c>
      <c r="I13" s="86"/>
      <c r="K13" s="86"/>
      <c r="L13" s="86"/>
      <c r="M13" s="86"/>
    </row>
    <row r="14" spans="1:13" s="105" customFormat="1" ht="16.45" customHeight="1" x14ac:dyDescent="0.25">
      <c r="A14" s="177"/>
      <c r="B14" s="177"/>
      <c r="C14" s="177"/>
      <c r="E14" s="86"/>
      <c r="F14" s="165"/>
      <c r="G14" s="165"/>
      <c r="H14" s="165" t="str">
        <f>IF(IF(ISERROR(VLOOKUP($A$20,'Base clients'!$A$6:$L$1736,3,0)),"",VLOOKUP($A$20,'Base clients'!$A$6:$L$1736,3,0))=0,"",IF(ISERROR(VLOOKUP($A$20,'Base clients'!$A$6:$L$1736,3,0)),"",VLOOKUP($A$20,'Base clients'!$A$6:$L$1736,3,0)))</f>
        <v>Jean-Claude Dubard</v>
      </c>
      <c r="I14" s="86"/>
      <c r="K14" s="86"/>
      <c r="L14" s="86"/>
      <c r="M14" s="86"/>
    </row>
    <row r="15" spans="1:13" s="105" customFormat="1" ht="16.45" customHeight="1" x14ac:dyDescent="0.25">
      <c r="A15" s="177"/>
      <c r="B15" s="177"/>
      <c r="C15" s="177"/>
      <c r="E15" s="86"/>
      <c r="F15" s="248"/>
      <c r="G15" s="248"/>
      <c r="H15" s="165" t="str">
        <f>IF(IF(ISERROR(VLOOKUP($A$20,'Base clients'!$A$6:$L$1736,4,0)),"",VLOOKUP($A$20,'Base clients'!$A$6:$L$1736,4,0))=0,"",IF(ISERROR(VLOOKUP($A$20,'Base clients'!$A$6:$L$1736,4,0)),"",VLOOKUP($A$20,'Base clients'!$A$6:$L$1736,4,0)))</f>
        <v>78 rue de la Loge, bât. B étg 4</v>
      </c>
      <c r="I15" s="86"/>
      <c r="K15" s="86"/>
      <c r="L15" s="86"/>
      <c r="M15" s="86"/>
    </row>
    <row r="16" spans="1:13" s="105" customFormat="1" ht="16.45" customHeight="1" x14ac:dyDescent="0.25">
      <c r="A16" s="177"/>
      <c r="B16" s="177"/>
      <c r="C16" s="177"/>
      <c r="E16" s="86"/>
      <c r="F16" s="248"/>
      <c r="G16" s="248"/>
      <c r="H16" s="165" t="str">
        <f>IF(IF(ISERROR(VLOOKUP($A$20,'Base clients'!$A$6:$L$1736,5,0)),"",VLOOKUP($A$20,'Base clients'!$A$6:$L$1736,5,0))=0,"",IF(ISERROR(VLOOKUP($A$20,'Base clients'!$A$6:$L$1736,5,0)),"",VLOOKUP($A$20,'Base clients'!$A$6:$L$1736,5,0)))&amp;" "&amp;IF(IF(ISERROR(VLOOKUP($A$20,'Base clients'!$A$6:$L$736,6,0)),"",VLOOKUP($A$20,'Base clients'!$A$6:$L$736,6,0))=0,"",IF(ISERROR(VLOOKUP($A$20,'Base clients'!$A$6:$L$736,6,0)),"",VLOOKUP($A$20,'Base clients'!$A$6:$L$736,6,0)))</f>
        <v>21000 Dijon</v>
      </c>
      <c r="I16" s="86"/>
      <c r="K16" s="86"/>
      <c r="L16" s="86"/>
      <c r="M16" s="86"/>
    </row>
    <row r="17" spans="1:14" s="105" customFormat="1" ht="16.45" customHeight="1" x14ac:dyDescent="0.25">
      <c r="A17" s="177"/>
      <c r="B17" s="177"/>
      <c r="C17" s="177"/>
      <c r="E17" s="86"/>
      <c r="F17" s="248"/>
      <c r="G17" s="248"/>
      <c r="H17" s="328" t="str">
        <f>IF(IF(ISERROR(VLOOKUP($A$20,'Base clients'!$A$6:$L$1736,7,0)),"",VLOOKUP($A$20,'Base clients'!$A$6:$L$1736,7,0))=0,"",IF(ISERROR(VLOOKUP($A$20,'Base clients'!$A$6:$L$1736,7,0)),"",VLOOKUP($A$20,'Base clients'!$A$6:$L$1736,7,0)))</f>
        <v>jcb@winyard.com</v>
      </c>
      <c r="I17" s="92"/>
      <c r="K17" s="86"/>
      <c r="L17" s="86"/>
      <c r="M17" s="86"/>
    </row>
    <row r="18" spans="1:14" ht="16.45" customHeight="1" x14ac:dyDescent="0.25">
      <c r="H18" s="371">
        <f>IF(IF(ISERROR(VLOOKUP($A$20,'Base clients'!$A$6:$L$1736,8,0)),"",VLOOKUP($A$20,'Base clients'!$A$6:$L$1736,8,0))=0,"",IF(ISERROR(VLOOKUP($A$20,'Base clients'!$A$6:$L$1736,8,0)),"",VLOOKUP($A$20,'Base clients'!$A$6:$L$1736,8,0)))</f>
        <v>148484848</v>
      </c>
      <c r="I18" s="371"/>
      <c r="N18" s="246"/>
    </row>
    <row r="19" spans="1:14" ht="18" customHeight="1" x14ac:dyDescent="0.25">
      <c r="A19" s="356" t="str">
        <f>IF(HLOOKUP($J$2,'Base facturation'!$C$5:$ALN$56,4,0)=0,"",HLOOKUP($J$2,'Base facturation'!$C$5:$ALN$56,4,0))</f>
        <v>PER-000045</v>
      </c>
      <c r="B19" s="356"/>
      <c r="C19" s="356"/>
      <c r="H19" s="329" t="s">
        <v>3842</v>
      </c>
      <c r="I19" s="86" t="str">
        <f>A20</f>
        <v>C0001</v>
      </c>
    </row>
    <row r="20" spans="1:14" ht="18" customHeight="1" x14ac:dyDescent="0.25">
      <c r="A20" s="353" t="str">
        <f>IF(HLOOKUP($J$2,'Base facturation'!$C$5:$ALN$56,2,0)=0,"",HLOOKUP($J$2,'Base facturation'!$C$5:$ALN$56,2,0))</f>
        <v>C0001</v>
      </c>
      <c r="B20" s="354"/>
      <c r="C20" s="355"/>
      <c r="F20" s="321"/>
      <c r="G20" s="321"/>
      <c r="H20" s="322"/>
      <c r="I20" s="322"/>
      <c r="J20" s="323"/>
      <c r="K20" s="324"/>
    </row>
    <row r="21" spans="1:14" ht="18" customHeight="1" x14ac:dyDescent="0.25">
      <c r="A21" s="105"/>
      <c r="B21" s="105"/>
      <c r="C21" s="105"/>
      <c r="F21" s="321"/>
      <c r="G21" s="321"/>
      <c r="H21" s="322"/>
      <c r="I21" s="322"/>
      <c r="J21" s="323"/>
      <c r="K21" s="324"/>
    </row>
    <row r="22" spans="1:14" s="325" customFormat="1" ht="18" customHeight="1" x14ac:dyDescent="0.2">
      <c r="A22" s="339"/>
      <c r="B22" s="339"/>
      <c r="C22" s="339"/>
      <c r="H22" s="326" t="str">
        <f>Paramètres!B12&amp;", le"</f>
        <v>Courbevoie, le</v>
      </c>
      <c r="I22" s="375">
        <f ca="1">TODAY()</f>
        <v>45224</v>
      </c>
      <c r="J22" s="375"/>
      <c r="K22" s="327"/>
    </row>
    <row r="23" spans="1:14" ht="18" customHeight="1" x14ac:dyDescent="0.25">
      <c r="A23" s="179"/>
      <c r="B23" s="179"/>
      <c r="C23" s="179"/>
      <c r="D23" s="97"/>
      <c r="H23" s="315"/>
      <c r="I23" s="316"/>
      <c r="J23" s="317"/>
      <c r="K23" s="318"/>
    </row>
    <row r="24" spans="1:14" ht="18" customHeight="1" x14ac:dyDescent="0.25">
      <c r="A24" s="179"/>
      <c r="B24" s="179"/>
      <c r="C24" s="179"/>
      <c r="D24" s="97"/>
      <c r="H24" s="315"/>
      <c r="I24" s="316"/>
      <c r="J24" s="317"/>
      <c r="K24" s="318"/>
    </row>
    <row r="25" spans="1:14" ht="18" customHeight="1" x14ac:dyDescent="0.25">
      <c r="A25" s="177"/>
      <c r="B25" s="177"/>
      <c r="C25" s="177"/>
      <c r="D25" s="333"/>
      <c r="F25" s="338" t="s">
        <v>3878</v>
      </c>
      <c r="G25" s="338"/>
      <c r="H25" s="315"/>
      <c r="I25" s="316"/>
      <c r="J25" s="317"/>
      <c r="K25" s="335"/>
    </row>
    <row r="26" spans="1:14" ht="18" customHeight="1" x14ac:dyDescent="0.25">
      <c r="A26" s="177"/>
      <c r="B26" s="177"/>
      <c r="C26" s="177"/>
      <c r="D26" s="333"/>
      <c r="F26" s="330" t="str">
        <f>IF(A19="","","Référence : "&amp;A19&amp;" / "&amp;VLOOKUP(A19,Affaires!$A$7:$Q$2691,5,0))</f>
        <v>Référence : PER-000045 / Affaire DUBARD / LESSUEUR phase 1</v>
      </c>
      <c r="G26" s="330"/>
      <c r="H26" s="330"/>
      <c r="I26" s="316"/>
      <c r="J26" s="317"/>
      <c r="K26" s="335"/>
    </row>
    <row r="27" spans="1:14" ht="18" customHeight="1" x14ac:dyDescent="0.25">
      <c r="A27" s="177"/>
      <c r="B27" s="177"/>
      <c r="C27" s="177"/>
      <c r="D27" s="333"/>
      <c r="F27" s="148"/>
      <c r="G27" s="148"/>
      <c r="H27" s="315"/>
      <c r="I27" s="316"/>
      <c r="J27" s="317"/>
      <c r="K27" s="335"/>
    </row>
    <row r="28" spans="1:14" ht="18" customHeight="1" x14ac:dyDescent="0.25">
      <c r="A28" s="177"/>
      <c r="B28" s="177"/>
      <c r="C28" s="177"/>
      <c r="D28" s="333"/>
      <c r="I28" s="316"/>
      <c r="J28" s="317"/>
      <c r="K28" s="335"/>
    </row>
    <row r="29" spans="1:14" ht="18" customHeight="1" x14ac:dyDescent="0.25">
      <c r="A29" s="177"/>
      <c r="B29" s="177"/>
      <c r="C29" s="177"/>
      <c r="D29" s="333"/>
      <c r="F29" s="148"/>
      <c r="G29" s="148"/>
      <c r="H29" s="315"/>
      <c r="I29" s="316"/>
      <c r="J29" s="317"/>
      <c r="K29" s="335"/>
    </row>
    <row r="30" spans="1:14" ht="18" customHeight="1" x14ac:dyDescent="0.25">
      <c r="A30" s="177"/>
      <c r="B30" s="177"/>
      <c r="C30" s="177"/>
      <c r="D30" s="333"/>
      <c r="F30" s="334" t="s">
        <v>3877</v>
      </c>
      <c r="G30" s="334"/>
      <c r="H30" s="315"/>
      <c r="I30" s="316"/>
      <c r="J30" s="317"/>
      <c r="K30" s="335"/>
    </row>
    <row r="31" spans="1:14" ht="18" customHeight="1" x14ac:dyDescent="0.25">
      <c r="A31" s="177"/>
      <c r="B31" s="177"/>
      <c r="C31" s="177"/>
      <c r="D31" s="333"/>
      <c r="H31" s="315"/>
      <c r="I31" s="316"/>
      <c r="J31" s="317"/>
      <c r="K31" s="335"/>
    </row>
    <row r="32" spans="1:14" ht="18" customHeight="1" x14ac:dyDescent="0.25">
      <c r="A32" s="177"/>
      <c r="B32" s="177"/>
      <c r="C32" s="177"/>
      <c r="D32" s="333"/>
      <c r="F32" s="370" t="s">
        <v>3879</v>
      </c>
      <c r="G32" s="370"/>
      <c r="H32" s="370"/>
      <c r="I32" s="370"/>
      <c r="J32" s="370"/>
      <c r="K32" s="335"/>
    </row>
    <row r="33" spans="1:11" ht="18" customHeight="1" x14ac:dyDescent="0.25">
      <c r="A33" s="177"/>
      <c r="B33" s="177"/>
      <c r="C33" s="177"/>
      <c r="D33" s="333"/>
      <c r="F33" s="370"/>
      <c r="G33" s="370"/>
      <c r="H33" s="370"/>
      <c r="I33" s="370"/>
      <c r="J33" s="370"/>
      <c r="K33" s="335"/>
    </row>
    <row r="34" spans="1:11" ht="18" customHeight="1" x14ac:dyDescent="0.25">
      <c r="A34" s="177"/>
      <c r="B34" s="177"/>
      <c r="C34" s="177"/>
      <c r="D34" s="333"/>
      <c r="F34" s="370"/>
      <c r="G34" s="370"/>
      <c r="H34" s="370"/>
      <c r="I34" s="370"/>
      <c r="J34" s="370"/>
      <c r="K34" s="335"/>
    </row>
    <row r="35" spans="1:11" ht="18" customHeight="1" x14ac:dyDescent="0.25">
      <c r="A35" s="177"/>
      <c r="B35" s="177"/>
      <c r="C35" s="177"/>
      <c r="D35" s="333"/>
      <c r="F35" s="342" t="s">
        <v>3880</v>
      </c>
      <c r="G35" s="330" t="str">
        <f>J2</f>
        <v>F00001</v>
      </c>
      <c r="H35" s="315"/>
      <c r="I35" s="316"/>
      <c r="J35" s="317"/>
      <c r="K35" s="335"/>
    </row>
    <row r="36" spans="1:11" ht="18" customHeight="1" x14ac:dyDescent="0.25">
      <c r="A36" s="177"/>
      <c r="B36" s="177"/>
      <c r="C36" s="177"/>
      <c r="D36" s="333"/>
      <c r="F36" s="342" t="s">
        <v>3883</v>
      </c>
      <c r="G36" s="343">
        <f>IF(HLOOKUP(J2,'Base facturation'!$C$5:$ALN$59,5,0)="","",HLOOKUP(J2,'Base facturation'!$C$5:$ALN$59,5,0))</f>
        <v>45023</v>
      </c>
      <c r="H36" s="315"/>
      <c r="I36" s="316"/>
      <c r="J36" s="317"/>
      <c r="K36" s="335"/>
    </row>
    <row r="37" spans="1:11" ht="18" customHeight="1" x14ac:dyDescent="0.25">
      <c r="A37" s="177"/>
      <c r="B37" s="177"/>
      <c r="C37" s="177"/>
      <c r="D37" s="333"/>
      <c r="F37" s="342" t="s">
        <v>3881</v>
      </c>
      <c r="G37" s="341">
        <f>IF(HLOOKUP(J2,'Base facturation'!$C$5:$ALN$59,55,0)="","",HLOOKUP(J2,'Base facturation'!$C$5:$ALN$59,55,0))</f>
        <v>212</v>
      </c>
      <c r="H37" s="315"/>
      <c r="I37" s="316"/>
      <c r="J37" s="317"/>
      <c r="K37" s="335"/>
    </row>
    <row r="38" spans="1:11" ht="18" customHeight="1" x14ac:dyDescent="0.25">
      <c r="A38" s="177"/>
      <c r="B38" s="177"/>
      <c r="C38" s="177"/>
      <c r="D38" s="333"/>
      <c r="F38" s="342" t="s">
        <v>3882</v>
      </c>
      <c r="G38" s="343">
        <f>IF(HLOOKUP(J2,'Base facturation'!$C$5:$ALN$59,6,0)="","",HLOOKUP(J2,'Base facturation'!$C$5:$ALN$59,6,0))</f>
        <v>45046</v>
      </c>
      <c r="H38" s="315"/>
      <c r="I38" s="316"/>
      <c r="J38" s="317"/>
      <c r="K38" s="335"/>
    </row>
    <row r="39" spans="1:11" ht="18" customHeight="1" x14ac:dyDescent="0.25">
      <c r="A39" s="177"/>
      <c r="B39" s="177"/>
      <c r="C39" s="177"/>
      <c r="D39" s="333"/>
      <c r="H39" s="315"/>
      <c r="I39" s="316"/>
      <c r="J39" s="317"/>
      <c r="K39" s="335"/>
    </row>
    <row r="40" spans="1:11" ht="18" customHeight="1" x14ac:dyDescent="0.25">
      <c r="A40" s="177"/>
      <c r="B40" s="177"/>
      <c r="C40" s="177"/>
      <c r="D40" s="333"/>
      <c r="F40" s="372" t="s">
        <v>3884</v>
      </c>
      <c r="G40" s="372"/>
      <c r="H40" s="372"/>
      <c r="I40" s="372"/>
      <c r="J40" s="372"/>
      <c r="K40" s="335"/>
    </row>
    <row r="41" spans="1:11" ht="18" customHeight="1" x14ac:dyDescent="0.25">
      <c r="A41" s="177"/>
      <c r="B41" s="177"/>
      <c r="C41" s="177"/>
      <c r="D41" s="333"/>
      <c r="F41" s="372"/>
      <c r="G41" s="372"/>
      <c r="H41" s="372"/>
      <c r="I41" s="372"/>
      <c r="J41" s="372"/>
      <c r="K41" s="335"/>
    </row>
    <row r="42" spans="1:11" ht="18" customHeight="1" x14ac:dyDescent="0.25">
      <c r="A42" s="177"/>
      <c r="B42" s="177"/>
      <c r="C42" s="177"/>
      <c r="D42" s="333"/>
      <c r="F42" s="372"/>
      <c r="G42" s="372"/>
      <c r="H42" s="372"/>
      <c r="I42" s="372"/>
      <c r="J42" s="372"/>
      <c r="K42" s="335"/>
    </row>
    <row r="43" spans="1:11" ht="18" customHeight="1" x14ac:dyDescent="0.25">
      <c r="A43" s="177"/>
      <c r="B43" s="177"/>
      <c r="C43" s="177"/>
      <c r="D43" s="333"/>
      <c r="F43" s="372"/>
      <c r="G43" s="372"/>
      <c r="H43" s="372"/>
      <c r="I43" s="372"/>
      <c r="J43" s="372"/>
      <c r="K43" s="335"/>
    </row>
    <row r="44" spans="1:11" ht="18" customHeight="1" x14ac:dyDescent="0.25">
      <c r="A44" s="177"/>
      <c r="B44" s="177"/>
      <c r="C44" s="177"/>
      <c r="D44" s="333"/>
      <c r="F44" s="372"/>
      <c r="G44" s="372"/>
      <c r="H44" s="372"/>
      <c r="I44" s="372"/>
      <c r="J44" s="372"/>
      <c r="K44" s="335"/>
    </row>
    <row r="45" spans="1:11" ht="18" customHeight="1" x14ac:dyDescent="0.25">
      <c r="A45" s="177"/>
      <c r="B45" s="177"/>
      <c r="C45" s="177"/>
      <c r="D45" s="333"/>
      <c r="F45" s="372"/>
      <c r="G45" s="372"/>
      <c r="H45" s="372"/>
      <c r="I45" s="372"/>
      <c r="J45" s="372"/>
      <c r="K45" s="336"/>
    </row>
    <row r="46" spans="1:11" ht="18" customHeight="1" x14ac:dyDescent="0.25">
      <c r="F46" s="372"/>
      <c r="G46" s="372"/>
      <c r="H46" s="372"/>
      <c r="I46" s="372"/>
      <c r="J46" s="372"/>
      <c r="K46" s="149"/>
    </row>
    <row r="47" spans="1:11" ht="18" customHeight="1" x14ac:dyDescent="0.25">
      <c r="F47" s="372"/>
      <c r="G47" s="372"/>
      <c r="H47" s="372"/>
      <c r="I47" s="372"/>
      <c r="J47" s="372"/>
      <c r="K47" s="149"/>
    </row>
    <row r="48" spans="1:11" ht="18" customHeight="1" x14ac:dyDescent="0.2">
      <c r="F48" s="77"/>
      <c r="G48" s="77"/>
      <c r="K48" s="149"/>
    </row>
    <row r="49" spans="6:11" ht="18" customHeight="1" x14ac:dyDescent="0.2">
      <c r="F49" s="77"/>
      <c r="G49" s="77"/>
      <c r="K49" s="149"/>
    </row>
    <row r="50" spans="6:11" ht="18" customHeight="1" x14ac:dyDescent="0.25">
      <c r="F50" s="373" t="s">
        <v>3886</v>
      </c>
      <c r="G50" s="373"/>
      <c r="I50" s="319"/>
      <c r="J50" s="320"/>
    </row>
    <row r="51" spans="6:11" ht="18" customHeight="1" x14ac:dyDescent="0.25">
      <c r="F51" s="373"/>
      <c r="G51" s="373"/>
      <c r="I51" s="319"/>
      <c r="J51" s="332"/>
    </row>
    <row r="52" spans="6:11" ht="18" customHeight="1" x14ac:dyDescent="0.25">
      <c r="F52" s="150"/>
      <c r="G52" s="150"/>
      <c r="H52" s="368"/>
      <c r="I52" s="319"/>
      <c r="J52" s="320"/>
      <c r="K52" s="320"/>
    </row>
    <row r="53" spans="6:11" ht="18" customHeight="1" x14ac:dyDescent="0.25">
      <c r="F53" s="369"/>
      <c r="G53" s="340"/>
      <c r="H53" s="368"/>
      <c r="I53" s="319"/>
      <c r="J53" s="320"/>
      <c r="K53" s="320"/>
    </row>
    <row r="54" spans="6:11" ht="18" customHeight="1" x14ac:dyDescent="0.25">
      <c r="F54" s="369"/>
      <c r="G54" s="340"/>
      <c r="K54" s="331"/>
    </row>
    <row r="55" spans="6:11" ht="18" customHeight="1" x14ac:dyDescent="0.25">
      <c r="F55" s="341" t="s">
        <v>3885</v>
      </c>
      <c r="G55" s="148"/>
      <c r="K55" s="331"/>
    </row>
    <row r="56" spans="6:11" ht="18" customHeight="1" x14ac:dyDescent="0.25">
      <c r="I56" s="185"/>
      <c r="J56" s="186"/>
    </row>
    <row r="59" spans="6:11" x14ac:dyDescent="0.25">
      <c r="F59" s="155"/>
      <c r="G59" s="155"/>
      <c r="I59" s="155"/>
      <c r="J59" s="176"/>
    </row>
  </sheetData>
  <sheetProtection algorithmName="SHA-512" hashValue="/2qko7pW5qOWQoqzlYNubaGkoHkYxrMPAAIqh0JY3lg3qJEtmQNBOHbIK2T9uyaOvBGCioF0/7ETpz/C5tBlxw==" saltValue="fK5a15klcZrbfszcd8T6VQ==" spinCount="100000" sheet="1" objects="1" scenarios="1"/>
  <mergeCells count="12">
    <mergeCell ref="H6:I6"/>
    <mergeCell ref="J6:K6"/>
    <mergeCell ref="I22:J22"/>
    <mergeCell ref="A19:C19"/>
    <mergeCell ref="A20:C20"/>
    <mergeCell ref="H52:H53"/>
    <mergeCell ref="F53:F54"/>
    <mergeCell ref="F32:J34"/>
    <mergeCell ref="H18:I18"/>
    <mergeCell ref="F40:J47"/>
    <mergeCell ref="F50:G50"/>
    <mergeCell ref="F51:G5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AA51C42-2BA3-4020-BF29-E81DAA51F662}">
          <x14:formula1>
            <xm:f>'Base facturation'!$C$5:$ALN$5</xm:f>
          </x14:formula1>
          <xm:sqref>J2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5</vt:i4>
      </vt:variant>
    </vt:vector>
  </HeadingPairs>
  <TitlesOfParts>
    <vt:vector size="16" baseType="lpstr">
      <vt:lpstr>Paramètres</vt:lpstr>
      <vt:lpstr>Base clients</vt:lpstr>
      <vt:lpstr>Affaires</vt:lpstr>
      <vt:lpstr>Fiche suivi affaire</vt:lpstr>
      <vt:lpstr>Base facturation</vt:lpstr>
      <vt:lpstr>FACTURE</vt:lpstr>
      <vt:lpstr>DEVIS</vt:lpstr>
      <vt:lpstr>Suivi des paiements</vt:lpstr>
      <vt:lpstr>Lettre relance</vt:lpstr>
      <vt:lpstr>Statistiques</vt:lpstr>
      <vt:lpstr>Mot de passe</vt:lpstr>
      <vt:lpstr>Affaires!Zone_d_impression</vt:lpstr>
      <vt:lpstr>DEVIS!Zone_d_impression</vt:lpstr>
      <vt:lpstr>FACTURE!Zone_d_impression</vt:lpstr>
      <vt:lpstr>'Fiche suivi affaire'!Zone_d_impression</vt:lpstr>
      <vt:lpstr>'Lettre relance'!Zone_d_impression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2023-02-10T14:27:48Z</cp:lastPrinted>
  <dcterms:created xsi:type="dcterms:W3CDTF">2021-05-30T08:30:46Z</dcterms:created>
  <dcterms:modified xsi:type="dcterms:W3CDTF">2023-10-25T08:01:23Z</dcterms:modified>
</cp:coreProperties>
</file>