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6CFDDB9-C9B4-458F-9CD0-A6AA5771E135}" xr6:coauthVersionLast="47" xr6:coauthVersionMax="47" xr10:uidLastSave="{00000000-0000-0000-0000-000000000000}"/>
  <workbookProtection workbookAlgorithmName="SHA-512" workbookHashValue="gLxvlZisj7/W4ql6LbJOALEkfcz7kxgYLNejrrSWLs6hBL3kTVEI5sm/ElIDuypevWfFSqSkodjP0kXJuxaYTw==" workbookSaltValue="DYhxJB7gnzO4kCCEDcH8og==" workbookSpinCount="100000" lockStructure="1"/>
  <bookViews>
    <workbookView xWindow="0" yWindow="0" windowWidth="28800" windowHeight="15480" xr2:uid="{DD4634D1-110D-4C4B-BCAA-4B28328ACAEA}"/>
  </bookViews>
  <sheets>
    <sheet name="Générateur de CV" sheetId="1" r:id="rId1"/>
    <sheet name="CV automatique" sheetId="2" r:id="rId2"/>
    <sheet name="Mot de passe" sheetId="3" r:id="rId3"/>
  </sheets>
  <definedNames>
    <definedName name="_xlnm.Print_Area" localSheetId="1">'CV automatique'!$B$2:$AA$81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0" i="1" l="1"/>
  <c r="E99" i="1"/>
  <c r="E98" i="1"/>
  <c r="E97" i="1"/>
  <c r="E32" i="1"/>
  <c r="E31" i="1"/>
  <c r="E30" i="1"/>
  <c r="E29" i="1"/>
  <c r="E45" i="1" l="1"/>
  <c r="C54" i="2"/>
  <c r="C53" i="2"/>
  <c r="C52" i="2"/>
  <c r="C68" i="2"/>
  <c r="C67" i="2"/>
  <c r="C66" i="2"/>
  <c r="L58" i="2"/>
  <c r="C65" i="2"/>
  <c r="C28" i="2"/>
  <c r="C51" i="2"/>
  <c r="C42" i="2"/>
  <c r="C38" i="2"/>
  <c r="C34" i="2"/>
  <c r="C30" i="2"/>
  <c r="N71" i="2"/>
  <c r="N70" i="2"/>
  <c r="L70" i="2"/>
  <c r="N65" i="2"/>
  <c r="N64" i="2"/>
  <c r="L64" i="2"/>
  <c r="N59" i="2"/>
  <c r="N58" i="2"/>
  <c r="N46" i="2"/>
  <c r="N45" i="2"/>
  <c r="L46" i="2"/>
  <c r="L45" i="2"/>
  <c r="L39" i="2"/>
  <c r="L38" i="2"/>
  <c r="N39" i="2"/>
  <c r="N38" i="2"/>
  <c r="N30" i="2"/>
  <c r="N31" i="2"/>
  <c r="L9" i="2"/>
  <c r="E67" i="1"/>
  <c r="E56" i="1"/>
  <c r="L91" i="1"/>
  <c r="N72" i="2" s="1"/>
  <c r="L83" i="1"/>
  <c r="N66" i="2" s="1"/>
  <c r="L75" i="1"/>
  <c r="N60" i="2" s="1"/>
  <c r="L63" i="1"/>
  <c r="N47" i="2" s="1"/>
  <c r="L52" i="1"/>
  <c r="N40" i="2" s="1"/>
  <c r="L41" i="1"/>
  <c r="N32" i="2" s="1"/>
  <c r="L23" i="1"/>
  <c r="L15" i="2" s="1"/>
  <c r="L31" i="2"/>
  <c r="L30" i="2"/>
  <c r="L6" i="2"/>
  <c r="E93" i="1"/>
  <c r="E85" i="1"/>
  <c r="E77" i="1"/>
  <c r="E27" i="1"/>
</calcChain>
</file>

<file path=xl/sharedStrings.xml><?xml version="1.0" encoding="utf-8"?>
<sst xmlns="http://schemas.openxmlformats.org/spreadsheetml/2006/main" count="113" uniqueCount="86">
  <si>
    <t>Générateur de CV Excel</t>
  </si>
  <si>
    <t>Votre prénom suivi de votre nom :</t>
  </si>
  <si>
    <t>Votre adresse :</t>
  </si>
  <si>
    <t>Code postal :</t>
  </si>
  <si>
    <t>Ville :</t>
  </si>
  <si>
    <t>Votre adresse e-mail :</t>
  </si>
  <si>
    <t>Votre n° de téléphone portable :</t>
  </si>
  <si>
    <t>Votre date de naissance :</t>
  </si>
  <si>
    <t>Saisir par exemple : Permis B, ou Permis en cours, ou CACES 3</t>
  </si>
  <si>
    <t>Votre (ou vos) permis :</t>
  </si>
  <si>
    <t>A propos de vous :</t>
  </si>
  <si>
    <t>Paris</t>
  </si>
  <si>
    <t>Permis B</t>
  </si>
  <si>
    <t>Longueur du texte :</t>
  </si>
  <si>
    <t>Ecrivez un court texte présentant vos principales aptitudes et attentes</t>
  </si>
  <si>
    <t>Votre métier :</t>
  </si>
  <si>
    <t>Assistante comptabilité-paie-trésorerie</t>
  </si>
  <si>
    <t>Principales compétences :</t>
  </si>
  <si>
    <t>Vos 4 principales compétences :</t>
  </si>
  <si>
    <t>Gestion de trésorerie</t>
  </si>
  <si>
    <t>Comptabilité client et fournisseurs</t>
  </si>
  <si>
    <t>Experte en Excel et logiciels de B.I.</t>
  </si>
  <si>
    <t>1) Première expérience (poste) :</t>
  </si>
  <si>
    <t>Date de début :</t>
  </si>
  <si>
    <t>Date de fin :</t>
  </si>
  <si>
    <t>Description :</t>
  </si>
  <si>
    <t>Assistante comptable + gestionnaire de paie et trésorerie</t>
  </si>
  <si>
    <t>Legrand S.A., Courbevoie</t>
  </si>
  <si>
    <r>
      <t xml:space="preserve">Laisser </t>
    </r>
    <r>
      <rPr>
        <i/>
        <u/>
        <sz val="11"/>
        <color rgb="FFFF0000"/>
        <rFont val="Arial"/>
        <family val="2"/>
      </rPr>
      <t>vide</t>
    </r>
    <r>
      <rPr>
        <i/>
        <sz val="11"/>
        <color rgb="FFFF0000"/>
        <rFont val="Arial"/>
        <family val="2"/>
      </rPr>
      <t xml:space="preserve"> si vous êtes toujours en poste</t>
    </r>
  </si>
  <si>
    <t>Saisir obligatoirement une date au format 01/01/1900</t>
  </si>
  <si>
    <t>2) Deuxième expérience (poste) :</t>
  </si>
  <si>
    <t>Assistante comptable</t>
  </si>
  <si>
    <t>Les Grandes Galeries, Paris 07</t>
  </si>
  <si>
    <t>3) Troisième expérience (poste) :</t>
  </si>
  <si>
    <t>Stagiaire en comptabilité et finances</t>
  </si>
  <si>
    <t>Cléor Cosmétiques, Paris 17</t>
  </si>
  <si>
    <t>Organisation et ville :</t>
  </si>
  <si>
    <t>1) Nom de la formation / diplôme :</t>
  </si>
  <si>
    <t>Etablissement et ville :</t>
  </si>
  <si>
    <t>Date obtention :</t>
  </si>
  <si>
    <t>Précisions :</t>
  </si>
  <si>
    <t>Lorem ipsum dolor sit amet. Qui illo illo aut voluptate nihil ea quia harum qui veniam placeat. Aut quae quod At pariatur rerum ut modi dolorum.</t>
  </si>
  <si>
    <t xml:space="preserve">Lorem ipsum dolor sit amet. Qui illo illo aut voluptate nihil ea quia harum qui veniam placeat. Aut quae quod At pariatur </t>
  </si>
  <si>
    <r>
      <t xml:space="preserve">Vos formations et diplômes obtenus, </t>
    </r>
    <r>
      <rPr>
        <b/>
        <i/>
        <u/>
        <sz val="14"/>
        <color rgb="FFC00000"/>
        <rFont val="Arial"/>
        <family val="2"/>
      </rPr>
      <t>du plus récent au plus ancien</t>
    </r>
    <r>
      <rPr>
        <b/>
        <i/>
        <sz val="14"/>
        <color rgb="FFC00000"/>
        <rFont val="Arial"/>
        <family val="2"/>
      </rPr>
      <t xml:space="preserve"> :</t>
    </r>
  </si>
  <si>
    <t>2) Nom de la formation / diplôme :</t>
  </si>
  <si>
    <t>Licence comptabilité</t>
  </si>
  <si>
    <t>Master en gestion financière des organisations privées</t>
  </si>
  <si>
    <t xml:space="preserve">Lorem ipsum dolor sit amet. Qui illo illo aut voluptate nihil ea quia harum qui veniam placeat. </t>
  </si>
  <si>
    <t>Baccalauréat</t>
  </si>
  <si>
    <t>Lycée Baccarat, Toulouse</t>
  </si>
  <si>
    <t>Série ES</t>
  </si>
  <si>
    <t>3) Nom de la formation / diplôme :</t>
  </si>
  <si>
    <t>Vos loisirs / passions / savoir-faire annexes :</t>
  </si>
  <si>
    <t>Loisir / passion / savoir faire 1 :</t>
  </si>
  <si>
    <t>Loisir / passion / savoir faire 2 :</t>
  </si>
  <si>
    <t>Loisir / passion / savoir faire 3 :</t>
  </si>
  <si>
    <t>Loisir / passion / savoir faire 4 :</t>
  </si>
  <si>
    <t>Pratique du Qi-gong</t>
  </si>
  <si>
    <t>Ecrivain à mes heures perdues</t>
  </si>
  <si>
    <t>Passion pour l'astrologie</t>
  </si>
  <si>
    <t>Visualisez votre CV dans l'onglet suivant !</t>
  </si>
  <si>
    <t>EXPERIENCES PROFESSIONNELLES</t>
  </si>
  <si>
    <t xml:space="preserve">Lorem ipsum dolor sit amet. Qui illo illo aut voluptate nihil ea quia harum qui veniam placeat. Aut quae quod </t>
  </si>
  <si>
    <t>FORMATIONS</t>
  </si>
  <si>
    <t>Faculté des Sciences sociales Toulouse 1</t>
  </si>
  <si>
    <t>Adresse :</t>
  </si>
  <si>
    <t>E-mail :</t>
  </si>
  <si>
    <t>Téléphone :</t>
  </si>
  <si>
    <t>Date de naissance :</t>
  </si>
  <si>
    <t>Loisirs / autres :</t>
  </si>
  <si>
    <t>13 bd d'Altrimchamp, bât. 2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</si>
  <si>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</si>
  <si>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</si>
  <si>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</si>
  <si>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</si>
  <si>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</si>
  <si>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</si>
  <si>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https://www.business-plan-excel.fr/produit/mot-de-passe-cv-excel/</t>
  </si>
  <si>
    <t>Marine Lesueur-Leguelec</t>
  </si>
  <si>
    <t>Remplissez les cellules bleues ci-dessous. Votre CV s'affichera dans l'onglet suivant.</t>
  </si>
  <si>
    <t>75011</t>
  </si>
  <si>
    <t>marinelesueur-leguelec75@gmail.com</t>
  </si>
  <si>
    <t>J'ai 9 ans d'expérience en comptabilité clients et fournisseurs en groupe privé, ainsi que 2 ans d'expérience en gestion de paie et de trésorerie. 
Je recherche une nouvelle expérience motivante au sein d'un environnement dynamique et porteur.</t>
  </si>
  <si>
    <t>Paie et gestion du personne</t>
  </si>
  <si>
    <t>Lorem ipsum dolor sit amet. 
Qui illo illo aut voluptate nihil ea quia harum qui veniam. 
Aut quae quod At pariatur rerum ut modi dolorum. 
Est culpa obcaecati.</t>
  </si>
  <si>
    <r>
      <t xml:space="preserve">Vos 3 principales expériences professionnelles, </t>
    </r>
    <r>
      <rPr>
        <b/>
        <i/>
        <u/>
        <sz val="14"/>
        <color rgb="FFC00000"/>
        <rFont val="Arial"/>
        <family val="2"/>
      </rPr>
      <t>de la plus récente à la moins récente</t>
    </r>
    <r>
      <rPr>
        <b/>
        <i/>
        <sz val="14"/>
        <color rgb="FFC00000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</si>
</sst>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$-40C]mmm\-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8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sz val="12"/>
      <color rgb="FFC00000"/>
      <name val="Arial"/>
      <family val="2"/>
    </font>
    <font>
      <i/>
      <u/>
      <sz val="11"/>
      <color rgb="FFFF0000"/>
      <name val="Arial"/>
      <family val="2"/>
    </font>
    <font>
      <b/>
      <i/>
      <sz val="14"/>
      <color rgb="FFC00000"/>
      <name val="Arial"/>
      <family val="2"/>
    </font>
    <font>
      <b/>
      <i/>
      <u/>
      <sz val="14"/>
      <color rgb="FFC00000"/>
      <name val="Arial"/>
      <family val="2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4"/>
      <color theme="1" tint="0.499984740745262"/>
      <name val="Arial"/>
      <family val="2"/>
    </font>
    <font>
      <b/>
      <sz val="20"/>
      <color theme="1" tint="0.499984740745262"/>
      <name val="Arial"/>
      <family val="2"/>
    </font>
    <font>
      <sz val="16"/>
      <color theme="1" tint="0.499984740745262"/>
      <name val="Arial"/>
      <family val="2"/>
    </font>
    <font>
      <b/>
      <sz val="22"/>
      <color theme="8"/>
      <name val="Arial"/>
      <family val="2"/>
    </font>
    <font>
      <b/>
      <i/>
      <sz val="14"/>
      <color theme="1" tint="0.499984740745262"/>
      <name val="Arial"/>
      <family val="2"/>
    </font>
    <font>
      <b/>
      <sz val="14"/>
      <color theme="1" tint="0.499984740745262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 indent="4"/>
    </xf>
    <xf numFmtId="0" fontId="13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/>
      <protection locked="0"/>
    </xf>
    <xf numFmtId="165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165" fontId="25" fillId="0" borderId="0" xfId="0" applyNumberFormat="1" applyFont="1" applyBorder="1" applyAlignment="1">
      <alignment horizontal="left" vertical="center"/>
    </xf>
    <xf numFmtId="0" fontId="19" fillId="3" borderId="0" xfId="0" applyNumberFormat="1" applyFont="1" applyFill="1" applyBorder="1" applyAlignment="1">
      <alignment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" fillId="0" borderId="0" xfId="0" applyFont="1"/>
    <xf numFmtId="0" fontId="30" fillId="0" borderId="0" xfId="0" applyFont="1"/>
    <xf numFmtId="0" fontId="31" fillId="0" borderId="0" xfId="0" applyFont="1"/>
    <xf numFmtId="0" fontId="32" fillId="0" borderId="0" xfId="1" applyFont="1"/>
    <xf numFmtId="0" fontId="33" fillId="0" borderId="0" xfId="0" applyFont="1"/>
    <xf numFmtId="49" fontId="8" fillId="2" borderId="1" xfId="1" applyNumberForma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9" fillId="3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left" vertical="top" wrapText="1"/>
    </xf>
    <xf numFmtId="49" fontId="19" fillId="3" borderId="0" xfId="0" applyNumberFormat="1" applyFont="1" applyFill="1" applyBorder="1" applyAlignment="1">
      <alignment horizontal="left" vertical="top" shrinkToFit="1"/>
    </xf>
    <xf numFmtId="0" fontId="20" fillId="0" borderId="0" xfId="0" applyFont="1" applyBorder="1" applyAlignment="1">
      <alignment horizontal="left" vertical="top" wrapText="1"/>
    </xf>
    <xf numFmtId="14" fontId="19" fillId="3" borderId="0" xfId="0" applyNumberFormat="1" applyFont="1" applyFill="1" applyBorder="1" applyAlignment="1">
      <alignment horizontal="left" vertical="center"/>
    </xf>
    <xf numFmtId="0" fontId="19" fillId="3" borderId="0" xfId="0" applyNumberFormat="1" applyFont="1" applyFill="1" applyBorder="1" applyAlignment="1">
      <alignment horizontal="left" wrapText="1"/>
    </xf>
    <xf numFmtId="164" fontId="19" fillId="3" borderId="0" xfId="0" applyNumberFormat="1" applyFont="1" applyFill="1" applyBorder="1" applyAlignment="1">
      <alignment horizontal="left" vertical="center"/>
    </xf>
    <xf numFmtId="165" fontId="24" fillId="0" borderId="0" xfId="0" applyNumberFormat="1" applyFont="1" applyBorder="1" applyAlignment="1">
      <alignment horizontal="left" vertical="center"/>
    </xf>
    <xf numFmtId="165" fontId="25" fillId="0" borderId="0" xfId="0" applyNumberFormat="1" applyFont="1" applyBorder="1" applyAlignment="1">
      <alignment horizontal="left" vertical="center"/>
    </xf>
    <xf numFmtId="165" fontId="16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9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</xdr:rowOff>
    </xdr:from>
    <xdr:to>
      <xdr:col>14</xdr:col>
      <xdr:colOff>103912</xdr:colOff>
      <xdr:row>11</xdr:row>
      <xdr:rowOff>34641</xdr:rowOff>
    </xdr:to>
    <xdr:sp macro="" textlink="">
      <xdr:nvSpPr>
        <xdr:cNvPr id="3" name="Triangle rectangle 2">
          <a:extLst>
            <a:ext uri="{FF2B5EF4-FFF2-40B4-BE49-F238E27FC236}">
              <a16:creationId xmlns:a16="http://schemas.microsoft.com/office/drawing/2014/main" id="{652EB029-68CC-1813-4BEF-C3F61D21B173}"/>
            </a:ext>
          </a:extLst>
        </xdr:cNvPr>
        <xdr:cNvSpPr/>
      </xdr:nvSpPr>
      <xdr:spPr>
        <a:xfrm rot="5400000">
          <a:off x="1961286" y="-1519667"/>
          <a:ext cx="1853045" cy="5256071"/>
        </a:xfrm>
        <a:prstGeom prst="rt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17321</xdr:colOff>
      <xdr:row>74</xdr:row>
      <xdr:rowOff>103911</xdr:rowOff>
    </xdr:from>
    <xdr:to>
      <xdr:col>27</xdr:col>
      <xdr:colOff>8664</xdr:colOff>
      <xdr:row>81</xdr:row>
      <xdr:rowOff>17319</xdr:rowOff>
    </xdr:to>
    <xdr:sp macro="" textlink="">
      <xdr:nvSpPr>
        <xdr:cNvPr id="4" name="Triangle rectangle 3">
          <a:extLst>
            <a:ext uri="{FF2B5EF4-FFF2-40B4-BE49-F238E27FC236}">
              <a16:creationId xmlns:a16="http://schemas.microsoft.com/office/drawing/2014/main" id="{6B223800-59CF-487D-B4EA-F6DE59552536}"/>
            </a:ext>
          </a:extLst>
        </xdr:cNvPr>
        <xdr:cNvSpPr/>
      </xdr:nvSpPr>
      <xdr:spPr>
        <a:xfrm rot="16200000">
          <a:off x="7754221" y="14283170"/>
          <a:ext cx="1186294" cy="4277593"/>
        </a:xfrm>
        <a:prstGeom prst="rtTriangl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8AD4EC-C406-4792-BBD9-67B07945B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inelesueur-leguelec75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mot-de-passe-cv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874D-9514-4064-B07C-FF728366EF59}">
  <dimension ref="A1:L103"/>
  <sheetViews>
    <sheetView showGridLines="0" tabSelected="1" zoomScale="110" zoomScaleNormal="110" workbookViewId="0">
      <selection activeCell="C7" sqref="C7"/>
    </sheetView>
  </sheetViews>
  <sheetFormatPr baseColWidth="10" defaultColWidth="0" defaultRowHeight="14.25" x14ac:dyDescent="0.25"/>
  <cols>
    <col min="1" max="1" width="3.85546875" style="2" customWidth="1"/>
    <col min="2" max="2" width="36.5703125" style="2" customWidth="1"/>
    <col min="3" max="3" width="53.42578125" style="2" customWidth="1"/>
    <col min="4" max="4" width="1.5703125" style="2" customWidth="1"/>
    <col min="5" max="11" width="11.42578125" style="2" customWidth="1"/>
    <col min="12" max="12" width="0" style="2" hidden="1" customWidth="1"/>
    <col min="13" max="16384" width="11.42578125" style="2" hidden="1"/>
  </cols>
  <sheetData>
    <row r="1" spans="1:5" ht="25.5" x14ac:dyDescent="0.25">
      <c r="A1" s="1" t="s">
        <v>0</v>
      </c>
    </row>
    <row r="4" spans="1:5" ht="15" x14ac:dyDescent="0.25">
      <c r="A4" s="3" t="s">
        <v>79</v>
      </c>
    </row>
    <row r="7" spans="1:5" ht="15" x14ac:dyDescent="0.25">
      <c r="B7" s="4" t="s">
        <v>1</v>
      </c>
      <c r="C7" s="11" t="s">
        <v>78</v>
      </c>
    </row>
    <row r="9" spans="1:5" ht="15" x14ac:dyDescent="0.25">
      <c r="B9" s="4" t="s">
        <v>7</v>
      </c>
      <c r="C9" s="12">
        <v>32739</v>
      </c>
      <c r="E9" s="5" t="s">
        <v>29</v>
      </c>
    </row>
    <row r="11" spans="1:5" ht="15" x14ac:dyDescent="0.25">
      <c r="B11" s="4" t="s">
        <v>2</v>
      </c>
      <c r="C11" s="11" t="s">
        <v>70</v>
      </c>
    </row>
    <row r="12" spans="1:5" ht="15" x14ac:dyDescent="0.25">
      <c r="B12" s="4" t="s">
        <v>3</v>
      </c>
      <c r="C12" s="13" t="s">
        <v>80</v>
      </c>
    </row>
    <row r="13" spans="1:5" ht="15" x14ac:dyDescent="0.25">
      <c r="B13" s="4" t="s">
        <v>4</v>
      </c>
      <c r="C13" s="11" t="s">
        <v>11</v>
      </c>
    </row>
    <row r="15" spans="1:5" ht="15" x14ac:dyDescent="0.25">
      <c r="B15" s="4" t="s">
        <v>5</v>
      </c>
      <c r="C15" s="51" t="s">
        <v>81</v>
      </c>
    </row>
    <row r="16" spans="1:5" ht="15" x14ac:dyDescent="0.25">
      <c r="B16" s="4" t="s">
        <v>6</v>
      </c>
      <c r="C16" s="14">
        <v>660606061</v>
      </c>
    </row>
    <row r="18" spans="2:12" ht="15" x14ac:dyDescent="0.25">
      <c r="B18" s="4" t="s">
        <v>9</v>
      </c>
      <c r="C18" s="11" t="s">
        <v>12</v>
      </c>
      <c r="E18" s="5" t="s">
        <v>8</v>
      </c>
    </row>
    <row r="20" spans="2:12" ht="15" x14ac:dyDescent="0.25">
      <c r="B20" s="4" t="s">
        <v>15</v>
      </c>
      <c r="C20" s="11" t="s">
        <v>16</v>
      </c>
    </row>
    <row r="22" spans="2:12" ht="15" x14ac:dyDescent="0.25">
      <c r="B22" s="4" t="s">
        <v>10</v>
      </c>
      <c r="C22" s="52" t="s">
        <v>82</v>
      </c>
      <c r="E22" s="5" t="s">
        <v>14</v>
      </c>
    </row>
    <row r="23" spans="2:12" x14ac:dyDescent="0.25">
      <c r="C23" s="53"/>
      <c r="E23" s="5"/>
      <c r="L23" s="2" t="str">
        <f>IF(ISBLANK(C22),"",C22)</f>
        <v>J'ai 9 ans d'expérience en comptabilité clients et fournisseurs en groupe privé, ainsi que 2 ans d'expérience en gestion de paie et de trésorerie. 
Je recherche une nouvelle expérience motivante au sein d'un environnement dynamique et porteur.</v>
      </c>
    </row>
    <row r="24" spans="2:12" x14ac:dyDescent="0.25">
      <c r="C24" s="53"/>
      <c r="E24" s="5"/>
    </row>
    <row r="25" spans="2:12" x14ac:dyDescent="0.25">
      <c r="C25" s="53"/>
    </row>
    <row r="26" spans="2:12" x14ac:dyDescent="0.25">
      <c r="C26" s="53"/>
      <c r="E26" s="6" t="s">
        <v>13</v>
      </c>
    </row>
    <row r="27" spans="2:12" x14ac:dyDescent="0.25">
      <c r="C27" s="54"/>
      <c r="E27" s="7" t="str">
        <f>IF(LEN(C22)&gt;250,"trop long",IF(LEN(C22)&lt;100,"trop court","correcte"))</f>
        <v>correcte</v>
      </c>
    </row>
    <row r="29" spans="2:12" ht="15" x14ac:dyDescent="0.25">
      <c r="B29" s="4" t="s">
        <v>18</v>
      </c>
      <c r="C29" s="11" t="s">
        <v>20</v>
      </c>
      <c r="E29" s="7" t="str">
        <f>IF(LEN(C29)&gt;37,"trop long","")</f>
        <v/>
      </c>
    </row>
    <row r="30" spans="2:12" x14ac:dyDescent="0.25">
      <c r="C30" s="11" t="s">
        <v>83</v>
      </c>
      <c r="E30" s="7" t="str">
        <f>IF(LEN(C30)&gt;37,"trop long","")</f>
        <v/>
      </c>
    </row>
    <row r="31" spans="2:12" x14ac:dyDescent="0.25">
      <c r="C31" s="11" t="s">
        <v>19</v>
      </c>
      <c r="E31" s="7" t="str">
        <f>IF(LEN(C31)&gt;37,"trop long","")</f>
        <v/>
      </c>
    </row>
    <row r="32" spans="2:12" x14ac:dyDescent="0.25">
      <c r="C32" s="11" t="s">
        <v>21</v>
      </c>
      <c r="E32" s="7" t="str">
        <f>IF(LEN(C32)&gt;37,"trop long","")</f>
        <v/>
      </c>
    </row>
    <row r="34" spans="1:12" ht="18.75" x14ac:dyDescent="0.25">
      <c r="A34" s="10" t="s">
        <v>85</v>
      </c>
      <c r="B34" s="8"/>
    </row>
    <row r="36" spans="1:12" ht="15" x14ac:dyDescent="0.25">
      <c r="B36" s="4" t="s">
        <v>22</v>
      </c>
      <c r="C36" s="11" t="s">
        <v>26</v>
      </c>
    </row>
    <row r="37" spans="1:12" ht="15" x14ac:dyDescent="0.25">
      <c r="B37" s="9" t="s">
        <v>36</v>
      </c>
      <c r="C37" s="11" t="s">
        <v>27</v>
      </c>
    </row>
    <row r="38" spans="1:12" ht="15" x14ac:dyDescent="0.25">
      <c r="B38" s="9" t="s">
        <v>23</v>
      </c>
      <c r="C38" s="15">
        <v>42736</v>
      </c>
      <c r="E38" s="5" t="s">
        <v>29</v>
      </c>
    </row>
    <row r="39" spans="1:12" ht="15" x14ac:dyDescent="0.25">
      <c r="B39" s="9" t="s">
        <v>24</v>
      </c>
      <c r="C39" s="15"/>
      <c r="E39" s="5" t="s">
        <v>28</v>
      </c>
    </row>
    <row r="40" spans="1:12" ht="15" x14ac:dyDescent="0.25">
      <c r="B40" s="9" t="s">
        <v>25</v>
      </c>
      <c r="C40" s="52" t="s">
        <v>84</v>
      </c>
    </row>
    <row r="41" spans="1:12" x14ac:dyDescent="0.25">
      <c r="C41" s="53"/>
      <c r="L41" s="2" t="str">
        <f>IF(ISBLANK(C40),"",C40)</f>
        <v>Lorem ipsum dolor sit amet. 
Qui illo illo aut voluptate nihil ea quia harum qui veniam. 
Aut quae quod At pariatur rerum ut modi dolorum. 
Est culpa obcaecati.</v>
      </c>
    </row>
    <row r="42" spans="1:12" x14ac:dyDescent="0.25">
      <c r="C42" s="53"/>
    </row>
    <row r="43" spans="1:12" x14ac:dyDescent="0.25">
      <c r="C43" s="53"/>
    </row>
    <row r="44" spans="1:12" x14ac:dyDescent="0.25">
      <c r="C44" s="53"/>
      <c r="E44" s="6" t="s">
        <v>13</v>
      </c>
    </row>
    <row r="45" spans="1:12" x14ac:dyDescent="0.25">
      <c r="C45" s="54"/>
      <c r="E45" s="7" t="str">
        <f>IF(ISBLANK(C40),"",IF(LEN(C40)&gt;220,"trop long",IF(LEN(C40)&lt;100,"trop court","correcte")))</f>
        <v>correcte</v>
      </c>
    </row>
    <row r="47" spans="1:12" ht="15" x14ac:dyDescent="0.25">
      <c r="B47" s="4" t="s">
        <v>30</v>
      </c>
      <c r="C47" s="11" t="s">
        <v>31</v>
      </c>
    </row>
    <row r="48" spans="1:12" ht="15" x14ac:dyDescent="0.25">
      <c r="B48" s="9" t="s">
        <v>36</v>
      </c>
      <c r="C48" s="11" t="s">
        <v>32</v>
      </c>
    </row>
    <row r="49" spans="2:12" ht="15" x14ac:dyDescent="0.25">
      <c r="B49" s="9" t="s">
        <v>23</v>
      </c>
      <c r="C49" s="15">
        <v>40544</v>
      </c>
      <c r="E49" s="5" t="s">
        <v>29</v>
      </c>
    </row>
    <row r="50" spans="2:12" ht="15" x14ac:dyDescent="0.25">
      <c r="B50" s="9" t="s">
        <v>24</v>
      </c>
      <c r="C50" s="15">
        <v>42736</v>
      </c>
      <c r="E50" s="5"/>
    </row>
    <row r="51" spans="2:12" ht="15" x14ac:dyDescent="0.25">
      <c r="B51" s="9" t="s">
        <v>25</v>
      </c>
      <c r="C51" s="52" t="s">
        <v>62</v>
      </c>
    </row>
    <row r="52" spans="2:12" x14ac:dyDescent="0.25">
      <c r="C52" s="53"/>
      <c r="L52" s="2" t="str">
        <f>IF(ISBLANK(C51),"",C51)</f>
        <v xml:space="preserve">Lorem ipsum dolor sit amet. Qui illo illo aut voluptate nihil ea quia harum qui veniam placeat. Aut quae quod </v>
      </c>
    </row>
    <row r="53" spans="2:12" x14ac:dyDescent="0.25">
      <c r="C53" s="53"/>
    </row>
    <row r="54" spans="2:12" x14ac:dyDescent="0.25">
      <c r="C54" s="53"/>
    </row>
    <row r="55" spans="2:12" x14ac:dyDescent="0.25">
      <c r="C55" s="53"/>
      <c r="E55" s="6" t="s">
        <v>13</v>
      </c>
    </row>
    <row r="56" spans="2:12" x14ac:dyDescent="0.25">
      <c r="C56" s="54"/>
      <c r="E56" s="7" t="str">
        <f>IF(ISBLANK(C51),"",IF(LEN(C51)&gt;200,"trop long",IF(LEN(C51)&lt;100,"trop court","correcte")))</f>
        <v>correcte</v>
      </c>
    </row>
    <row r="58" spans="2:12" ht="15" x14ac:dyDescent="0.25">
      <c r="B58" s="4" t="s">
        <v>33</v>
      </c>
      <c r="C58" s="11" t="s">
        <v>34</v>
      </c>
    </row>
    <row r="59" spans="2:12" ht="15" x14ac:dyDescent="0.25">
      <c r="B59" s="9" t="s">
        <v>36</v>
      </c>
      <c r="C59" s="11" t="s">
        <v>35</v>
      </c>
    </row>
    <row r="60" spans="2:12" ht="15" x14ac:dyDescent="0.25">
      <c r="B60" s="9" t="s">
        <v>23</v>
      </c>
      <c r="C60" s="15">
        <v>39814</v>
      </c>
      <c r="E60" s="5" t="s">
        <v>29</v>
      </c>
    </row>
    <row r="61" spans="2:12" ht="15" x14ac:dyDescent="0.25">
      <c r="B61" s="9" t="s">
        <v>24</v>
      </c>
      <c r="C61" s="15">
        <v>40544</v>
      </c>
      <c r="E61" s="5"/>
    </row>
    <row r="62" spans="2:12" ht="15" x14ac:dyDescent="0.25">
      <c r="B62" s="9" t="s">
        <v>25</v>
      </c>
      <c r="C62" s="52" t="s">
        <v>41</v>
      </c>
    </row>
    <row r="63" spans="2:12" x14ac:dyDescent="0.25">
      <c r="C63" s="53"/>
      <c r="L63" s="2" t="str">
        <f>IF(ISBLANK(C62),"",C62)</f>
        <v>Lorem ipsum dolor sit amet. Qui illo illo aut voluptate nihil ea quia harum qui veniam placeat. Aut quae quod At pariatur rerum ut modi dolorum.</v>
      </c>
    </row>
    <row r="64" spans="2:12" x14ac:dyDescent="0.25">
      <c r="C64" s="53"/>
    </row>
    <row r="65" spans="1:12" x14ac:dyDescent="0.25">
      <c r="C65" s="53"/>
    </row>
    <row r="66" spans="1:12" x14ac:dyDescent="0.25">
      <c r="C66" s="53"/>
      <c r="E66" s="6" t="s">
        <v>13</v>
      </c>
    </row>
    <row r="67" spans="1:12" x14ac:dyDescent="0.25">
      <c r="C67" s="54"/>
      <c r="E67" s="7" t="str">
        <f>IF(ISBLANK(C62),"",IF(LEN(C62)&gt;200,"trop long",IF(LEN(C62)&lt;100,"trop court","correcte")))</f>
        <v>correcte</v>
      </c>
    </row>
    <row r="69" spans="1:12" ht="18.75" x14ac:dyDescent="0.25">
      <c r="A69" s="10" t="s">
        <v>43</v>
      </c>
    </row>
    <row r="71" spans="1:12" ht="15" x14ac:dyDescent="0.25">
      <c r="B71" s="4" t="s">
        <v>37</v>
      </c>
      <c r="C71" s="11" t="s">
        <v>46</v>
      </c>
    </row>
    <row r="72" spans="1:12" ht="15" x14ac:dyDescent="0.25">
      <c r="B72" s="9" t="s">
        <v>38</v>
      </c>
      <c r="C72" s="11" t="s">
        <v>64</v>
      </c>
    </row>
    <row r="73" spans="1:12" ht="15" x14ac:dyDescent="0.25">
      <c r="B73" s="9" t="s">
        <v>39</v>
      </c>
      <c r="C73" s="15">
        <v>40544</v>
      </c>
      <c r="E73" s="5" t="s">
        <v>29</v>
      </c>
    </row>
    <row r="74" spans="1:12" ht="15" x14ac:dyDescent="0.25">
      <c r="B74" s="9" t="s">
        <v>40</v>
      </c>
      <c r="C74" s="52" t="s">
        <v>42</v>
      </c>
    </row>
    <row r="75" spans="1:12" x14ac:dyDescent="0.25">
      <c r="C75" s="53"/>
      <c r="L75" s="2" t="str">
        <f>IF(ISBLANK(C74),"",C74)</f>
        <v xml:space="preserve">Lorem ipsum dolor sit amet. Qui illo illo aut voluptate nihil ea quia harum qui veniam placeat. Aut quae quod At pariatur </v>
      </c>
    </row>
    <row r="76" spans="1:12" x14ac:dyDescent="0.25">
      <c r="C76" s="53"/>
      <c r="E76" s="6" t="s">
        <v>13</v>
      </c>
    </row>
    <row r="77" spans="1:12" x14ac:dyDescent="0.25">
      <c r="C77" s="54"/>
      <c r="E77" s="7" t="str">
        <f>IF(ISBLANK(C74),"",IF(LEN(C74)&gt;130,"trop long","correcte"))</f>
        <v>correcte</v>
      </c>
    </row>
    <row r="79" spans="1:12" ht="15" x14ac:dyDescent="0.25">
      <c r="B79" s="4" t="s">
        <v>44</v>
      </c>
      <c r="C79" s="11" t="s">
        <v>45</v>
      </c>
    </row>
    <row r="80" spans="1:12" ht="15" x14ac:dyDescent="0.25">
      <c r="B80" s="9" t="s">
        <v>38</v>
      </c>
      <c r="C80" s="11" t="s">
        <v>64</v>
      </c>
    </row>
    <row r="81" spans="1:12" ht="15" x14ac:dyDescent="0.25">
      <c r="B81" s="9" t="s">
        <v>39</v>
      </c>
      <c r="C81" s="15">
        <v>39814</v>
      </c>
      <c r="E81" s="5" t="s">
        <v>29</v>
      </c>
    </row>
    <row r="82" spans="1:12" ht="15" x14ac:dyDescent="0.25">
      <c r="B82" s="9" t="s">
        <v>40</v>
      </c>
      <c r="C82" s="52" t="s">
        <v>47</v>
      </c>
    </row>
    <row r="83" spans="1:12" x14ac:dyDescent="0.25">
      <c r="C83" s="53"/>
      <c r="L83" s="2" t="str">
        <f>IF(ISBLANK(C82),"",C82)</f>
        <v xml:space="preserve">Lorem ipsum dolor sit amet. Qui illo illo aut voluptate nihil ea quia harum qui veniam placeat. </v>
      </c>
    </row>
    <row r="84" spans="1:12" x14ac:dyDescent="0.25">
      <c r="C84" s="53"/>
      <c r="E84" s="6" t="s">
        <v>13</v>
      </c>
    </row>
    <row r="85" spans="1:12" x14ac:dyDescent="0.25">
      <c r="C85" s="54"/>
      <c r="E85" s="7" t="str">
        <f>IF(ISBLANK(C82),"",IF(LEN(C82)&gt;130,"trop long","correcte"))</f>
        <v>correcte</v>
      </c>
    </row>
    <row r="87" spans="1:12" ht="15" x14ac:dyDescent="0.25">
      <c r="B87" s="4" t="s">
        <v>51</v>
      </c>
      <c r="C87" s="11" t="s">
        <v>48</v>
      </c>
    </row>
    <row r="88" spans="1:12" ht="15" x14ac:dyDescent="0.25">
      <c r="B88" s="9" t="s">
        <v>38</v>
      </c>
      <c r="C88" s="11" t="s">
        <v>49</v>
      </c>
    </row>
    <row r="89" spans="1:12" ht="15" x14ac:dyDescent="0.25">
      <c r="B89" s="9" t="s">
        <v>39</v>
      </c>
      <c r="C89" s="15">
        <v>39083</v>
      </c>
      <c r="E89" s="5" t="s">
        <v>29</v>
      </c>
    </row>
    <row r="90" spans="1:12" ht="15" x14ac:dyDescent="0.25">
      <c r="B90" s="9" t="s">
        <v>40</v>
      </c>
      <c r="C90" s="52" t="s">
        <v>50</v>
      </c>
    </row>
    <row r="91" spans="1:12" x14ac:dyDescent="0.25">
      <c r="C91" s="53"/>
      <c r="L91" s="2" t="str">
        <f>IF(ISBLANK(C90),"",C90)</f>
        <v>Série ES</v>
      </c>
    </row>
    <row r="92" spans="1:12" x14ac:dyDescent="0.25">
      <c r="C92" s="53"/>
      <c r="E92" s="6" t="s">
        <v>13</v>
      </c>
    </row>
    <row r="93" spans="1:12" x14ac:dyDescent="0.25">
      <c r="C93" s="54"/>
      <c r="E93" s="7" t="str">
        <f>IF(ISBLANK(C90),"",IF(LEN(C90)&gt;130,"trop long","correcte"))</f>
        <v>correcte</v>
      </c>
    </row>
    <row r="95" spans="1:12" ht="18.75" x14ac:dyDescent="0.25">
      <c r="A95" s="10" t="s">
        <v>52</v>
      </c>
    </row>
    <row r="97" spans="1:5" ht="15" x14ac:dyDescent="0.25">
      <c r="B97" s="4" t="s">
        <v>53</v>
      </c>
      <c r="C97" s="11" t="s">
        <v>57</v>
      </c>
      <c r="E97" s="7" t="str">
        <f>IF(LEN(C97)&gt;36,"trop long","")</f>
        <v/>
      </c>
    </row>
    <row r="98" spans="1:5" ht="15" x14ac:dyDescent="0.25">
      <c r="B98" s="4" t="s">
        <v>54</v>
      </c>
      <c r="C98" s="11" t="s">
        <v>58</v>
      </c>
      <c r="E98" s="7" t="str">
        <f>IF(LEN(C98)&gt;36,"trop long","")</f>
        <v/>
      </c>
    </row>
    <row r="99" spans="1:5" ht="15" x14ac:dyDescent="0.25">
      <c r="B99" s="4" t="s">
        <v>55</v>
      </c>
      <c r="C99" s="11" t="s">
        <v>59</v>
      </c>
      <c r="E99" s="7" t="str">
        <f>IF(LEN(C99)&gt;36,"trop long","")</f>
        <v/>
      </c>
    </row>
    <row r="100" spans="1:5" ht="15" x14ac:dyDescent="0.25">
      <c r="B100" s="4" t="s">
        <v>56</v>
      </c>
      <c r="C100" s="11"/>
      <c r="E100" s="7" t="str">
        <f>IF(LEN(C100)&gt;36,"trop long","")</f>
        <v/>
      </c>
    </row>
    <row r="103" spans="1:5" ht="15" x14ac:dyDescent="0.25">
      <c r="A103" s="3" t="s">
        <v>60</v>
      </c>
    </row>
  </sheetData>
  <sheetProtection algorithmName="SHA-512" hashValue="jLdP/48WWcFf3CjiCeaYIrME1q4Qgv7HMhxai1H9gABEBoWomPsJpEV6R0toMBjItK716erDBU8LcNvCEysPKg==" saltValue="QfdRAKdq10WsH1dFf4ClfA==" spinCount="100000" sheet="1" objects="1" scenarios="1"/>
  <mergeCells count="7">
    <mergeCell ref="C90:C93"/>
    <mergeCell ref="C22:C27"/>
    <mergeCell ref="C40:C45"/>
    <mergeCell ref="C51:C56"/>
    <mergeCell ref="C62:C67"/>
    <mergeCell ref="C74:C77"/>
    <mergeCell ref="C82:C85"/>
  </mergeCells>
  <dataValidations count="1">
    <dataValidation type="date" allowBlank="1" showInputMessage="1" showErrorMessage="1" sqref="C38:C39 C49:C50 C60:C61 C73 C81 C89 C9" xr:uid="{F7DE6538-DAD0-47D1-9999-B0773041D27B}">
      <formula1>1</formula1>
      <formula2>219148</formula2>
    </dataValidation>
  </dataValidations>
  <hyperlinks>
    <hyperlink ref="C15" r:id="rId1" xr:uid="{6C5B77DC-63E2-4407-84FC-A11F596BBB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57A9-C8FD-4E86-B998-741899E3AC04}">
  <sheetPr>
    <pageSetUpPr fitToPage="1"/>
  </sheetPr>
  <dimension ref="B2:AA81"/>
  <sheetViews>
    <sheetView showGridLines="0" zoomScale="110" zoomScaleNormal="110" zoomScaleSheetLayoutView="70" workbookViewId="0"/>
  </sheetViews>
  <sheetFormatPr baseColWidth="10" defaultRowHeight="14.25" x14ac:dyDescent="0.25"/>
  <cols>
    <col min="1" max="1" width="3.85546875" style="2" customWidth="1"/>
    <col min="2" max="12" width="5.85546875" style="2" customWidth="1"/>
    <col min="13" max="13" width="7.140625" style="2" customWidth="1"/>
    <col min="14" max="27" width="5.85546875" style="2" customWidth="1"/>
    <col min="28" max="28" width="3.5703125" style="2" customWidth="1"/>
    <col min="29" max="16384" width="11.42578125" style="2"/>
  </cols>
  <sheetData>
    <row r="2" spans="2:27" x14ac:dyDescent="0.25">
      <c r="B2" s="23"/>
      <c r="C2" s="24"/>
      <c r="D2" s="24"/>
      <c r="E2" s="24"/>
      <c r="F2" s="24"/>
      <c r="G2" s="24"/>
      <c r="H2" s="24"/>
      <c r="I2" s="24"/>
      <c r="J2" s="24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9"/>
    </row>
    <row r="3" spans="2:27" x14ac:dyDescent="0.25">
      <c r="B3" s="25"/>
      <c r="C3" s="26"/>
      <c r="D3" s="26"/>
      <c r="E3" s="26"/>
      <c r="F3" s="26"/>
      <c r="G3" s="26"/>
      <c r="H3" s="26"/>
      <c r="I3" s="26"/>
      <c r="J3" s="2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20"/>
    </row>
    <row r="4" spans="2:27" x14ac:dyDescent="0.25">
      <c r="B4" s="25"/>
      <c r="C4" s="26"/>
      <c r="D4" s="26"/>
      <c r="E4" s="26"/>
      <c r="F4" s="26"/>
      <c r="G4" s="26"/>
      <c r="H4" s="26"/>
      <c r="I4" s="26"/>
      <c r="J4" s="2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20"/>
    </row>
    <row r="5" spans="2:27" x14ac:dyDescent="0.25">
      <c r="B5" s="25"/>
      <c r="C5" s="26"/>
      <c r="D5" s="26"/>
      <c r="E5" s="26"/>
      <c r="F5" s="26"/>
      <c r="G5" s="26"/>
      <c r="H5" s="26"/>
      <c r="I5" s="26"/>
      <c r="J5" s="2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20"/>
    </row>
    <row r="6" spans="2:27" ht="14.25" customHeight="1" x14ac:dyDescent="0.25">
      <c r="B6" s="25"/>
      <c r="C6" s="23"/>
      <c r="D6" s="24"/>
      <c r="E6" s="24"/>
      <c r="F6" s="24"/>
      <c r="G6" s="24"/>
      <c r="H6" s="24"/>
      <c r="I6" s="25"/>
      <c r="J6" s="26"/>
      <c r="K6" s="16"/>
      <c r="L6" s="67" t="str">
        <f>UPPER('Générateur de CV'!C7)</f>
        <v>MARINE LESUEUR-LEGUELEC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20"/>
    </row>
    <row r="7" spans="2:27" ht="14.25" customHeight="1" x14ac:dyDescent="0.25">
      <c r="B7" s="25"/>
      <c r="C7" s="25"/>
      <c r="D7" s="26"/>
      <c r="E7" s="26"/>
      <c r="F7" s="26"/>
      <c r="G7" s="26"/>
      <c r="H7" s="26"/>
      <c r="I7" s="25"/>
      <c r="J7" s="26"/>
      <c r="K7" s="16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20"/>
    </row>
    <row r="8" spans="2:27" ht="14.25" customHeight="1" x14ac:dyDescent="0.25">
      <c r="B8" s="25"/>
      <c r="C8" s="25"/>
      <c r="D8" s="26"/>
      <c r="E8" s="26"/>
      <c r="F8" s="26"/>
      <c r="G8" s="26"/>
      <c r="H8" s="26"/>
      <c r="I8" s="25"/>
      <c r="J8" s="26"/>
      <c r="K8" s="1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20"/>
    </row>
    <row r="9" spans="2:27" x14ac:dyDescent="0.25">
      <c r="B9" s="25"/>
      <c r="C9" s="25"/>
      <c r="D9" s="26"/>
      <c r="E9" s="26"/>
      <c r="F9" s="26"/>
      <c r="G9" s="26"/>
      <c r="H9" s="26"/>
      <c r="I9" s="25"/>
      <c r="J9" s="26"/>
      <c r="K9" s="16"/>
      <c r="L9" s="68" t="str">
        <f>IF(ISBLANK('Générateur de CV'!C20),"",'Générateur de CV'!C20)</f>
        <v>Assistante comptabilité-paie-trésorerie</v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20"/>
    </row>
    <row r="10" spans="2:27" ht="14.25" customHeight="1" x14ac:dyDescent="0.25">
      <c r="B10" s="25"/>
      <c r="C10" s="27"/>
      <c r="D10" s="28"/>
      <c r="E10" s="28"/>
      <c r="F10" s="28"/>
      <c r="G10" s="28"/>
      <c r="H10" s="28"/>
      <c r="I10" s="27"/>
      <c r="J10" s="26"/>
      <c r="K10" s="16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20"/>
    </row>
    <row r="11" spans="2:27" ht="14.25" customHeight="1" x14ac:dyDescent="0.25">
      <c r="B11" s="25"/>
      <c r="C11" s="27"/>
      <c r="D11" s="28"/>
      <c r="E11" s="28"/>
      <c r="F11" s="28"/>
      <c r="G11" s="28"/>
      <c r="H11" s="28"/>
      <c r="I11" s="27"/>
      <c r="J11" s="26"/>
      <c r="K11" s="16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0"/>
    </row>
    <row r="12" spans="2:27" ht="14.25" customHeight="1" x14ac:dyDescent="0.25">
      <c r="B12" s="25"/>
      <c r="C12" s="27"/>
      <c r="D12" s="28"/>
      <c r="E12" s="28"/>
      <c r="F12" s="28"/>
      <c r="G12" s="28"/>
      <c r="H12" s="28"/>
      <c r="I12" s="27"/>
      <c r="J12" s="26"/>
      <c r="K12" s="16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20"/>
    </row>
    <row r="13" spans="2:27" ht="14.25" customHeight="1" x14ac:dyDescent="0.25">
      <c r="B13" s="25"/>
      <c r="C13" s="27"/>
      <c r="D13" s="28"/>
      <c r="E13" s="28"/>
      <c r="F13" s="28"/>
      <c r="G13" s="28"/>
      <c r="H13" s="28"/>
      <c r="I13" s="27"/>
      <c r="J13" s="26"/>
      <c r="K13" s="16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20"/>
    </row>
    <row r="14" spans="2:27" ht="14.25" customHeight="1" x14ac:dyDescent="0.25">
      <c r="B14" s="25"/>
      <c r="C14" s="25"/>
      <c r="D14" s="26"/>
      <c r="E14" s="26"/>
      <c r="F14" s="26"/>
      <c r="G14" s="26"/>
      <c r="H14" s="26"/>
      <c r="I14" s="25"/>
      <c r="J14" s="26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</row>
    <row r="15" spans="2:27" ht="15" customHeight="1" x14ac:dyDescent="0.25">
      <c r="B15" s="25"/>
      <c r="C15" s="25"/>
      <c r="D15" s="26"/>
      <c r="E15" s="26"/>
      <c r="F15" s="26"/>
      <c r="G15" s="26"/>
      <c r="H15" s="26"/>
      <c r="I15" s="25"/>
      <c r="J15" s="26"/>
      <c r="K15" s="16"/>
      <c r="L15" s="57" t="str">
        <f>IF(ISBLANK('Générateur de CV'!L23),"",'Générateur de CV'!L23)</f>
        <v>J'ai 9 ans d'expérience en comptabilité clients et fournisseurs en groupe privé, ainsi que 2 ans d'expérience en gestion de paie et de trésorerie. 
Je recherche une nouvelle expérience motivante au sein d'un environnement dynamique et porteur.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20"/>
    </row>
    <row r="16" spans="2:27" ht="14.25" customHeight="1" x14ac:dyDescent="0.25">
      <c r="B16" s="25"/>
      <c r="C16" s="25"/>
      <c r="D16" s="26"/>
      <c r="E16" s="26"/>
      <c r="F16" s="26"/>
      <c r="G16" s="26"/>
      <c r="H16" s="26"/>
      <c r="I16" s="25"/>
      <c r="J16" s="26"/>
      <c r="K16" s="1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20"/>
    </row>
    <row r="17" spans="2:27" ht="14.25" customHeight="1" x14ac:dyDescent="0.25">
      <c r="B17" s="25"/>
      <c r="C17" s="25"/>
      <c r="D17" s="26"/>
      <c r="E17" s="26"/>
      <c r="F17" s="26"/>
      <c r="G17" s="26"/>
      <c r="H17" s="26"/>
      <c r="I17" s="25"/>
      <c r="J17" s="26"/>
      <c r="K17" s="16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20"/>
    </row>
    <row r="18" spans="2:27" ht="14.25" customHeight="1" x14ac:dyDescent="0.25">
      <c r="B18" s="25"/>
      <c r="C18" s="25"/>
      <c r="D18" s="26"/>
      <c r="E18" s="26"/>
      <c r="F18" s="26"/>
      <c r="G18" s="26"/>
      <c r="H18" s="26"/>
      <c r="I18" s="25"/>
      <c r="J18" s="26"/>
      <c r="K18" s="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20"/>
    </row>
    <row r="19" spans="2:27" ht="14.25" customHeight="1" x14ac:dyDescent="0.25">
      <c r="B19" s="25"/>
      <c r="C19" s="25"/>
      <c r="D19" s="26"/>
      <c r="E19" s="26"/>
      <c r="F19" s="26"/>
      <c r="G19" s="26"/>
      <c r="H19" s="26"/>
      <c r="I19" s="25"/>
      <c r="J19" s="26"/>
      <c r="K19" s="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20"/>
    </row>
    <row r="20" spans="2:27" ht="14.25" customHeight="1" x14ac:dyDescent="0.25">
      <c r="B20" s="25"/>
      <c r="C20" s="29"/>
      <c r="D20" s="30"/>
      <c r="E20" s="30"/>
      <c r="F20" s="30"/>
      <c r="G20" s="30"/>
      <c r="H20" s="30"/>
      <c r="I20" s="29"/>
      <c r="J20" s="26"/>
      <c r="K20" s="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20"/>
    </row>
    <row r="21" spans="2:27" ht="14.25" customHeight="1" x14ac:dyDescent="0.25">
      <c r="B21" s="25"/>
      <c r="C21" s="29"/>
      <c r="D21" s="30"/>
      <c r="E21" s="30"/>
      <c r="F21" s="30"/>
      <c r="G21" s="30"/>
      <c r="H21" s="30"/>
      <c r="I21" s="29"/>
      <c r="J21" s="26"/>
      <c r="K21" s="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20"/>
    </row>
    <row r="22" spans="2:27" ht="14.25" customHeight="1" x14ac:dyDescent="0.25">
      <c r="B22" s="25"/>
      <c r="C22" s="25"/>
      <c r="D22" s="26"/>
      <c r="E22" s="26"/>
      <c r="F22" s="26"/>
      <c r="G22" s="26"/>
      <c r="H22" s="26"/>
      <c r="I22" s="25"/>
      <c r="J22" s="26"/>
      <c r="K22" s="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20"/>
    </row>
    <row r="23" spans="2:27" ht="14.25" customHeight="1" x14ac:dyDescent="0.25">
      <c r="B23" s="25"/>
      <c r="C23" s="31"/>
      <c r="D23" s="32"/>
      <c r="E23" s="32"/>
      <c r="F23" s="32"/>
      <c r="G23" s="32"/>
      <c r="H23" s="32"/>
      <c r="I23" s="25"/>
      <c r="J23" s="26"/>
      <c r="K23" s="16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20"/>
    </row>
    <row r="24" spans="2:27" x14ac:dyDescent="0.25">
      <c r="B24" s="25"/>
      <c r="C24" s="26"/>
      <c r="D24" s="26"/>
      <c r="E24" s="26"/>
      <c r="F24" s="26"/>
      <c r="G24" s="26"/>
      <c r="H24" s="26"/>
      <c r="I24" s="26"/>
      <c r="J24" s="2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20"/>
    </row>
    <row r="25" spans="2:27" x14ac:dyDescent="0.25">
      <c r="B25" s="25"/>
      <c r="C25" s="26"/>
      <c r="D25" s="26"/>
      <c r="E25" s="26"/>
      <c r="F25" s="26"/>
      <c r="G25" s="26"/>
      <c r="H25" s="26"/>
      <c r="I25" s="26"/>
      <c r="J25" s="2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20"/>
    </row>
    <row r="26" spans="2:27" ht="15" customHeight="1" x14ac:dyDescent="0.25">
      <c r="B26" s="25"/>
      <c r="C26" s="34"/>
      <c r="D26" s="26"/>
      <c r="E26" s="26"/>
      <c r="F26" s="26"/>
      <c r="G26" s="26"/>
      <c r="H26" s="26"/>
      <c r="I26" s="26"/>
      <c r="J26" s="26"/>
      <c r="K26" s="16"/>
      <c r="L26" s="66" t="s">
        <v>61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20"/>
    </row>
    <row r="27" spans="2:27" ht="20.25" x14ac:dyDescent="0.25">
      <c r="B27" s="25"/>
      <c r="C27" s="40" t="s">
        <v>65</v>
      </c>
      <c r="D27" s="26"/>
      <c r="E27" s="26"/>
      <c r="F27" s="26"/>
      <c r="G27" s="26"/>
      <c r="H27" s="26"/>
      <c r="I27" s="26"/>
      <c r="J27" s="26"/>
      <c r="K27" s="1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20"/>
    </row>
    <row r="28" spans="2:27" ht="14.25" customHeight="1" x14ac:dyDescent="0.25">
      <c r="B28" s="25"/>
      <c r="C28" s="61" t="str">
        <f>IF(ISBLANK('Générateur de CV'!C11),"",'Générateur de CV'!C11)</f>
        <v>13 bd d'Altrimchamp, bât. 2</v>
      </c>
      <c r="D28" s="61"/>
      <c r="E28" s="61"/>
      <c r="F28" s="61"/>
      <c r="G28" s="61"/>
      <c r="H28" s="61"/>
      <c r="I28" s="61"/>
      <c r="J28" s="33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20"/>
    </row>
    <row r="29" spans="2:27" x14ac:dyDescent="0.25">
      <c r="B29" s="25"/>
      <c r="C29" s="61"/>
      <c r="D29" s="61"/>
      <c r="E29" s="61"/>
      <c r="F29" s="61"/>
      <c r="G29" s="61"/>
      <c r="H29" s="61"/>
      <c r="I29" s="61"/>
      <c r="J29" s="33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20"/>
    </row>
    <row r="30" spans="2:27" ht="18" x14ac:dyDescent="0.25">
      <c r="B30" s="25"/>
      <c r="C30" s="55" t="str">
        <f>IF(ISBLANK('Générateur de CV'!C12),"",'Générateur de CV'!C12)&amp;" "&amp;IF(ISBLANK('Générateur de CV'!C13),"",'Générateur de CV'!C13)</f>
        <v>75011 Paris</v>
      </c>
      <c r="D30" s="55"/>
      <c r="E30" s="55"/>
      <c r="F30" s="55"/>
      <c r="G30" s="55"/>
      <c r="H30" s="55"/>
      <c r="I30" s="55"/>
      <c r="J30" s="26"/>
      <c r="K30" s="16"/>
      <c r="L30" s="64">
        <f>IF('Générateur de CV'!C38=0,"",'Générateur de CV'!C38)</f>
        <v>42736</v>
      </c>
      <c r="M30" s="64"/>
      <c r="N30" s="65" t="str">
        <f>IF(ISBLANK('Générateur de CV'!C36),"",'Générateur de CV'!C36)</f>
        <v>Assistante comptable + gestionnaire de paie et trésorerie</v>
      </c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20"/>
    </row>
    <row r="31" spans="2:27" ht="18.75" x14ac:dyDescent="0.25">
      <c r="B31" s="25"/>
      <c r="C31" s="26"/>
      <c r="D31" s="26"/>
      <c r="E31" s="26"/>
      <c r="F31" s="26"/>
      <c r="G31" s="26"/>
      <c r="H31" s="26"/>
      <c r="I31" s="26"/>
      <c r="J31" s="26"/>
      <c r="K31" s="16"/>
      <c r="L31" s="64" t="str">
        <f>IF('Générateur de CV'!C39=0,"",'Générateur de CV'!C39)</f>
        <v/>
      </c>
      <c r="M31" s="64"/>
      <c r="N31" s="63" t="str">
        <f>IF(ISBLANK('Générateur de CV'!C37),"",'Générateur de CV'!C37)</f>
        <v>Legrand S.A., Courbevoie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20"/>
    </row>
    <row r="32" spans="2:27" ht="18.75" customHeight="1" x14ac:dyDescent="0.25">
      <c r="B32" s="25"/>
      <c r="C32" s="26"/>
      <c r="D32" s="26"/>
      <c r="E32" s="26"/>
      <c r="F32" s="26"/>
      <c r="G32" s="26"/>
      <c r="H32" s="26"/>
      <c r="I32" s="26"/>
      <c r="J32" s="26"/>
      <c r="K32" s="16"/>
      <c r="L32" s="41"/>
      <c r="M32" s="41"/>
      <c r="N32" s="59" t="str">
        <f>IF(ISBLANK('Générateur de CV'!L41),"",'Générateur de CV'!L41)</f>
        <v>Lorem ipsum dolor sit amet. 
Qui illo illo aut voluptate nihil ea quia harum qui veniam. 
Aut quae quod At pariatur rerum ut modi dolorum. 
Est culpa obcaecati.</v>
      </c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20"/>
    </row>
    <row r="33" spans="2:27" ht="14.25" customHeight="1" x14ac:dyDescent="0.25">
      <c r="B33" s="25"/>
      <c r="C33" s="40" t="s">
        <v>66</v>
      </c>
      <c r="D33" s="37"/>
      <c r="E33" s="37"/>
      <c r="F33" s="37"/>
      <c r="G33" s="37"/>
      <c r="H33" s="37"/>
      <c r="I33" s="37"/>
      <c r="J33" s="37"/>
      <c r="K33" s="16"/>
      <c r="L33" s="16"/>
      <c r="M33" s="16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20"/>
    </row>
    <row r="34" spans="2:27" ht="14.25" customHeight="1" x14ac:dyDescent="0.25">
      <c r="B34" s="25"/>
      <c r="C34" s="58" t="str">
        <f>IF(ISBLANK('Générateur de CV'!C15),"",'Générateur de CV'!C15)</f>
        <v>marinelesueur-leguelec75@gmail.com</v>
      </c>
      <c r="D34" s="58"/>
      <c r="E34" s="58"/>
      <c r="F34" s="58"/>
      <c r="G34" s="58"/>
      <c r="H34" s="58"/>
      <c r="I34" s="58"/>
      <c r="J34" s="58"/>
      <c r="K34" s="16"/>
      <c r="L34" s="16"/>
      <c r="M34" s="16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20"/>
    </row>
    <row r="35" spans="2:27" ht="14.25" customHeight="1" x14ac:dyDescent="0.25">
      <c r="B35" s="25"/>
      <c r="C35" s="58"/>
      <c r="D35" s="58"/>
      <c r="E35" s="58"/>
      <c r="F35" s="58"/>
      <c r="G35" s="58"/>
      <c r="H35" s="58"/>
      <c r="I35" s="58"/>
      <c r="J35" s="58"/>
      <c r="K35" s="16"/>
      <c r="L35" s="16"/>
      <c r="M35" s="16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20"/>
    </row>
    <row r="36" spans="2:27" ht="18" x14ac:dyDescent="0.25">
      <c r="B36" s="25"/>
      <c r="C36" s="37"/>
      <c r="D36" s="37"/>
      <c r="E36" s="37"/>
      <c r="F36" s="37"/>
      <c r="G36" s="37"/>
      <c r="H36" s="37"/>
      <c r="I36" s="37"/>
      <c r="J36" s="37"/>
      <c r="K36" s="16"/>
      <c r="L36" s="16"/>
      <c r="M36" s="16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20"/>
    </row>
    <row r="37" spans="2:27" ht="20.25" x14ac:dyDescent="0.25">
      <c r="B37" s="25"/>
      <c r="C37" s="40" t="s">
        <v>67</v>
      </c>
      <c r="D37" s="37"/>
      <c r="E37" s="37"/>
      <c r="F37" s="37"/>
      <c r="G37" s="37"/>
      <c r="H37" s="37"/>
      <c r="I37" s="37"/>
      <c r="J37" s="37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20"/>
    </row>
    <row r="38" spans="2:27" ht="18" x14ac:dyDescent="0.25">
      <c r="B38" s="25"/>
      <c r="C38" s="62">
        <f>IF(ISBLANK('Générateur de CV'!C16),"",'Générateur de CV'!C16)</f>
        <v>660606061</v>
      </c>
      <c r="D38" s="62"/>
      <c r="E38" s="62"/>
      <c r="F38" s="62"/>
      <c r="G38" s="62"/>
      <c r="H38" s="62"/>
      <c r="I38" s="62"/>
      <c r="J38" s="62"/>
      <c r="K38" s="16"/>
      <c r="L38" s="64">
        <f>IF('Générateur de CV'!C49=0,"",'Générateur de CV'!C49)</f>
        <v>40544</v>
      </c>
      <c r="M38" s="64"/>
      <c r="N38" s="65" t="str">
        <f>IF(ISBLANK('Générateur de CV'!C47),"",'Générateur de CV'!C47)</f>
        <v>Assistante comptable</v>
      </c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20"/>
    </row>
    <row r="39" spans="2:27" ht="18.75" x14ac:dyDescent="0.25">
      <c r="B39" s="25"/>
      <c r="C39" s="38"/>
      <c r="D39" s="38"/>
      <c r="E39" s="38"/>
      <c r="F39" s="38"/>
      <c r="G39" s="38"/>
      <c r="H39" s="38"/>
      <c r="I39" s="38"/>
      <c r="J39" s="38"/>
      <c r="K39" s="16"/>
      <c r="L39" s="64">
        <f>IF('Générateur de CV'!C50=0,"",'Générateur de CV'!C50)</f>
        <v>42736</v>
      </c>
      <c r="M39" s="64"/>
      <c r="N39" s="63" t="str">
        <f>IF(ISBLANK('Générateur de CV'!C48),"",'Générateur de CV'!C48)</f>
        <v>Les Grandes Galeries, Paris 07</v>
      </c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20"/>
    </row>
    <row r="40" spans="2:27" ht="18" x14ac:dyDescent="0.25">
      <c r="B40" s="25"/>
      <c r="C40" s="37"/>
      <c r="D40" s="37"/>
      <c r="E40" s="37"/>
      <c r="F40" s="37"/>
      <c r="G40" s="37"/>
      <c r="H40" s="37"/>
      <c r="I40" s="37"/>
      <c r="J40" s="37"/>
      <c r="K40" s="16"/>
      <c r="L40" s="39"/>
      <c r="M40" s="39"/>
      <c r="N40" s="59" t="str">
        <f>IF(ISBLANK('Générateur de CV'!L52),"",'Générateur de CV'!L52)</f>
        <v xml:space="preserve">Lorem ipsum dolor sit amet. Qui illo illo aut voluptate nihil ea quia harum qui veniam placeat. Aut quae quod </v>
      </c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20"/>
    </row>
    <row r="41" spans="2:27" ht="20.25" x14ac:dyDescent="0.25">
      <c r="B41" s="25"/>
      <c r="C41" s="40" t="s">
        <v>68</v>
      </c>
      <c r="D41" s="37"/>
      <c r="E41" s="37"/>
      <c r="F41" s="37"/>
      <c r="G41" s="37"/>
      <c r="H41" s="37"/>
      <c r="I41" s="37"/>
      <c r="J41" s="37"/>
      <c r="K41" s="16"/>
      <c r="L41" s="39"/>
      <c r="M41" s="3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20"/>
    </row>
    <row r="42" spans="2:27" ht="18" x14ac:dyDescent="0.25">
      <c r="B42" s="25"/>
      <c r="C42" s="60">
        <f>IF(ISBLANK('Générateur de CV'!C9),"",'Générateur de CV'!C9)</f>
        <v>32739</v>
      </c>
      <c r="D42" s="60"/>
      <c r="E42" s="60"/>
      <c r="F42" s="60"/>
      <c r="G42" s="60"/>
      <c r="H42" s="60"/>
      <c r="I42" s="60"/>
      <c r="J42" s="60"/>
      <c r="K42" s="16"/>
      <c r="L42" s="39"/>
      <c r="M42" s="3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20"/>
    </row>
    <row r="43" spans="2:27" ht="18" x14ac:dyDescent="0.25">
      <c r="B43" s="25"/>
      <c r="C43" s="37"/>
      <c r="D43" s="37"/>
      <c r="E43" s="37"/>
      <c r="F43" s="37"/>
      <c r="G43" s="37"/>
      <c r="H43" s="37"/>
      <c r="I43" s="37"/>
      <c r="J43" s="37"/>
      <c r="K43" s="16"/>
      <c r="L43" s="39"/>
      <c r="M43" s="3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20"/>
    </row>
    <row r="44" spans="2:27" ht="18" x14ac:dyDescent="0.25">
      <c r="B44" s="25"/>
      <c r="C44" s="37"/>
      <c r="D44" s="37"/>
      <c r="E44" s="37"/>
      <c r="F44" s="37"/>
      <c r="G44" s="37"/>
      <c r="H44" s="37"/>
      <c r="I44" s="37"/>
      <c r="J44" s="37"/>
      <c r="K44" s="16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20"/>
    </row>
    <row r="45" spans="2:27" ht="18" x14ac:dyDescent="0.25">
      <c r="B45" s="25"/>
      <c r="C45" s="37"/>
      <c r="D45" s="37"/>
      <c r="E45" s="37"/>
      <c r="F45" s="37"/>
      <c r="G45" s="37"/>
      <c r="H45" s="37"/>
      <c r="I45" s="37"/>
      <c r="J45" s="37"/>
      <c r="K45" s="16"/>
      <c r="L45" s="64">
        <f>IF('Générateur de CV'!C60=0,"",'Générateur de CV'!C60)</f>
        <v>39814</v>
      </c>
      <c r="M45" s="64"/>
      <c r="N45" s="65" t="str">
        <f>IF(ISBLANK('Générateur de CV'!C58),"",'Générateur de CV'!C58)</f>
        <v>Stagiaire en comptabilité et finances</v>
      </c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20"/>
    </row>
    <row r="46" spans="2:27" ht="18.75" x14ac:dyDescent="0.25">
      <c r="B46" s="25"/>
      <c r="C46" s="36"/>
      <c r="D46" s="37"/>
      <c r="E46" s="37"/>
      <c r="F46" s="37"/>
      <c r="G46" s="37"/>
      <c r="H46" s="37"/>
      <c r="I46" s="37"/>
      <c r="J46" s="37"/>
      <c r="K46" s="16"/>
      <c r="L46" s="64">
        <f>IF('Générateur de CV'!C61=0,"",'Générateur de CV'!C61)</f>
        <v>40544</v>
      </c>
      <c r="M46" s="64"/>
      <c r="N46" s="63" t="str">
        <f>IF(ISBLANK('Générateur de CV'!C59),"",'Générateur de CV'!C59)</f>
        <v>Cléor Cosmétiques, Paris 17</v>
      </c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20"/>
    </row>
    <row r="47" spans="2:27" ht="18" x14ac:dyDescent="0.25">
      <c r="B47" s="25"/>
      <c r="C47" s="34"/>
      <c r="D47" s="34"/>
      <c r="E47" s="34"/>
      <c r="F47" s="34"/>
      <c r="G47" s="34"/>
      <c r="H47" s="34"/>
      <c r="I47" s="34"/>
      <c r="J47" s="34"/>
      <c r="K47" s="16"/>
      <c r="L47" s="39"/>
      <c r="M47" s="39"/>
      <c r="N47" s="59" t="str">
        <f>IF(ISBLANK('Générateur de CV'!L63),"",'Générateur de CV'!L63)</f>
        <v>Lorem ipsum dolor sit amet. Qui illo illo aut voluptate nihil ea quia harum qui veniam placeat. Aut quae quod At pariatur rerum ut modi dolorum.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20"/>
    </row>
    <row r="48" spans="2:27" ht="18" x14ac:dyDescent="0.25">
      <c r="B48" s="25"/>
      <c r="C48" s="34"/>
      <c r="D48" s="34"/>
      <c r="E48" s="34"/>
      <c r="F48" s="34"/>
      <c r="G48" s="34"/>
      <c r="H48" s="34"/>
      <c r="I48" s="34"/>
      <c r="J48" s="34"/>
      <c r="K48" s="16"/>
      <c r="L48" s="39"/>
      <c r="M48" s="3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20"/>
    </row>
    <row r="49" spans="2:27" ht="20.25" x14ac:dyDescent="0.25">
      <c r="B49" s="25"/>
      <c r="C49" s="40" t="s">
        <v>17</v>
      </c>
      <c r="D49" s="37"/>
      <c r="E49" s="37"/>
      <c r="F49" s="37"/>
      <c r="G49" s="37"/>
      <c r="H49" s="37"/>
      <c r="I49" s="37"/>
      <c r="J49" s="37"/>
      <c r="K49" s="16"/>
      <c r="L49" s="39"/>
      <c r="M49" s="3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20"/>
    </row>
    <row r="50" spans="2:27" ht="18" x14ac:dyDescent="0.25">
      <c r="B50" s="25"/>
      <c r="C50" s="37"/>
      <c r="D50" s="37"/>
      <c r="E50" s="37"/>
      <c r="F50" s="37"/>
      <c r="G50" s="37"/>
      <c r="H50" s="37"/>
      <c r="I50" s="37"/>
      <c r="J50" s="37"/>
      <c r="K50" s="16"/>
      <c r="L50" s="39"/>
      <c r="M50" s="3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20"/>
    </row>
    <row r="51" spans="2:27" ht="18" x14ac:dyDescent="0.25">
      <c r="B51" s="25"/>
      <c r="C51" s="55" t="str">
        <f>IF(ISBLANK('Générateur de CV'!C29),"",'Générateur de CV'!C29)</f>
        <v>Comptabilité client et fournisseurs</v>
      </c>
      <c r="D51" s="55"/>
      <c r="E51" s="55"/>
      <c r="F51" s="55"/>
      <c r="G51" s="55"/>
      <c r="H51" s="55"/>
      <c r="I51" s="55"/>
      <c r="J51" s="5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20"/>
    </row>
    <row r="52" spans="2:27" ht="18" x14ac:dyDescent="0.25">
      <c r="B52" s="25"/>
      <c r="C52" s="55" t="str">
        <f>IF(ISBLANK('Générateur de CV'!C30),"",'Générateur de CV'!C30)</f>
        <v>Paie et gestion du personne</v>
      </c>
      <c r="D52" s="55"/>
      <c r="E52" s="55"/>
      <c r="F52" s="55"/>
      <c r="G52" s="55"/>
      <c r="H52" s="55"/>
      <c r="I52" s="55"/>
      <c r="J52" s="55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20"/>
    </row>
    <row r="53" spans="2:27" ht="18" x14ac:dyDescent="0.25">
      <c r="B53" s="25"/>
      <c r="C53" s="55" t="str">
        <f>IF(ISBLANK('Générateur de CV'!C31),"",'Générateur de CV'!C31)</f>
        <v>Gestion de trésorerie</v>
      </c>
      <c r="D53" s="55"/>
      <c r="E53" s="55"/>
      <c r="F53" s="55"/>
      <c r="G53" s="55"/>
      <c r="H53" s="55"/>
      <c r="I53" s="55"/>
      <c r="J53" s="5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20"/>
    </row>
    <row r="54" spans="2:27" ht="18" x14ac:dyDescent="0.25">
      <c r="B54" s="25"/>
      <c r="C54" s="55" t="str">
        <f>IF(ISBLANK('Générateur de CV'!C32),"",'Générateur de CV'!C32)</f>
        <v>Experte en Excel et logiciels de B.I.</v>
      </c>
      <c r="D54" s="55"/>
      <c r="E54" s="55"/>
      <c r="F54" s="55"/>
      <c r="G54" s="55"/>
      <c r="H54" s="55"/>
      <c r="I54" s="55"/>
      <c r="J54" s="55"/>
      <c r="K54" s="16"/>
      <c r="L54" s="66" t="s">
        <v>63</v>
      </c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20"/>
    </row>
    <row r="55" spans="2:27" x14ac:dyDescent="0.25">
      <c r="B55" s="25"/>
      <c r="C55" s="34"/>
      <c r="D55" s="34"/>
      <c r="E55" s="34"/>
      <c r="F55" s="34"/>
      <c r="G55" s="34"/>
      <c r="H55" s="34"/>
      <c r="I55" s="34"/>
      <c r="J55" s="34"/>
      <c r="K55" s="1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20"/>
    </row>
    <row r="56" spans="2:27" x14ac:dyDescent="0.25">
      <c r="B56" s="25"/>
      <c r="C56" s="34"/>
      <c r="D56" s="34"/>
      <c r="E56" s="34"/>
      <c r="F56" s="34"/>
      <c r="G56" s="34"/>
      <c r="H56" s="34"/>
      <c r="I56" s="34"/>
      <c r="J56" s="34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20"/>
    </row>
    <row r="57" spans="2:27" x14ac:dyDescent="0.25">
      <c r="B57" s="25"/>
      <c r="C57" s="34"/>
      <c r="D57" s="34"/>
      <c r="E57" s="34"/>
      <c r="F57" s="34"/>
      <c r="G57" s="34"/>
      <c r="H57" s="34"/>
      <c r="I57" s="34"/>
      <c r="J57" s="34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20"/>
    </row>
    <row r="58" spans="2:27" ht="18" x14ac:dyDescent="0.25">
      <c r="B58" s="25"/>
      <c r="C58" s="34"/>
      <c r="D58" s="34"/>
      <c r="E58" s="34"/>
      <c r="F58" s="34"/>
      <c r="G58" s="34"/>
      <c r="H58" s="34"/>
      <c r="I58" s="34"/>
      <c r="J58" s="34"/>
      <c r="K58" s="16"/>
      <c r="L58" s="64">
        <f>IF('Générateur de CV'!C73=0,"",'Générateur de CV'!C73)</f>
        <v>40544</v>
      </c>
      <c r="M58" s="64"/>
      <c r="N58" s="65" t="str">
        <f>IF(ISBLANK('Générateur de CV'!C71),"",'Générateur de CV'!C71)</f>
        <v>Master en gestion financière des organisations privées</v>
      </c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20"/>
    </row>
    <row r="59" spans="2:27" ht="18.75" x14ac:dyDescent="0.25">
      <c r="B59" s="25"/>
      <c r="C59" s="26"/>
      <c r="D59" s="26"/>
      <c r="E59" s="26"/>
      <c r="F59" s="26"/>
      <c r="G59" s="26"/>
      <c r="H59" s="26"/>
      <c r="I59" s="26"/>
      <c r="J59" s="34"/>
      <c r="K59" s="16"/>
      <c r="L59" s="39"/>
      <c r="M59" s="39"/>
      <c r="N59" s="63" t="str">
        <f>IF(ISBLANK('Générateur de CV'!C72),"",'Générateur de CV'!C72)</f>
        <v>Faculté des Sciences sociales Toulouse 1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20"/>
    </row>
    <row r="60" spans="2:27" ht="18" x14ac:dyDescent="0.25">
      <c r="B60" s="25"/>
      <c r="C60" s="42"/>
      <c r="D60" s="42"/>
      <c r="E60" s="42"/>
      <c r="F60" s="42"/>
      <c r="G60" s="42"/>
      <c r="H60" s="42"/>
      <c r="I60" s="42"/>
      <c r="J60" s="42"/>
      <c r="K60" s="16"/>
      <c r="L60" s="39"/>
      <c r="M60" s="39"/>
      <c r="N60" s="59" t="str">
        <f>IF(ISBLANK('Générateur de CV'!L75),"",'Générateur de CV'!L75)</f>
        <v xml:space="preserve">Lorem ipsum dolor sit amet. Qui illo illo aut voluptate nihil ea quia harum qui veniam placeat. Aut quae quod At pariatur </v>
      </c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20"/>
    </row>
    <row r="61" spans="2:27" ht="18" x14ac:dyDescent="0.25">
      <c r="B61" s="25"/>
      <c r="C61" s="37"/>
      <c r="D61" s="37"/>
      <c r="E61" s="37"/>
      <c r="F61" s="37"/>
      <c r="G61" s="37"/>
      <c r="H61" s="37"/>
      <c r="I61" s="37"/>
      <c r="J61" s="37"/>
      <c r="K61" s="16"/>
      <c r="L61" s="39"/>
      <c r="M61" s="3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20"/>
    </row>
    <row r="62" spans="2:27" ht="18" x14ac:dyDescent="0.25">
      <c r="B62" s="25"/>
      <c r="C62" s="37"/>
      <c r="D62" s="37"/>
      <c r="E62" s="37"/>
      <c r="F62" s="37"/>
      <c r="G62" s="37"/>
      <c r="H62" s="37"/>
      <c r="I62" s="37"/>
      <c r="J62" s="37"/>
      <c r="K62" s="16"/>
      <c r="L62" s="39"/>
      <c r="M62" s="3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20"/>
    </row>
    <row r="63" spans="2:27" ht="20.25" x14ac:dyDescent="0.25">
      <c r="B63" s="25"/>
      <c r="C63" s="40" t="s">
        <v>69</v>
      </c>
      <c r="D63" s="37"/>
      <c r="E63" s="37"/>
      <c r="F63" s="37"/>
      <c r="G63" s="37"/>
      <c r="H63" s="37"/>
      <c r="I63" s="37"/>
      <c r="J63" s="37"/>
      <c r="K63" s="16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20"/>
    </row>
    <row r="64" spans="2:27" ht="18" x14ac:dyDescent="0.25">
      <c r="B64" s="25"/>
      <c r="C64" s="37"/>
      <c r="D64" s="37"/>
      <c r="E64" s="37"/>
      <c r="F64" s="37"/>
      <c r="G64" s="37"/>
      <c r="H64" s="37"/>
      <c r="I64" s="37"/>
      <c r="J64" s="37"/>
      <c r="K64" s="16"/>
      <c r="L64" s="64">
        <f>IF('Générateur de CV'!C81=0,"",'Générateur de CV'!C81)</f>
        <v>39814</v>
      </c>
      <c r="M64" s="64"/>
      <c r="N64" s="65" t="str">
        <f>IF(ISBLANK('Générateur de CV'!C79),"",'Générateur de CV'!C79)</f>
        <v>Licence comptabilité</v>
      </c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20"/>
    </row>
    <row r="65" spans="2:27" ht="18.75" x14ac:dyDescent="0.25">
      <c r="B65" s="25"/>
      <c r="C65" s="55" t="str">
        <f>IF(ISBLANK('Générateur de CV'!C97),"",'Générateur de CV'!C97)</f>
        <v>Pratique du Qi-gong</v>
      </c>
      <c r="D65" s="55"/>
      <c r="E65" s="55"/>
      <c r="F65" s="55"/>
      <c r="G65" s="55"/>
      <c r="H65" s="55"/>
      <c r="I65" s="55"/>
      <c r="J65" s="55"/>
      <c r="K65" s="16"/>
      <c r="L65" s="39"/>
      <c r="M65" s="39"/>
      <c r="N65" s="63" t="str">
        <f>IF(ISBLANK('Générateur de CV'!C80),"",'Générateur de CV'!C80)</f>
        <v>Faculté des Sciences sociales Toulouse 1</v>
      </c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20"/>
    </row>
    <row r="66" spans="2:27" ht="18" x14ac:dyDescent="0.25">
      <c r="B66" s="25"/>
      <c r="C66" s="55" t="str">
        <f>IF(ISBLANK('Générateur de CV'!C98),"",'Générateur de CV'!C98)</f>
        <v>Ecrivain à mes heures perdues</v>
      </c>
      <c r="D66" s="55"/>
      <c r="E66" s="55"/>
      <c r="F66" s="55"/>
      <c r="G66" s="55"/>
      <c r="H66" s="55"/>
      <c r="I66" s="55"/>
      <c r="J66" s="55"/>
      <c r="K66" s="16"/>
      <c r="L66" s="39"/>
      <c r="M66" s="39"/>
      <c r="N66" s="59" t="str">
        <f>IF(ISBLANK('Générateur de CV'!L83),"",'Générateur de CV'!L83)</f>
        <v xml:space="preserve">Lorem ipsum dolor sit amet. Qui illo illo aut voluptate nihil ea quia harum qui veniam placeat. </v>
      </c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20"/>
    </row>
    <row r="67" spans="2:27" ht="18" x14ac:dyDescent="0.25">
      <c r="B67" s="25"/>
      <c r="C67" s="55" t="str">
        <f>IF(ISBLANK('Générateur de CV'!C99),"",'Générateur de CV'!C99)</f>
        <v>Passion pour l'astrologie</v>
      </c>
      <c r="D67" s="55"/>
      <c r="E67" s="55"/>
      <c r="F67" s="55"/>
      <c r="G67" s="55"/>
      <c r="H67" s="55"/>
      <c r="I67" s="55"/>
      <c r="J67" s="55"/>
      <c r="K67" s="16"/>
      <c r="L67" s="39"/>
      <c r="M67" s="3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20"/>
    </row>
    <row r="68" spans="2:27" ht="18" x14ac:dyDescent="0.25">
      <c r="B68" s="25"/>
      <c r="C68" s="55" t="str">
        <f>IF(ISBLANK('Générateur de CV'!C100),"",'Générateur de CV'!C100)</f>
        <v/>
      </c>
      <c r="D68" s="55"/>
      <c r="E68" s="55"/>
      <c r="F68" s="55"/>
      <c r="G68" s="55"/>
      <c r="H68" s="55"/>
      <c r="I68" s="55"/>
      <c r="J68" s="55"/>
      <c r="K68" s="16"/>
      <c r="L68" s="39"/>
      <c r="M68" s="3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20"/>
    </row>
    <row r="69" spans="2:27" ht="18" x14ac:dyDescent="0.25">
      <c r="B69" s="25"/>
      <c r="C69" s="37"/>
      <c r="D69" s="37"/>
      <c r="E69" s="37"/>
      <c r="F69" s="37"/>
      <c r="G69" s="37"/>
      <c r="H69" s="37"/>
      <c r="I69" s="37"/>
      <c r="J69" s="37"/>
      <c r="K69" s="16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20"/>
    </row>
    <row r="70" spans="2:27" ht="18" x14ac:dyDescent="0.25">
      <c r="B70" s="25"/>
      <c r="C70" s="37"/>
      <c r="D70" s="37"/>
      <c r="E70" s="37"/>
      <c r="F70" s="37"/>
      <c r="G70" s="37"/>
      <c r="H70" s="37"/>
      <c r="I70" s="37"/>
      <c r="J70" s="37"/>
      <c r="K70" s="16"/>
      <c r="L70" s="64">
        <f>IF('Générateur de CV'!C89=0,"",'Générateur de CV'!C89)</f>
        <v>39083</v>
      </c>
      <c r="M70" s="64"/>
      <c r="N70" s="65" t="str">
        <f>IF(ISBLANK('Générateur de CV'!C87),"",'Générateur de CV'!C87)</f>
        <v>Baccalauréat</v>
      </c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20"/>
    </row>
    <row r="71" spans="2:27" ht="18.75" x14ac:dyDescent="0.25">
      <c r="B71" s="25"/>
      <c r="C71" s="37"/>
      <c r="D71" s="37"/>
      <c r="E71" s="37"/>
      <c r="F71" s="37"/>
      <c r="G71" s="37"/>
      <c r="H71" s="37"/>
      <c r="I71" s="37"/>
      <c r="J71" s="37"/>
      <c r="K71" s="16"/>
      <c r="L71" s="39"/>
      <c r="M71" s="39"/>
      <c r="N71" s="63" t="str">
        <f>IF(ISBLANK('Générateur de CV'!C88),"",'Générateur de CV'!C88)</f>
        <v>Lycée Baccarat, Toulouse</v>
      </c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20"/>
    </row>
    <row r="72" spans="2:27" ht="18" x14ac:dyDescent="0.25">
      <c r="B72" s="25"/>
      <c r="C72" s="37"/>
      <c r="D72" s="37"/>
      <c r="E72" s="37"/>
      <c r="F72" s="37"/>
      <c r="G72" s="37"/>
      <c r="H72" s="37"/>
      <c r="I72" s="37"/>
      <c r="J72" s="37"/>
      <c r="K72" s="16"/>
      <c r="L72" s="39"/>
      <c r="M72" s="39"/>
      <c r="N72" s="59" t="str">
        <f>IF(ISBLANK('Générateur de CV'!L91),"",'Générateur de CV'!L91)</f>
        <v>Série ES</v>
      </c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20"/>
    </row>
    <row r="73" spans="2:27" ht="18" x14ac:dyDescent="0.25">
      <c r="B73" s="25"/>
      <c r="C73" s="37"/>
      <c r="D73" s="37"/>
      <c r="E73" s="37"/>
      <c r="F73" s="37"/>
      <c r="G73" s="37"/>
      <c r="H73" s="37"/>
      <c r="I73" s="37"/>
      <c r="J73" s="37"/>
      <c r="K73" s="16"/>
      <c r="L73" s="39"/>
      <c r="M73" s="3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20"/>
    </row>
    <row r="74" spans="2:27" ht="18" x14ac:dyDescent="0.25">
      <c r="B74" s="25"/>
      <c r="C74" s="37"/>
      <c r="D74" s="37"/>
      <c r="E74" s="37"/>
      <c r="F74" s="37"/>
      <c r="G74" s="37"/>
      <c r="H74" s="37"/>
      <c r="I74" s="37"/>
      <c r="J74" s="37"/>
      <c r="K74" s="16"/>
      <c r="L74" s="39"/>
      <c r="M74" s="3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20"/>
    </row>
    <row r="75" spans="2:27" x14ac:dyDescent="0.25">
      <c r="B75" s="25"/>
      <c r="C75" s="26"/>
      <c r="D75" s="26"/>
      <c r="E75" s="26"/>
      <c r="F75" s="26"/>
      <c r="G75" s="26"/>
      <c r="H75" s="26"/>
      <c r="I75" s="26"/>
      <c r="J75" s="2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16"/>
      <c r="W75" s="16"/>
      <c r="X75" s="16"/>
      <c r="Y75" s="16"/>
      <c r="Z75" s="16"/>
      <c r="AA75" s="20"/>
    </row>
    <row r="76" spans="2:27" x14ac:dyDescent="0.25">
      <c r="B76" s="25"/>
      <c r="C76" s="26"/>
      <c r="D76" s="26"/>
      <c r="E76" s="26"/>
      <c r="F76" s="26"/>
      <c r="G76" s="26"/>
      <c r="H76" s="26"/>
      <c r="I76" s="26"/>
      <c r="J76" s="2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16"/>
      <c r="W76" s="16"/>
      <c r="X76" s="16"/>
      <c r="Y76" s="16"/>
      <c r="Z76" s="16"/>
      <c r="AA76" s="20"/>
    </row>
    <row r="77" spans="2:27" x14ac:dyDescent="0.25">
      <c r="B77" s="25"/>
      <c r="C77" s="26"/>
      <c r="D77" s="26"/>
      <c r="E77" s="26"/>
      <c r="F77" s="26"/>
      <c r="G77" s="26"/>
      <c r="H77" s="26"/>
      <c r="I77" s="26"/>
      <c r="J77" s="2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16"/>
      <c r="W77" s="16"/>
      <c r="X77" s="16"/>
      <c r="Y77" s="16"/>
      <c r="Z77" s="16"/>
      <c r="AA77" s="20"/>
    </row>
    <row r="78" spans="2:27" x14ac:dyDescent="0.25">
      <c r="B78" s="25"/>
      <c r="C78" s="26"/>
      <c r="D78" s="26"/>
      <c r="E78" s="26"/>
      <c r="F78" s="26"/>
      <c r="G78" s="26"/>
      <c r="H78" s="26"/>
      <c r="I78" s="26"/>
      <c r="J78" s="2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16"/>
      <c r="W78" s="16"/>
      <c r="X78" s="16"/>
      <c r="Y78" s="16"/>
      <c r="Z78" s="16"/>
      <c r="AA78" s="20"/>
    </row>
    <row r="79" spans="2:27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20"/>
    </row>
    <row r="80" spans="2:27" x14ac:dyDescent="0.25">
      <c r="B80" s="25"/>
      <c r="C80" s="26"/>
      <c r="D80" s="26"/>
      <c r="E80" s="26"/>
      <c r="F80" s="26"/>
      <c r="G80" s="26"/>
      <c r="H80" s="26"/>
      <c r="I80" s="26"/>
      <c r="J80" s="2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20"/>
    </row>
    <row r="81" spans="2:27" x14ac:dyDescent="0.25">
      <c r="B81" s="31"/>
      <c r="C81" s="32"/>
      <c r="D81" s="32"/>
      <c r="E81" s="32"/>
      <c r="F81" s="32"/>
      <c r="G81" s="32"/>
      <c r="H81" s="32"/>
      <c r="I81" s="32"/>
      <c r="J81" s="32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2"/>
    </row>
  </sheetData>
  <sheetProtection algorithmName="SHA-512" hashValue="h7bVGgaXKxs1AMI2wCdds44FY8WCvliM/4CXPnFtKO369Bw9BqSUv05+uxcV4yHeoaGhfqjQ6tHpU6+vZ5Hz1w==" saltValue="Qe/jVI6kUGd6SYtexkHtdA==" spinCount="100000" sheet="1" scenarios="1" formatCells="0"/>
  <mergeCells count="46">
    <mergeCell ref="L6:Z8"/>
    <mergeCell ref="L9:Z11"/>
    <mergeCell ref="C52:J52"/>
    <mergeCell ref="C28:I29"/>
    <mergeCell ref="C30:I30"/>
    <mergeCell ref="C38:J38"/>
    <mergeCell ref="N65:Z65"/>
    <mergeCell ref="L54:Z55"/>
    <mergeCell ref="L58:M58"/>
    <mergeCell ref="N58:Z58"/>
    <mergeCell ref="N59:Z59"/>
    <mergeCell ref="N60:Z62"/>
    <mergeCell ref="L64:M64"/>
    <mergeCell ref="N64:Z64"/>
    <mergeCell ref="N40:Z43"/>
    <mergeCell ref="L45:M45"/>
    <mergeCell ref="N45:Z45"/>
    <mergeCell ref="L46:M46"/>
    <mergeCell ref="L15:Z23"/>
    <mergeCell ref="C34:J35"/>
    <mergeCell ref="N32:Z36"/>
    <mergeCell ref="C42:J42"/>
    <mergeCell ref="C51:J51"/>
    <mergeCell ref="N46:Z46"/>
    <mergeCell ref="N47:Z50"/>
    <mergeCell ref="N31:Z31"/>
    <mergeCell ref="L38:M38"/>
    <mergeCell ref="N38:Z38"/>
    <mergeCell ref="L39:M39"/>
    <mergeCell ref="N39:Z39"/>
    <mergeCell ref="L26:Z27"/>
    <mergeCell ref="L30:M30"/>
    <mergeCell ref="L31:M31"/>
    <mergeCell ref="N30:Z30"/>
    <mergeCell ref="C68:J68"/>
    <mergeCell ref="C53:J53"/>
    <mergeCell ref="C54:J54"/>
    <mergeCell ref="K75:U78"/>
    <mergeCell ref="C65:J65"/>
    <mergeCell ref="C66:J66"/>
    <mergeCell ref="C67:J67"/>
    <mergeCell ref="N66:Z68"/>
    <mergeCell ref="L70:M70"/>
    <mergeCell ref="N70:Z70"/>
    <mergeCell ref="N71:Z71"/>
    <mergeCell ref="N72:Z7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1FE5-B27C-4798-9681-B985457DCEEB}">
  <dimension ref="A9:I18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50.7109375" customWidth="1"/>
  </cols>
  <sheetData>
    <row r="9" spans="1:9" ht="21" x14ac:dyDescent="0.35">
      <c r="A9" s="43" t="s">
        <v>71</v>
      </c>
    </row>
    <row r="10" spans="1:9" ht="18.75" x14ac:dyDescent="0.3">
      <c r="A10" s="44"/>
    </row>
    <row r="11" spans="1:9" ht="18.75" x14ac:dyDescent="0.3">
      <c r="B11" s="45" t="s">
        <v>72</v>
      </c>
    </row>
    <row r="12" spans="1:9" ht="18.75" x14ac:dyDescent="0.3">
      <c r="B12" s="46"/>
      <c r="C12" s="69" t="s">
        <v>77</v>
      </c>
      <c r="D12" s="69"/>
      <c r="E12" s="69"/>
      <c r="F12" s="69"/>
      <c r="G12" s="69"/>
      <c r="H12" s="69"/>
      <c r="I12" s="47" t="s">
        <v>73</v>
      </c>
    </row>
    <row r="16" spans="1:9" x14ac:dyDescent="0.25">
      <c r="A16" s="48" t="s">
        <v>74</v>
      </c>
    </row>
    <row r="17" spans="1:1" x14ac:dyDescent="0.25">
      <c r="A17" s="49" t="s">
        <v>75</v>
      </c>
    </row>
    <row r="18" spans="1:1" x14ac:dyDescent="0.25">
      <c r="A18" s="50" t="s">
        <v>76</v>
      </c>
    </row>
  </sheetData>
  <sheetProtection algorithmName="SHA-512" hashValue="8RD0bMfcT//2v8PX2G24i0GaYFpKyHGmDqLu9GlClRnxC+nn0c3awCUW4wTAr0Am6lwaP5tEGOOPllfJ/dh+tQ==" saltValue="r4dDtcf7iw0mNFRbzj2p4A==" spinCount="100000" sheet="1" objects="1" scenarios="1"/>
  <mergeCells count="1">
    <mergeCell ref="C12:H12"/>
  </mergeCells>
  <hyperlinks>
    <hyperlink ref="A17" r:id="rId1" xr:uid="{E3600172-905C-425E-ADB7-77361679DFE0}"/>
    <hyperlink ref="C12" r:id="rId2" xr:uid="{C2A3637B-393D-4DB5-91FA-1FD4631732D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Générateur de CV</vt:lpstr>
      <vt:lpstr>CV automatique</vt:lpstr>
      <vt:lpstr>Mot de passe</vt:lpstr>
      <vt:lpstr>'CV automatique'!Zone_d_impression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2022-10-05T12:56:02Z</cp:lastPrinted>
  <dcterms:created xsi:type="dcterms:W3CDTF">2022-10-05T07:29:43Z</dcterms:created>
  <dcterms:modified xsi:type="dcterms:W3CDTF">2022-10-05T13:37:51Z</dcterms:modified>
</cp:coreProperties>
</file>